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perator Cases" sheetId="1" state="visible" r:id="rId2"/>
    <sheet name="Meta instructions" sheetId="2" state="visible" r:id="rId3"/>
    <sheet name="Instructions" sheetId="3" state="visible" r:id="rId4"/>
    <sheet name="dl parameter types" sheetId="4" state="visible" r:id="rId5"/>
  </sheets>
  <definedNames>
    <definedName function="false" hidden="true" localSheetId="2" name="_xlnm._FilterDatabase" vbProcedure="false">Instructions!$A$1:$CB$364</definedName>
    <definedName function="false" hidden="true" localSheetId="0" name="_xlnm._FilterDatabase" vbProcedure="false">'Operator Cases'!$A$2:$J$186</definedName>
    <definedName function="false" hidden="false" localSheetId="2" name="_FilterDatabase_0_0" vbProcedure="false">Instructions!$A$1:$N$364</definedName>
    <definedName function="false" hidden="false" localSheetId="2" name="_FilterDatabase_0_0_0" vbProcedure="false">Instructions!$A$1:$N$350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<sst xmlns="http://schemas.openxmlformats.org/spreadsheetml/2006/main" count="11403" uniqueCount="1132">
  <si>
    <t xml:space="preserve">Operator</t>
  </si>
  <si>
    <t xml:space="preserve">Opr</t>
  </si>
  <si>
    <t xml:space="preserve">Operator description</t>
  </si>
  <si>
    <t xml:space="preserve">Type</t>
  </si>
  <si>
    <t xml:space="preserve">Prom</t>
  </si>
  <si>
    <t xml:space="preserve">Prom1</t>
  </si>
  <si>
    <t xml:space="preserve">Prom2</t>
  </si>
  <si>
    <t xml:space="preserve">PromMode</t>
  </si>
  <si>
    <t xml:space="preserve">PromType</t>
  </si>
  <si>
    <t xml:space="preserve">Result</t>
  </si>
  <si>
    <t xml:space="preserve">(int)MasterType::Boolean</t>
  </si>
  <si>
    <t xml:space="preserve">(int)MasterType::Char</t>
  </si>
  <si>
    <t xml:space="preserve">(int)MasterType::Short</t>
  </si>
  <si>
    <t xml:space="preserve">(int)MasterType::Integer</t>
  </si>
  <si>
    <t xml:space="preserve">(int)MasterType::Long</t>
  </si>
  <si>
    <t xml:space="preserve">(int)MasterType::Float</t>
  </si>
  <si>
    <t xml:space="preserve">(int)MasterType::String</t>
  </si>
  <si>
    <t xml:space="preserve">(int)MasterType::Enum</t>
  </si>
  <si>
    <t xml:space="preserve">(int)MasterType::Class</t>
  </si>
  <si>
    <t xml:space="preserve">(int)MasterType::FixArray</t>
  </si>
  <si>
    <t xml:space="preserve">(int)MasterType::DynArray</t>
  </si>
  <si>
    <t xml:space="preserve">ExprOperator::PostfixInc</t>
  </si>
  <si>
    <t xml:space="preserve">++</t>
  </si>
  <si>
    <t xml:space="preserve">Postfix increment (returns original argument)</t>
  </si>
  <si>
    <t xml:space="preserve">1 Unr</t>
  </si>
  <si>
    <t xml:space="preserve">(ExprPromMode)0</t>
  </si>
  <si>
    <t xml:space="preserve">(MasterType)0</t>
  </si>
  <si>
    <t xml:space="preserve">MasterType::Char</t>
  </si>
  <si>
    <t xml:space="preserve">.</t>
  </si>
  <si>
    <t xml:space="preserve">X</t>
  </si>
  <si>
    <t xml:space="preserve">MasterType::Short</t>
  </si>
  <si>
    <t xml:space="preserve">MasterType::Integer</t>
  </si>
  <si>
    <t xml:space="preserve">MasterType::Long</t>
  </si>
  <si>
    <t xml:space="preserve">MasterType::Float</t>
  </si>
  <si>
    <t xml:space="preserve">ExprOperator::PostfixDec</t>
  </si>
  <si>
    <t xml:space="preserve">--</t>
  </si>
  <si>
    <t xml:space="preserve">Postfix decrement (returns original argument)</t>
  </si>
  <si>
    <t xml:space="preserve">ExprOperator::PrefixInc</t>
  </si>
  <si>
    <t xml:space="preserve">Prefix increment (returns modified argument)</t>
  </si>
  <si>
    <t xml:space="preserve">ExprOperator::PrefixDec</t>
  </si>
  <si>
    <t xml:space="preserve">Prefix decrement (returns modified argument)</t>
  </si>
  <si>
    <t xml:space="preserve">ExprOperator::UnaryPlus</t>
  </si>
  <si>
    <t xml:space="preserve">+</t>
  </si>
  <si>
    <t xml:space="preserve">Unary plus</t>
  </si>
  <si>
    <t xml:space="preserve">ExprOperator::UnaryMinus</t>
  </si>
  <si>
    <t xml:space="preserve">-</t>
  </si>
  <si>
    <t xml:space="preserve">Unary minus</t>
  </si>
  <si>
    <t xml:space="preserve">ExprOperator::LogicalNot</t>
  </si>
  <si>
    <t xml:space="preserve">!</t>
  </si>
  <si>
    <t xml:space="preserve">Logical NOT</t>
  </si>
  <si>
    <t xml:space="preserve">MasterType::Boolean</t>
  </si>
  <si>
    <t xml:space="preserve">ExprOperator::BitwiseNot</t>
  </si>
  <si>
    <t xml:space="preserve">~</t>
  </si>
  <si>
    <t xml:space="preserve">Bitwise NOT (One's Complement)</t>
  </si>
  <si>
    <t xml:space="preserve">ExprOperator::Multiplication</t>
  </si>
  <si>
    <t xml:space="preserve">*</t>
  </si>
  <si>
    <t xml:space="preserve">Multiplication</t>
  </si>
  <si>
    <t xml:space="preserve">2 Bin</t>
  </si>
  <si>
    <t xml:space="preserve">ExprPromMode::ToResult</t>
  </si>
  <si>
    <t xml:space="preserve">ExprOperator::Division</t>
  </si>
  <si>
    <t xml:space="preserve">/</t>
  </si>
  <si>
    <t xml:space="preserve">Division</t>
  </si>
  <si>
    <t xml:space="preserve">ExprOperator::Modulus</t>
  </si>
  <si>
    <t xml:space="preserve">%</t>
  </si>
  <si>
    <t xml:space="preserve">Modulo (remainder)</t>
  </si>
  <si>
    <t xml:space="preserve">ExprOperator::Addition</t>
  </si>
  <si>
    <t xml:space="preserve">Addition</t>
  </si>
  <si>
    <t xml:space="preserve">Concatenation</t>
  </si>
  <si>
    <t xml:space="preserve">MasterType::String</t>
  </si>
  <si>
    <t xml:space="preserve">ExprOperator::Substraction</t>
  </si>
  <si>
    <t xml:space="preserve">Subtraction</t>
  </si>
  <si>
    <t xml:space="preserve">ExprOperator::ShiftLeft</t>
  </si>
  <si>
    <t xml:space="preserve">&lt;&lt;</t>
  </si>
  <si>
    <t xml:space="preserve">Bitwise left shift</t>
  </si>
  <si>
    <t xml:space="preserve">ExprPromMode::ToOther</t>
  </si>
  <si>
    <t xml:space="preserve">ExprOperator::ShiftRight</t>
  </si>
  <si>
    <t xml:space="preserve">&gt;&gt;</t>
  </si>
  <si>
    <t xml:space="preserve">Bitwise right shift</t>
  </si>
  <si>
    <t xml:space="preserve">ExprOperator::Less</t>
  </si>
  <si>
    <t xml:space="preserve">&lt;</t>
  </si>
  <si>
    <t xml:space="preserve">Less than</t>
  </si>
  <si>
    <t xml:space="preserve">ExprPromMode::ToMaximun</t>
  </si>
  <si>
    <t xml:space="preserve">ExprOperator::LessEqual</t>
  </si>
  <si>
    <t xml:space="preserve">&lt;=</t>
  </si>
  <si>
    <t xml:space="preserve">Less than or equal to</t>
  </si>
  <si>
    <t xml:space="preserve">ExprOperator::Greater</t>
  </si>
  <si>
    <t xml:space="preserve">&gt;</t>
  </si>
  <si>
    <t xml:space="preserve">Greater than</t>
  </si>
  <si>
    <t xml:space="preserve">ExprOperator::GreaterEqual</t>
  </si>
  <si>
    <t xml:space="preserve">&gt;=</t>
  </si>
  <si>
    <t xml:space="preserve">Greater than or equal to</t>
  </si>
  <si>
    <t xml:space="preserve">ExprOperator::Equal</t>
  </si>
  <si>
    <t xml:space="preserve">==</t>
  </si>
  <si>
    <t xml:space="preserve">Equal to</t>
  </si>
  <si>
    <t xml:space="preserve">ExprOperator::Distinct</t>
  </si>
  <si>
    <t xml:space="preserve">!=</t>
  </si>
  <si>
    <t xml:space="preserve">Not equal to</t>
  </si>
  <si>
    <t xml:space="preserve">ExprOperator::BitwiseAnd</t>
  </si>
  <si>
    <t xml:space="preserve">&amp;</t>
  </si>
  <si>
    <t xml:space="preserve">Bitwise AND</t>
  </si>
  <si>
    <t xml:space="preserve">ExprOperator::BitwiseXor</t>
  </si>
  <si>
    <t xml:space="preserve">^</t>
  </si>
  <si>
    <t xml:space="preserve">Bitwise XOR (exclusive or)</t>
  </si>
  <si>
    <t xml:space="preserve">ExprOperator::BitwiseOr</t>
  </si>
  <si>
    <t xml:space="preserve">|</t>
  </si>
  <si>
    <t xml:space="preserve">Bitwise OR (inclusive or)</t>
  </si>
  <si>
    <t xml:space="preserve">ExprOperator::LogicalAnd</t>
  </si>
  <si>
    <t xml:space="preserve">&amp;&amp;</t>
  </si>
  <si>
    <t xml:space="preserve">Logical AND</t>
  </si>
  <si>
    <t xml:space="preserve">ExprOperator::LogicalOr</t>
  </si>
  <si>
    <t xml:space="preserve">||</t>
  </si>
  <si>
    <t xml:space="preserve">Logical OR</t>
  </si>
  <si>
    <t xml:space="preserve">ExprOperator::Initializ</t>
  </si>
  <si>
    <t xml:space="preserve">=</t>
  </si>
  <si>
    <t xml:space="preserve">Direct assignment</t>
  </si>
  <si>
    <t xml:space="preserve">MasterType::Enum</t>
  </si>
  <si>
    <t xml:space="preserve">MasterType::Class</t>
  </si>
  <si>
    <t xml:space="preserve">MasterType::FixArray</t>
  </si>
  <si>
    <t xml:space="preserve">MasterType::DynArray</t>
  </si>
  <si>
    <t xml:space="preserve">ExprOperator::Assign</t>
  </si>
  <si>
    <t xml:space="preserve">ExprOperator::AddAssign</t>
  </si>
  <si>
    <t xml:space="preserve">+=</t>
  </si>
  <si>
    <t xml:space="preserve">Assignment by sum</t>
  </si>
  <si>
    <t xml:space="preserve">Assignment by concatenation</t>
  </si>
  <si>
    <t xml:space="preserve">ExprOperator::SubAssign</t>
  </si>
  <si>
    <t xml:space="preserve">-=</t>
  </si>
  <si>
    <t xml:space="preserve">Assignment by difference</t>
  </si>
  <si>
    <t xml:space="preserve">ExprOperator::MulAssign</t>
  </si>
  <si>
    <t xml:space="preserve">*=</t>
  </si>
  <si>
    <t xml:space="preserve">Assignment by product</t>
  </si>
  <si>
    <t xml:space="preserve">ExprOperator::DivAssign</t>
  </si>
  <si>
    <t xml:space="preserve">/=</t>
  </si>
  <si>
    <t xml:space="preserve">Assignment by quotient</t>
  </si>
  <si>
    <t xml:space="preserve">ExprOperator::ModAssign</t>
  </si>
  <si>
    <t xml:space="preserve">%=</t>
  </si>
  <si>
    <t xml:space="preserve">Assignment by remainder</t>
  </si>
  <si>
    <t xml:space="preserve">ExprOperator::ShlAssign</t>
  </si>
  <si>
    <t xml:space="preserve">&lt;&lt;=</t>
  </si>
  <si>
    <t xml:space="preserve">Assignment by bitwise left shift</t>
  </si>
  <si>
    <t xml:space="preserve">ExprOperator::ShrAssign</t>
  </si>
  <si>
    <t xml:space="preserve">&gt;&gt;=</t>
  </si>
  <si>
    <t xml:space="preserve">Assignment by bitwise right shift</t>
  </si>
  <si>
    <t xml:space="preserve">ExprOperator::AndAssign</t>
  </si>
  <si>
    <t xml:space="preserve">&amp;=</t>
  </si>
  <si>
    <t xml:space="preserve">Assignment by bitwise AND</t>
  </si>
  <si>
    <t xml:space="preserve">ExprOperator::XorAssign</t>
  </si>
  <si>
    <t xml:space="preserve">^=</t>
  </si>
  <si>
    <t xml:space="preserve">Assignment by bitwise XOR</t>
  </si>
  <si>
    <t xml:space="preserve">ExprOperator::OrAssign</t>
  </si>
  <si>
    <t xml:space="preserve">|=</t>
  </si>
  <si>
    <t xml:space="preserve">Assignment by bitwise OR</t>
  </si>
  <si>
    <t xml:space="preserve">Meta</t>
  </si>
  <si>
    <t xml:space="preserve">Description</t>
  </si>
  <si>
    <t xml:space="preserve">Instruction codes</t>
  </si>
  <si>
    <t xml:space="preserve">Code</t>
  </si>
  <si>
    <t xml:space="preserve">Boolean</t>
  </si>
  <si>
    <t xml:space="preserve">Char</t>
  </si>
  <si>
    <t xml:space="preserve">Short</t>
  </si>
  <si>
    <t xml:space="preserve">Integer</t>
  </si>
  <si>
    <t xml:space="preserve">Long</t>
  </si>
  <si>
    <t xml:space="preserve">Float</t>
  </si>
  <si>
    <t xml:space="preserve">String</t>
  </si>
  <si>
    <t xml:space="preserve">Enum</t>
  </si>
  <si>
    <r>
      <rPr>
        <sz val="11"/>
        <color rgb="FF000000"/>
        <rFont val="Calibri"/>
        <family val="2"/>
        <charset val="1"/>
      </rPr>
      <t xml:space="preserve">{ &lt;meta&gt;, {&lt;inst1&gt;, &lt;inst2&gt;, &lt;inst3&gt;, &lt;inst4&gt;, &lt;inst5&gt;, &lt;inst6&gt;, &lt;inst7&gt;, &lt;inst8&gt; </t>
    </r>
    <r>
      <rPr>
        <sz val="11"/>
        <color rgb="FF000000"/>
        <rFont val="Bitstream Vera Sans Mono"/>
        <family val="3"/>
        <charset val="1"/>
      </rPr>
      <t xml:space="preserve">} }, //&lt;desc&gt;</t>
    </r>
  </si>
  <si>
    <t xml:space="preserve">NEG</t>
  </si>
  <si>
    <t xml:space="preserve">Negative conversion</t>
  </si>
  <si>
    <t xml:space="preserve">NEGc</t>
  </si>
  <si>
    <t xml:space="preserve">NEGw</t>
  </si>
  <si>
    <t xml:space="preserve">NEGi</t>
  </si>
  <si>
    <t xml:space="preserve">NEGl</t>
  </si>
  <si>
    <t xml:space="preserve">NEGf</t>
  </si>
  <si>
    <t xml:space="preserve">ADD</t>
  </si>
  <si>
    <t xml:space="preserve">ADDc</t>
  </si>
  <si>
    <t xml:space="preserve">ADDw</t>
  </si>
  <si>
    <t xml:space="preserve">ADDi</t>
  </si>
  <si>
    <t xml:space="preserve">ADDl</t>
  </si>
  <si>
    <t xml:space="preserve">ADDf</t>
  </si>
  <si>
    <t xml:space="preserve">SCONC</t>
  </si>
  <si>
    <t xml:space="preserve">SUB</t>
  </si>
  <si>
    <t xml:space="preserve">Substraction</t>
  </si>
  <si>
    <t xml:space="preserve">SUBc</t>
  </si>
  <si>
    <t xml:space="preserve">SUBw</t>
  </si>
  <si>
    <t xml:space="preserve">SUBi</t>
  </si>
  <si>
    <t xml:space="preserve">SUBl</t>
  </si>
  <si>
    <t xml:space="preserve">SUBf</t>
  </si>
  <si>
    <t xml:space="preserve">MUL</t>
  </si>
  <si>
    <t xml:space="preserve">MULc</t>
  </si>
  <si>
    <t xml:space="preserve">MULw</t>
  </si>
  <si>
    <t xml:space="preserve">MULi</t>
  </si>
  <si>
    <t xml:space="preserve">MULl</t>
  </si>
  <si>
    <t xml:space="preserve">MULf</t>
  </si>
  <si>
    <t xml:space="preserve">DIV</t>
  </si>
  <si>
    <t xml:space="preserve">DIVc</t>
  </si>
  <si>
    <t xml:space="preserve">DIVw</t>
  </si>
  <si>
    <t xml:space="preserve">DIVi</t>
  </si>
  <si>
    <t xml:space="preserve">DIVl</t>
  </si>
  <si>
    <t xml:space="preserve">DIVf</t>
  </si>
  <si>
    <t xml:space="preserve">MOD</t>
  </si>
  <si>
    <t xml:space="preserve">Modulus</t>
  </si>
  <si>
    <t xml:space="preserve">MODc</t>
  </si>
  <si>
    <t xml:space="preserve">MODw</t>
  </si>
  <si>
    <t xml:space="preserve">MODi</t>
  </si>
  <si>
    <t xml:space="preserve">MODl</t>
  </si>
  <si>
    <t xml:space="preserve">INC</t>
  </si>
  <si>
    <t xml:space="preserve">Increment</t>
  </si>
  <si>
    <t xml:space="preserve">INCc</t>
  </si>
  <si>
    <t xml:space="preserve">INCw</t>
  </si>
  <si>
    <t xml:space="preserve">INCi</t>
  </si>
  <si>
    <t xml:space="preserve">INCl</t>
  </si>
  <si>
    <t xml:space="preserve">INCf</t>
  </si>
  <si>
    <t xml:space="preserve">DEC</t>
  </si>
  <si>
    <t xml:space="preserve">Decrement</t>
  </si>
  <si>
    <t xml:space="preserve">DECc</t>
  </si>
  <si>
    <t xml:space="preserve">DECw</t>
  </si>
  <si>
    <t xml:space="preserve">DECi</t>
  </si>
  <si>
    <t xml:space="preserve">DECl</t>
  </si>
  <si>
    <t xml:space="preserve">DECf</t>
  </si>
  <si>
    <t xml:space="preserve">PINC</t>
  </si>
  <si>
    <t xml:space="preserve">Postfix increment</t>
  </si>
  <si>
    <t xml:space="preserve">PINCc</t>
  </si>
  <si>
    <t xml:space="preserve">PINCw</t>
  </si>
  <si>
    <t xml:space="preserve">PINCi</t>
  </si>
  <si>
    <t xml:space="preserve">PINCl</t>
  </si>
  <si>
    <t xml:space="preserve">PINCf</t>
  </si>
  <si>
    <t xml:space="preserve">PDEC</t>
  </si>
  <si>
    <t xml:space="preserve">Postfix decrement</t>
  </si>
  <si>
    <t xml:space="preserve">PDECc</t>
  </si>
  <si>
    <t xml:space="preserve">PDECw</t>
  </si>
  <si>
    <t xml:space="preserve">PDECi</t>
  </si>
  <si>
    <t xml:space="preserve">PDECl</t>
  </si>
  <si>
    <t xml:space="preserve">PDECf</t>
  </si>
  <si>
    <t xml:space="preserve">BNOT</t>
  </si>
  <si>
    <t xml:space="preserve">Bitwise not</t>
  </si>
  <si>
    <t xml:space="preserve">BNOTc</t>
  </si>
  <si>
    <t xml:space="preserve">BNOTw</t>
  </si>
  <si>
    <t xml:space="preserve">BNOTi</t>
  </si>
  <si>
    <t xml:space="preserve">BNOTl</t>
  </si>
  <si>
    <t xml:space="preserve">BAND</t>
  </si>
  <si>
    <t xml:space="preserve">Bitwise and</t>
  </si>
  <si>
    <t xml:space="preserve">BANDc</t>
  </si>
  <si>
    <t xml:space="preserve">BANDw</t>
  </si>
  <si>
    <t xml:space="preserve">BANDi</t>
  </si>
  <si>
    <t xml:space="preserve">BANDl</t>
  </si>
  <si>
    <t xml:space="preserve">BOR</t>
  </si>
  <si>
    <t xml:space="preserve">Bitwise or</t>
  </si>
  <si>
    <t xml:space="preserve">BORc</t>
  </si>
  <si>
    <t xml:space="preserve">BORw</t>
  </si>
  <si>
    <t xml:space="preserve">BORi</t>
  </si>
  <si>
    <t xml:space="preserve">BORl</t>
  </si>
  <si>
    <t xml:space="preserve">BXOR</t>
  </si>
  <si>
    <t xml:space="preserve">Bitwise xor</t>
  </si>
  <si>
    <t xml:space="preserve">BXORc</t>
  </si>
  <si>
    <t xml:space="preserve">BXORw</t>
  </si>
  <si>
    <t xml:space="preserve">BXORi</t>
  </si>
  <si>
    <t xml:space="preserve">BXORl</t>
  </si>
  <si>
    <t xml:space="preserve">SHL</t>
  </si>
  <si>
    <t xml:space="preserve">Shift left</t>
  </si>
  <si>
    <t xml:space="preserve">SHLc</t>
  </si>
  <si>
    <t xml:space="preserve">SHLw</t>
  </si>
  <si>
    <t xml:space="preserve">SHLi</t>
  </si>
  <si>
    <t xml:space="preserve">SHLl</t>
  </si>
  <si>
    <t xml:space="preserve">SHR</t>
  </si>
  <si>
    <t xml:space="preserve">Shift right</t>
  </si>
  <si>
    <t xml:space="preserve">SHRc</t>
  </si>
  <si>
    <t xml:space="preserve">SHRw</t>
  </si>
  <si>
    <t xml:space="preserve">SHRi</t>
  </si>
  <si>
    <t xml:space="preserve">SHRl</t>
  </si>
  <si>
    <t xml:space="preserve">LES</t>
  </si>
  <si>
    <t xml:space="preserve">Less</t>
  </si>
  <si>
    <t xml:space="preserve">LESb</t>
  </si>
  <si>
    <t xml:space="preserve">LESc</t>
  </si>
  <si>
    <t xml:space="preserve">LESw</t>
  </si>
  <si>
    <t xml:space="preserve">LESi</t>
  </si>
  <si>
    <t xml:space="preserve">LESl</t>
  </si>
  <si>
    <t xml:space="preserve">LESf</t>
  </si>
  <si>
    <t xml:space="preserve">LESs</t>
  </si>
  <si>
    <t xml:space="preserve">LEQ</t>
  </si>
  <si>
    <t xml:space="preserve">Less or equal</t>
  </si>
  <si>
    <t xml:space="preserve">LEQb</t>
  </si>
  <si>
    <t xml:space="preserve">LEQc</t>
  </si>
  <si>
    <t xml:space="preserve">LEQw</t>
  </si>
  <si>
    <t xml:space="preserve">LEQi</t>
  </si>
  <si>
    <t xml:space="preserve">LEQl</t>
  </si>
  <si>
    <t xml:space="preserve">LEQf</t>
  </si>
  <si>
    <t xml:space="preserve">LEQs</t>
  </si>
  <si>
    <t xml:space="preserve">GRE</t>
  </si>
  <si>
    <t xml:space="preserve">Greater</t>
  </si>
  <si>
    <t xml:space="preserve">GREb</t>
  </si>
  <si>
    <t xml:space="preserve">GREc</t>
  </si>
  <si>
    <t xml:space="preserve">GREw</t>
  </si>
  <si>
    <t xml:space="preserve">GREi</t>
  </si>
  <si>
    <t xml:space="preserve">GREl</t>
  </si>
  <si>
    <t xml:space="preserve">GREf</t>
  </si>
  <si>
    <t xml:space="preserve">GREs</t>
  </si>
  <si>
    <t xml:space="preserve">GEQ</t>
  </si>
  <si>
    <t xml:space="preserve">Greater or equal</t>
  </si>
  <si>
    <t xml:space="preserve">GEQb</t>
  </si>
  <si>
    <t xml:space="preserve">GEQc</t>
  </si>
  <si>
    <t xml:space="preserve">GEQw</t>
  </si>
  <si>
    <t xml:space="preserve">GEQi</t>
  </si>
  <si>
    <t xml:space="preserve">GEQl</t>
  </si>
  <si>
    <t xml:space="preserve">GEQf</t>
  </si>
  <si>
    <t xml:space="preserve">GEQs</t>
  </si>
  <si>
    <t xml:space="preserve">EQU</t>
  </si>
  <si>
    <t xml:space="preserve">Equal</t>
  </si>
  <si>
    <t xml:space="preserve">EQUb</t>
  </si>
  <si>
    <t xml:space="preserve">EQUc</t>
  </si>
  <si>
    <t xml:space="preserve">EQUw</t>
  </si>
  <si>
    <t xml:space="preserve">EQUi</t>
  </si>
  <si>
    <t xml:space="preserve">EQUl</t>
  </si>
  <si>
    <t xml:space="preserve">EQUf</t>
  </si>
  <si>
    <t xml:space="preserve">EQUs</t>
  </si>
  <si>
    <t xml:space="preserve">DIS</t>
  </si>
  <si>
    <t xml:space="preserve">Distinct</t>
  </si>
  <si>
    <t xml:space="preserve">DISb</t>
  </si>
  <si>
    <t xml:space="preserve">DISc</t>
  </si>
  <si>
    <t xml:space="preserve">DISw</t>
  </si>
  <si>
    <t xml:space="preserve">DISi</t>
  </si>
  <si>
    <t xml:space="preserve">DISl</t>
  </si>
  <si>
    <t xml:space="preserve">DISf</t>
  </si>
  <si>
    <t xml:space="preserve">DISs</t>
  </si>
  <si>
    <t xml:space="preserve">MV</t>
  </si>
  <si>
    <t xml:space="preserve">Move</t>
  </si>
  <si>
    <t xml:space="preserve">MVb</t>
  </si>
  <si>
    <t xml:space="preserve">MVw</t>
  </si>
  <si>
    <t xml:space="preserve">MVi</t>
  </si>
  <si>
    <t xml:space="preserve">MVl</t>
  </si>
  <si>
    <t xml:space="preserve">MVf</t>
  </si>
  <si>
    <t xml:space="preserve">SCOPY</t>
  </si>
  <si>
    <t xml:space="preserve">MVAD</t>
  </si>
  <si>
    <t xml:space="preserve">Move and addition</t>
  </si>
  <si>
    <t xml:space="preserve">MVADc</t>
  </si>
  <si>
    <t xml:space="preserve">MVADw</t>
  </si>
  <si>
    <t xml:space="preserve">MVADi</t>
  </si>
  <si>
    <t xml:space="preserve">MVADl</t>
  </si>
  <si>
    <t xml:space="preserve">MVADf</t>
  </si>
  <si>
    <t xml:space="preserve">SMVCO</t>
  </si>
  <si>
    <t xml:space="preserve">MVSU</t>
  </si>
  <si>
    <t xml:space="preserve">Move and substraction</t>
  </si>
  <si>
    <t xml:space="preserve">MVSUc</t>
  </si>
  <si>
    <t xml:space="preserve">MVSUw</t>
  </si>
  <si>
    <t xml:space="preserve">MVSUi</t>
  </si>
  <si>
    <t xml:space="preserve">MVSUl</t>
  </si>
  <si>
    <t xml:space="preserve">MVSUf</t>
  </si>
  <si>
    <t xml:space="preserve">MVMU</t>
  </si>
  <si>
    <t xml:space="preserve">Moveand multiplication</t>
  </si>
  <si>
    <t xml:space="preserve">MVMUc</t>
  </si>
  <si>
    <t xml:space="preserve">MVMUw</t>
  </si>
  <si>
    <t xml:space="preserve">MVMUi</t>
  </si>
  <si>
    <t xml:space="preserve">MVMUl</t>
  </si>
  <si>
    <t xml:space="preserve">MVMUf</t>
  </si>
  <si>
    <t xml:space="preserve">MVDI</t>
  </si>
  <si>
    <t xml:space="preserve">Move and division</t>
  </si>
  <si>
    <t xml:space="preserve">MVDIc</t>
  </si>
  <si>
    <t xml:space="preserve">MVDIw</t>
  </si>
  <si>
    <t xml:space="preserve">MVDIi</t>
  </si>
  <si>
    <t xml:space="preserve">MVDIl</t>
  </si>
  <si>
    <t xml:space="preserve">MVDIf</t>
  </si>
  <si>
    <t xml:space="preserve">MVMO</t>
  </si>
  <si>
    <t xml:space="preserve">Move and modulus</t>
  </si>
  <si>
    <t xml:space="preserve">MVMOc</t>
  </si>
  <si>
    <t xml:space="preserve">MVMOw</t>
  </si>
  <si>
    <t xml:space="preserve">MVMOi</t>
  </si>
  <si>
    <t xml:space="preserve">MVMOl</t>
  </si>
  <si>
    <t xml:space="preserve">MVSL</t>
  </si>
  <si>
    <t xml:space="preserve">Move and shift left</t>
  </si>
  <si>
    <t xml:space="preserve">MVSLc</t>
  </si>
  <si>
    <t xml:space="preserve">MVSLw</t>
  </si>
  <si>
    <t xml:space="preserve">MVSLi</t>
  </si>
  <si>
    <t xml:space="preserve">MVSLl</t>
  </si>
  <si>
    <t xml:space="preserve">MVSR</t>
  </si>
  <si>
    <t xml:space="preserve">Move and shift right</t>
  </si>
  <si>
    <t xml:space="preserve">MVSRc</t>
  </si>
  <si>
    <t xml:space="preserve">MVSRw</t>
  </si>
  <si>
    <t xml:space="preserve">MVSRi</t>
  </si>
  <si>
    <t xml:space="preserve">MVSRl</t>
  </si>
  <si>
    <t xml:space="preserve">MVAN</t>
  </si>
  <si>
    <t xml:space="preserve">Move and bitwise and</t>
  </si>
  <si>
    <t xml:space="preserve">MVANc</t>
  </si>
  <si>
    <t xml:space="preserve">MVANw</t>
  </si>
  <si>
    <t xml:space="preserve">MVANi</t>
  </si>
  <si>
    <t xml:space="preserve">MVANl</t>
  </si>
  <si>
    <t xml:space="preserve">MVXO</t>
  </si>
  <si>
    <t xml:space="preserve">Move and bitwise xor</t>
  </si>
  <si>
    <t xml:space="preserve">MVXOc</t>
  </si>
  <si>
    <t xml:space="preserve">MVXOw</t>
  </si>
  <si>
    <t xml:space="preserve">MVXOi</t>
  </si>
  <si>
    <t xml:space="preserve">MVXOl</t>
  </si>
  <si>
    <t xml:space="preserve">MVOR</t>
  </si>
  <si>
    <t xml:space="preserve">Move and bitwise or</t>
  </si>
  <si>
    <t xml:space="preserve">MVORc</t>
  </si>
  <si>
    <t xml:space="preserve">MVORw</t>
  </si>
  <si>
    <t xml:space="preserve">MVORi</t>
  </si>
  <si>
    <t xml:space="preserve">MVORl</t>
  </si>
  <si>
    <t xml:space="preserve">Class</t>
  </si>
  <si>
    <t xml:space="preserve">Mnemonic</t>
  </si>
  <si>
    <t xml:space="preserve">Impl.</t>
  </si>
  <si>
    <t xml:space="preserve">ArgNr</t>
  </si>
  <si>
    <t xml:space="preserve">Arch.</t>
  </si>
  <si>
    <t xml:space="preserve">Datatypes</t>
  </si>
  <si>
    <t xml:space="preserve">Adr.mode grp.</t>
  </si>
  <si>
    <t xml:space="preserve">Jump Instr.</t>
  </si>
  <si>
    <t xml:space="preserve">Std.
End</t>
  </si>
  <si>
    <t xml:space="preserve">Instruction description</t>
  </si>
  <si>
    <t xml:space="preserve">Parameter description</t>
  </si>
  <si>
    <t xml:space="preserve">Check</t>
  </si>
  <si>
    <t xml:space="preserve">{ &lt;mnemonic&gt;,&lt;argnr&gt;, &lt;size&gt;, {&lt;type1&gt;,&lt;type2&gt;,&lt;type3&gt;,&lt;type4&gt;}, {&lt;mode1&gt;,&lt;mode2&gt;,&lt;mode3&gt;,&lt;mode4&gt;}, {&lt;off1&gt;,&lt;off2&gt;,&lt;off3&gt;,&lt;off4&gt;} }&lt;comma&gt; //&lt;desc&gt;</t>
  </si>
  <si>
    <t xml:space="preserve">Adr mode groups</t>
  </si>
  <si>
    <t xml:space="preserve">Dep.</t>
  </si>
  <si>
    <t xml:space="preserve">R</t>
  </si>
  <si>
    <t xml:space="preserve">LT</t>
  </si>
  <si>
    <t xml:space="preserve">Sz1</t>
  </si>
  <si>
    <t xml:space="preserve">Sz2</t>
  </si>
  <si>
    <t xml:space="preserve">Sz3</t>
  </si>
  <si>
    <t xml:space="preserve">Sz4</t>
  </si>
  <si>
    <t xml:space="preserve">Off1</t>
  </si>
  <si>
    <t xml:space="preserve">Off2</t>
  </si>
  <si>
    <t xml:space="preserve">Off3</t>
  </si>
  <si>
    <t xml:space="preserve">Off4</t>
  </si>
  <si>
    <t xml:space="preserve">IntSize</t>
  </si>
  <si>
    <t xml:space="preserve">Off1M</t>
  </si>
  <si>
    <t xml:space="preserve">Off2M</t>
  </si>
  <si>
    <t xml:space="preserve">Off3M</t>
  </si>
  <si>
    <t xml:space="preserve">Off4M</t>
  </si>
  <si>
    <t xml:space="preserve">IntSizeM</t>
  </si>
  <si>
    <t xml:space="preserve">Off1_32</t>
  </si>
  <si>
    <t xml:space="preserve">Off2_32</t>
  </si>
  <si>
    <t xml:space="preserve">Off3_32</t>
  </si>
  <si>
    <t xml:space="preserve">Off4_32</t>
  </si>
  <si>
    <t xml:space="preserve">IntSize_32</t>
  </si>
  <si>
    <t xml:space="preserve">Off1_64</t>
  </si>
  <si>
    <t xml:space="preserve">Off2_64</t>
  </si>
  <si>
    <t xml:space="preserve">Off3_64</t>
  </si>
  <si>
    <t xml:space="preserve">Off4_64</t>
  </si>
  <si>
    <t xml:space="preserve">IntSize_64</t>
  </si>
  <si>
    <t xml:space="preserve">Macros 32</t>
  </si>
  <si>
    <t xml:space="preserve">Macros 64</t>
  </si>
  <si>
    <t xml:space="preserve">Rep</t>
  </si>
  <si>
    <t xml:space="preserve">Instruction decoders</t>
  </si>
  <si>
    <t xml:space="preserve">Instruction ends</t>
  </si>
  <si>
    <t xml:space="preserve">Mnemo</t>
  </si>
  <si>
    <t xml:space="preserve">Sizeof</t>
  </si>
  <si>
    <t xml:space="preserve">Size32</t>
  </si>
  <si>
    <t xml:space="preserve">Size64</t>
  </si>
  <si>
    <t xml:space="preserve">Value</t>
  </si>
  <si>
    <t xml:space="preserve">Value justified</t>
  </si>
  <si>
    <t xml:space="preserve">Mode</t>
  </si>
  <si>
    <t xml:space="preserve">ShortName</t>
  </si>
  <si>
    <t xml:space="preserve">LongName</t>
  </si>
  <si>
    <t xml:space="preserve">Address</t>
  </si>
  <si>
    <t xml:space="preserve">LitValue</t>
  </si>
  <si>
    <t xml:space="preserve">Arithmetic</t>
  </si>
  <si>
    <t xml:space="preserve">C</t>
  </si>
  <si>
    <t xml:space="preserve">AD</t>
  </si>
  <si>
    <t xml:space="preserve">Negative conversion (Char)</t>
  </si>
  <si>
    <t xml:space="preserve">Operand</t>
  </si>
  <si>
    <t xml:space="preserve">B</t>
  </si>
  <si>
    <t xml:space="preserve">BOL</t>
  </si>
  <si>
    <t xml:space="preserve">CpuDataType::Boolean</t>
  </si>
  <si>
    <t xml:space="preserve">A</t>
  </si>
  <si>
    <t xml:space="preserve">ADR</t>
  </si>
  <si>
    <t xml:space="preserve">_AmdAddr</t>
  </si>
  <si>
    <t xml:space="preserve">Z</t>
  </si>
  <si>
    <t xml:space="preserve">W</t>
  </si>
  <si>
    <t xml:space="preserve">Negative conversion (Short)</t>
  </si>
  <si>
    <t xml:space="preserve">CHR</t>
  </si>
  <si>
    <t xml:space="preserve">CpuDataType::Char</t>
  </si>
  <si>
    <t xml:space="preserve">V</t>
  </si>
  <si>
    <t xml:space="preserve">LIT</t>
  </si>
  <si>
    <t xml:space="preserve">_AmdLtVl</t>
  </si>
  <si>
    <t xml:space="preserve">I</t>
  </si>
  <si>
    <t xml:space="preserve">Negative conversion (Integer)</t>
  </si>
  <si>
    <t xml:space="preserve">CpuDataType::Short</t>
  </si>
  <si>
    <t xml:space="preserve">_AmdNull</t>
  </si>
  <si>
    <t xml:space="preserve">L</t>
  </si>
  <si>
    <t xml:space="preserve">Negative conversion (Long)</t>
  </si>
  <si>
    <t xml:space="preserve">INT</t>
  </si>
  <si>
    <t xml:space="preserve">CpuDataType::Integer</t>
  </si>
  <si>
    <t xml:space="preserve">F</t>
  </si>
  <si>
    <t xml:space="preserve">Negative conversion (Float)</t>
  </si>
  <si>
    <t xml:space="preserve">LON</t>
  </si>
  <si>
    <t xml:space="preserve">CpuDataType::Long</t>
  </si>
  <si>
    <t xml:space="preserve">Addition (Char)</t>
  </si>
  <si>
    <t xml:space="preserve">FLO</t>
  </si>
  <si>
    <t xml:space="preserve">CpuDataType::Float</t>
  </si>
  <si>
    <t xml:space="preserve">Addition (Short)</t>
  </si>
  <si>
    <t xml:space="preserve">S</t>
  </si>
  <si>
    <t xml:space="preserve">MBL</t>
  </si>
  <si>
    <t xml:space="preserve">M</t>
  </si>
  <si>
    <t xml:space="preserve">CpuDataType::StrBlk</t>
  </si>
  <si>
    <t xml:space="preserve">Addition (Integer)</t>
  </si>
  <si>
    <t xml:space="preserve">CpuDataType::ArrBlk</t>
  </si>
  <si>
    <t xml:space="preserve">Addition (Long)</t>
  </si>
  <si>
    <t xml:space="preserve">G</t>
  </si>
  <si>
    <t xml:space="preserve">AGX</t>
  </si>
  <si>
    <t xml:space="preserve">CpuDataType::ArrGeom</t>
  </si>
  <si>
    <t xml:space="preserve">Addition (Float)</t>
  </si>
  <si>
    <t xml:space="preserve">N</t>
  </si>
  <si>
    <t xml:space="preserve">CpuDataType::FunAddr</t>
  </si>
  <si>
    <t xml:space="preserve">Substraction (Char)</t>
  </si>
  <si>
    <t xml:space="preserve">J</t>
  </si>
  <si>
    <t xml:space="preserve">CpuDataType::JumpAddr</t>
  </si>
  <si>
    <t xml:space="preserve">Substraction (Short)</t>
  </si>
  <si>
    <t xml:space="preserve">CpuDataType::VarAddr</t>
  </si>
  <si>
    <t xml:space="preserve">Substraction (Integer)</t>
  </si>
  <si>
    <t xml:space="preserve">DAT</t>
  </si>
  <si>
    <t xml:space="preserve">D</t>
  </si>
  <si>
    <t xml:space="preserve">CpuDataType::Undefined</t>
  </si>
  <si>
    <t xml:space="preserve">Substraction (Long)</t>
  </si>
  <si>
    <t xml:space="preserve">WRD</t>
  </si>
  <si>
    <t xml:space="preserve">(CpuDataType)-1</t>
  </si>
  <si>
    <t xml:space="preserve">Substraction (Float)</t>
  </si>
  <si>
    <t xml:space="preserve">REF</t>
  </si>
  <si>
    <t xml:space="preserve">SZR</t>
  </si>
  <si>
    <t xml:space="preserve">Multiplication (Char)</t>
  </si>
  <si>
    <t xml:space="preserve">(CpuDataType)0</t>
  </si>
  <si>
    <t xml:space="preserve">Multiplication (Integer)</t>
  </si>
  <si>
    <t xml:space="preserve">% Reffers to undefined datatype, which means that data type is not checked, only addressing mode is important</t>
  </si>
  <si>
    <t xml:space="preserve">Multiplication (Long)</t>
  </si>
  <si>
    <t xml:space="preserve">Z reffers to CpuWrd, which is either I or L depending on 32/64bit arquitecture</t>
  </si>
  <si>
    <t xml:space="preserve">Multiplication (Float)</t>
  </si>
  <si>
    <t xml:space="preserve">Division (Char)</t>
  </si>
  <si>
    <t xml:space="preserve">Division (Short)</t>
  </si>
  <si>
    <t xml:space="preserve">Division (Integer)</t>
  </si>
  <si>
    <t xml:space="preserve">Division (Long)</t>
  </si>
  <si>
    <t xml:space="preserve">Division (Float)</t>
  </si>
  <si>
    <t xml:space="preserve">Modulus (Char)</t>
  </si>
  <si>
    <t xml:space="preserve">Modulus (Short)</t>
  </si>
  <si>
    <t xml:space="preserve">Modulus (Integer)</t>
  </si>
  <si>
    <t xml:space="preserve">Modulus (Long)</t>
  </si>
  <si>
    <t xml:space="preserve">Increment (Char)</t>
  </si>
  <si>
    <t xml:space="preserve">Increment (Short)</t>
  </si>
  <si>
    <t xml:space="preserve">Increment (Integer)</t>
  </si>
  <si>
    <t xml:space="preserve">Increment (Long)</t>
  </si>
  <si>
    <t xml:space="preserve">Increment (Float)</t>
  </si>
  <si>
    <t xml:space="preserve">Decrement (Char)</t>
  </si>
  <si>
    <t xml:space="preserve">Decrement (Short)</t>
  </si>
  <si>
    <t xml:space="preserve">Decrement (Integer)</t>
  </si>
  <si>
    <t xml:space="preserve">Decrement (Long)</t>
  </si>
  <si>
    <t xml:space="preserve">Decrement (Float)</t>
  </si>
  <si>
    <t xml:space="preserve">Postfix increment (Char)</t>
  </si>
  <si>
    <t xml:space="preserve">Postfix increment (Short)</t>
  </si>
  <si>
    <t xml:space="preserve">Postfix increment (Integer)</t>
  </si>
  <si>
    <t xml:space="preserve">Postfix increment (Long)</t>
  </si>
  <si>
    <t xml:space="preserve">Postfix increment (Float)</t>
  </si>
  <si>
    <t xml:space="preserve">Postfix decrement (Char)</t>
  </si>
  <si>
    <t xml:space="preserve">Postfix decrement (Short)</t>
  </si>
  <si>
    <t xml:space="preserve">Postfix decrement (Integer)</t>
  </si>
  <si>
    <t xml:space="preserve">Postfix decrement (Long)</t>
  </si>
  <si>
    <t xml:space="preserve">Postfix decrement (Float)</t>
  </si>
  <si>
    <t xml:space="preserve">Logical</t>
  </si>
  <si>
    <t xml:space="preserve">LNOT</t>
  </si>
  <si>
    <t xml:space="preserve">Logical not</t>
  </si>
  <si>
    <t xml:space="preserve">LAND</t>
  </si>
  <si>
    <t xml:space="preserve">Logical and</t>
  </si>
  <si>
    <t xml:space="preserve">LOR</t>
  </si>
  <si>
    <t xml:space="preserve">Logical or</t>
  </si>
  <si>
    <t xml:space="preserve">Bitwise</t>
  </si>
  <si>
    <t xml:space="preserve">Bitwise not (Char)</t>
  </si>
  <si>
    <t xml:space="preserve">Bitwise not (Short)</t>
  </si>
  <si>
    <t xml:space="preserve">Bitwise not (Integer)</t>
  </si>
  <si>
    <t xml:space="preserve">Bitwise not (Long)</t>
  </si>
  <si>
    <t xml:space="preserve">Bitwise and (Char)</t>
  </si>
  <si>
    <t xml:space="preserve">Bitwise and (Short)</t>
  </si>
  <si>
    <t xml:space="preserve">Bitwise and (Integer)</t>
  </si>
  <si>
    <t xml:space="preserve">Bitwise and (Long)</t>
  </si>
  <si>
    <t xml:space="preserve">Bitwise or (Char)</t>
  </si>
  <si>
    <t xml:space="preserve">Bitwise or (Short)</t>
  </si>
  <si>
    <t xml:space="preserve">Bitwise or (Integer)</t>
  </si>
  <si>
    <t xml:space="preserve">Bitwise or (Long)</t>
  </si>
  <si>
    <t xml:space="preserve">Bitwise xor (Char)</t>
  </si>
  <si>
    <t xml:space="preserve">Bitwise xor (Short)</t>
  </si>
  <si>
    <t xml:space="preserve">Bitwise xor (Integer)</t>
  </si>
  <si>
    <t xml:space="preserve">Bitwise xor (Long)</t>
  </si>
  <si>
    <t xml:space="preserve">Shift left (Char)</t>
  </si>
  <si>
    <t xml:space="preserve">Bitshift</t>
  </si>
  <si>
    <t xml:space="preserve">Shift left (Short)</t>
  </si>
  <si>
    <t xml:space="preserve">Shift left (Integer)</t>
  </si>
  <si>
    <t xml:space="preserve">Shift left (Long)</t>
  </si>
  <si>
    <t xml:space="preserve">shift right (Char)</t>
  </si>
  <si>
    <t xml:space="preserve">shift right (Short)</t>
  </si>
  <si>
    <t xml:space="preserve">shift right (Integer)</t>
  </si>
  <si>
    <t xml:space="preserve">shift right (Long)</t>
  </si>
  <si>
    <t xml:space="preserve">Comparison</t>
  </si>
  <si>
    <t xml:space="preserve">Less (Boolean)</t>
  </si>
  <si>
    <t xml:space="preserve">Less (Char)</t>
  </si>
  <si>
    <t xml:space="preserve">Less (Short)</t>
  </si>
  <si>
    <t xml:space="preserve">Less (Integer)</t>
  </si>
  <si>
    <t xml:space="preserve">Less (Long)</t>
  </si>
  <si>
    <t xml:space="preserve">Less (Float)</t>
  </si>
  <si>
    <t xml:space="preserve">Less (String)</t>
  </si>
  <si>
    <t xml:space="preserve">Less or equal (Boolean)</t>
  </si>
  <si>
    <t xml:space="preserve">Less or equal (Char)</t>
  </si>
  <si>
    <t xml:space="preserve">Less or equal (Short)</t>
  </si>
  <si>
    <t xml:space="preserve">Less or equal (Integer)</t>
  </si>
  <si>
    <t xml:space="preserve">Less or equal (Long)</t>
  </si>
  <si>
    <t xml:space="preserve">Less or equal (Float)</t>
  </si>
  <si>
    <t xml:space="preserve">Less or equal (String)</t>
  </si>
  <si>
    <t xml:space="preserve">Greater (Boolean)</t>
  </si>
  <si>
    <t xml:space="preserve">Greater (Char)</t>
  </si>
  <si>
    <t xml:space="preserve">Greater (Short)</t>
  </si>
  <si>
    <t xml:space="preserve">Greater (Integer)</t>
  </si>
  <si>
    <t xml:space="preserve">Greater (Long)</t>
  </si>
  <si>
    <t xml:space="preserve">Greater (Float)</t>
  </si>
  <si>
    <t xml:space="preserve">Greater (String)</t>
  </si>
  <si>
    <t xml:space="preserve">Greater or equal (Boolean)</t>
  </si>
  <si>
    <t xml:space="preserve">Greater or equal (Char)</t>
  </si>
  <si>
    <t xml:space="preserve">Greater or equal (short)</t>
  </si>
  <si>
    <t xml:space="preserve">Greater or equal (Integer)</t>
  </si>
  <si>
    <t xml:space="preserve">Greater or equal (Long)</t>
  </si>
  <si>
    <t xml:space="preserve">Greater or equal (Float)</t>
  </si>
  <si>
    <t xml:space="preserve">Greater or equal (String)</t>
  </si>
  <si>
    <t xml:space="preserve">Equal (Boolean)</t>
  </si>
  <si>
    <t xml:space="preserve">Equal (Char)</t>
  </si>
  <si>
    <t xml:space="preserve">Equal (Short)</t>
  </si>
  <si>
    <t xml:space="preserve">Equal (Integer)</t>
  </si>
  <si>
    <t xml:space="preserve">Equal (Long)</t>
  </si>
  <si>
    <t xml:space="preserve">Equal (Float)</t>
  </si>
  <si>
    <t xml:space="preserve">Equal (String)</t>
  </si>
  <si>
    <t xml:space="preserve">Distinct (Boolean)</t>
  </si>
  <si>
    <t xml:space="preserve">Distinct (Char)</t>
  </si>
  <si>
    <t xml:space="preserve">Distinct (Short)</t>
  </si>
  <si>
    <t xml:space="preserve">Distinct (Integer)</t>
  </si>
  <si>
    <t xml:space="preserve">Distinct (Long)</t>
  </si>
  <si>
    <t xml:space="preserve">Distinct (Float)</t>
  </si>
  <si>
    <t xml:space="preserve">Distinct (String)</t>
  </si>
  <si>
    <t xml:space="preserve">Assign</t>
  </si>
  <si>
    <t xml:space="preserve">Move (Boolean)</t>
  </si>
  <si>
    <t xml:space="preserve">Destin</t>
  </si>
  <si>
    <t xml:space="preserve">Source</t>
  </si>
  <si>
    <t xml:space="preserve">Move (Char)</t>
  </si>
  <si>
    <t xml:space="preserve">Move (Short)</t>
  </si>
  <si>
    <t xml:space="preserve">Move (Integer)</t>
  </si>
  <si>
    <t xml:space="preserve">Move (Long)</t>
  </si>
  <si>
    <t xml:space="preserve">Move (Float)</t>
  </si>
  <si>
    <t xml:space="preserve">Move (Reference)</t>
  </si>
  <si>
    <t xml:space="preserve">Load value</t>
  </si>
  <si>
    <t xml:space="preserve">Load (Boolean)</t>
  </si>
  <si>
    <t xml:space="preserve">Load (Char)</t>
  </si>
  <si>
    <t xml:space="preserve">Load (Short)</t>
  </si>
  <si>
    <t xml:space="preserve">Load (Integer)</t>
  </si>
  <si>
    <t xml:space="preserve">Load (Long)</t>
  </si>
  <si>
    <t xml:space="preserve">Load (Float)</t>
  </si>
  <si>
    <t xml:space="preserve">Move and addition (Char)</t>
  </si>
  <si>
    <t xml:space="preserve">Move and addition (Short)</t>
  </si>
  <si>
    <t xml:space="preserve">Move and addition (Integer)</t>
  </si>
  <si>
    <t xml:space="preserve">Move and addition (Long)</t>
  </si>
  <si>
    <t xml:space="preserve">Move and addition (Float)</t>
  </si>
  <si>
    <t xml:space="preserve">Move and substraction (Char)</t>
  </si>
  <si>
    <t xml:space="preserve">Move and substraction (Short)</t>
  </si>
  <si>
    <t xml:space="preserve">Move and substraction (Integer)</t>
  </si>
  <si>
    <t xml:space="preserve">Move and substraction (Long)</t>
  </si>
  <si>
    <t xml:space="preserve">Move and substraction (Float)</t>
  </si>
  <si>
    <t xml:space="preserve">Move and multiplication (Char)</t>
  </si>
  <si>
    <t xml:space="preserve">Move and multiplication (Short)</t>
  </si>
  <si>
    <t xml:space="preserve">Move and multiplication (Integer)</t>
  </si>
  <si>
    <t xml:space="preserve">Move and multiplication (Long)</t>
  </si>
  <si>
    <t xml:space="preserve">Move and multiplication (Float)</t>
  </si>
  <si>
    <t xml:space="preserve">Move and division (Char)</t>
  </si>
  <si>
    <t xml:space="preserve">Move and division (Short)</t>
  </si>
  <si>
    <t xml:space="preserve">Move and division (Integer)</t>
  </si>
  <si>
    <t xml:space="preserve">Move and division (Long)</t>
  </si>
  <si>
    <t xml:space="preserve">Move and division (Float)</t>
  </si>
  <si>
    <t xml:space="preserve">Move and modulus (Char)</t>
  </si>
  <si>
    <t xml:space="preserve">Move and modulus (Short)</t>
  </si>
  <si>
    <t xml:space="preserve">Move and modulus (Integer)</t>
  </si>
  <si>
    <t xml:space="preserve">Move and modulus (Long)</t>
  </si>
  <si>
    <t xml:space="preserve">Move and shift left (Char)</t>
  </si>
  <si>
    <t xml:space="preserve">Move and shift left (Short)</t>
  </si>
  <si>
    <t xml:space="preserve">Move and shift left (Integer)</t>
  </si>
  <si>
    <t xml:space="preserve">Move and shift left (Long)</t>
  </si>
  <si>
    <t xml:space="preserve">Move and shift right (Char)</t>
  </si>
  <si>
    <t xml:space="preserve">Move and shift right (Short)</t>
  </si>
  <si>
    <t xml:space="preserve">Move and shift right (Integer)</t>
  </si>
  <si>
    <t xml:space="preserve">Move and shift right (Long)</t>
  </si>
  <si>
    <t xml:space="preserve">Move and bitwise and (Char)</t>
  </si>
  <si>
    <t xml:space="preserve">Move and bitwise and (Short)</t>
  </si>
  <si>
    <t xml:space="preserve">Move and bitwise and (Integer)</t>
  </si>
  <si>
    <t xml:space="preserve">Move and bitwise and (Long)</t>
  </si>
  <si>
    <t xml:space="preserve">Move and bitwise xor (Char)</t>
  </si>
  <si>
    <t xml:space="preserve">Move and bitwise xor (Short)</t>
  </si>
  <si>
    <t xml:space="preserve">Move and bitwise xor (Integer)</t>
  </si>
  <si>
    <t xml:space="preserve">Move and bitwise xor (Long)</t>
  </si>
  <si>
    <t xml:space="preserve">Move and bitwise or (Char)</t>
  </si>
  <si>
    <t xml:space="preserve">Move and bitwise or (Short)</t>
  </si>
  <si>
    <t xml:space="preserve">Move and bitwise or (Integer)</t>
  </si>
  <si>
    <t xml:space="preserve">Move and bitwise or (Long)</t>
  </si>
  <si>
    <t xml:space="preserve">Block Repl.</t>
  </si>
  <si>
    <t xml:space="preserve">RPBEG</t>
  </si>
  <si>
    <t xml:space="preserve">Init inner block replication on structs/fix arrays</t>
  </si>
  <si>
    <t xml:space="preserve">RPSTR</t>
  </si>
  <si>
    <t xml:space="preserve">Replicate string block</t>
  </si>
  <si>
    <t xml:space="preserve">StrBlock offset</t>
  </si>
  <si>
    <t xml:space="preserve">RPARR</t>
  </si>
  <si>
    <t xml:space="preserve">Replicate array block</t>
  </si>
  <si>
    <t xml:space="preserve">ArrBlock offset</t>
  </si>
  <si>
    <t xml:space="preserve">RPLOF</t>
  </si>
  <si>
    <t xml:space="preserve">Add calculation loop over fixed array elements</t>
  </si>
  <si>
    <t xml:space="preserve">Fixed array offset</t>
  </si>
  <si>
    <t xml:space="preserve">Geom index</t>
  </si>
  <si>
    <t xml:space="preserve">RPLOD</t>
  </si>
  <si>
    <t xml:space="preserve">Add calculation loop over dyn array elements</t>
  </si>
  <si>
    <t xml:space="preserve">RPEND</t>
  </si>
  <si>
    <t xml:space="preserve">End calculation loop</t>
  </si>
  <si>
    <t xml:space="preserve">Block Init.</t>
  </si>
  <si>
    <t xml:space="preserve">BIBEG</t>
  </si>
  <si>
    <t xml:space="preserve">Init inner block initialization on structs/fix arrays</t>
  </si>
  <si>
    <t xml:space="preserve">BISTR</t>
  </si>
  <si>
    <t xml:space="preserve">Init string block</t>
  </si>
  <si>
    <t xml:space="preserve">BIARR</t>
  </si>
  <si>
    <t xml:space="preserve">Init array block</t>
  </si>
  <si>
    <t xml:space="preserve">Dimensions</t>
  </si>
  <si>
    <t xml:space="preserve">Cell size</t>
  </si>
  <si>
    <t xml:space="preserve">BILOF</t>
  </si>
  <si>
    <t xml:space="preserve">BIEND</t>
  </si>
  <si>
    <t xml:space="preserve">Memory</t>
  </si>
  <si>
    <t xml:space="preserve">REFOF</t>
  </si>
  <si>
    <t xml:space="preserve">Create reference with offset</t>
  </si>
  <si>
    <t xml:space="preserve">Reference</t>
  </si>
  <si>
    <t xml:space="preserve">Data address</t>
  </si>
  <si>
    <t xml:space="preserve">Offset</t>
  </si>
  <si>
    <t xml:space="preserve">REFAD</t>
  </si>
  <si>
    <t xml:space="preserve">Add offset to reference</t>
  </si>
  <si>
    <t xml:space="preserve">REFER</t>
  </si>
  <si>
    <t xml:space="preserve">Create reference</t>
  </si>
  <si>
    <t xml:space="preserve">COPY</t>
  </si>
  <si>
    <t xml:space="preserve">Copy bytes</t>
  </si>
  <si>
    <t xml:space="preserve">Number of Bytes</t>
  </si>
  <si>
    <t xml:space="preserve">Copy string block</t>
  </si>
  <si>
    <t xml:space="preserve">SSWCP</t>
  </si>
  <si>
    <t xml:space="preserve">Switch string memory pointers</t>
  </si>
  <si>
    <t xml:space="preserve">ACOPY</t>
  </si>
  <si>
    <t xml:space="preserve">Copy array block</t>
  </si>
  <si>
    <t xml:space="preserve">TOCA</t>
  </si>
  <si>
    <t xml:space="preserve">Undefined to char array</t>
  </si>
  <si>
    <t xml:space="preserve">STOCA</t>
  </si>
  <si>
    <t xml:space="preserve">String to char array</t>
  </si>
  <si>
    <t xml:space="preserve">ATOCA</t>
  </si>
  <si>
    <t xml:space="preserve">Array to char array</t>
  </si>
  <si>
    <t xml:space="preserve">FRCA</t>
  </si>
  <si>
    <t xml:space="preserve">Undefined from char array</t>
  </si>
  <si>
    <t xml:space="preserve">SFRCA</t>
  </si>
  <si>
    <t xml:space="preserve">String from char array</t>
  </si>
  <si>
    <t xml:space="preserve">AFRCA</t>
  </si>
  <si>
    <t xml:space="preserve">Array from char array</t>
  </si>
  <si>
    <t xml:space="preserve">CLEAR</t>
  </si>
  <si>
    <t xml:space="preserve">Set bytes to zero</t>
  </si>
  <si>
    <t xml:space="preserve">STACK</t>
  </si>
  <si>
    <t xml:space="preserve">Increase used stack space</t>
  </si>
  <si>
    <t xml:space="preserve">FixDim1Arrays</t>
  </si>
  <si>
    <t xml:space="preserve">AF1RF</t>
  </si>
  <si>
    <t xml:space="preserve">Create reference to 1-dim array element</t>
  </si>
  <si>
    <t xml:space="preserve">Array variable</t>
  </si>
  <si>
    <t xml:space="preserve">Geom Index</t>
  </si>
  <si>
    <t xml:space="preserve">Dimension index</t>
  </si>
  <si>
    <t xml:space="preserve">AF1RW</t>
  </si>
  <si>
    <t xml:space="preserve">Rewinds array loop pointer, sets index variable and return address</t>
  </si>
  <si>
    <t xml:space="preserve">Index variable</t>
  </si>
  <si>
    <t xml:space="preserve">Exit jump address</t>
  </si>
  <si>
    <t xml:space="preserve">AF1FO</t>
  </si>
  <si>
    <t xml:space="preserve">If for loop points to index=elements jumps, if not provides reference to index n element</t>
  </si>
  <si>
    <t xml:space="preserve">AF1NX</t>
  </si>
  <si>
    <t xml:space="preserve">Increases array for loop pointer then jumps to loop beginning</t>
  </si>
  <si>
    <t xml:space="preserve">Jump address</t>
  </si>
  <si>
    <t xml:space="preserve">AF1SJ</t>
  </si>
  <si>
    <t xml:space="preserve">Join string array</t>
  </si>
  <si>
    <t xml:space="preserve">Result string</t>
  </si>
  <si>
    <t xml:space="preserve">Separator string</t>
  </si>
  <si>
    <t xml:space="preserve">AF1CJ</t>
  </si>
  <si>
    <t xml:space="preserve">Join char array</t>
  </si>
  <si>
    <t xml:space="preserve">FixArrays</t>
  </si>
  <si>
    <t xml:space="preserve">AFDEF</t>
  </si>
  <si>
    <t xml:space="preserve">Set array dimensions and cell size</t>
  </si>
  <si>
    <t xml:space="preserve">AFSSZ</t>
  </si>
  <si>
    <t xml:space="preserve">Set array dimension size</t>
  </si>
  <si>
    <t xml:space="preserve">Dimension number</t>
  </si>
  <si>
    <t xml:space="preserve">Dimension size</t>
  </si>
  <si>
    <t xml:space="preserve">AFGET</t>
  </si>
  <si>
    <t xml:space="preserve">Get array dimension size</t>
  </si>
  <si>
    <t xml:space="preserve">AFIDX</t>
  </si>
  <si>
    <t xml:space="preserve">Set array dimension index</t>
  </si>
  <si>
    <t xml:space="preserve">AFREF</t>
  </si>
  <si>
    <t xml:space="preserve">Create reference to array element (uses indexes set with AIDX)</t>
  </si>
  <si>
    <t xml:space="preserve">DynDim1Arrays</t>
  </si>
  <si>
    <t xml:space="preserve">AD1EM</t>
  </si>
  <si>
    <t xml:space="preserve">Define 1-dim emty array</t>
  </si>
  <si>
    <t xml:space="preserve">AD1DF</t>
  </si>
  <si>
    <t xml:space="preserve">Define 1-dim array and set to zero elements if it does not exist before</t>
  </si>
  <si>
    <t xml:space="preserve">AD1AP</t>
  </si>
  <si>
    <t xml:space="preserve">Resizes array to n+1 elements and gets reference to last element</t>
  </si>
  <si>
    <t xml:space="preserve">AD1IN</t>
  </si>
  <si>
    <t xml:space="preserve">Inserts position into array and gets reference to inserted element</t>
  </si>
  <si>
    <t xml:space="preserve">Position</t>
  </si>
  <si>
    <t xml:space="preserve">AD1DE</t>
  </si>
  <si>
    <t xml:space="preserve">Deletes position from array</t>
  </si>
  <si>
    <t xml:space="preserve">AD1RF</t>
  </si>
  <si>
    <t xml:space="preserve">AD1RS</t>
  </si>
  <si>
    <t xml:space="preserve">Define 1-dim array and set to zero elements</t>
  </si>
  <si>
    <t xml:space="preserve">AD1RW</t>
  </si>
  <si>
    <t xml:space="preserve">AD1FO</t>
  </si>
  <si>
    <t xml:space="preserve">AD1NX</t>
  </si>
  <si>
    <t xml:space="preserve">AD1SJ</t>
  </si>
  <si>
    <t xml:space="preserve">AD1CJ</t>
  </si>
  <si>
    <t xml:space="preserve">DynArrays</t>
  </si>
  <si>
    <t xml:space="preserve">ADEMP</t>
  </si>
  <si>
    <t xml:space="preserve">Define empty array</t>
  </si>
  <si>
    <t xml:space="preserve">ADDEF</t>
  </si>
  <si>
    <t xml:space="preserve">ADSET</t>
  </si>
  <si>
    <t xml:space="preserve">ADRSZ</t>
  </si>
  <si>
    <t xml:space="preserve">Set array memory buffer size</t>
  </si>
  <si>
    <t xml:space="preserve">ADGET</t>
  </si>
  <si>
    <t xml:space="preserve">ADRST</t>
  </si>
  <si>
    <t xml:space="preserve">Destroy array memory</t>
  </si>
  <si>
    <t xml:space="preserve">ADIDX</t>
  </si>
  <si>
    <t xml:space="preserve">ADREF</t>
  </si>
  <si>
    <t xml:space="preserve">ADSIZ</t>
  </si>
  <si>
    <t xml:space="preserve">Calculate array size</t>
  </si>
  <si>
    <t xml:space="preserve">Size</t>
  </si>
  <si>
    <t xml:space="preserve">ArrayCasting</t>
  </si>
  <si>
    <t xml:space="preserve">AF2F</t>
  </si>
  <si>
    <t xml:space="preserve">Cast fixed array to fixed</t>
  </si>
  <si>
    <t xml:space="preserve">Dest.Array</t>
  </si>
  <si>
    <t xml:space="preserve">Dest.Geometry</t>
  </si>
  <si>
    <t xml:space="preserve">Sour.Array</t>
  </si>
  <si>
    <t xml:space="preserve">Sour.Geometry</t>
  </si>
  <si>
    <t xml:space="preserve">AF2D</t>
  </si>
  <si>
    <t xml:space="preserve">Cast fixed array to dynamic</t>
  </si>
  <si>
    <t xml:space="preserve">AD2F</t>
  </si>
  <si>
    <t xml:space="preserve">Cast dynamic array to fixed</t>
  </si>
  <si>
    <t xml:space="preserve">AD2D</t>
  </si>
  <si>
    <t xml:space="preserve">Cast dynamic array to dynamic</t>
  </si>
  <si>
    <t xml:space="preserve">Functions</t>
  </si>
  <si>
    <t xml:space="preserve">PUSHb</t>
  </si>
  <si>
    <t xml:space="preserve">Push boolean into parameter stack</t>
  </si>
  <si>
    <t xml:space="preserve">PUSHc</t>
  </si>
  <si>
    <t xml:space="preserve">Push char into parameter stack</t>
  </si>
  <si>
    <t xml:space="preserve">PUSHw</t>
  </si>
  <si>
    <t xml:space="preserve">w</t>
  </si>
  <si>
    <t xml:space="preserve">Push short into parameter stack</t>
  </si>
  <si>
    <t xml:space="preserve">PUSHi</t>
  </si>
  <si>
    <t xml:space="preserve">Push integer into parameter stack</t>
  </si>
  <si>
    <t xml:space="preserve">PUSHl</t>
  </si>
  <si>
    <t xml:space="preserve">Push long into parameter stack</t>
  </si>
  <si>
    <t xml:space="preserve">PUSHf</t>
  </si>
  <si>
    <t xml:space="preserve">Push float into parameter stack</t>
  </si>
  <si>
    <t xml:space="preserve">PUSHr</t>
  </si>
  <si>
    <t xml:space="preserve">Push reference into parameter stack</t>
  </si>
  <si>
    <t xml:space="preserve">REFPU</t>
  </si>
  <si>
    <t xml:space="preserve">Create and push reference into parameter stack</t>
  </si>
  <si>
    <t xml:space="preserve">LPUb</t>
  </si>
  <si>
    <t xml:space="preserve">DynLib: Push boolean into parameter stack</t>
  </si>
  <si>
    <t xml:space="preserve">LPUc</t>
  </si>
  <si>
    <t xml:space="preserve">DynLib: Push char into parameter stack</t>
  </si>
  <si>
    <t xml:space="preserve">LPUw</t>
  </si>
  <si>
    <t xml:space="preserve">DynLib: Push short into parameter stack</t>
  </si>
  <si>
    <t xml:space="preserve">LPUi</t>
  </si>
  <si>
    <t xml:space="preserve">DynLib: Push integer into parameter stack</t>
  </si>
  <si>
    <t xml:space="preserve">LPUl</t>
  </si>
  <si>
    <t xml:space="preserve">DynLib: Push long into parameter stack</t>
  </si>
  <si>
    <t xml:space="preserve">LPUf</t>
  </si>
  <si>
    <t xml:space="preserve">DynLib: Push float into parameter stack</t>
  </si>
  <si>
    <t xml:space="preserve">LPUr</t>
  </si>
  <si>
    <t xml:space="preserve">DynLib: Push reference into parameter stack</t>
  </si>
  <si>
    <t xml:space="preserve">LPUSr</t>
  </si>
  <si>
    <t xml:space="preserve">DynLib: Push reference to string into parameter stack</t>
  </si>
  <si>
    <t xml:space="preserve">IsConst</t>
  </si>
  <si>
    <t xml:space="preserve">LPADr</t>
  </si>
  <si>
    <t xml:space="preserve">DynLib: Push reference to dyn array into parameter stack</t>
  </si>
  <si>
    <t xml:space="preserve">LPAFr</t>
  </si>
  <si>
    <t xml:space="preserve">DynLib: Push reference to fix array into parameter stack</t>
  </si>
  <si>
    <t xml:space="preserve">GeomIndex</t>
  </si>
  <si>
    <t xml:space="preserve">LRPU</t>
  </si>
  <si>
    <t xml:space="preserve">DynLib: Create and push reference into parameter stack</t>
  </si>
  <si>
    <t xml:space="preserve">LRPUS</t>
  </si>
  <si>
    <t xml:space="preserve">DynLib: Create and push reference to string into parameter stack</t>
  </si>
  <si>
    <t xml:space="preserve">LRPAD</t>
  </si>
  <si>
    <t xml:space="preserve">DynLib: Create and push reference to dyn array into parameter stack</t>
  </si>
  <si>
    <t xml:space="preserve">LRPAF</t>
  </si>
  <si>
    <t xml:space="preserve">DynLib: Create and push reference to fix array into parameter stack</t>
  </si>
  <si>
    <t xml:space="preserve">CALL</t>
  </si>
  <si>
    <t xml:space="preserve">Call function</t>
  </si>
  <si>
    <t xml:space="preserve">RET</t>
  </si>
  <si>
    <t xml:space="preserve">Return</t>
  </si>
  <si>
    <t xml:space="preserve">CALLN</t>
  </si>
  <si>
    <t xml:space="preserve">Call nested function</t>
  </si>
  <si>
    <t xml:space="preserve">RETN</t>
  </si>
  <si>
    <t xml:space="preserve">Return from nested function</t>
  </si>
  <si>
    <t xml:space="preserve">SCALL</t>
  </si>
  <si>
    <t xml:space="preserve">System call</t>
  </si>
  <si>
    <t xml:space="preserve">Call number</t>
  </si>
  <si>
    <t xml:space="preserve">LCALL</t>
  </si>
  <si>
    <t xml:space="preserve">Dynamic library call</t>
  </si>
  <si>
    <t xml:space="preserve">SULOK</t>
  </si>
  <si>
    <t xml:space="preserve">Allows changes in machine scope state</t>
  </si>
  <si>
    <t xml:space="preserve">Chars</t>
  </si>
  <si>
    <t xml:space="preserve">CUPPR</t>
  </si>
  <si>
    <t xml:space="preserve">char .upper()</t>
  </si>
  <si>
    <t xml:space="preserve">This char</t>
  </si>
  <si>
    <t xml:space="preserve">CLOWR</t>
  </si>
  <si>
    <t xml:space="preserve">char .lower()</t>
  </si>
  <si>
    <t xml:space="preserve">Strings</t>
  </si>
  <si>
    <t xml:space="preserve">SEMP</t>
  </si>
  <si>
    <t xml:space="preserve">Creates empty string</t>
  </si>
  <si>
    <t xml:space="preserve">SLEN</t>
  </si>
  <si>
    <t xml:space="preserve">word .length()</t>
  </si>
  <si>
    <t xml:space="preserve">This string</t>
  </si>
  <si>
    <t xml:space="preserve">SMID</t>
  </si>
  <si>
    <t xml:space="preserve">string .sub(word position,word length)</t>
  </si>
  <si>
    <t xml:space="preserve">Length</t>
  </si>
  <si>
    <t xml:space="preserve">SINDX</t>
  </si>
  <si>
    <t xml:space="preserve">string indexing (subscript)</t>
  </si>
  <si>
    <t xml:space="preserve">Index</t>
  </si>
  <si>
    <t xml:space="preserve">SRGHT</t>
  </si>
  <si>
    <t xml:space="preserve">string .right(word length)</t>
  </si>
  <si>
    <t xml:space="preserve">SLEFT</t>
  </si>
  <si>
    <t xml:space="preserve">string .left(word length)</t>
  </si>
  <si>
    <t xml:space="preserve">SCUTR</t>
  </si>
  <si>
    <t xml:space="preserve">string .cutr(word length)</t>
  </si>
  <si>
    <t xml:space="preserve">SCUTL</t>
  </si>
  <si>
    <t xml:space="preserve">string .cutl(word length)</t>
  </si>
  <si>
    <t xml:space="preserve">String concatenation</t>
  </si>
  <si>
    <t xml:space="preserve">String 1</t>
  </si>
  <si>
    <t xml:space="preserve">String 2</t>
  </si>
  <si>
    <t xml:space="preserve">Concatenate and assign</t>
  </si>
  <si>
    <t xml:space="preserve">SMVRC</t>
  </si>
  <si>
    <t xml:space="preserve">Reverse concatenate and assign</t>
  </si>
  <si>
    <t xml:space="preserve">SFIND</t>
  </si>
  <si>
    <t xml:space="preserve">word .search(string substring,word start)</t>
  </si>
  <si>
    <t xml:space="preserve">Substring</t>
  </si>
  <si>
    <t xml:space="preserve">Start</t>
  </si>
  <si>
    <t xml:space="preserve">SSUBS</t>
  </si>
  <si>
    <t xml:space="preserve">string .replace(string old, string new)</t>
  </si>
  <si>
    <t xml:space="preserve">Old string</t>
  </si>
  <si>
    <t xml:space="preserve">New string</t>
  </si>
  <si>
    <t xml:space="preserve">STRIM</t>
  </si>
  <si>
    <t xml:space="preserve">string .trim()</t>
  </si>
  <si>
    <t xml:space="preserve">SUPPR</t>
  </si>
  <si>
    <t xml:space="preserve">string .upper()</t>
  </si>
  <si>
    <t xml:space="preserve">SLOWR</t>
  </si>
  <si>
    <t xml:space="preserve">string .lower()</t>
  </si>
  <si>
    <t xml:space="preserve">SLJUS</t>
  </si>
  <si>
    <t xml:space="preserve">string .ljust(int width,char fillchar)</t>
  </si>
  <si>
    <t xml:space="preserve">Width</t>
  </si>
  <si>
    <t xml:space="preserve">FillChar</t>
  </si>
  <si>
    <t xml:space="preserve">SRJUS</t>
  </si>
  <si>
    <t xml:space="preserve">string .rjust(int width,char fillchar)</t>
  </si>
  <si>
    <t xml:space="preserve">SMATC</t>
  </si>
  <si>
    <t xml:space="preserve">bool .match(string regex)</t>
  </si>
  <si>
    <t xml:space="preserve">Regex</t>
  </si>
  <si>
    <t xml:space="preserve">SLIKE</t>
  </si>
  <si>
    <t xml:space="preserve">bool .like(string pattern)</t>
  </si>
  <si>
    <t xml:space="preserve">Pattern</t>
  </si>
  <si>
    <t xml:space="preserve">SREPL</t>
  </si>
  <si>
    <t xml:space="preserve">string .replicate(int times)</t>
  </si>
  <si>
    <t xml:space="preserve">Times</t>
  </si>
  <si>
    <t xml:space="preserve">SSPLI</t>
  </si>
  <si>
    <t xml:space="preserve">string[] .split(string separator)</t>
  </si>
  <si>
    <t xml:space="preserve">Separator</t>
  </si>
  <si>
    <t xml:space="preserve">SSTWI</t>
  </si>
  <si>
    <t xml:space="preserve">bool .startswith(string substring)</t>
  </si>
  <si>
    <t xml:space="preserve">SENWI</t>
  </si>
  <si>
    <t xml:space="preserve">bool .endswith(string substring)</t>
  </si>
  <si>
    <t xml:space="preserve">SISBO</t>
  </si>
  <si>
    <t xml:space="preserve">bool .isbool()</t>
  </si>
  <si>
    <t xml:space="preserve">SISCH</t>
  </si>
  <si>
    <t xml:space="preserve">bool .ischar()</t>
  </si>
  <si>
    <t xml:space="preserve">SISSH</t>
  </si>
  <si>
    <t xml:space="preserve">bool .isshort()</t>
  </si>
  <si>
    <t xml:space="preserve">SISIN</t>
  </si>
  <si>
    <t xml:space="preserve">bool .isint()</t>
  </si>
  <si>
    <t xml:space="preserve">SISLO</t>
  </si>
  <si>
    <t xml:space="preserve">bool .islong()</t>
  </si>
  <si>
    <t xml:space="preserve">SISFL</t>
  </si>
  <si>
    <t xml:space="preserve">bool .isfloat()</t>
  </si>
  <si>
    <t xml:space="preserve">Conversions</t>
  </si>
  <si>
    <t xml:space="preserve">BO2CH</t>
  </si>
  <si>
    <t xml:space="preserve">char .tochar()</t>
  </si>
  <si>
    <t xml:space="preserve">This boolean</t>
  </si>
  <si>
    <t xml:space="preserve">BO2SH</t>
  </si>
  <si>
    <t xml:space="preserve">short .toshort()</t>
  </si>
  <si>
    <t xml:space="preserve">BO2IN</t>
  </si>
  <si>
    <t xml:space="preserve">int .toint()</t>
  </si>
  <si>
    <t xml:space="preserve">BO2LO</t>
  </si>
  <si>
    <t xml:space="preserve">long .tolong()</t>
  </si>
  <si>
    <t xml:space="preserve">BO2FL</t>
  </si>
  <si>
    <t xml:space="preserve">float .tofloat()</t>
  </si>
  <si>
    <t xml:space="preserve">BO2ST</t>
  </si>
  <si>
    <t xml:space="preserve">string .tostring()</t>
  </si>
  <si>
    <t xml:space="preserve">CH2BO</t>
  </si>
  <si>
    <t xml:space="preserve">bool .tobool()</t>
  </si>
  <si>
    <t xml:space="preserve">CH2SH</t>
  </si>
  <si>
    <t xml:space="preserve">CH2IN</t>
  </si>
  <si>
    <t xml:space="preserve">CH2LO</t>
  </si>
  <si>
    <t xml:space="preserve">CH2FL</t>
  </si>
  <si>
    <t xml:space="preserve">CH2ST</t>
  </si>
  <si>
    <t xml:space="preserve">CHFMT</t>
  </si>
  <si>
    <t xml:space="preserve">string .format(string fmtspec)</t>
  </si>
  <si>
    <t xml:space="preserve">Format string</t>
  </si>
  <si>
    <t xml:space="preserve">SH2BO</t>
  </si>
  <si>
    <t xml:space="preserve">This short</t>
  </si>
  <si>
    <t xml:space="preserve">SH2CH</t>
  </si>
  <si>
    <t xml:space="preserve">SH2IN</t>
  </si>
  <si>
    <t xml:space="preserve">SH2LO</t>
  </si>
  <si>
    <t xml:space="preserve">SH2FL</t>
  </si>
  <si>
    <t xml:space="preserve">SH2ST</t>
  </si>
  <si>
    <t xml:space="preserve">SHFMT</t>
  </si>
  <si>
    <t xml:space="preserve">IN2BO</t>
  </si>
  <si>
    <t xml:space="preserve">This integer</t>
  </si>
  <si>
    <t xml:space="preserve">IN2CH</t>
  </si>
  <si>
    <t xml:space="preserve">IN2SH</t>
  </si>
  <si>
    <t xml:space="preserve">IN2LO</t>
  </si>
  <si>
    <t xml:space="preserve">IN2FL</t>
  </si>
  <si>
    <t xml:space="preserve">IN2ST</t>
  </si>
  <si>
    <t xml:space="preserve">INFMT</t>
  </si>
  <si>
    <t xml:space="preserve">LO2BO</t>
  </si>
  <si>
    <t xml:space="preserve">This long</t>
  </si>
  <si>
    <t xml:space="preserve">LO2CH</t>
  </si>
  <si>
    <t xml:space="preserve">LO2SH</t>
  </si>
  <si>
    <t xml:space="preserve">LO2IN</t>
  </si>
  <si>
    <t xml:space="preserve">LO2FL</t>
  </si>
  <si>
    <t xml:space="preserve">LO2ST</t>
  </si>
  <si>
    <t xml:space="preserve">LOFMT</t>
  </si>
  <si>
    <t xml:space="preserve">FL2BO</t>
  </si>
  <si>
    <t xml:space="preserve">This float</t>
  </si>
  <si>
    <t xml:space="preserve">FL2CH</t>
  </si>
  <si>
    <t xml:space="preserve">FL2SH</t>
  </si>
  <si>
    <t xml:space="preserve">FL2IN</t>
  </si>
  <si>
    <t xml:space="preserve">FL2LO</t>
  </si>
  <si>
    <t xml:space="preserve">FL2ST</t>
  </si>
  <si>
    <t xml:space="preserve">bool .tostring()</t>
  </si>
  <si>
    <t xml:space="preserve">FLFMT</t>
  </si>
  <si>
    <t xml:space="preserve">ST2BO</t>
  </si>
  <si>
    <t xml:space="preserve">ST2CH</t>
  </si>
  <si>
    <t xml:space="preserve">ST2SH</t>
  </si>
  <si>
    <t xml:space="preserve">ST2IN</t>
  </si>
  <si>
    <t xml:space="preserve">ST2LO</t>
  </si>
  <si>
    <t xml:space="preserve">ST2FL</t>
  </si>
  <si>
    <t xml:space="preserve">Jumps</t>
  </si>
  <si>
    <t xml:space="preserve">JMPTR</t>
  </si>
  <si>
    <t xml:space="preserve">Jump if true</t>
  </si>
  <si>
    <t xml:space="preserve">JMPFL</t>
  </si>
  <si>
    <t xml:space="preserve">Jump if false</t>
  </si>
  <si>
    <t xml:space="preserve">JMP</t>
  </si>
  <si>
    <t xml:space="preserve">Absolute jump</t>
  </si>
  <si>
    <t xml:space="preserve">Decoder</t>
  </si>
  <si>
    <t xml:space="preserve">DAGV1</t>
  </si>
  <si>
    <t xml:space="preserve">Decode argument 1 for global var.</t>
  </si>
  <si>
    <t xml:space="preserve">Inst offset</t>
  </si>
  <si>
    <t xml:space="preserve">Arg offset</t>
  </si>
  <si>
    <t xml:space="preserve">DAGV2</t>
  </si>
  <si>
    <t xml:space="preserve">Decode argument 2 for global var.</t>
  </si>
  <si>
    <t xml:space="preserve">DAGV3</t>
  </si>
  <si>
    <t xml:space="preserve">Decode argument 3 for global var.</t>
  </si>
  <si>
    <t xml:space="preserve">DAGV4</t>
  </si>
  <si>
    <t xml:space="preserve">Decode argument 4 for global var.</t>
  </si>
  <si>
    <t xml:space="preserve">DAGI1</t>
  </si>
  <si>
    <t xml:space="preserve">Decode argument 1 for global ref. indirection</t>
  </si>
  <si>
    <t xml:space="preserve">DAGI2</t>
  </si>
  <si>
    <t xml:space="preserve">Decode argument 2 for global ref. Indirection</t>
  </si>
  <si>
    <t xml:space="preserve">DAGI3</t>
  </si>
  <si>
    <t xml:space="preserve">Decode argument 3 for global ref. Indirection</t>
  </si>
  <si>
    <t xml:space="preserve">DAGI4</t>
  </si>
  <si>
    <t xml:space="preserve">Decode argument 4 for global ref. Indirection</t>
  </si>
  <si>
    <t xml:space="preserve">DALI1</t>
  </si>
  <si>
    <t xml:space="preserve">Decode argument 1 for local ref. Indirection</t>
  </si>
  <si>
    <t xml:space="preserve">DALI2</t>
  </si>
  <si>
    <t xml:space="preserve">Decode argument 2 for local ref. Indirection</t>
  </si>
  <si>
    <t xml:space="preserve">DALI3</t>
  </si>
  <si>
    <t xml:space="preserve">Decode argument 3 for local ref. Indirection</t>
  </si>
  <si>
    <t xml:space="preserve">DALI4</t>
  </si>
  <si>
    <t xml:space="preserve">Decode argument 4 for local ref. Indirection</t>
  </si>
  <si>
    <t xml:space="preserve">Other</t>
  </si>
  <si>
    <t xml:space="preserve">NOP</t>
  </si>
  <si>
    <t xml:space="preserve">No operation</t>
  </si>
  <si>
    <t xml:space="preserve">Special steps on pass</t>
  </si>
  <si>
    <t xml:space="preserve">Special steps on get</t>
  </si>
  <si>
    <t xml:space="preserve">Master type</t>
  </si>
  <si>
    <t xml:space="preserve">DS type</t>
  </si>
  <si>
    <t xml:space="preserve">C++ type</t>
  </si>
  <si>
    <t xml:space="preserve">Passed by value</t>
  </si>
  <si>
    <t xml:space="preserve">bool</t>
  </si>
  <si>
    <t xml:space="preserve">char</t>
  </si>
  <si>
    <t xml:space="preserve">short</t>
  </si>
  <si>
    <t xml:space="preserve">cshort</t>
  </si>
  <si>
    <t xml:space="preserve">int</t>
  </si>
  <si>
    <t xml:space="preserve">cint</t>
  </si>
  <si>
    <t xml:space="preserve">long</t>
  </si>
  <si>
    <t xml:space="preserve">clong</t>
  </si>
  <si>
    <t xml:space="preserve">float</t>
  </si>
  <si>
    <t xml:space="preserve">double</t>
  </si>
  <si>
    <t xml:space="preserve">enum</t>
  </si>
  <si>
    <t xml:space="preserve">&lt;type&gt;</t>
  </si>
  <si>
    <t xml:space="preserve">class</t>
  </si>
  <si>
    <t xml:space="preserve">const ref &lt;type&gt;</t>
  </si>
  <si>
    <t xml:space="preserve">const &lt;type&gt; *</t>
  </si>
  <si>
    <t xml:space="preserve">string</t>
  </si>
  <si>
    <t xml:space="preserve">const ref string</t>
  </si>
  <si>
    <t xml:space="preserve">const char *</t>
  </si>
  <si>
    <t xml:space="preserve">Check block validity, block indirection to get pointer inside block</t>
  </si>
  <si>
    <t xml:space="preserve">dyn array</t>
  </si>
  <si>
    <t xml:space="preserve">const ref &lt;type&gt;[]</t>
  </si>
  <si>
    <t xml:space="preserve">CDARRAY(&lt;type&gt;) *</t>
  </si>
  <si>
    <t xml:space="preserve">fix array</t>
  </si>
  <si>
    <t xml:space="preserve">const ref &lt;type&gt;[n]</t>
  </si>
  <si>
    <t xml:space="preserve">CFARRAY(&lt;type&gt;,n) *</t>
  </si>
  <si>
    <t xml:space="preserve">Passed by reference</t>
  </si>
  <si>
    <t xml:space="preserve">ref bool</t>
  </si>
  <si>
    <t xml:space="preserve">bool *</t>
  </si>
  <si>
    <t xml:space="preserve">ref char</t>
  </si>
  <si>
    <t xml:space="preserve">char *</t>
  </si>
  <si>
    <t xml:space="preserve">ref short</t>
  </si>
  <si>
    <t xml:space="preserve">cshort *</t>
  </si>
  <si>
    <t xml:space="preserve">ref int</t>
  </si>
  <si>
    <t xml:space="preserve">cint *</t>
  </si>
  <si>
    <t xml:space="preserve">ref long</t>
  </si>
  <si>
    <t xml:space="preserve">clong *</t>
  </si>
  <si>
    <t xml:space="preserve">ref float</t>
  </si>
  <si>
    <t xml:space="preserve">double *</t>
  </si>
  <si>
    <t xml:space="preserve">ref &lt;type&gt;</t>
  </si>
  <si>
    <t xml:space="preserve">&lt;type&gt; *</t>
  </si>
  <si>
    <t xml:space="preserve">ref string</t>
  </si>
  <si>
    <t xml:space="preserve">char **</t>
  </si>
  <si>
    <t xml:space="preserve">Copy string back into block. Deallocation of memory is handled entirely by library.</t>
  </si>
  <si>
    <t xml:space="preserve">ref &lt;type&gt;[]</t>
  </si>
  <si>
    <t xml:space="preserve">DARRAY(&lt;type&gt;) *</t>
  </si>
  <si>
    <t xml:space="preserve">Copy array cells back into block. Deallocation of memory is handled entirely by library.</t>
  </si>
  <si>
    <t xml:space="preserve">ref &lt;type&gt;[n]</t>
  </si>
  <si>
    <t xml:space="preserve">FARRAY(&lt;type&gt;,n) *</t>
  </si>
  <si>
    <t xml:space="preserve">* Classes and arrays: Supported only ones without blocks inside</t>
  </si>
  <si>
    <t xml:space="preserve">* All passed by void*, references are dereferenced to get physical pointer</t>
  </si>
  <si>
    <t xml:space="preserve">* Library can use SetClosingFunction() to set a function pointer that is called when library is unloaded, so that all resources are freed.</t>
  </si>
  <si>
    <t xml:space="preserve">* Only 1-dimensional arrays supported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</si>
</sst>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8"/>
      <color rgb="FFFFFFFF"/>
      <name val="Arial"/>
      <family val="2"/>
      <charset val="1"/>
    </font>
    <font>
      <sz val="8"/>
      <name val="Arial"/>
      <family val="2"/>
      <charset val="1"/>
    </font>
    <font>
      <sz val="8"/>
      <color rgb="FF000000"/>
      <name val="Bitstream Vera Sans Mono"/>
      <family val="3"/>
      <charset val="1"/>
    </font>
    <font>
      <sz val="8"/>
      <color rgb="FF000000"/>
      <name val="Calibri"/>
      <family val="2"/>
      <charset val="1"/>
    </font>
    <font>
      <sz val="11"/>
      <color rgb="FF000000"/>
      <name val="Bitstream Vera Sans Mono"/>
      <family val="3"/>
      <charset val="1"/>
    </font>
    <font>
      <sz val="11"/>
      <name val="Bitstream Vera Sa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9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9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9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9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D19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2" topLeftCell="A120" activePane="bottomLeft" state="frozen"/>
      <selection pane="topLeft" activeCell="A1" activeCellId="0" sqref="A1"/>
      <selection pane="bottomLeft" activeCell="A121" activeCellId="0" sqref="A121"/>
    </sheetView>
  </sheetViews>
  <sheetFormatPr defaultRowHeight="15" zeroHeight="false" outlineLevelRow="0" outlineLevelCol="0"/>
  <cols>
    <col collapsed="false" customWidth="true" hidden="false" outlineLevel="0" max="1" min="1" style="1" width="16.28"/>
    <col collapsed="false" customWidth="true" hidden="false" outlineLevel="0" max="2" min="2" style="2" width="5.57"/>
    <col collapsed="false" customWidth="true" hidden="false" outlineLevel="0" max="3" min="3" style="1" width="17.14"/>
    <col collapsed="false" customWidth="true" hidden="false" outlineLevel="0" max="4" min="4" style="3" width="6.14"/>
    <col collapsed="false" customWidth="true" hidden="false" outlineLevel="0" max="5" min="5" style="3" width="6.28"/>
    <col collapsed="false" customWidth="true" hidden="false" outlineLevel="0" max="7" min="6" style="3" width="6.85"/>
    <col collapsed="false" customWidth="true" hidden="false" outlineLevel="0" max="8" min="8" style="3" width="16.14"/>
    <col collapsed="false" customWidth="true" hidden="false" outlineLevel="0" max="9" min="9" style="3" width="12.14"/>
    <col collapsed="false" customWidth="true" hidden="false" outlineLevel="0" max="10" min="10" style="3" width="13.28"/>
    <col collapsed="false" customWidth="true" hidden="false" outlineLevel="0" max="11" min="11" style="4" width="1.43"/>
    <col collapsed="false" customWidth="true" hidden="false" outlineLevel="0" max="22" min="12" style="1" width="2.43"/>
    <col collapsed="false" customWidth="true" hidden="true" outlineLevel="0" max="23" min="23" style="5" width="17.14"/>
    <col collapsed="false" customWidth="true" hidden="true" outlineLevel="0" max="24" min="24" style="5" width="15.71"/>
    <col collapsed="false" customWidth="true" hidden="true" outlineLevel="0" max="25" min="25" style="5" width="15.85"/>
    <col collapsed="false" customWidth="true" hidden="true" outlineLevel="0" max="26" min="26" style="5" width="16.57"/>
    <col collapsed="false" customWidth="true" hidden="true" outlineLevel="0" max="27" min="27" style="5" width="15.43"/>
    <col collapsed="false" customWidth="true" hidden="true" outlineLevel="0" max="28" min="28" style="5" width="15.71"/>
    <col collapsed="false" customWidth="true" hidden="true" outlineLevel="0" max="31" min="29" style="5" width="16.14"/>
    <col collapsed="false" customWidth="true" hidden="true" outlineLevel="0" max="32" min="32" style="5" width="17.57"/>
    <col collapsed="false" customWidth="true" hidden="true" outlineLevel="0" max="33" min="33" style="5" width="18"/>
    <col collapsed="false" customWidth="true" hidden="true" outlineLevel="0" max="34" min="34" style="5" width="76"/>
    <col collapsed="false" customWidth="true" hidden="false" outlineLevel="0" max="35" min="35" style="5" width="1.71"/>
    <col collapsed="false" customWidth="true" hidden="false" outlineLevel="0" max="46" min="36" style="1" width="2.43"/>
    <col collapsed="false" customWidth="true" hidden="true" outlineLevel="0" max="47" min="47" style="6" width="17.43"/>
    <col collapsed="false" customWidth="true" hidden="true" outlineLevel="0" max="48" min="48" style="6" width="16"/>
    <col collapsed="false" customWidth="true" hidden="true" outlineLevel="0" max="49" min="49" style="6" width="16.14"/>
    <col collapsed="false" customWidth="true" hidden="true" outlineLevel="0" max="50" min="50" style="6" width="16.85"/>
    <col collapsed="false" customWidth="true" hidden="true" outlineLevel="0" max="51" min="51" style="6" width="15.85"/>
    <col collapsed="false" customWidth="true" hidden="true" outlineLevel="0" max="52" min="52" style="6" width="16"/>
    <col collapsed="false" customWidth="true" hidden="true" outlineLevel="0" max="55" min="53" style="6" width="16.43"/>
    <col collapsed="false" customWidth="true" hidden="true" outlineLevel="0" max="56" min="56" style="6" width="17.85"/>
    <col collapsed="false" customWidth="true" hidden="true" outlineLevel="0" max="57" min="57" style="6" width="18.28"/>
    <col collapsed="false" customWidth="true" hidden="true" outlineLevel="0" max="58" min="58" style="6" width="76.28"/>
    <col collapsed="false" customWidth="true" hidden="false" outlineLevel="0" max="59" min="59" style="6" width="2.43"/>
    <col collapsed="false" customWidth="true" hidden="false" outlineLevel="0" max="60" min="60" style="7" width="8.57"/>
    <col collapsed="false" customWidth="true" hidden="false" outlineLevel="0" max="160" min="61" style="1" width="9.14"/>
    <col collapsed="false" customWidth="true" hidden="false" outlineLevel="0" max="1023" min="161" style="8" width="9.14"/>
    <col collapsed="false" customWidth="true" hidden="false" outlineLevel="0" max="1025" min="1024" style="0" width="9.14"/>
  </cols>
  <sheetData>
    <row r="1" customFormat="false" ht="15" hidden="false" customHeight="false" outlineLevel="0" collapsed="false"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</row>
    <row r="2" s="19" customFormat="true" ht="105" hidden="false" customHeight="false" outlineLevel="0" collapsed="false">
      <c r="A2" s="12" t="s">
        <v>0</v>
      </c>
      <c r="B2" s="13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4" t="s">
        <v>9</v>
      </c>
      <c r="K2" s="15"/>
      <c r="L2" s="16" t="s">
        <v>10</v>
      </c>
      <c r="M2" s="16" t="s">
        <v>11</v>
      </c>
      <c r="N2" s="16" t="s">
        <v>12</v>
      </c>
      <c r="O2" s="16" t="s">
        <v>13</v>
      </c>
      <c r="P2" s="16" t="s">
        <v>14</v>
      </c>
      <c r="Q2" s="16" t="s">
        <v>15</v>
      </c>
      <c r="R2" s="16" t="s">
        <v>16</v>
      </c>
      <c r="S2" s="16" t="s">
        <v>17</v>
      </c>
      <c r="T2" s="16" t="s">
        <v>18</v>
      </c>
      <c r="U2" s="16" t="s">
        <v>19</v>
      </c>
      <c r="V2" s="16" t="s">
        <v>20</v>
      </c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6" t="s">
        <v>10</v>
      </c>
      <c r="AK2" s="16" t="s">
        <v>11</v>
      </c>
      <c r="AL2" s="16" t="s">
        <v>12</v>
      </c>
      <c r="AM2" s="16" t="s">
        <v>13</v>
      </c>
      <c r="AN2" s="16" t="s">
        <v>14</v>
      </c>
      <c r="AO2" s="16" t="s">
        <v>15</v>
      </c>
      <c r="AP2" s="16" t="s">
        <v>16</v>
      </c>
      <c r="AQ2" s="16" t="s">
        <v>17</v>
      </c>
      <c r="AR2" s="16" t="s">
        <v>18</v>
      </c>
      <c r="AS2" s="16" t="s">
        <v>19</v>
      </c>
      <c r="AT2" s="16" t="s">
        <v>20</v>
      </c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8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</row>
    <row r="3" customFormat="false" ht="12.95" hidden="false" customHeight="true" outlineLevel="0" collapsed="false">
      <c r="A3" s="1" t="s">
        <v>21</v>
      </c>
      <c r="B3" s="2" t="s">
        <v>22</v>
      </c>
      <c r="C3" s="20" t="s">
        <v>23</v>
      </c>
      <c r="D3" s="3" t="s">
        <v>24</v>
      </c>
      <c r="E3" s="3" t="str">
        <f aca="false">IF(OR(F3="true",G3="true"),"X","-")</f>
        <v>-</v>
      </c>
      <c r="F3" s="3" t="str">
        <f aca="false">IF(COUNTIF(L3:U3,"X")&gt;1,"true","false")</f>
        <v>false</v>
      </c>
      <c r="G3" s="3" t="str">
        <f aca="false">IF(COUNTIF(AJ3:AS3,"X")&gt;1,"true","false")</f>
        <v>false</v>
      </c>
      <c r="H3" s="3" t="s">
        <v>25</v>
      </c>
      <c r="I3" s="3" t="s">
        <v>26</v>
      </c>
      <c r="J3" s="14" t="s">
        <v>27</v>
      </c>
      <c r="L3" s="1" t="s">
        <v>28</v>
      </c>
      <c r="M3" s="1" t="s">
        <v>29</v>
      </c>
      <c r="N3" s="1" t="s">
        <v>28</v>
      </c>
      <c r="O3" s="1" t="s">
        <v>28</v>
      </c>
      <c r="P3" s="1" t="s">
        <v>28</v>
      </c>
      <c r="Q3" s="1" t="s">
        <v>28</v>
      </c>
      <c r="R3" s="1" t="s">
        <v>28</v>
      </c>
      <c r="S3" s="1" t="s">
        <v>28</v>
      </c>
      <c r="T3" s="1" t="s">
        <v>28</v>
      </c>
      <c r="U3" s="1" t="s">
        <v>28</v>
      </c>
      <c r="V3" s="1" t="s">
        <v>28</v>
      </c>
      <c r="W3" s="21" t="str">
        <f aca="false">IF(L3="X","(1&lt;&lt;"&amp;L$2&amp;") | ","")</f>
        <v/>
      </c>
      <c r="X3" s="21" t="str">
        <f aca="false">IF(M3="X","(1&lt;&lt;"&amp;M$2&amp;") | ","")</f>
        <v>(1&lt;&lt;(int)MasterType::Char) | </v>
      </c>
      <c r="Y3" s="21" t="str">
        <f aca="false">IF(N3="X","(1&lt;&lt;"&amp;N$2&amp;") | ","")</f>
        <v/>
      </c>
      <c r="Z3" s="21" t="str">
        <f aca="false">IF(O3="X","(1&lt;&lt;"&amp;O$2&amp;") | ","")</f>
        <v/>
      </c>
      <c r="AA3" s="21" t="str">
        <f aca="false">IF(P3="X","(1&lt;&lt;"&amp;P$2&amp;") | ","")</f>
        <v/>
      </c>
      <c r="AB3" s="21" t="str">
        <f aca="false">IF(Q3="X","(1&lt;&lt;"&amp;Q$2&amp;") | ","")</f>
        <v/>
      </c>
      <c r="AC3" s="21" t="str">
        <f aca="false">IF(R3="X","(1&lt;&lt;"&amp;R$2&amp;") | ","")</f>
        <v/>
      </c>
      <c r="AD3" s="21" t="str">
        <f aca="false">IF(S3="X","(1&lt;&lt;"&amp;S$2&amp;") | ","")</f>
        <v/>
      </c>
      <c r="AE3" s="21" t="str">
        <f aca="false">IF(T3="X","(1&lt;&lt;"&amp;T$2&amp;") | ","")</f>
        <v/>
      </c>
      <c r="AF3" s="21" t="str">
        <f aca="false">IF(U3="X","(1&lt;&lt;"&amp;U$2&amp;") | ","")</f>
        <v/>
      </c>
      <c r="AG3" s="21" t="str">
        <f aca="false">IF(V3="X","(1&lt;&lt;"&amp;V$2&amp;") | ","")</f>
        <v/>
      </c>
      <c r="AH3" s="21" t="str">
        <f aca="false">W3&amp;X3&amp;Y3&amp;Z3&amp;AA3&amp;AB3&amp;AC3&amp;AD3&amp;AE3&amp;AF3&amp;AG3</f>
        <v>(1&lt;&lt;(int)MasterType::Char) | </v>
      </c>
      <c r="AJ3" s="1" t="s">
        <v>28</v>
      </c>
      <c r="AK3" s="1" t="s">
        <v>28</v>
      </c>
      <c r="AL3" s="1" t="s">
        <v>28</v>
      </c>
      <c r="AM3" s="1" t="s">
        <v>28</v>
      </c>
      <c r="AN3" s="1" t="s">
        <v>28</v>
      </c>
      <c r="AO3" s="1" t="s">
        <v>28</v>
      </c>
      <c r="AP3" s="1" t="s">
        <v>28</v>
      </c>
      <c r="AQ3" s="1" t="s">
        <v>28</v>
      </c>
      <c r="AR3" s="1" t="s">
        <v>28</v>
      </c>
      <c r="AS3" s="1" t="s">
        <v>28</v>
      </c>
      <c r="AT3" s="1" t="s">
        <v>28</v>
      </c>
      <c r="AU3" s="21" t="str">
        <f aca="false">IF(AJ3="X","(1&lt;&lt;"&amp;AJ$2&amp;") | ","")</f>
        <v/>
      </c>
      <c r="AV3" s="21" t="str">
        <f aca="false">IF(AK3="X","(1&lt;&lt;"&amp;AK$2&amp;") | ","")</f>
        <v/>
      </c>
      <c r="AW3" s="21" t="str">
        <f aca="false">IF(AL3="X","(1&lt;&lt;"&amp;AL$2&amp;") | ","")</f>
        <v/>
      </c>
      <c r="AX3" s="21" t="str">
        <f aca="false">IF(AM3="X","(1&lt;&lt;"&amp;AM$2&amp;") | ","")</f>
        <v/>
      </c>
      <c r="AY3" s="21" t="str">
        <f aca="false">IF(AN3="X","(1&lt;&lt;"&amp;AN$2&amp;") | ","")</f>
        <v/>
      </c>
      <c r="AZ3" s="21" t="str">
        <f aca="false">IF(AO3="X","(1&lt;&lt;"&amp;AO$2&amp;") | ","")</f>
        <v/>
      </c>
      <c r="BA3" s="21" t="str">
        <f aca="false">IF(AP3="X","(1&lt;&lt;"&amp;AP$2&amp;") | ","")</f>
        <v/>
      </c>
      <c r="BB3" s="21" t="str">
        <f aca="false">IF(AQ3="X","(1&lt;&lt;"&amp;AQ$2&amp;") | ","")</f>
        <v/>
      </c>
      <c r="BC3" s="21" t="str">
        <f aca="false">IF(AR3="X","(1&lt;&lt;"&amp;AR$2&amp;") | ","")</f>
        <v/>
      </c>
      <c r="BD3" s="21" t="str">
        <f aca="false">IF(AS3="X","(1&lt;&lt;"&amp;AS$2&amp;") | ","")</f>
        <v/>
      </c>
      <c r="BE3" s="21" t="str">
        <f aca="false">IF(AT3="X","(1&lt;&lt;"&amp;AT$2&amp;") | ","")</f>
        <v/>
      </c>
      <c r="BF3" s="21" t="str">
        <f aca="false">AU3&amp;AV3&amp;AW3&amp;AX3&amp;AY3&amp;AZ3&amp;BA3&amp;BB3&amp;BC3&amp;BD3&amp;BE3</f>
        <v/>
      </c>
      <c r="BH3" s="7" t="str">
        <f aca="false">"  {"&amp;A3&amp;REPT(" ",29-LEN(A3))&amp;", {"&amp;F3&amp;REPT(" ",5-LEN(F3))&amp;","&amp;G3&amp;REPT(" ",5-LEN(G3))&amp;"}, "&amp;H3&amp;REPT(" ",23-LEN(H3))&amp;", "&amp;I3&amp;REPT(" ",19-LEN(I3))&amp;", "&amp;J3&amp;REPT(" ",20-LEN(J3))&amp;","&amp;" { "&amp;IF(AH3="",0,MID(AH3,1,LEN(AH3)-2))&amp;", "&amp;IF(BF3="",0,MID(BF3,1,LEN(BF3)-2))&amp;" } },"</f>
        <v>  {ExprOperator::PostfixInc     , {false,false}, (ExprPromMode)0        , (MasterType)0      , MasterType::Char    , { (1&lt;&lt;(int)MasterType::Char) , 0 } },</v>
      </c>
    </row>
    <row r="4" customFormat="false" ht="12.95" hidden="false" customHeight="true" outlineLevel="0" collapsed="false">
      <c r="A4" s="1" t="s">
        <v>21</v>
      </c>
      <c r="B4" s="2" t="s">
        <v>22</v>
      </c>
      <c r="C4" s="20" t="s">
        <v>23</v>
      </c>
      <c r="D4" s="3" t="s">
        <v>24</v>
      </c>
      <c r="E4" s="3" t="str">
        <f aca="false">IF(OR(F4="true",G4="true"),"X","-")</f>
        <v>-</v>
      </c>
      <c r="F4" s="3" t="str">
        <f aca="false">IF(COUNTIF(L4:U4,"X")&gt;1,"true","false")</f>
        <v>false</v>
      </c>
      <c r="G4" s="3" t="str">
        <f aca="false">IF(COUNTIF(AJ4:AS4,"X")&gt;1,"true","false")</f>
        <v>false</v>
      </c>
      <c r="H4" s="3" t="s">
        <v>25</v>
      </c>
      <c r="I4" s="3" t="s">
        <v>26</v>
      </c>
      <c r="J4" s="14" t="s">
        <v>30</v>
      </c>
      <c r="L4" s="1" t="s">
        <v>28</v>
      </c>
      <c r="M4" s="1" t="s">
        <v>28</v>
      </c>
      <c r="N4" s="1" t="s">
        <v>29</v>
      </c>
      <c r="O4" s="1" t="s">
        <v>28</v>
      </c>
      <c r="P4" s="1" t="s">
        <v>28</v>
      </c>
      <c r="Q4" s="1" t="s">
        <v>28</v>
      </c>
      <c r="R4" s="1" t="s">
        <v>28</v>
      </c>
      <c r="S4" s="1" t="s">
        <v>28</v>
      </c>
      <c r="T4" s="1" t="s">
        <v>28</v>
      </c>
      <c r="U4" s="1" t="s">
        <v>28</v>
      </c>
      <c r="V4" s="1" t="s">
        <v>28</v>
      </c>
      <c r="W4" s="21" t="str">
        <f aca="false">IF(L4="X","(1&lt;&lt;"&amp;L$2&amp;") | ","")</f>
        <v/>
      </c>
      <c r="X4" s="21" t="str">
        <f aca="false">IF(M4="X","(1&lt;&lt;"&amp;M$2&amp;") | ","")</f>
        <v/>
      </c>
      <c r="Y4" s="21" t="str">
        <f aca="false">IF(N4="X","(1&lt;&lt;"&amp;N$2&amp;") | ","")</f>
        <v>(1&lt;&lt;(int)MasterType::Short) | </v>
      </c>
      <c r="Z4" s="21" t="str">
        <f aca="false">IF(O4="X","(1&lt;&lt;"&amp;O$2&amp;") | ","")</f>
        <v/>
      </c>
      <c r="AA4" s="21" t="str">
        <f aca="false">IF(P4="X","(1&lt;&lt;"&amp;P$2&amp;") | ","")</f>
        <v/>
      </c>
      <c r="AB4" s="21" t="str">
        <f aca="false">IF(Q4="X","(1&lt;&lt;"&amp;Q$2&amp;") | ","")</f>
        <v/>
      </c>
      <c r="AC4" s="21" t="str">
        <f aca="false">IF(R4="X","(1&lt;&lt;"&amp;R$2&amp;") | ","")</f>
        <v/>
      </c>
      <c r="AD4" s="21" t="str">
        <f aca="false">IF(S4="X","(1&lt;&lt;"&amp;S$2&amp;") | ","")</f>
        <v/>
      </c>
      <c r="AE4" s="21" t="str">
        <f aca="false">IF(T4="X","(1&lt;&lt;"&amp;T$2&amp;") | ","")</f>
        <v/>
      </c>
      <c r="AF4" s="21" t="str">
        <f aca="false">IF(U4="X","(1&lt;&lt;"&amp;U$2&amp;") | ","")</f>
        <v/>
      </c>
      <c r="AG4" s="21" t="str">
        <f aca="false">IF(V4="X","(1&lt;&lt;"&amp;V$2&amp;") | ","")</f>
        <v/>
      </c>
      <c r="AH4" s="21" t="str">
        <f aca="false">W4&amp;X4&amp;Y4&amp;Z4&amp;AA4&amp;AB4&amp;AC4&amp;AD4&amp;AE4&amp;AF4&amp;AG4</f>
        <v>(1&lt;&lt;(int)MasterType::Short) | </v>
      </c>
      <c r="AJ4" s="1" t="s">
        <v>28</v>
      </c>
      <c r="AK4" s="1" t="s">
        <v>28</v>
      </c>
      <c r="AL4" s="1" t="s">
        <v>28</v>
      </c>
      <c r="AM4" s="1" t="s">
        <v>28</v>
      </c>
      <c r="AN4" s="1" t="s">
        <v>28</v>
      </c>
      <c r="AO4" s="1" t="s">
        <v>28</v>
      </c>
      <c r="AP4" s="1" t="s">
        <v>28</v>
      </c>
      <c r="AQ4" s="1" t="s">
        <v>28</v>
      </c>
      <c r="AR4" s="1" t="s">
        <v>28</v>
      </c>
      <c r="AS4" s="1" t="s">
        <v>28</v>
      </c>
      <c r="AT4" s="1" t="s">
        <v>28</v>
      </c>
      <c r="AU4" s="21" t="str">
        <f aca="false">IF(AJ4="X","(1&lt;&lt;"&amp;AJ$2&amp;") | ","")</f>
        <v/>
      </c>
      <c r="AV4" s="21" t="str">
        <f aca="false">IF(AK4="X","(1&lt;&lt;"&amp;AK$2&amp;") | ","")</f>
        <v/>
      </c>
      <c r="AW4" s="21" t="str">
        <f aca="false">IF(AL4="X","(1&lt;&lt;"&amp;AL$2&amp;") | ","")</f>
        <v/>
      </c>
      <c r="AX4" s="21" t="str">
        <f aca="false">IF(AM4="X","(1&lt;&lt;"&amp;AM$2&amp;") | ","")</f>
        <v/>
      </c>
      <c r="AY4" s="21" t="str">
        <f aca="false">IF(AN4="X","(1&lt;&lt;"&amp;AN$2&amp;") | ","")</f>
        <v/>
      </c>
      <c r="AZ4" s="21" t="str">
        <f aca="false">IF(AO4="X","(1&lt;&lt;"&amp;AO$2&amp;") | ","")</f>
        <v/>
      </c>
      <c r="BA4" s="21" t="str">
        <f aca="false">IF(AP4="X","(1&lt;&lt;"&amp;AP$2&amp;") | ","")</f>
        <v/>
      </c>
      <c r="BB4" s="21" t="str">
        <f aca="false">IF(AQ4="X","(1&lt;&lt;"&amp;AQ$2&amp;") | ","")</f>
        <v/>
      </c>
      <c r="BC4" s="21" t="str">
        <f aca="false">IF(AR4="X","(1&lt;&lt;"&amp;AR$2&amp;") | ","")</f>
        <v/>
      </c>
      <c r="BD4" s="21" t="str">
        <f aca="false">IF(AS4="X","(1&lt;&lt;"&amp;AS$2&amp;") | ","")</f>
        <v/>
      </c>
      <c r="BE4" s="21" t="str">
        <f aca="false">IF(AT4="X","(1&lt;&lt;"&amp;AT$2&amp;") | ","")</f>
        <v/>
      </c>
      <c r="BF4" s="21" t="str">
        <f aca="false">AU4&amp;AV4&amp;AW4&amp;AX4&amp;AY4&amp;AZ4&amp;BA4&amp;BB4&amp;BC4&amp;BD4&amp;BE4</f>
        <v/>
      </c>
      <c r="BH4" s="7" t="str">
        <f aca="false">"  {"&amp;A4&amp;REPT(" ",29-LEN(A4))&amp;", {"&amp;F4&amp;REPT(" ",5-LEN(F4))&amp;","&amp;G4&amp;REPT(" ",5-LEN(G4))&amp;"}, "&amp;H4&amp;REPT(" ",23-LEN(H4))&amp;", "&amp;I4&amp;REPT(" ",19-LEN(I4))&amp;", "&amp;J4&amp;REPT(" ",20-LEN(J4))&amp;","&amp;" { "&amp;IF(AH4="",0,MID(AH4,1,LEN(AH4)-2))&amp;", "&amp;IF(BF4="",0,MID(BF4,1,LEN(BF4)-2))&amp;" } },"</f>
        <v>  {ExprOperator::PostfixInc     , {false,false}, (ExprPromMode)0        , (MasterType)0      , MasterType::Short   , { (1&lt;&lt;(int)MasterType::Short) , 0 } },</v>
      </c>
    </row>
    <row r="5" customFormat="false" ht="12.95" hidden="false" customHeight="true" outlineLevel="0" collapsed="false">
      <c r="A5" s="1" t="s">
        <v>21</v>
      </c>
      <c r="B5" s="2" t="s">
        <v>22</v>
      </c>
      <c r="C5" s="20" t="s">
        <v>23</v>
      </c>
      <c r="D5" s="3" t="s">
        <v>24</v>
      </c>
      <c r="E5" s="3" t="str">
        <f aca="false">IF(OR(F5="true",G5="true"),"X","-")</f>
        <v>-</v>
      </c>
      <c r="F5" s="3" t="str">
        <f aca="false">IF(COUNTIF(L5:U5,"X")&gt;1,"true","false")</f>
        <v>false</v>
      </c>
      <c r="G5" s="3" t="str">
        <f aca="false">IF(COUNTIF(AJ5:AS5,"X")&gt;1,"true","false")</f>
        <v>false</v>
      </c>
      <c r="H5" s="3" t="s">
        <v>25</v>
      </c>
      <c r="I5" s="3" t="s">
        <v>26</v>
      </c>
      <c r="J5" s="14" t="s">
        <v>31</v>
      </c>
      <c r="L5" s="1" t="s">
        <v>28</v>
      </c>
      <c r="M5" s="1" t="s">
        <v>28</v>
      </c>
      <c r="N5" s="1" t="s">
        <v>28</v>
      </c>
      <c r="O5" s="1" t="s">
        <v>29</v>
      </c>
      <c r="P5" s="1" t="s">
        <v>28</v>
      </c>
      <c r="Q5" s="1" t="s">
        <v>28</v>
      </c>
      <c r="R5" s="1" t="s">
        <v>28</v>
      </c>
      <c r="S5" s="1" t="s">
        <v>28</v>
      </c>
      <c r="T5" s="1" t="s">
        <v>28</v>
      </c>
      <c r="U5" s="1" t="s">
        <v>28</v>
      </c>
      <c r="V5" s="1" t="s">
        <v>28</v>
      </c>
      <c r="W5" s="21" t="str">
        <f aca="false">IF(L5="X","(1&lt;&lt;"&amp;L$2&amp;") | ","")</f>
        <v/>
      </c>
      <c r="X5" s="21" t="str">
        <f aca="false">IF(M5="X","(1&lt;&lt;"&amp;M$2&amp;") | ","")</f>
        <v/>
      </c>
      <c r="Y5" s="21" t="str">
        <f aca="false">IF(N5="X","(1&lt;&lt;"&amp;N$2&amp;") | ","")</f>
        <v/>
      </c>
      <c r="Z5" s="21" t="str">
        <f aca="false">IF(O5="X","(1&lt;&lt;"&amp;O$2&amp;") | ","")</f>
        <v>(1&lt;&lt;(int)MasterType::Integer) | </v>
      </c>
      <c r="AA5" s="21" t="str">
        <f aca="false">IF(P5="X","(1&lt;&lt;"&amp;P$2&amp;") | ","")</f>
        <v/>
      </c>
      <c r="AB5" s="21" t="str">
        <f aca="false">IF(Q5="X","(1&lt;&lt;"&amp;Q$2&amp;") | ","")</f>
        <v/>
      </c>
      <c r="AC5" s="21" t="str">
        <f aca="false">IF(R5="X","(1&lt;&lt;"&amp;R$2&amp;") | ","")</f>
        <v/>
      </c>
      <c r="AD5" s="21" t="str">
        <f aca="false">IF(S5="X","(1&lt;&lt;"&amp;S$2&amp;") | ","")</f>
        <v/>
      </c>
      <c r="AE5" s="21" t="str">
        <f aca="false">IF(T5="X","(1&lt;&lt;"&amp;T$2&amp;") | ","")</f>
        <v/>
      </c>
      <c r="AF5" s="21" t="str">
        <f aca="false">IF(U5="X","(1&lt;&lt;"&amp;U$2&amp;") | ","")</f>
        <v/>
      </c>
      <c r="AG5" s="21" t="str">
        <f aca="false">IF(V5="X","(1&lt;&lt;"&amp;V$2&amp;") | ","")</f>
        <v/>
      </c>
      <c r="AH5" s="21" t="str">
        <f aca="false">W5&amp;X5&amp;Y5&amp;Z5&amp;AA5&amp;AB5&amp;AC5&amp;AD5&amp;AE5&amp;AF5&amp;AG5</f>
        <v>(1&lt;&lt;(int)MasterType::Integer) | </v>
      </c>
      <c r="AJ5" s="1" t="s">
        <v>28</v>
      </c>
      <c r="AK5" s="1" t="s">
        <v>28</v>
      </c>
      <c r="AL5" s="1" t="s">
        <v>28</v>
      </c>
      <c r="AM5" s="1" t="s">
        <v>28</v>
      </c>
      <c r="AN5" s="1" t="s">
        <v>28</v>
      </c>
      <c r="AO5" s="1" t="s">
        <v>28</v>
      </c>
      <c r="AP5" s="1" t="s">
        <v>28</v>
      </c>
      <c r="AQ5" s="1" t="s">
        <v>28</v>
      </c>
      <c r="AR5" s="1" t="s">
        <v>28</v>
      </c>
      <c r="AS5" s="1" t="s">
        <v>28</v>
      </c>
      <c r="AT5" s="1" t="s">
        <v>28</v>
      </c>
      <c r="AU5" s="21" t="str">
        <f aca="false">IF(AJ5="X","(1&lt;&lt;"&amp;AJ$2&amp;") | ","")</f>
        <v/>
      </c>
      <c r="AV5" s="21" t="str">
        <f aca="false">IF(AK5="X","(1&lt;&lt;"&amp;AK$2&amp;") | ","")</f>
        <v/>
      </c>
      <c r="AW5" s="21" t="str">
        <f aca="false">IF(AL5="X","(1&lt;&lt;"&amp;AL$2&amp;") | ","")</f>
        <v/>
      </c>
      <c r="AX5" s="21" t="str">
        <f aca="false">IF(AM5="X","(1&lt;&lt;"&amp;AM$2&amp;") | ","")</f>
        <v/>
      </c>
      <c r="AY5" s="21" t="str">
        <f aca="false">IF(AN5="X","(1&lt;&lt;"&amp;AN$2&amp;") | ","")</f>
        <v/>
      </c>
      <c r="AZ5" s="21" t="str">
        <f aca="false">IF(AO5="X","(1&lt;&lt;"&amp;AO$2&amp;") | ","")</f>
        <v/>
      </c>
      <c r="BA5" s="21" t="str">
        <f aca="false">IF(AP5="X","(1&lt;&lt;"&amp;AP$2&amp;") | ","")</f>
        <v/>
      </c>
      <c r="BB5" s="21" t="str">
        <f aca="false">IF(AQ5="X","(1&lt;&lt;"&amp;AQ$2&amp;") | ","")</f>
        <v/>
      </c>
      <c r="BC5" s="21" t="str">
        <f aca="false">IF(AR5="X","(1&lt;&lt;"&amp;AR$2&amp;") | ","")</f>
        <v/>
      </c>
      <c r="BD5" s="21" t="str">
        <f aca="false">IF(AS5="X","(1&lt;&lt;"&amp;AS$2&amp;") | ","")</f>
        <v/>
      </c>
      <c r="BE5" s="21" t="str">
        <f aca="false">IF(AT5="X","(1&lt;&lt;"&amp;AT$2&amp;") | ","")</f>
        <v/>
      </c>
      <c r="BF5" s="21" t="str">
        <f aca="false">AU5&amp;AV5&amp;AW5&amp;AX5&amp;AY5&amp;AZ5&amp;BA5&amp;BB5&amp;BC5&amp;BD5&amp;BE5</f>
        <v/>
      </c>
      <c r="BH5" s="7" t="str">
        <f aca="false">"  {"&amp;A5&amp;REPT(" ",29-LEN(A5))&amp;", {"&amp;F5&amp;REPT(" ",5-LEN(F5))&amp;","&amp;G5&amp;REPT(" ",5-LEN(G5))&amp;"}, "&amp;H5&amp;REPT(" ",23-LEN(H5))&amp;", "&amp;I5&amp;REPT(" ",19-LEN(I5))&amp;", "&amp;J5&amp;REPT(" ",20-LEN(J5))&amp;","&amp;" { "&amp;IF(AH5="",0,MID(AH5,1,LEN(AH5)-2))&amp;", "&amp;IF(BF5="",0,MID(BF5,1,LEN(BF5)-2))&amp;" } },"</f>
        <v>  {ExprOperator::PostfixInc     , {false,false}, (ExprPromMode)0        , (MasterType)0      , MasterType::Integer , { (1&lt;&lt;(int)MasterType::Integer) , 0 } },</v>
      </c>
    </row>
    <row r="6" customFormat="false" ht="12.95" hidden="false" customHeight="true" outlineLevel="0" collapsed="false">
      <c r="A6" s="1" t="s">
        <v>21</v>
      </c>
      <c r="B6" s="2" t="s">
        <v>22</v>
      </c>
      <c r="C6" s="20" t="s">
        <v>23</v>
      </c>
      <c r="D6" s="3" t="s">
        <v>24</v>
      </c>
      <c r="E6" s="3" t="str">
        <f aca="false">IF(OR(F6="true",G6="true"),"X","-")</f>
        <v>-</v>
      </c>
      <c r="F6" s="3" t="str">
        <f aca="false">IF(COUNTIF(L6:U6,"X")&gt;1,"true","false")</f>
        <v>false</v>
      </c>
      <c r="G6" s="3" t="str">
        <f aca="false">IF(COUNTIF(AJ6:AS6,"X")&gt;1,"true","false")</f>
        <v>false</v>
      </c>
      <c r="H6" s="3" t="s">
        <v>25</v>
      </c>
      <c r="I6" s="3" t="s">
        <v>26</v>
      </c>
      <c r="J6" s="14" t="s">
        <v>32</v>
      </c>
      <c r="L6" s="1" t="s">
        <v>28</v>
      </c>
      <c r="M6" s="1" t="s">
        <v>28</v>
      </c>
      <c r="N6" s="1" t="s">
        <v>28</v>
      </c>
      <c r="O6" s="1" t="s">
        <v>28</v>
      </c>
      <c r="P6" s="1" t="s">
        <v>29</v>
      </c>
      <c r="Q6" s="1" t="s">
        <v>28</v>
      </c>
      <c r="R6" s="1" t="s">
        <v>28</v>
      </c>
      <c r="S6" s="1" t="s">
        <v>28</v>
      </c>
      <c r="T6" s="1" t="s">
        <v>28</v>
      </c>
      <c r="U6" s="1" t="s">
        <v>28</v>
      </c>
      <c r="V6" s="1" t="s">
        <v>28</v>
      </c>
      <c r="W6" s="21" t="str">
        <f aca="false">IF(L6="X","(1&lt;&lt;"&amp;L$2&amp;") | ","")</f>
        <v/>
      </c>
      <c r="X6" s="21" t="str">
        <f aca="false">IF(M6="X","(1&lt;&lt;"&amp;M$2&amp;") | ","")</f>
        <v/>
      </c>
      <c r="Y6" s="21" t="str">
        <f aca="false">IF(N6="X","(1&lt;&lt;"&amp;N$2&amp;") | ","")</f>
        <v/>
      </c>
      <c r="Z6" s="21" t="str">
        <f aca="false">IF(O6="X","(1&lt;&lt;"&amp;O$2&amp;") | ","")</f>
        <v/>
      </c>
      <c r="AA6" s="21" t="str">
        <f aca="false">IF(P6="X","(1&lt;&lt;"&amp;P$2&amp;") | ","")</f>
        <v>(1&lt;&lt;(int)MasterType::Long) | </v>
      </c>
      <c r="AB6" s="21" t="str">
        <f aca="false">IF(Q6="X","(1&lt;&lt;"&amp;Q$2&amp;") | ","")</f>
        <v/>
      </c>
      <c r="AC6" s="21" t="str">
        <f aca="false">IF(R6="X","(1&lt;&lt;"&amp;R$2&amp;") | ","")</f>
        <v/>
      </c>
      <c r="AD6" s="21" t="str">
        <f aca="false">IF(S6="X","(1&lt;&lt;"&amp;S$2&amp;") | ","")</f>
        <v/>
      </c>
      <c r="AE6" s="21" t="str">
        <f aca="false">IF(T6="X","(1&lt;&lt;"&amp;T$2&amp;") | ","")</f>
        <v/>
      </c>
      <c r="AF6" s="21" t="str">
        <f aca="false">IF(U6="X","(1&lt;&lt;"&amp;U$2&amp;") | ","")</f>
        <v/>
      </c>
      <c r="AG6" s="21" t="str">
        <f aca="false">IF(V6="X","(1&lt;&lt;"&amp;V$2&amp;") | ","")</f>
        <v/>
      </c>
      <c r="AH6" s="21" t="str">
        <f aca="false">W6&amp;X6&amp;Y6&amp;Z6&amp;AA6&amp;AB6&amp;AC6&amp;AD6&amp;AE6&amp;AF6&amp;AG6</f>
        <v>(1&lt;&lt;(int)MasterType::Long) | </v>
      </c>
      <c r="AJ6" s="1" t="s">
        <v>28</v>
      </c>
      <c r="AK6" s="1" t="s">
        <v>28</v>
      </c>
      <c r="AL6" s="1" t="s">
        <v>28</v>
      </c>
      <c r="AM6" s="1" t="s">
        <v>28</v>
      </c>
      <c r="AN6" s="1" t="s">
        <v>28</v>
      </c>
      <c r="AO6" s="1" t="s">
        <v>28</v>
      </c>
      <c r="AP6" s="1" t="s">
        <v>28</v>
      </c>
      <c r="AQ6" s="1" t="s">
        <v>28</v>
      </c>
      <c r="AR6" s="1" t="s">
        <v>28</v>
      </c>
      <c r="AS6" s="1" t="s">
        <v>28</v>
      </c>
      <c r="AT6" s="1" t="s">
        <v>28</v>
      </c>
      <c r="AU6" s="21" t="str">
        <f aca="false">IF(AJ6="X","(1&lt;&lt;"&amp;AJ$2&amp;") | ","")</f>
        <v/>
      </c>
      <c r="AV6" s="21" t="str">
        <f aca="false">IF(AK6="X","(1&lt;&lt;"&amp;AK$2&amp;") | ","")</f>
        <v/>
      </c>
      <c r="AW6" s="21" t="str">
        <f aca="false">IF(AL6="X","(1&lt;&lt;"&amp;AL$2&amp;") | ","")</f>
        <v/>
      </c>
      <c r="AX6" s="21" t="str">
        <f aca="false">IF(AM6="X","(1&lt;&lt;"&amp;AM$2&amp;") | ","")</f>
        <v/>
      </c>
      <c r="AY6" s="21" t="str">
        <f aca="false">IF(AN6="X","(1&lt;&lt;"&amp;AN$2&amp;") | ","")</f>
        <v/>
      </c>
      <c r="AZ6" s="21" t="str">
        <f aca="false">IF(AO6="X","(1&lt;&lt;"&amp;AO$2&amp;") | ","")</f>
        <v/>
      </c>
      <c r="BA6" s="21" t="str">
        <f aca="false">IF(AP6="X","(1&lt;&lt;"&amp;AP$2&amp;") | ","")</f>
        <v/>
      </c>
      <c r="BB6" s="21" t="str">
        <f aca="false">IF(AQ6="X","(1&lt;&lt;"&amp;AQ$2&amp;") | ","")</f>
        <v/>
      </c>
      <c r="BC6" s="21" t="str">
        <f aca="false">IF(AR6="X","(1&lt;&lt;"&amp;AR$2&amp;") | ","")</f>
        <v/>
      </c>
      <c r="BD6" s="21" t="str">
        <f aca="false">IF(AS6="X","(1&lt;&lt;"&amp;AS$2&amp;") | ","")</f>
        <v/>
      </c>
      <c r="BE6" s="21" t="str">
        <f aca="false">IF(AT6="X","(1&lt;&lt;"&amp;AT$2&amp;") | ","")</f>
        <v/>
      </c>
      <c r="BF6" s="21" t="str">
        <f aca="false">AU6&amp;AV6&amp;AW6&amp;AX6&amp;AY6&amp;AZ6&amp;BA6&amp;BB6&amp;BC6&amp;BD6&amp;BE6</f>
        <v/>
      </c>
      <c r="BH6" s="7" t="str">
        <f aca="false">"  {"&amp;A6&amp;REPT(" ",29-LEN(A6))&amp;", {"&amp;F6&amp;REPT(" ",5-LEN(F6))&amp;","&amp;G6&amp;REPT(" ",5-LEN(G6))&amp;"}, "&amp;H6&amp;REPT(" ",23-LEN(H6))&amp;", "&amp;I6&amp;REPT(" ",19-LEN(I6))&amp;", "&amp;J6&amp;REPT(" ",20-LEN(J6))&amp;","&amp;" { "&amp;IF(AH6="",0,MID(AH6,1,LEN(AH6)-2))&amp;", "&amp;IF(BF6="",0,MID(BF6,1,LEN(BF6)-2))&amp;" } },"</f>
        <v>  {ExprOperator::PostfixInc     , {false,false}, (ExprPromMode)0        , (MasterType)0      , MasterType::Long    , { (1&lt;&lt;(int)MasterType::Long) , 0 } },</v>
      </c>
    </row>
    <row r="7" customFormat="false" ht="15" hidden="false" customHeight="false" outlineLevel="0" collapsed="false">
      <c r="A7" s="1" t="s">
        <v>21</v>
      </c>
      <c r="B7" s="2" t="s">
        <v>22</v>
      </c>
      <c r="C7" s="20" t="s">
        <v>23</v>
      </c>
      <c r="D7" s="3" t="s">
        <v>24</v>
      </c>
      <c r="E7" s="3" t="str">
        <f aca="false">IF(OR(F7="true",G7="true"),"X","-")</f>
        <v>-</v>
      </c>
      <c r="F7" s="3" t="str">
        <f aca="false">IF(COUNTIF(L7:U7,"X")&gt;1,"true","false")</f>
        <v>false</v>
      </c>
      <c r="G7" s="3" t="str">
        <f aca="false">IF(COUNTIF(AJ7:AS7,"X")&gt;1,"true","false")</f>
        <v>false</v>
      </c>
      <c r="H7" s="3" t="s">
        <v>25</v>
      </c>
      <c r="I7" s="3" t="s">
        <v>26</v>
      </c>
      <c r="J7" s="14" t="s">
        <v>33</v>
      </c>
      <c r="L7" s="1" t="s">
        <v>28</v>
      </c>
      <c r="M7" s="1" t="s">
        <v>28</v>
      </c>
      <c r="N7" s="1" t="s">
        <v>28</v>
      </c>
      <c r="O7" s="1" t="s">
        <v>28</v>
      </c>
      <c r="P7" s="1" t="s">
        <v>28</v>
      </c>
      <c r="Q7" s="1" t="s">
        <v>29</v>
      </c>
      <c r="R7" s="1" t="s">
        <v>28</v>
      </c>
      <c r="S7" s="1" t="s">
        <v>28</v>
      </c>
      <c r="T7" s="1" t="s">
        <v>28</v>
      </c>
      <c r="U7" s="1" t="s">
        <v>28</v>
      </c>
      <c r="V7" s="1" t="s">
        <v>28</v>
      </c>
      <c r="W7" s="21" t="str">
        <f aca="false">IF(L7="X","(1&lt;&lt;"&amp;L$2&amp;") | ","")</f>
        <v/>
      </c>
      <c r="X7" s="21" t="str">
        <f aca="false">IF(M7="X","(1&lt;&lt;"&amp;M$2&amp;") | ","")</f>
        <v/>
      </c>
      <c r="Y7" s="21" t="str">
        <f aca="false">IF(N7="X","(1&lt;&lt;"&amp;N$2&amp;") | ","")</f>
        <v/>
      </c>
      <c r="Z7" s="21" t="str">
        <f aca="false">IF(O7="X","(1&lt;&lt;"&amp;O$2&amp;") | ","")</f>
        <v/>
      </c>
      <c r="AA7" s="21" t="str">
        <f aca="false">IF(P7="X","(1&lt;&lt;"&amp;P$2&amp;") | ","")</f>
        <v/>
      </c>
      <c r="AB7" s="21" t="str">
        <f aca="false">IF(Q7="X","(1&lt;&lt;"&amp;Q$2&amp;") | ","")</f>
        <v>(1&lt;&lt;(int)MasterType::Float) | </v>
      </c>
      <c r="AC7" s="21" t="str">
        <f aca="false">IF(R7="X","(1&lt;&lt;"&amp;R$2&amp;") | ","")</f>
        <v/>
      </c>
      <c r="AD7" s="21" t="str">
        <f aca="false">IF(S7="X","(1&lt;&lt;"&amp;S$2&amp;") | ","")</f>
        <v/>
      </c>
      <c r="AE7" s="21" t="str">
        <f aca="false">IF(T7="X","(1&lt;&lt;"&amp;T$2&amp;") | ","")</f>
        <v/>
      </c>
      <c r="AF7" s="21" t="str">
        <f aca="false">IF(U7="X","(1&lt;&lt;"&amp;U$2&amp;") | ","")</f>
        <v/>
      </c>
      <c r="AG7" s="21" t="str">
        <f aca="false">IF(V7="X","(1&lt;&lt;"&amp;V$2&amp;") | ","")</f>
        <v/>
      </c>
      <c r="AH7" s="21" t="str">
        <f aca="false">W7&amp;X7&amp;Y7&amp;Z7&amp;AA7&amp;AB7&amp;AC7&amp;AD7&amp;AE7&amp;AF7&amp;AG7</f>
        <v>(1&lt;&lt;(int)MasterType::Float) | </v>
      </c>
      <c r="AJ7" s="1" t="s">
        <v>28</v>
      </c>
      <c r="AK7" s="1" t="s">
        <v>28</v>
      </c>
      <c r="AL7" s="1" t="s">
        <v>28</v>
      </c>
      <c r="AM7" s="1" t="s">
        <v>28</v>
      </c>
      <c r="AN7" s="1" t="s">
        <v>28</v>
      </c>
      <c r="AO7" s="1" t="s">
        <v>28</v>
      </c>
      <c r="AP7" s="1" t="s">
        <v>28</v>
      </c>
      <c r="AQ7" s="1" t="s">
        <v>28</v>
      </c>
      <c r="AR7" s="1" t="s">
        <v>28</v>
      </c>
      <c r="AS7" s="1" t="s">
        <v>28</v>
      </c>
      <c r="AT7" s="1" t="s">
        <v>28</v>
      </c>
      <c r="AU7" s="21" t="str">
        <f aca="false">IF(AJ7="X","(1&lt;&lt;"&amp;AJ$2&amp;") | ","")</f>
        <v/>
      </c>
      <c r="AV7" s="21" t="str">
        <f aca="false">IF(AK7="X","(1&lt;&lt;"&amp;AK$2&amp;") | ","")</f>
        <v/>
      </c>
      <c r="AW7" s="21" t="str">
        <f aca="false">IF(AL7="X","(1&lt;&lt;"&amp;AL$2&amp;") | ","")</f>
        <v/>
      </c>
      <c r="AX7" s="21" t="str">
        <f aca="false">IF(AM7="X","(1&lt;&lt;"&amp;AM$2&amp;") | ","")</f>
        <v/>
      </c>
      <c r="AY7" s="21" t="str">
        <f aca="false">IF(AN7="X","(1&lt;&lt;"&amp;AN$2&amp;") | ","")</f>
        <v/>
      </c>
      <c r="AZ7" s="21" t="str">
        <f aca="false">IF(AO7="X","(1&lt;&lt;"&amp;AO$2&amp;") | ","")</f>
        <v/>
      </c>
      <c r="BA7" s="21" t="str">
        <f aca="false">IF(AP7="X","(1&lt;&lt;"&amp;AP$2&amp;") | ","")</f>
        <v/>
      </c>
      <c r="BB7" s="21" t="str">
        <f aca="false">IF(AQ7="X","(1&lt;&lt;"&amp;AQ$2&amp;") | ","")</f>
        <v/>
      </c>
      <c r="BC7" s="21" t="str">
        <f aca="false">IF(AR7="X","(1&lt;&lt;"&amp;AR$2&amp;") | ","")</f>
        <v/>
      </c>
      <c r="BD7" s="21" t="str">
        <f aca="false">IF(AS7="X","(1&lt;&lt;"&amp;AS$2&amp;") | ","")</f>
        <v/>
      </c>
      <c r="BE7" s="21" t="str">
        <f aca="false">IF(AT7="X","(1&lt;&lt;"&amp;AT$2&amp;") | ","")</f>
        <v/>
      </c>
      <c r="BF7" s="21" t="str">
        <f aca="false">AU7&amp;AV7&amp;AW7&amp;AX7&amp;AY7&amp;AZ7&amp;BA7&amp;BB7&amp;BC7&amp;BD7&amp;BE7</f>
        <v/>
      </c>
      <c r="BH7" s="7" t="str">
        <f aca="false">"  {"&amp;A7&amp;REPT(" ",29-LEN(A7))&amp;", {"&amp;F7&amp;REPT(" ",5-LEN(F7))&amp;","&amp;G7&amp;REPT(" ",5-LEN(G7))&amp;"}, "&amp;H7&amp;REPT(" ",23-LEN(H7))&amp;", "&amp;I7&amp;REPT(" ",19-LEN(I7))&amp;", "&amp;J7&amp;REPT(" ",20-LEN(J7))&amp;","&amp;" { "&amp;IF(AH7="",0,MID(AH7,1,LEN(AH7)-2))&amp;", "&amp;IF(BF7="",0,MID(BF7,1,LEN(BF7)-2))&amp;" } },"</f>
        <v>  {ExprOperator::PostfixInc     , {false,false}, (ExprPromMode)0        , (MasterType)0      , MasterType::Float   , { (1&lt;&lt;(int)MasterType::Float) , 0 } },</v>
      </c>
    </row>
    <row r="8" customFormat="false" ht="15" hidden="false" customHeight="false" outlineLevel="0" collapsed="false">
      <c r="A8" s="1" t="s">
        <v>34</v>
      </c>
      <c r="B8" s="2" t="s">
        <v>35</v>
      </c>
      <c r="C8" s="20" t="s">
        <v>36</v>
      </c>
      <c r="D8" s="3" t="s">
        <v>24</v>
      </c>
      <c r="E8" s="3" t="str">
        <f aca="false">IF(OR(F8="true",G8="true"),"X","-")</f>
        <v>-</v>
      </c>
      <c r="F8" s="3" t="str">
        <f aca="false">IF(COUNTIF(L8:U8,"X")&gt;1,"true","false")</f>
        <v>false</v>
      </c>
      <c r="G8" s="3" t="str">
        <f aca="false">IF(COUNTIF(AJ8:AS8,"X")&gt;1,"true","false")</f>
        <v>false</v>
      </c>
      <c r="H8" s="3" t="s">
        <v>25</v>
      </c>
      <c r="I8" s="3" t="s">
        <v>26</v>
      </c>
      <c r="J8" s="14" t="s">
        <v>27</v>
      </c>
      <c r="L8" s="1" t="s">
        <v>28</v>
      </c>
      <c r="M8" s="1" t="s">
        <v>29</v>
      </c>
      <c r="N8" s="1" t="s">
        <v>28</v>
      </c>
      <c r="O8" s="1" t="s">
        <v>28</v>
      </c>
      <c r="P8" s="1" t="s">
        <v>28</v>
      </c>
      <c r="Q8" s="1" t="s">
        <v>28</v>
      </c>
      <c r="R8" s="1" t="s">
        <v>28</v>
      </c>
      <c r="S8" s="1" t="s">
        <v>28</v>
      </c>
      <c r="T8" s="1" t="s">
        <v>28</v>
      </c>
      <c r="U8" s="1" t="s">
        <v>28</v>
      </c>
      <c r="V8" s="1" t="s">
        <v>28</v>
      </c>
      <c r="W8" s="21" t="str">
        <f aca="false">IF(L8="X","(1&lt;&lt;"&amp;L$2&amp;") | ","")</f>
        <v/>
      </c>
      <c r="X8" s="21" t="str">
        <f aca="false">IF(M8="X","(1&lt;&lt;"&amp;M$2&amp;") | ","")</f>
        <v>(1&lt;&lt;(int)MasterType::Char) | </v>
      </c>
      <c r="Y8" s="21" t="str">
        <f aca="false">IF(N8="X","(1&lt;&lt;"&amp;N$2&amp;") | ","")</f>
        <v/>
      </c>
      <c r="Z8" s="21" t="str">
        <f aca="false">IF(O8="X","(1&lt;&lt;"&amp;O$2&amp;") | ","")</f>
        <v/>
      </c>
      <c r="AA8" s="21" t="str">
        <f aca="false">IF(P8="X","(1&lt;&lt;"&amp;P$2&amp;") | ","")</f>
        <v/>
      </c>
      <c r="AB8" s="21" t="str">
        <f aca="false">IF(Q8="X","(1&lt;&lt;"&amp;Q$2&amp;") | ","")</f>
        <v/>
      </c>
      <c r="AC8" s="21" t="str">
        <f aca="false">IF(R8="X","(1&lt;&lt;"&amp;R$2&amp;") | ","")</f>
        <v/>
      </c>
      <c r="AD8" s="21" t="str">
        <f aca="false">IF(S8="X","(1&lt;&lt;"&amp;S$2&amp;") | ","")</f>
        <v/>
      </c>
      <c r="AE8" s="21" t="str">
        <f aca="false">IF(T8="X","(1&lt;&lt;"&amp;T$2&amp;") | ","")</f>
        <v/>
      </c>
      <c r="AF8" s="21" t="str">
        <f aca="false">IF(U8="X","(1&lt;&lt;"&amp;U$2&amp;") | ","")</f>
        <v/>
      </c>
      <c r="AG8" s="21" t="str">
        <f aca="false">IF(V8="X","(1&lt;&lt;"&amp;V$2&amp;") | ","")</f>
        <v/>
      </c>
      <c r="AH8" s="21" t="str">
        <f aca="false">W8&amp;X8&amp;Y8&amp;Z8&amp;AA8&amp;AB8&amp;AC8&amp;AD8&amp;AE8&amp;AF8&amp;AG8</f>
        <v>(1&lt;&lt;(int)MasterType::Char) | </v>
      </c>
      <c r="AJ8" s="1" t="s">
        <v>28</v>
      </c>
      <c r="AK8" s="1" t="s">
        <v>28</v>
      </c>
      <c r="AL8" s="1" t="s">
        <v>28</v>
      </c>
      <c r="AM8" s="1" t="s">
        <v>28</v>
      </c>
      <c r="AN8" s="1" t="s">
        <v>28</v>
      </c>
      <c r="AO8" s="1" t="s">
        <v>28</v>
      </c>
      <c r="AP8" s="1" t="s">
        <v>28</v>
      </c>
      <c r="AQ8" s="1" t="s">
        <v>28</v>
      </c>
      <c r="AR8" s="1" t="s">
        <v>28</v>
      </c>
      <c r="AS8" s="1" t="s">
        <v>28</v>
      </c>
      <c r="AT8" s="1" t="s">
        <v>28</v>
      </c>
      <c r="AU8" s="21" t="str">
        <f aca="false">IF(AJ8="X","(1&lt;&lt;"&amp;AJ$2&amp;") | ","")</f>
        <v/>
      </c>
      <c r="AV8" s="21" t="str">
        <f aca="false">IF(AK8="X","(1&lt;&lt;"&amp;AK$2&amp;") | ","")</f>
        <v/>
      </c>
      <c r="AW8" s="21" t="str">
        <f aca="false">IF(AL8="X","(1&lt;&lt;"&amp;AL$2&amp;") | ","")</f>
        <v/>
      </c>
      <c r="AX8" s="21" t="str">
        <f aca="false">IF(AM8="X","(1&lt;&lt;"&amp;AM$2&amp;") | ","")</f>
        <v/>
      </c>
      <c r="AY8" s="21" t="str">
        <f aca="false">IF(AN8="X","(1&lt;&lt;"&amp;AN$2&amp;") | ","")</f>
        <v/>
      </c>
      <c r="AZ8" s="21" t="str">
        <f aca="false">IF(AO8="X","(1&lt;&lt;"&amp;AO$2&amp;") | ","")</f>
        <v/>
      </c>
      <c r="BA8" s="21" t="str">
        <f aca="false">IF(AP8="X","(1&lt;&lt;"&amp;AP$2&amp;") | ","")</f>
        <v/>
      </c>
      <c r="BB8" s="21" t="str">
        <f aca="false">IF(AQ8="X","(1&lt;&lt;"&amp;AQ$2&amp;") | ","")</f>
        <v/>
      </c>
      <c r="BC8" s="21" t="str">
        <f aca="false">IF(AR8="X","(1&lt;&lt;"&amp;AR$2&amp;") | ","")</f>
        <v/>
      </c>
      <c r="BD8" s="21" t="str">
        <f aca="false">IF(AS8="X","(1&lt;&lt;"&amp;AS$2&amp;") | ","")</f>
        <v/>
      </c>
      <c r="BE8" s="21" t="str">
        <f aca="false">IF(AT8="X","(1&lt;&lt;"&amp;AT$2&amp;") | ","")</f>
        <v/>
      </c>
      <c r="BF8" s="21" t="str">
        <f aca="false">AU8&amp;AV8&amp;AW8&amp;AX8&amp;AY8&amp;AZ8&amp;BA8&amp;BB8&amp;BC8&amp;BD8&amp;BE8</f>
        <v/>
      </c>
      <c r="BH8" s="7" t="str">
        <f aca="false">"  {"&amp;A8&amp;REPT(" ",29-LEN(A8))&amp;", {"&amp;F8&amp;REPT(" ",5-LEN(F8))&amp;","&amp;G8&amp;REPT(" ",5-LEN(G8))&amp;"}, "&amp;H8&amp;REPT(" ",23-LEN(H8))&amp;", "&amp;I8&amp;REPT(" ",19-LEN(I8))&amp;", "&amp;J8&amp;REPT(" ",20-LEN(J8))&amp;","&amp;" { "&amp;IF(AH8="",0,MID(AH8,1,LEN(AH8)-2))&amp;", "&amp;IF(BF8="",0,MID(BF8,1,LEN(BF8)-2))&amp;" } },"</f>
        <v>  {ExprOperator::PostfixDec     , {false,false}, (ExprPromMode)0        , (MasterType)0      , MasterType::Char    , { (1&lt;&lt;(int)MasterType::Char) , 0 } },</v>
      </c>
    </row>
    <row r="9" customFormat="false" ht="15" hidden="false" customHeight="false" outlineLevel="0" collapsed="false">
      <c r="A9" s="1" t="s">
        <v>34</v>
      </c>
      <c r="B9" s="2" t="s">
        <v>35</v>
      </c>
      <c r="C9" s="20" t="s">
        <v>36</v>
      </c>
      <c r="D9" s="3" t="s">
        <v>24</v>
      </c>
      <c r="E9" s="3" t="str">
        <f aca="false">IF(OR(F9="true",G9="true"),"X","-")</f>
        <v>-</v>
      </c>
      <c r="F9" s="3" t="str">
        <f aca="false">IF(COUNTIF(L9:U9,"X")&gt;1,"true","false")</f>
        <v>false</v>
      </c>
      <c r="G9" s="3" t="str">
        <f aca="false">IF(COUNTIF(AJ9:AS9,"X")&gt;1,"true","false")</f>
        <v>false</v>
      </c>
      <c r="H9" s="3" t="s">
        <v>25</v>
      </c>
      <c r="I9" s="3" t="s">
        <v>26</v>
      </c>
      <c r="J9" s="14" t="s">
        <v>30</v>
      </c>
      <c r="L9" s="1" t="s">
        <v>28</v>
      </c>
      <c r="M9" s="1" t="s">
        <v>28</v>
      </c>
      <c r="N9" s="1" t="s">
        <v>29</v>
      </c>
      <c r="O9" s="1" t="s">
        <v>28</v>
      </c>
      <c r="P9" s="1" t="s">
        <v>28</v>
      </c>
      <c r="Q9" s="1" t="s">
        <v>28</v>
      </c>
      <c r="R9" s="1" t="s">
        <v>28</v>
      </c>
      <c r="S9" s="1" t="s">
        <v>28</v>
      </c>
      <c r="T9" s="1" t="s">
        <v>28</v>
      </c>
      <c r="U9" s="1" t="s">
        <v>28</v>
      </c>
      <c r="V9" s="1" t="s">
        <v>28</v>
      </c>
      <c r="W9" s="21" t="str">
        <f aca="false">IF(L9="X","(1&lt;&lt;"&amp;L$2&amp;") | ","")</f>
        <v/>
      </c>
      <c r="X9" s="21" t="str">
        <f aca="false">IF(M9="X","(1&lt;&lt;"&amp;M$2&amp;") | ","")</f>
        <v/>
      </c>
      <c r="Y9" s="21" t="str">
        <f aca="false">IF(N9="X","(1&lt;&lt;"&amp;N$2&amp;") | ","")</f>
        <v>(1&lt;&lt;(int)MasterType::Short) | </v>
      </c>
      <c r="Z9" s="21" t="str">
        <f aca="false">IF(O9="X","(1&lt;&lt;"&amp;O$2&amp;") | ","")</f>
        <v/>
      </c>
      <c r="AA9" s="21" t="str">
        <f aca="false">IF(P9="X","(1&lt;&lt;"&amp;P$2&amp;") | ","")</f>
        <v/>
      </c>
      <c r="AB9" s="21" t="str">
        <f aca="false">IF(Q9="X","(1&lt;&lt;"&amp;Q$2&amp;") | ","")</f>
        <v/>
      </c>
      <c r="AC9" s="21" t="str">
        <f aca="false">IF(R9="X","(1&lt;&lt;"&amp;R$2&amp;") | ","")</f>
        <v/>
      </c>
      <c r="AD9" s="21" t="str">
        <f aca="false">IF(S9="X","(1&lt;&lt;"&amp;S$2&amp;") | ","")</f>
        <v/>
      </c>
      <c r="AE9" s="21" t="str">
        <f aca="false">IF(T9="X","(1&lt;&lt;"&amp;T$2&amp;") | ","")</f>
        <v/>
      </c>
      <c r="AF9" s="21" t="str">
        <f aca="false">IF(U9="X","(1&lt;&lt;"&amp;U$2&amp;") | ","")</f>
        <v/>
      </c>
      <c r="AG9" s="21" t="str">
        <f aca="false">IF(V9="X","(1&lt;&lt;"&amp;V$2&amp;") | ","")</f>
        <v/>
      </c>
      <c r="AH9" s="21" t="str">
        <f aca="false">W9&amp;X9&amp;Y9&amp;Z9&amp;AA9&amp;AB9&amp;AC9&amp;AD9&amp;AE9&amp;AF9&amp;AG9</f>
        <v>(1&lt;&lt;(int)MasterType::Short) | </v>
      </c>
      <c r="AJ9" s="1" t="s">
        <v>28</v>
      </c>
      <c r="AK9" s="1" t="s">
        <v>28</v>
      </c>
      <c r="AL9" s="1" t="s">
        <v>28</v>
      </c>
      <c r="AM9" s="1" t="s">
        <v>28</v>
      </c>
      <c r="AN9" s="1" t="s">
        <v>28</v>
      </c>
      <c r="AO9" s="1" t="s">
        <v>28</v>
      </c>
      <c r="AP9" s="1" t="s">
        <v>28</v>
      </c>
      <c r="AQ9" s="1" t="s">
        <v>28</v>
      </c>
      <c r="AR9" s="1" t="s">
        <v>28</v>
      </c>
      <c r="AS9" s="1" t="s">
        <v>28</v>
      </c>
      <c r="AT9" s="1" t="s">
        <v>28</v>
      </c>
      <c r="AU9" s="21" t="str">
        <f aca="false">IF(AJ9="X","(1&lt;&lt;"&amp;AJ$2&amp;") | ","")</f>
        <v/>
      </c>
      <c r="AV9" s="21" t="str">
        <f aca="false">IF(AK9="X","(1&lt;&lt;"&amp;AK$2&amp;") | ","")</f>
        <v/>
      </c>
      <c r="AW9" s="21" t="str">
        <f aca="false">IF(AL9="X","(1&lt;&lt;"&amp;AL$2&amp;") | ","")</f>
        <v/>
      </c>
      <c r="AX9" s="21" t="str">
        <f aca="false">IF(AM9="X","(1&lt;&lt;"&amp;AM$2&amp;") | ","")</f>
        <v/>
      </c>
      <c r="AY9" s="21" t="str">
        <f aca="false">IF(AN9="X","(1&lt;&lt;"&amp;AN$2&amp;") | ","")</f>
        <v/>
      </c>
      <c r="AZ9" s="21" t="str">
        <f aca="false">IF(AO9="X","(1&lt;&lt;"&amp;AO$2&amp;") | ","")</f>
        <v/>
      </c>
      <c r="BA9" s="21" t="str">
        <f aca="false">IF(AP9="X","(1&lt;&lt;"&amp;AP$2&amp;") | ","")</f>
        <v/>
      </c>
      <c r="BB9" s="21" t="str">
        <f aca="false">IF(AQ9="X","(1&lt;&lt;"&amp;AQ$2&amp;") | ","")</f>
        <v/>
      </c>
      <c r="BC9" s="21" t="str">
        <f aca="false">IF(AR9="X","(1&lt;&lt;"&amp;AR$2&amp;") | ","")</f>
        <v/>
      </c>
      <c r="BD9" s="21" t="str">
        <f aca="false">IF(AS9="X","(1&lt;&lt;"&amp;AS$2&amp;") | ","")</f>
        <v/>
      </c>
      <c r="BE9" s="21" t="str">
        <f aca="false">IF(AT9="X","(1&lt;&lt;"&amp;AT$2&amp;") | ","")</f>
        <v/>
      </c>
      <c r="BF9" s="21" t="str">
        <f aca="false">AU9&amp;AV9&amp;AW9&amp;AX9&amp;AY9&amp;AZ9&amp;BA9&amp;BB9&amp;BC9&amp;BD9&amp;BE9</f>
        <v/>
      </c>
      <c r="BH9" s="7" t="str">
        <f aca="false">"  {"&amp;A9&amp;REPT(" ",29-LEN(A9))&amp;", {"&amp;F9&amp;REPT(" ",5-LEN(F9))&amp;","&amp;G9&amp;REPT(" ",5-LEN(G9))&amp;"}, "&amp;H9&amp;REPT(" ",23-LEN(H9))&amp;", "&amp;I9&amp;REPT(" ",19-LEN(I9))&amp;", "&amp;J9&amp;REPT(" ",20-LEN(J9))&amp;","&amp;" { "&amp;IF(AH9="",0,MID(AH9,1,LEN(AH9)-2))&amp;", "&amp;IF(BF9="",0,MID(BF9,1,LEN(BF9)-2))&amp;" } },"</f>
        <v>  {ExprOperator::PostfixDec     , {false,false}, (ExprPromMode)0        , (MasterType)0      , MasterType::Short   , { (1&lt;&lt;(int)MasterType::Short) , 0 } },</v>
      </c>
    </row>
    <row r="10" customFormat="false" ht="15" hidden="false" customHeight="false" outlineLevel="0" collapsed="false">
      <c r="A10" s="1" t="s">
        <v>34</v>
      </c>
      <c r="B10" s="2" t="s">
        <v>35</v>
      </c>
      <c r="C10" s="20" t="s">
        <v>36</v>
      </c>
      <c r="D10" s="3" t="s">
        <v>24</v>
      </c>
      <c r="E10" s="3" t="str">
        <f aca="false">IF(OR(F10="true",G10="true"),"X","-")</f>
        <v>-</v>
      </c>
      <c r="F10" s="3" t="str">
        <f aca="false">IF(COUNTIF(L10:U10,"X")&gt;1,"true","false")</f>
        <v>false</v>
      </c>
      <c r="G10" s="3" t="str">
        <f aca="false">IF(COUNTIF(AJ10:AS10,"X")&gt;1,"true","false")</f>
        <v>false</v>
      </c>
      <c r="H10" s="3" t="s">
        <v>25</v>
      </c>
      <c r="I10" s="3" t="s">
        <v>26</v>
      </c>
      <c r="J10" s="14" t="s">
        <v>31</v>
      </c>
      <c r="L10" s="1" t="s">
        <v>28</v>
      </c>
      <c r="M10" s="1" t="s">
        <v>28</v>
      </c>
      <c r="N10" s="1" t="s">
        <v>28</v>
      </c>
      <c r="O10" s="1" t="s">
        <v>29</v>
      </c>
      <c r="P10" s="1" t="s">
        <v>28</v>
      </c>
      <c r="Q10" s="1" t="s">
        <v>28</v>
      </c>
      <c r="R10" s="1" t="s">
        <v>28</v>
      </c>
      <c r="S10" s="1" t="s">
        <v>28</v>
      </c>
      <c r="T10" s="1" t="s">
        <v>28</v>
      </c>
      <c r="U10" s="1" t="s">
        <v>28</v>
      </c>
      <c r="V10" s="1" t="s">
        <v>28</v>
      </c>
      <c r="W10" s="21" t="str">
        <f aca="false">IF(L10="X","(1&lt;&lt;"&amp;L$2&amp;") | ","")</f>
        <v/>
      </c>
      <c r="X10" s="21" t="str">
        <f aca="false">IF(M10="X","(1&lt;&lt;"&amp;M$2&amp;") | ","")</f>
        <v/>
      </c>
      <c r="Y10" s="21" t="str">
        <f aca="false">IF(N10="X","(1&lt;&lt;"&amp;N$2&amp;") | ","")</f>
        <v/>
      </c>
      <c r="Z10" s="21" t="str">
        <f aca="false">IF(O10="X","(1&lt;&lt;"&amp;O$2&amp;") | ","")</f>
        <v>(1&lt;&lt;(int)MasterType::Integer) | </v>
      </c>
      <c r="AA10" s="21" t="str">
        <f aca="false">IF(P10="X","(1&lt;&lt;"&amp;P$2&amp;") | ","")</f>
        <v/>
      </c>
      <c r="AB10" s="21" t="str">
        <f aca="false">IF(Q10="X","(1&lt;&lt;"&amp;Q$2&amp;") | ","")</f>
        <v/>
      </c>
      <c r="AC10" s="21" t="str">
        <f aca="false">IF(R10="X","(1&lt;&lt;"&amp;R$2&amp;") | ","")</f>
        <v/>
      </c>
      <c r="AD10" s="21" t="str">
        <f aca="false">IF(S10="X","(1&lt;&lt;"&amp;S$2&amp;") | ","")</f>
        <v/>
      </c>
      <c r="AE10" s="21" t="str">
        <f aca="false">IF(T10="X","(1&lt;&lt;"&amp;T$2&amp;") | ","")</f>
        <v/>
      </c>
      <c r="AF10" s="21" t="str">
        <f aca="false">IF(U10="X","(1&lt;&lt;"&amp;U$2&amp;") | ","")</f>
        <v/>
      </c>
      <c r="AG10" s="21" t="str">
        <f aca="false">IF(V10="X","(1&lt;&lt;"&amp;V$2&amp;") | ","")</f>
        <v/>
      </c>
      <c r="AH10" s="21" t="str">
        <f aca="false">W10&amp;X10&amp;Y10&amp;Z10&amp;AA10&amp;AB10&amp;AC10&amp;AD10&amp;AE10&amp;AF10&amp;AG10</f>
        <v>(1&lt;&lt;(int)MasterType::Integer) | </v>
      </c>
      <c r="AJ10" s="1" t="s">
        <v>28</v>
      </c>
      <c r="AK10" s="1" t="s">
        <v>28</v>
      </c>
      <c r="AL10" s="1" t="s">
        <v>28</v>
      </c>
      <c r="AM10" s="1" t="s">
        <v>28</v>
      </c>
      <c r="AN10" s="1" t="s">
        <v>28</v>
      </c>
      <c r="AO10" s="1" t="s">
        <v>28</v>
      </c>
      <c r="AP10" s="1" t="s">
        <v>28</v>
      </c>
      <c r="AQ10" s="1" t="s">
        <v>28</v>
      </c>
      <c r="AR10" s="1" t="s">
        <v>28</v>
      </c>
      <c r="AS10" s="1" t="s">
        <v>28</v>
      </c>
      <c r="AT10" s="1" t="s">
        <v>28</v>
      </c>
      <c r="AU10" s="21" t="str">
        <f aca="false">IF(AJ10="X","(1&lt;&lt;"&amp;AJ$2&amp;") | ","")</f>
        <v/>
      </c>
      <c r="AV10" s="21" t="str">
        <f aca="false">IF(AK10="X","(1&lt;&lt;"&amp;AK$2&amp;") | ","")</f>
        <v/>
      </c>
      <c r="AW10" s="21" t="str">
        <f aca="false">IF(AL10="X","(1&lt;&lt;"&amp;AL$2&amp;") | ","")</f>
        <v/>
      </c>
      <c r="AX10" s="21" t="str">
        <f aca="false">IF(AM10="X","(1&lt;&lt;"&amp;AM$2&amp;") | ","")</f>
        <v/>
      </c>
      <c r="AY10" s="21" t="str">
        <f aca="false">IF(AN10="X","(1&lt;&lt;"&amp;AN$2&amp;") | ","")</f>
        <v/>
      </c>
      <c r="AZ10" s="21" t="str">
        <f aca="false">IF(AO10="X","(1&lt;&lt;"&amp;AO$2&amp;") | ","")</f>
        <v/>
      </c>
      <c r="BA10" s="21" t="str">
        <f aca="false">IF(AP10="X","(1&lt;&lt;"&amp;AP$2&amp;") | ","")</f>
        <v/>
      </c>
      <c r="BB10" s="21" t="str">
        <f aca="false">IF(AQ10="X","(1&lt;&lt;"&amp;AQ$2&amp;") | ","")</f>
        <v/>
      </c>
      <c r="BC10" s="21" t="str">
        <f aca="false">IF(AR10="X","(1&lt;&lt;"&amp;AR$2&amp;") | ","")</f>
        <v/>
      </c>
      <c r="BD10" s="21" t="str">
        <f aca="false">IF(AS10="X","(1&lt;&lt;"&amp;AS$2&amp;") | ","")</f>
        <v/>
      </c>
      <c r="BE10" s="21" t="str">
        <f aca="false">IF(AT10="X","(1&lt;&lt;"&amp;AT$2&amp;") | ","")</f>
        <v/>
      </c>
      <c r="BF10" s="21" t="str">
        <f aca="false">AU10&amp;AV10&amp;AW10&amp;AX10&amp;AY10&amp;AZ10&amp;BA10&amp;BB10&amp;BC10&amp;BD10&amp;BE10</f>
        <v/>
      </c>
      <c r="BH10" s="7" t="str">
        <f aca="false">"  {"&amp;A10&amp;REPT(" ",29-LEN(A10))&amp;", {"&amp;F10&amp;REPT(" ",5-LEN(F10))&amp;","&amp;G10&amp;REPT(" ",5-LEN(G10))&amp;"}, "&amp;H10&amp;REPT(" ",23-LEN(H10))&amp;", "&amp;I10&amp;REPT(" ",19-LEN(I10))&amp;", "&amp;J10&amp;REPT(" ",20-LEN(J10))&amp;","&amp;" { "&amp;IF(AH10="",0,MID(AH10,1,LEN(AH10)-2))&amp;", "&amp;IF(BF10="",0,MID(BF10,1,LEN(BF10)-2))&amp;" } },"</f>
        <v>  {ExprOperator::PostfixDec     , {false,false}, (ExprPromMode)0        , (MasterType)0      , MasterType::Integer , { (1&lt;&lt;(int)MasterType::Integer) , 0 } },</v>
      </c>
    </row>
    <row r="11" customFormat="false" ht="15" hidden="false" customHeight="false" outlineLevel="0" collapsed="false">
      <c r="A11" s="1" t="s">
        <v>34</v>
      </c>
      <c r="B11" s="2" t="s">
        <v>35</v>
      </c>
      <c r="C11" s="20" t="s">
        <v>36</v>
      </c>
      <c r="D11" s="3" t="s">
        <v>24</v>
      </c>
      <c r="E11" s="3" t="str">
        <f aca="false">IF(OR(F11="true",G11="true"),"X","-")</f>
        <v>-</v>
      </c>
      <c r="F11" s="3" t="str">
        <f aca="false">IF(COUNTIF(L11:U11,"X")&gt;1,"true","false")</f>
        <v>false</v>
      </c>
      <c r="G11" s="3" t="str">
        <f aca="false">IF(COUNTIF(AJ11:AS11,"X")&gt;1,"true","false")</f>
        <v>false</v>
      </c>
      <c r="H11" s="3" t="s">
        <v>25</v>
      </c>
      <c r="I11" s="3" t="s">
        <v>26</v>
      </c>
      <c r="J11" s="14" t="s">
        <v>32</v>
      </c>
      <c r="L11" s="1" t="s">
        <v>28</v>
      </c>
      <c r="M11" s="1" t="s">
        <v>28</v>
      </c>
      <c r="N11" s="1" t="s">
        <v>28</v>
      </c>
      <c r="O11" s="1" t="s">
        <v>28</v>
      </c>
      <c r="P11" s="1" t="s">
        <v>29</v>
      </c>
      <c r="Q11" s="1" t="s">
        <v>28</v>
      </c>
      <c r="R11" s="1" t="s">
        <v>28</v>
      </c>
      <c r="S11" s="1" t="s">
        <v>28</v>
      </c>
      <c r="T11" s="1" t="s">
        <v>28</v>
      </c>
      <c r="U11" s="1" t="s">
        <v>28</v>
      </c>
      <c r="V11" s="1" t="s">
        <v>28</v>
      </c>
      <c r="W11" s="21" t="str">
        <f aca="false">IF(L11="X","(1&lt;&lt;"&amp;L$2&amp;") | ","")</f>
        <v/>
      </c>
      <c r="X11" s="21" t="str">
        <f aca="false">IF(M11="X","(1&lt;&lt;"&amp;M$2&amp;") | ","")</f>
        <v/>
      </c>
      <c r="Y11" s="21" t="str">
        <f aca="false">IF(N11="X","(1&lt;&lt;"&amp;N$2&amp;") | ","")</f>
        <v/>
      </c>
      <c r="Z11" s="21" t="str">
        <f aca="false">IF(O11="X","(1&lt;&lt;"&amp;O$2&amp;") | ","")</f>
        <v/>
      </c>
      <c r="AA11" s="21" t="str">
        <f aca="false">IF(P11="X","(1&lt;&lt;"&amp;P$2&amp;") | ","")</f>
        <v>(1&lt;&lt;(int)MasterType::Long) | </v>
      </c>
      <c r="AB11" s="21" t="str">
        <f aca="false">IF(Q11="X","(1&lt;&lt;"&amp;Q$2&amp;") | ","")</f>
        <v/>
      </c>
      <c r="AC11" s="21" t="str">
        <f aca="false">IF(R11="X","(1&lt;&lt;"&amp;R$2&amp;") | ","")</f>
        <v/>
      </c>
      <c r="AD11" s="21" t="str">
        <f aca="false">IF(S11="X","(1&lt;&lt;"&amp;S$2&amp;") | ","")</f>
        <v/>
      </c>
      <c r="AE11" s="21" t="str">
        <f aca="false">IF(T11="X","(1&lt;&lt;"&amp;T$2&amp;") | ","")</f>
        <v/>
      </c>
      <c r="AF11" s="21" t="str">
        <f aca="false">IF(U11="X","(1&lt;&lt;"&amp;U$2&amp;") | ","")</f>
        <v/>
      </c>
      <c r="AG11" s="21" t="str">
        <f aca="false">IF(V11="X","(1&lt;&lt;"&amp;V$2&amp;") | ","")</f>
        <v/>
      </c>
      <c r="AH11" s="21" t="str">
        <f aca="false">W11&amp;X11&amp;Y11&amp;Z11&amp;AA11&amp;AB11&amp;AC11&amp;AD11&amp;AE11&amp;AF11&amp;AG11</f>
        <v>(1&lt;&lt;(int)MasterType::Long) | </v>
      </c>
      <c r="AJ11" s="1" t="s">
        <v>28</v>
      </c>
      <c r="AK11" s="1" t="s">
        <v>28</v>
      </c>
      <c r="AL11" s="1" t="s">
        <v>28</v>
      </c>
      <c r="AM11" s="1" t="s">
        <v>28</v>
      </c>
      <c r="AN11" s="1" t="s">
        <v>28</v>
      </c>
      <c r="AO11" s="1" t="s">
        <v>28</v>
      </c>
      <c r="AP11" s="1" t="s">
        <v>28</v>
      </c>
      <c r="AQ11" s="1" t="s">
        <v>28</v>
      </c>
      <c r="AR11" s="1" t="s">
        <v>28</v>
      </c>
      <c r="AS11" s="1" t="s">
        <v>28</v>
      </c>
      <c r="AT11" s="1" t="s">
        <v>28</v>
      </c>
      <c r="AU11" s="21" t="str">
        <f aca="false">IF(AJ11="X","(1&lt;&lt;"&amp;AJ$2&amp;") | ","")</f>
        <v/>
      </c>
      <c r="AV11" s="21" t="str">
        <f aca="false">IF(AK11="X","(1&lt;&lt;"&amp;AK$2&amp;") | ","")</f>
        <v/>
      </c>
      <c r="AW11" s="21" t="str">
        <f aca="false">IF(AL11="X","(1&lt;&lt;"&amp;AL$2&amp;") | ","")</f>
        <v/>
      </c>
      <c r="AX11" s="21" t="str">
        <f aca="false">IF(AM11="X","(1&lt;&lt;"&amp;AM$2&amp;") | ","")</f>
        <v/>
      </c>
      <c r="AY11" s="21" t="str">
        <f aca="false">IF(AN11="X","(1&lt;&lt;"&amp;AN$2&amp;") | ","")</f>
        <v/>
      </c>
      <c r="AZ11" s="21" t="str">
        <f aca="false">IF(AO11="X","(1&lt;&lt;"&amp;AO$2&amp;") | ","")</f>
        <v/>
      </c>
      <c r="BA11" s="21" t="str">
        <f aca="false">IF(AP11="X","(1&lt;&lt;"&amp;AP$2&amp;") | ","")</f>
        <v/>
      </c>
      <c r="BB11" s="21" t="str">
        <f aca="false">IF(AQ11="X","(1&lt;&lt;"&amp;AQ$2&amp;") | ","")</f>
        <v/>
      </c>
      <c r="BC11" s="21" t="str">
        <f aca="false">IF(AR11="X","(1&lt;&lt;"&amp;AR$2&amp;") | ","")</f>
        <v/>
      </c>
      <c r="BD11" s="21" t="str">
        <f aca="false">IF(AS11="X","(1&lt;&lt;"&amp;AS$2&amp;") | ","")</f>
        <v/>
      </c>
      <c r="BE11" s="21" t="str">
        <f aca="false">IF(AT11="X","(1&lt;&lt;"&amp;AT$2&amp;") | ","")</f>
        <v/>
      </c>
      <c r="BF11" s="21" t="str">
        <f aca="false">AU11&amp;AV11&amp;AW11&amp;AX11&amp;AY11&amp;AZ11&amp;BA11&amp;BB11&amp;BC11&amp;BD11&amp;BE11</f>
        <v/>
      </c>
      <c r="BH11" s="7" t="str">
        <f aca="false">"  {"&amp;A11&amp;REPT(" ",29-LEN(A11))&amp;", {"&amp;F11&amp;REPT(" ",5-LEN(F11))&amp;","&amp;G11&amp;REPT(" ",5-LEN(G11))&amp;"}, "&amp;H11&amp;REPT(" ",23-LEN(H11))&amp;", "&amp;I11&amp;REPT(" ",19-LEN(I11))&amp;", "&amp;J11&amp;REPT(" ",20-LEN(J11))&amp;","&amp;" { "&amp;IF(AH11="",0,MID(AH11,1,LEN(AH11)-2))&amp;", "&amp;IF(BF11="",0,MID(BF11,1,LEN(BF11)-2))&amp;" } },"</f>
        <v>  {ExprOperator::PostfixDec     , {false,false}, (ExprPromMode)0        , (MasterType)0      , MasterType::Long    , { (1&lt;&lt;(int)MasterType::Long) , 0 } },</v>
      </c>
    </row>
    <row r="12" customFormat="false" ht="15" hidden="false" customHeight="false" outlineLevel="0" collapsed="false">
      <c r="A12" s="1" t="s">
        <v>34</v>
      </c>
      <c r="B12" s="2" t="s">
        <v>35</v>
      </c>
      <c r="C12" s="20" t="s">
        <v>36</v>
      </c>
      <c r="D12" s="3" t="s">
        <v>24</v>
      </c>
      <c r="E12" s="3" t="str">
        <f aca="false">IF(OR(F12="true",G12="true"),"X","-")</f>
        <v>-</v>
      </c>
      <c r="F12" s="3" t="str">
        <f aca="false">IF(COUNTIF(L12:U12,"X")&gt;1,"true","false")</f>
        <v>false</v>
      </c>
      <c r="G12" s="3" t="str">
        <f aca="false">IF(COUNTIF(AJ12:AS12,"X")&gt;1,"true","false")</f>
        <v>false</v>
      </c>
      <c r="H12" s="3" t="s">
        <v>25</v>
      </c>
      <c r="I12" s="3" t="s">
        <v>26</v>
      </c>
      <c r="J12" s="14" t="s">
        <v>33</v>
      </c>
      <c r="L12" s="1" t="s">
        <v>28</v>
      </c>
      <c r="M12" s="1" t="s">
        <v>28</v>
      </c>
      <c r="N12" s="1" t="s">
        <v>28</v>
      </c>
      <c r="O12" s="1" t="s">
        <v>28</v>
      </c>
      <c r="P12" s="1" t="s">
        <v>28</v>
      </c>
      <c r="Q12" s="1" t="s">
        <v>29</v>
      </c>
      <c r="R12" s="1" t="s">
        <v>28</v>
      </c>
      <c r="S12" s="1" t="s">
        <v>28</v>
      </c>
      <c r="T12" s="1" t="s">
        <v>28</v>
      </c>
      <c r="U12" s="1" t="s">
        <v>28</v>
      </c>
      <c r="V12" s="1" t="s">
        <v>28</v>
      </c>
      <c r="W12" s="21" t="str">
        <f aca="false">IF(L12="X","(1&lt;&lt;"&amp;L$2&amp;") | ","")</f>
        <v/>
      </c>
      <c r="X12" s="21" t="str">
        <f aca="false">IF(M12="X","(1&lt;&lt;"&amp;M$2&amp;") | ","")</f>
        <v/>
      </c>
      <c r="Y12" s="21" t="str">
        <f aca="false">IF(N12="X","(1&lt;&lt;"&amp;N$2&amp;") | ","")</f>
        <v/>
      </c>
      <c r="Z12" s="21" t="str">
        <f aca="false">IF(O12="X","(1&lt;&lt;"&amp;O$2&amp;") | ","")</f>
        <v/>
      </c>
      <c r="AA12" s="21" t="str">
        <f aca="false">IF(P12="X","(1&lt;&lt;"&amp;P$2&amp;") | ","")</f>
        <v/>
      </c>
      <c r="AB12" s="21" t="str">
        <f aca="false">IF(Q12="X","(1&lt;&lt;"&amp;Q$2&amp;") | ","")</f>
        <v>(1&lt;&lt;(int)MasterType::Float) | </v>
      </c>
      <c r="AC12" s="21" t="str">
        <f aca="false">IF(R12="X","(1&lt;&lt;"&amp;R$2&amp;") | ","")</f>
        <v/>
      </c>
      <c r="AD12" s="21" t="str">
        <f aca="false">IF(S12="X","(1&lt;&lt;"&amp;S$2&amp;") | ","")</f>
        <v/>
      </c>
      <c r="AE12" s="21" t="str">
        <f aca="false">IF(T12="X","(1&lt;&lt;"&amp;T$2&amp;") | ","")</f>
        <v/>
      </c>
      <c r="AF12" s="21" t="str">
        <f aca="false">IF(U12="X","(1&lt;&lt;"&amp;U$2&amp;") | ","")</f>
        <v/>
      </c>
      <c r="AG12" s="21" t="str">
        <f aca="false">IF(V12="X","(1&lt;&lt;"&amp;V$2&amp;") | ","")</f>
        <v/>
      </c>
      <c r="AH12" s="21" t="str">
        <f aca="false">W12&amp;X12&amp;Y12&amp;Z12&amp;AA12&amp;AB12&amp;AC12&amp;AD12&amp;AE12&amp;AF12&amp;AG12</f>
        <v>(1&lt;&lt;(int)MasterType::Float) | </v>
      </c>
      <c r="AJ12" s="1" t="s">
        <v>28</v>
      </c>
      <c r="AK12" s="1" t="s">
        <v>28</v>
      </c>
      <c r="AL12" s="1" t="s">
        <v>28</v>
      </c>
      <c r="AM12" s="1" t="s">
        <v>28</v>
      </c>
      <c r="AN12" s="1" t="s">
        <v>28</v>
      </c>
      <c r="AO12" s="1" t="s">
        <v>28</v>
      </c>
      <c r="AP12" s="1" t="s">
        <v>28</v>
      </c>
      <c r="AQ12" s="1" t="s">
        <v>28</v>
      </c>
      <c r="AR12" s="1" t="s">
        <v>28</v>
      </c>
      <c r="AS12" s="1" t="s">
        <v>28</v>
      </c>
      <c r="AT12" s="1" t="s">
        <v>28</v>
      </c>
      <c r="AU12" s="21" t="str">
        <f aca="false">IF(AJ12="X","(1&lt;&lt;"&amp;AJ$2&amp;") | ","")</f>
        <v/>
      </c>
      <c r="AV12" s="21" t="str">
        <f aca="false">IF(AK12="X","(1&lt;&lt;"&amp;AK$2&amp;") | ","")</f>
        <v/>
      </c>
      <c r="AW12" s="21" t="str">
        <f aca="false">IF(AL12="X","(1&lt;&lt;"&amp;AL$2&amp;") | ","")</f>
        <v/>
      </c>
      <c r="AX12" s="21" t="str">
        <f aca="false">IF(AM12="X","(1&lt;&lt;"&amp;AM$2&amp;") | ","")</f>
        <v/>
      </c>
      <c r="AY12" s="21" t="str">
        <f aca="false">IF(AN12="X","(1&lt;&lt;"&amp;AN$2&amp;") | ","")</f>
        <v/>
      </c>
      <c r="AZ12" s="21" t="str">
        <f aca="false">IF(AO12="X","(1&lt;&lt;"&amp;AO$2&amp;") | ","")</f>
        <v/>
      </c>
      <c r="BA12" s="21" t="str">
        <f aca="false">IF(AP12="X","(1&lt;&lt;"&amp;AP$2&amp;") | ","")</f>
        <v/>
      </c>
      <c r="BB12" s="21" t="str">
        <f aca="false">IF(AQ12="X","(1&lt;&lt;"&amp;AQ$2&amp;") | ","")</f>
        <v/>
      </c>
      <c r="BC12" s="21" t="str">
        <f aca="false">IF(AR12="X","(1&lt;&lt;"&amp;AR$2&amp;") | ","")</f>
        <v/>
      </c>
      <c r="BD12" s="21" t="str">
        <f aca="false">IF(AS12="X","(1&lt;&lt;"&amp;AS$2&amp;") | ","")</f>
        <v/>
      </c>
      <c r="BE12" s="21" t="str">
        <f aca="false">IF(AT12="X","(1&lt;&lt;"&amp;AT$2&amp;") | ","")</f>
        <v/>
      </c>
      <c r="BF12" s="21" t="str">
        <f aca="false">AU12&amp;AV12&amp;AW12&amp;AX12&amp;AY12&amp;AZ12&amp;BA12&amp;BB12&amp;BC12&amp;BD12&amp;BE12</f>
        <v/>
      </c>
      <c r="BH12" s="7" t="str">
        <f aca="false">"  {"&amp;A12&amp;REPT(" ",29-LEN(A12))&amp;", {"&amp;F12&amp;REPT(" ",5-LEN(F12))&amp;","&amp;G12&amp;REPT(" ",5-LEN(G12))&amp;"}, "&amp;H12&amp;REPT(" ",23-LEN(H12))&amp;", "&amp;I12&amp;REPT(" ",19-LEN(I12))&amp;", "&amp;J12&amp;REPT(" ",20-LEN(J12))&amp;","&amp;" { "&amp;IF(AH12="",0,MID(AH12,1,LEN(AH12)-2))&amp;", "&amp;IF(BF12="",0,MID(BF12,1,LEN(BF12)-2))&amp;" } },"</f>
        <v>  {ExprOperator::PostfixDec     , {false,false}, (ExprPromMode)0        , (MasterType)0      , MasterType::Float   , { (1&lt;&lt;(int)MasterType::Float) , 0 } },</v>
      </c>
    </row>
    <row r="13" customFormat="false" ht="15" hidden="false" customHeight="false" outlineLevel="0" collapsed="false">
      <c r="A13" s="1" t="s">
        <v>37</v>
      </c>
      <c r="B13" s="2" t="s">
        <v>22</v>
      </c>
      <c r="C13" s="20" t="s">
        <v>38</v>
      </c>
      <c r="D13" s="3" t="s">
        <v>24</v>
      </c>
      <c r="E13" s="3" t="str">
        <f aca="false">IF(OR(F13="true",G13="true"),"X","-")</f>
        <v>-</v>
      </c>
      <c r="F13" s="3" t="str">
        <f aca="false">IF(COUNTIF(L13:U13,"X")&gt;1,"true","false")</f>
        <v>false</v>
      </c>
      <c r="G13" s="3" t="str">
        <f aca="false">IF(COUNTIF(AJ13:AS13,"X")&gt;1,"true","false")</f>
        <v>false</v>
      </c>
      <c r="H13" s="3" t="s">
        <v>25</v>
      </c>
      <c r="I13" s="3" t="s">
        <v>26</v>
      </c>
      <c r="J13" s="14" t="s">
        <v>27</v>
      </c>
      <c r="L13" s="1" t="s">
        <v>28</v>
      </c>
      <c r="M13" s="1" t="s">
        <v>29</v>
      </c>
      <c r="N13" s="1" t="s">
        <v>28</v>
      </c>
      <c r="O13" s="1" t="s">
        <v>28</v>
      </c>
      <c r="P13" s="1" t="s">
        <v>28</v>
      </c>
      <c r="Q13" s="1" t="s">
        <v>28</v>
      </c>
      <c r="R13" s="1" t="s">
        <v>28</v>
      </c>
      <c r="S13" s="1" t="s">
        <v>28</v>
      </c>
      <c r="T13" s="1" t="s">
        <v>28</v>
      </c>
      <c r="U13" s="1" t="s">
        <v>28</v>
      </c>
      <c r="V13" s="1" t="s">
        <v>28</v>
      </c>
      <c r="W13" s="21" t="str">
        <f aca="false">IF(L13="X","(1&lt;&lt;"&amp;L$2&amp;") | ","")</f>
        <v/>
      </c>
      <c r="X13" s="21" t="str">
        <f aca="false">IF(M13="X","(1&lt;&lt;"&amp;M$2&amp;") | ","")</f>
        <v>(1&lt;&lt;(int)MasterType::Char) | </v>
      </c>
      <c r="Y13" s="21" t="str">
        <f aca="false">IF(N13="X","(1&lt;&lt;"&amp;N$2&amp;") | ","")</f>
        <v/>
      </c>
      <c r="Z13" s="21" t="str">
        <f aca="false">IF(O13="X","(1&lt;&lt;"&amp;O$2&amp;") | ","")</f>
        <v/>
      </c>
      <c r="AA13" s="21" t="str">
        <f aca="false">IF(P13="X","(1&lt;&lt;"&amp;P$2&amp;") | ","")</f>
        <v/>
      </c>
      <c r="AB13" s="21" t="str">
        <f aca="false">IF(Q13="X","(1&lt;&lt;"&amp;Q$2&amp;") | ","")</f>
        <v/>
      </c>
      <c r="AC13" s="21" t="str">
        <f aca="false">IF(R13="X","(1&lt;&lt;"&amp;R$2&amp;") | ","")</f>
        <v/>
      </c>
      <c r="AD13" s="21" t="str">
        <f aca="false">IF(S13="X","(1&lt;&lt;"&amp;S$2&amp;") | ","")</f>
        <v/>
      </c>
      <c r="AE13" s="21" t="str">
        <f aca="false">IF(T13="X","(1&lt;&lt;"&amp;T$2&amp;") | ","")</f>
        <v/>
      </c>
      <c r="AF13" s="21" t="str">
        <f aca="false">IF(U13="X","(1&lt;&lt;"&amp;U$2&amp;") | ","")</f>
        <v/>
      </c>
      <c r="AG13" s="21" t="str">
        <f aca="false">IF(V13="X","(1&lt;&lt;"&amp;V$2&amp;") | ","")</f>
        <v/>
      </c>
      <c r="AH13" s="21" t="str">
        <f aca="false">W13&amp;X13&amp;Y13&amp;Z13&amp;AA13&amp;AB13&amp;AC13&amp;AD13&amp;AE13&amp;AF13&amp;AG13</f>
        <v>(1&lt;&lt;(int)MasterType::Char) | </v>
      </c>
      <c r="AJ13" s="1" t="s">
        <v>28</v>
      </c>
      <c r="AK13" s="1" t="s">
        <v>28</v>
      </c>
      <c r="AL13" s="1" t="s">
        <v>28</v>
      </c>
      <c r="AM13" s="1" t="s">
        <v>28</v>
      </c>
      <c r="AN13" s="1" t="s">
        <v>28</v>
      </c>
      <c r="AO13" s="1" t="s">
        <v>28</v>
      </c>
      <c r="AP13" s="1" t="s">
        <v>28</v>
      </c>
      <c r="AQ13" s="1" t="s">
        <v>28</v>
      </c>
      <c r="AR13" s="1" t="s">
        <v>28</v>
      </c>
      <c r="AS13" s="1" t="s">
        <v>28</v>
      </c>
      <c r="AT13" s="1" t="s">
        <v>28</v>
      </c>
      <c r="AU13" s="21" t="str">
        <f aca="false">IF(AJ13="X","(1&lt;&lt;"&amp;AJ$2&amp;") | ","")</f>
        <v/>
      </c>
      <c r="AV13" s="21" t="str">
        <f aca="false">IF(AK13="X","(1&lt;&lt;"&amp;AK$2&amp;") | ","")</f>
        <v/>
      </c>
      <c r="AW13" s="21" t="str">
        <f aca="false">IF(AL13="X","(1&lt;&lt;"&amp;AL$2&amp;") | ","")</f>
        <v/>
      </c>
      <c r="AX13" s="21" t="str">
        <f aca="false">IF(AM13="X","(1&lt;&lt;"&amp;AM$2&amp;") | ","")</f>
        <v/>
      </c>
      <c r="AY13" s="21" t="str">
        <f aca="false">IF(AN13="X","(1&lt;&lt;"&amp;AN$2&amp;") | ","")</f>
        <v/>
      </c>
      <c r="AZ13" s="21" t="str">
        <f aca="false">IF(AO13="X","(1&lt;&lt;"&amp;AO$2&amp;") | ","")</f>
        <v/>
      </c>
      <c r="BA13" s="21" t="str">
        <f aca="false">IF(AP13="X","(1&lt;&lt;"&amp;AP$2&amp;") | ","")</f>
        <v/>
      </c>
      <c r="BB13" s="21" t="str">
        <f aca="false">IF(AQ13="X","(1&lt;&lt;"&amp;AQ$2&amp;") | ","")</f>
        <v/>
      </c>
      <c r="BC13" s="21" t="str">
        <f aca="false">IF(AR13="X","(1&lt;&lt;"&amp;AR$2&amp;") | ","")</f>
        <v/>
      </c>
      <c r="BD13" s="21" t="str">
        <f aca="false">IF(AS13="X","(1&lt;&lt;"&amp;AS$2&amp;") | ","")</f>
        <v/>
      </c>
      <c r="BE13" s="21" t="str">
        <f aca="false">IF(AT13="X","(1&lt;&lt;"&amp;AT$2&amp;") | ","")</f>
        <v/>
      </c>
      <c r="BF13" s="21" t="str">
        <f aca="false">AU13&amp;AV13&amp;AW13&amp;AX13&amp;AY13&amp;AZ13&amp;BA13&amp;BB13&amp;BC13&amp;BD13&amp;BE13</f>
        <v/>
      </c>
      <c r="BH13" s="7" t="str">
        <f aca="false">"  {"&amp;A13&amp;REPT(" ",29-LEN(A13))&amp;", {"&amp;F13&amp;REPT(" ",5-LEN(F13))&amp;","&amp;G13&amp;REPT(" ",5-LEN(G13))&amp;"}, "&amp;H13&amp;REPT(" ",23-LEN(H13))&amp;", "&amp;I13&amp;REPT(" ",19-LEN(I13))&amp;", "&amp;J13&amp;REPT(" ",20-LEN(J13))&amp;","&amp;" { "&amp;IF(AH13="",0,MID(AH13,1,LEN(AH13)-2))&amp;", "&amp;IF(BF13="",0,MID(BF13,1,LEN(BF13)-2))&amp;" } },"</f>
        <v>  {ExprOperator::PrefixInc      , {false,false}, (ExprPromMode)0        , (MasterType)0      , MasterType::Char    , { (1&lt;&lt;(int)MasterType::Char) , 0 } },</v>
      </c>
    </row>
    <row r="14" customFormat="false" ht="15" hidden="false" customHeight="false" outlineLevel="0" collapsed="false">
      <c r="A14" s="1" t="s">
        <v>37</v>
      </c>
      <c r="B14" s="2" t="s">
        <v>22</v>
      </c>
      <c r="C14" s="20" t="s">
        <v>38</v>
      </c>
      <c r="D14" s="3" t="s">
        <v>24</v>
      </c>
      <c r="E14" s="3" t="str">
        <f aca="false">IF(OR(F14="true",G14="true"),"X","-")</f>
        <v>-</v>
      </c>
      <c r="F14" s="3" t="str">
        <f aca="false">IF(COUNTIF(L14:U14,"X")&gt;1,"true","false")</f>
        <v>false</v>
      </c>
      <c r="G14" s="3" t="str">
        <f aca="false">IF(COUNTIF(AJ14:AS14,"X")&gt;1,"true","false")</f>
        <v>false</v>
      </c>
      <c r="H14" s="3" t="s">
        <v>25</v>
      </c>
      <c r="I14" s="3" t="s">
        <v>26</v>
      </c>
      <c r="J14" s="14" t="s">
        <v>30</v>
      </c>
      <c r="L14" s="1" t="s">
        <v>28</v>
      </c>
      <c r="M14" s="1" t="s">
        <v>28</v>
      </c>
      <c r="N14" s="1" t="s">
        <v>29</v>
      </c>
      <c r="O14" s="1" t="s">
        <v>28</v>
      </c>
      <c r="P14" s="1" t="s">
        <v>28</v>
      </c>
      <c r="Q14" s="1" t="s">
        <v>28</v>
      </c>
      <c r="R14" s="1" t="s">
        <v>28</v>
      </c>
      <c r="S14" s="1" t="s">
        <v>28</v>
      </c>
      <c r="T14" s="1" t="s">
        <v>28</v>
      </c>
      <c r="U14" s="1" t="s">
        <v>28</v>
      </c>
      <c r="V14" s="1" t="s">
        <v>28</v>
      </c>
      <c r="W14" s="21" t="str">
        <f aca="false">IF(L14="X","(1&lt;&lt;"&amp;L$2&amp;") | ","")</f>
        <v/>
      </c>
      <c r="X14" s="21" t="str">
        <f aca="false">IF(M14="X","(1&lt;&lt;"&amp;M$2&amp;") | ","")</f>
        <v/>
      </c>
      <c r="Y14" s="21" t="str">
        <f aca="false">IF(N14="X","(1&lt;&lt;"&amp;N$2&amp;") | ","")</f>
        <v>(1&lt;&lt;(int)MasterType::Short) | </v>
      </c>
      <c r="Z14" s="21" t="str">
        <f aca="false">IF(O14="X","(1&lt;&lt;"&amp;O$2&amp;") | ","")</f>
        <v/>
      </c>
      <c r="AA14" s="21" t="str">
        <f aca="false">IF(P14="X","(1&lt;&lt;"&amp;P$2&amp;") | ","")</f>
        <v/>
      </c>
      <c r="AB14" s="21" t="str">
        <f aca="false">IF(Q14="X","(1&lt;&lt;"&amp;Q$2&amp;") | ","")</f>
        <v/>
      </c>
      <c r="AC14" s="21" t="str">
        <f aca="false">IF(R14="X","(1&lt;&lt;"&amp;R$2&amp;") | ","")</f>
        <v/>
      </c>
      <c r="AD14" s="21" t="str">
        <f aca="false">IF(S14="X","(1&lt;&lt;"&amp;S$2&amp;") | ","")</f>
        <v/>
      </c>
      <c r="AE14" s="21" t="str">
        <f aca="false">IF(T14="X","(1&lt;&lt;"&amp;T$2&amp;") | ","")</f>
        <v/>
      </c>
      <c r="AF14" s="21" t="str">
        <f aca="false">IF(U14="X","(1&lt;&lt;"&amp;U$2&amp;") | ","")</f>
        <v/>
      </c>
      <c r="AG14" s="21" t="str">
        <f aca="false">IF(V14="X","(1&lt;&lt;"&amp;V$2&amp;") | ","")</f>
        <v/>
      </c>
      <c r="AH14" s="21" t="str">
        <f aca="false">W14&amp;X14&amp;Y14&amp;Z14&amp;AA14&amp;AB14&amp;AC14&amp;AD14&amp;AE14&amp;AF14&amp;AG14</f>
        <v>(1&lt;&lt;(int)MasterType::Short) | </v>
      </c>
      <c r="AJ14" s="1" t="s">
        <v>28</v>
      </c>
      <c r="AK14" s="1" t="s">
        <v>28</v>
      </c>
      <c r="AL14" s="1" t="s">
        <v>28</v>
      </c>
      <c r="AM14" s="1" t="s">
        <v>28</v>
      </c>
      <c r="AN14" s="1" t="s">
        <v>28</v>
      </c>
      <c r="AO14" s="1" t="s">
        <v>28</v>
      </c>
      <c r="AP14" s="1" t="s">
        <v>28</v>
      </c>
      <c r="AQ14" s="1" t="s">
        <v>28</v>
      </c>
      <c r="AR14" s="1" t="s">
        <v>28</v>
      </c>
      <c r="AS14" s="1" t="s">
        <v>28</v>
      </c>
      <c r="AT14" s="1" t="s">
        <v>28</v>
      </c>
      <c r="AU14" s="21" t="str">
        <f aca="false">IF(AJ14="X","(1&lt;&lt;"&amp;AJ$2&amp;") | ","")</f>
        <v/>
      </c>
      <c r="AV14" s="21" t="str">
        <f aca="false">IF(AK14="X","(1&lt;&lt;"&amp;AK$2&amp;") | ","")</f>
        <v/>
      </c>
      <c r="AW14" s="21" t="str">
        <f aca="false">IF(AL14="X","(1&lt;&lt;"&amp;AL$2&amp;") | ","")</f>
        <v/>
      </c>
      <c r="AX14" s="21" t="str">
        <f aca="false">IF(AM14="X","(1&lt;&lt;"&amp;AM$2&amp;") | ","")</f>
        <v/>
      </c>
      <c r="AY14" s="21" t="str">
        <f aca="false">IF(AN14="X","(1&lt;&lt;"&amp;AN$2&amp;") | ","")</f>
        <v/>
      </c>
      <c r="AZ14" s="21" t="str">
        <f aca="false">IF(AO14="X","(1&lt;&lt;"&amp;AO$2&amp;") | ","")</f>
        <v/>
      </c>
      <c r="BA14" s="21" t="str">
        <f aca="false">IF(AP14="X","(1&lt;&lt;"&amp;AP$2&amp;") | ","")</f>
        <v/>
      </c>
      <c r="BB14" s="21" t="str">
        <f aca="false">IF(AQ14="X","(1&lt;&lt;"&amp;AQ$2&amp;") | ","")</f>
        <v/>
      </c>
      <c r="BC14" s="21" t="str">
        <f aca="false">IF(AR14="X","(1&lt;&lt;"&amp;AR$2&amp;") | ","")</f>
        <v/>
      </c>
      <c r="BD14" s="21" t="str">
        <f aca="false">IF(AS14="X","(1&lt;&lt;"&amp;AS$2&amp;") | ","")</f>
        <v/>
      </c>
      <c r="BE14" s="21" t="str">
        <f aca="false">IF(AT14="X","(1&lt;&lt;"&amp;AT$2&amp;") | ","")</f>
        <v/>
      </c>
      <c r="BF14" s="21" t="str">
        <f aca="false">AU14&amp;AV14&amp;AW14&amp;AX14&amp;AY14&amp;AZ14&amp;BA14&amp;BB14&amp;BC14&amp;BD14&amp;BE14</f>
        <v/>
      </c>
      <c r="BH14" s="7" t="str">
        <f aca="false">"  {"&amp;A14&amp;REPT(" ",29-LEN(A14))&amp;", {"&amp;F14&amp;REPT(" ",5-LEN(F14))&amp;","&amp;G14&amp;REPT(" ",5-LEN(G14))&amp;"}, "&amp;H14&amp;REPT(" ",23-LEN(H14))&amp;", "&amp;I14&amp;REPT(" ",19-LEN(I14))&amp;", "&amp;J14&amp;REPT(" ",20-LEN(J14))&amp;","&amp;" { "&amp;IF(AH14="",0,MID(AH14,1,LEN(AH14)-2))&amp;", "&amp;IF(BF14="",0,MID(BF14,1,LEN(BF14)-2))&amp;" } },"</f>
        <v>  {ExprOperator::PrefixInc      , {false,false}, (ExprPromMode)0        , (MasterType)0      , MasterType::Short   , { (1&lt;&lt;(int)MasterType::Short) , 0 } },</v>
      </c>
    </row>
    <row r="15" customFormat="false" ht="15" hidden="false" customHeight="false" outlineLevel="0" collapsed="false">
      <c r="A15" s="1" t="s">
        <v>37</v>
      </c>
      <c r="B15" s="2" t="s">
        <v>22</v>
      </c>
      <c r="C15" s="20" t="s">
        <v>38</v>
      </c>
      <c r="D15" s="3" t="s">
        <v>24</v>
      </c>
      <c r="E15" s="3" t="str">
        <f aca="false">IF(OR(F15="true",G15="true"),"X","-")</f>
        <v>-</v>
      </c>
      <c r="F15" s="3" t="str">
        <f aca="false">IF(COUNTIF(L15:U15,"X")&gt;1,"true","false")</f>
        <v>false</v>
      </c>
      <c r="G15" s="3" t="str">
        <f aca="false">IF(COUNTIF(AJ15:AS15,"X")&gt;1,"true","false")</f>
        <v>false</v>
      </c>
      <c r="H15" s="3" t="s">
        <v>25</v>
      </c>
      <c r="I15" s="3" t="s">
        <v>26</v>
      </c>
      <c r="J15" s="14" t="s">
        <v>31</v>
      </c>
      <c r="L15" s="1" t="s">
        <v>28</v>
      </c>
      <c r="M15" s="1" t="s">
        <v>28</v>
      </c>
      <c r="N15" s="1" t="s">
        <v>28</v>
      </c>
      <c r="O15" s="1" t="s">
        <v>29</v>
      </c>
      <c r="P15" s="1" t="s">
        <v>28</v>
      </c>
      <c r="Q15" s="1" t="s">
        <v>28</v>
      </c>
      <c r="R15" s="1" t="s">
        <v>28</v>
      </c>
      <c r="S15" s="1" t="s">
        <v>28</v>
      </c>
      <c r="T15" s="1" t="s">
        <v>28</v>
      </c>
      <c r="U15" s="1" t="s">
        <v>28</v>
      </c>
      <c r="V15" s="1" t="s">
        <v>28</v>
      </c>
      <c r="W15" s="21" t="str">
        <f aca="false">IF(L15="X","(1&lt;&lt;"&amp;L$2&amp;") | ","")</f>
        <v/>
      </c>
      <c r="X15" s="21" t="str">
        <f aca="false">IF(M15="X","(1&lt;&lt;"&amp;M$2&amp;") | ","")</f>
        <v/>
      </c>
      <c r="Y15" s="21" t="str">
        <f aca="false">IF(N15="X","(1&lt;&lt;"&amp;N$2&amp;") | ","")</f>
        <v/>
      </c>
      <c r="Z15" s="21" t="str">
        <f aca="false">IF(O15="X","(1&lt;&lt;"&amp;O$2&amp;") | ","")</f>
        <v>(1&lt;&lt;(int)MasterType::Integer) | </v>
      </c>
      <c r="AA15" s="21" t="str">
        <f aca="false">IF(P15="X","(1&lt;&lt;"&amp;P$2&amp;") | ","")</f>
        <v/>
      </c>
      <c r="AB15" s="21" t="str">
        <f aca="false">IF(Q15="X","(1&lt;&lt;"&amp;Q$2&amp;") | ","")</f>
        <v/>
      </c>
      <c r="AC15" s="21" t="str">
        <f aca="false">IF(R15="X","(1&lt;&lt;"&amp;R$2&amp;") | ","")</f>
        <v/>
      </c>
      <c r="AD15" s="21" t="str">
        <f aca="false">IF(S15="X","(1&lt;&lt;"&amp;S$2&amp;") | ","")</f>
        <v/>
      </c>
      <c r="AE15" s="21" t="str">
        <f aca="false">IF(T15="X","(1&lt;&lt;"&amp;T$2&amp;") | ","")</f>
        <v/>
      </c>
      <c r="AF15" s="21" t="str">
        <f aca="false">IF(U15="X","(1&lt;&lt;"&amp;U$2&amp;") | ","")</f>
        <v/>
      </c>
      <c r="AG15" s="21" t="str">
        <f aca="false">IF(V15="X","(1&lt;&lt;"&amp;V$2&amp;") | ","")</f>
        <v/>
      </c>
      <c r="AH15" s="21" t="str">
        <f aca="false">W15&amp;X15&amp;Y15&amp;Z15&amp;AA15&amp;AB15&amp;AC15&amp;AD15&amp;AE15&amp;AF15&amp;AG15</f>
        <v>(1&lt;&lt;(int)MasterType::Integer) | </v>
      </c>
      <c r="AJ15" s="1" t="s">
        <v>28</v>
      </c>
      <c r="AK15" s="1" t="s">
        <v>28</v>
      </c>
      <c r="AL15" s="1" t="s">
        <v>28</v>
      </c>
      <c r="AM15" s="1" t="s">
        <v>28</v>
      </c>
      <c r="AN15" s="1" t="s">
        <v>28</v>
      </c>
      <c r="AO15" s="1" t="s">
        <v>28</v>
      </c>
      <c r="AP15" s="1" t="s">
        <v>28</v>
      </c>
      <c r="AQ15" s="1" t="s">
        <v>28</v>
      </c>
      <c r="AR15" s="1" t="s">
        <v>28</v>
      </c>
      <c r="AS15" s="1" t="s">
        <v>28</v>
      </c>
      <c r="AT15" s="1" t="s">
        <v>28</v>
      </c>
      <c r="AU15" s="21" t="str">
        <f aca="false">IF(AJ15="X","(1&lt;&lt;"&amp;AJ$2&amp;") | ","")</f>
        <v/>
      </c>
      <c r="AV15" s="21" t="str">
        <f aca="false">IF(AK15="X","(1&lt;&lt;"&amp;AK$2&amp;") | ","")</f>
        <v/>
      </c>
      <c r="AW15" s="21" t="str">
        <f aca="false">IF(AL15="X","(1&lt;&lt;"&amp;AL$2&amp;") | ","")</f>
        <v/>
      </c>
      <c r="AX15" s="21" t="str">
        <f aca="false">IF(AM15="X","(1&lt;&lt;"&amp;AM$2&amp;") | ","")</f>
        <v/>
      </c>
      <c r="AY15" s="21" t="str">
        <f aca="false">IF(AN15="X","(1&lt;&lt;"&amp;AN$2&amp;") | ","")</f>
        <v/>
      </c>
      <c r="AZ15" s="21" t="str">
        <f aca="false">IF(AO15="X","(1&lt;&lt;"&amp;AO$2&amp;") | ","")</f>
        <v/>
      </c>
      <c r="BA15" s="21" t="str">
        <f aca="false">IF(AP15="X","(1&lt;&lt;"&amp;AP$2&amp;") | ","")</f>
        <v/>
      </c>
      <c r="BB15" s="21" t="str">
        <f aca="false">IF(AQ15="X","(1&lt;&lt;"&amp;AQ$2&amp;") | ","")</f>
        <v/>
      </c>
      <c r="BC15" s="21" t="str">
        <f aca="false">IF(AR15="X","(1&lt;&lt;"&amp;AR$2&amp;") | ","")</f>
        <v/>
      </c>
      <c r="BD15" s="21" t="str">
        <f aca="false">IF(AS15="X","(1&lt;&lt;"&amp;AS$2&amp;") | ","")</f>
        <v/>
      </c>
      <c r="BE15" s="21" t="str">
        <f aca="false">IF(AT15="X","(1&lt;&lt;"&amp;AT$2&amp;") | ","")</f>
        <v/>
      </c>
      <c r="BF15" s="21" t="str">
        <f aca="false">AU15&amp;AV15&amp;AW15&amp;AX15&amp;AY15&amp;AZ15&amp;BA15&amp;BB15&amp;BC15&amp;BD15&amp;BE15</f>
        <v/>
      </c>
      <c r="BH15" s="7" t="str">
        <f aca="false">"  {"&amp;A15&amp;REPT(" ",29-LEN(A15))&amp;", {"&amp;F15&amp;REPT(" ",5-LEN(F15))&amp;","&amp;G15&amp;REPT(" ",5-LEN(G15))&amp;"}, "&amp;H15&amp;REPT(" ",23-LEN(H15))&amp;", "&amp;I15&amp;REPT(" ",19-LEN(I15))&amp;", "&amp;J15&amp;REPT(" ",20-LEN(J15))&amp;","&amp;" { "&amp;IF(AH15="",0,MID(AH15,1,LEN(AH15)-2))&amp;", "&amp;IF(BF15="",0,MID(BF15,1,LEN(BF15)-2))&amp;" } },"</f>
        <v>  {ExprOperator::PrefixInc      , {false,false}, (ExprPromMode)0        , (MasterType)0      , MasterType::Integer , { (1&lt;&lt;(int)MasterType::Integer) , 0 } },</v>
      </c>
    </row>
    <row r="16" customFormat="false" ht="15" hidden="false" customHeight="false" outlineLevel="0" collapsed="false">
      <c r="A16" s="1" t="s">
        <v>37</v>
      </c>
      <c r="B16" s="2" t="s">
        <v>22</v>
      </c>
      <c r="C16" s="20" t="s">
        <v>38</v>
      </c>
      <c r="D16" s="3" t="s">
        <v>24</v>
      </c>
      <c r="E16" s="3" t="str">
        <f aca="false">IF(OR(F16="true",G16="true"),"X","-")</f>
        <v>-</v>
      </c>
      <c r="F16" s="3" t="str">
        <f aca="false">IF(COUNTIF(L16:U16,"X")&gt;1,"true","false")</f>
        <v>false</v>
      </c>
      <c r="G16" s="3" t="str">
        <f aca="false">IF(COUNTIF(AJ16:AS16,"X")&gt;1,"true","false")</f>
        <v>false</v>
      </c>
      <c r="H16" s="3" t="s">
        <v>25</v>
      </c>
      <c r="I16" s="3" t="s">
        <v>26</v>
      </c>
      <c r="J16" s="14" t="s">
        <v>32</v>
      </c>
      <c r="L16" s="1" t="s">
        <v>28</v>
      </c>
      <c r="M16" s="1" t="s">
        <v>28</v>
      </c>
      <c r="N16" s="1" t="s">
        <v>28</v>
      </c>
      <c r="O16" s="1" t="s">
        <v>28</v>
      </c>
      <c r="P16" s="1" t="s">
        <v>29</v>
      </c>
      <c r="Q16" s="1" t="s">
        <v>28</v>
      </c>
      <c r="R16" s="1" t="s">
        <v>28</v>
      </c>
      <c r="S16" s="1" t="s">
        <v>28</v>
      </c>
      <c r="T16" s="1" t="s">
        <v>28</v>
      </c>
      <c r="U16" s="1" t="s">
        <v>28</v>
      </c>
      <c r="V16" s="1" t="s">
        <v>28</v>
      </c>
      <c r="W16" s="21" t="str">
        <f aca="false">IF(L16="X","(1&lt;&lt;"&amp;L$2&amp;") | ","")</f>
        <v/>
      </c>
      <c r="X16" s="21" t="str">
        <f aca="false">IF(M16="X","(1&lt;&lt;"&amp;M$2&amp;") | ","")</f>
        <v/>
      </c>
      <c r="Y16" s="21" t="str">
        <f aca="false">IF(N16="X","(1&lt;&lt;"&amp;N$2&amp;") | ","")</f>
        <v/>
      </c>
      <c r="Z16" s="21" t="str">
        <f aca="false">IF(O16="X","(1&lt;&lt;"&amp;O$2&amp;") | ","")</f>
        <v/>
      </c>
      <c r="AA16" s="21" t="str">
        <f aca="false">IF(P16="X","(1&lt;&lt;"&amp;P$2&amp;") | ","")</f>
        <v>(1&lt;&lt;(int)MasterType::Long) | </v>
      </c>
      <c r="AB16" s="21" t="str">
        <f aca="false">IF(Q16="X","(1&lt;&lt;"&amp;Q$2&amp;") | ","")</f>
        <v/>
      </c>
      <c r="AC16" s="21" t="str">
        <f aca="false">IF(R16="X","(1&lt;&lt;"&amp;R$2&amp;") | ","")</f>
        <v/>
      </c>
      <c r="AD16" s="21" t="str">
        <f aca="false">IF(S16="X","(1&lt;&lt;"&amp;S$2&amp;") | ","")</f>
        <v/>
      </c>
      <c r="AE16" s="21" t="str">
        <f aca="false">IF(T16="X","(1&lt;&lt;"&amp;T$2&amp;") | ","")</f>
        <v/>
      </c>
      <c r="AF16" s="21" t="str">
        <f aca="false">IF(U16="X","(1&lt;&lt;"&amp;U$2&amp;") | ","")</f>
        <v/>
      </c>
      <c r="AG16" s="21" t="str">
        <f aca="false">IF(V16="X","(1&lt;&lt;"&amp;V$2&amp;") | ","")</f>
        <v/>
      </c>
      <c r="AH16" s="21" t="str">
        <f aca="false">W16&amp;X16&amp;Y16&amp;Z16&amp;AA16&amp;AB16&amp;AC16&amp;AD16&amp;AE16&amp;AF16&amp;AG16</f>
        <v>(1&lt;&lt;(int)MasterType::Long) | </v>
      </c>
      <c r="AJ16" s="1" t="s">
        <v>28</v>
      </c>
      <c r="AK16" s="1" t="s">
        <v>28</v>
      </c>
      <c r="AL16" s="1" t="s">
        <v>28</v>
      </c>
      <c r="AM16" s="1" t="s">
        <v>28</v>
      </c>
      <c r="AN16" s="1" t="s">
        <v>28</v>
      </c>
      <c r="AO16" s="1" t="s">
        <v>28</v>
      </c>
      <c r="AP16" s="1" t="s">
        <v>28</v>
      </c>
      <c r="AQ16" s="1" t="s">
        <v>28</v>
      </c>
      <c r="AR16" s="1" t="s">
        <v>28</v>
      </c>
      <c r="AS16" s="1" t="s">
        <v>28</v>
      </c>
      <c r="AT16" s="1" t="s">
        <v>28</v>
      </c>
      <c r="AU16" s="21" t="str">
        <f aca="false">IF(AJ16="X","(1&lt;&lt;"&amp;AJ$2&amp;") | ","")</f>
        <v/>
      </c>
      <c r="AV16" s="21" t="str">
        <f aca="false">IF(AK16="X","(1&lt;&lt;"&amp;AK$2&amp;") | ","")</f>
        <v/>
      </c>
      <c r="AW16" s="21" t="str">
        <f aca="false">IF(AL16="X","(1&lt;&lt;"&amp;AL$2&amp;") | ","")</f>
        <v/>
      </c>
      <c r="AX16" s="21" t="str">
        <f aca="false">IF(AM16="X","(1&lt;&lt;"&amp;AM$2&amp;") | ","")</f>
        <v/>
      </c>
      <c r="AY16" s="21" t="str">
        <f aca="false">IF(AN16="X","(1&lt;&lt;"&amp;AN$2&amp;") | ","")</f>
        <v/>
      </c>
      <c r="AZ16" s="21" t="str">
        <f aca="false">IF(AO16="X","(1&lt;&lt;"&amp;AO$2&amp;") | ","")</f>
        <v/>
      </c>
      <c r="BA16" s="21" t="str">
        <f aca="false">IF(AP16="X","(1&lt;&lt;"&amp;AP$2&amp;") | ","")</f>
        <v/>
      </c>
      <c r="BB16" s="21" t="str">
        <f aca="false">IF(AQ16="X","(1&lt;&lt;"&amp;AQ$2&amp;") | ","")</f>
        <v/>
      </c>
      <c r="BC16" s="21" t="str">
        <f aca="false">IF(AR16="X","(1&lt;&lt;"&amp;AR$2&amp;") | ","")</f>
        <v/>
      </c>
      <c r="BD16" s="21" t="str">
        <f aca="false">IF(AS16="X","(1&lt;&lt;"&amp;AS$2&amp;") | ","")</f>
        <v/>
      </c>
      <c r="BE16" s="21" t="str">
        <f aca="false">IF(AT16="X","(1&lt;&lt;"&amp;AT$2&amp;") | ","")</f>
        <v/>
      </c>
      <c r="BF16" s="21" t="str">
        <f aca="false">AU16&amp;AV16&amp;AW16&amp;AX16&amp;AY16&amp;AZ16&amp;BA16&amp;BB16&amp;BC16&amp;BD16&amp;BE16</f>
        <v/>
      </c>
      <c r="BH16" s="7" t="str">
        <f aca="false">"  {"&amp;A16&amp;REPT(" ",29-LEN(A16))&amp;", {"&amp;F16&amp;REPT(" ",5-LEN(F16))&amp;","&amp;G16&amp;REPT(" ",5-LEN(G16))&amp;"}, "&amp;H16&amp;REPT(" ",23-LEN(H16))&amp;", "&amp;I16&amp;REPT(" ",19-LEN(I16))&amp;", "&amp;J16&amp;REPT(" ",20-LEN(J16))&amp;","&amp;" { "&amp;IF(AH16="",0,MID(AH16,1,LEN(AH16)-2))&amp;", "&amp;IF(BF16="",0,MID(BF16,1,LEN(BF16)-2))&amp;" } },"</f>
        <v>  {ExprOperator::PrefixInc      , {false,false}, (ExprPromMode)0        , (MasterType)0      , MasterType::Long    , { (1&lt;&lt;(int)MasterType::Long) , 0 } },</v>
      </c>
    </row>
    <row r="17" customFormat="false" ht="15" hidden="false" customHeight="false" outlineLevel="0" collapsed="false">
      <c r="A17" s="1" t="s">
        <v>37</v>
      </c>
      <c r="B17" s="2" t="s">
        <v>22</v>
      </c>
      <c r="C17" s="20" t="s">
        <v>38</v>
      </c>
      <c r="D17" s="3" t="s">
        <v>24</v>
      </c>
      <c r="E17" s="3" t="str">
        <f aca="false">IF(OR(F17="true",G17="true"),"X","-")</f>
        <v>-</v>
      </c>
      <c r="F17" s="3" t="str">
        <f aca="false">IF(COUNTIF(L17:U17,"X")&gt;1,"true","false")</f>
        <v>false</v>
      </c>
      <c r="G17" s="3" t="str">
        <f aca="false">IF(COUNTIF(AJ17:AS17,"X")&gt;1,"true","false")</f>
        <v>false</v>
      </c>
      <c r="H17" s="3" t="s">
        <v>25</v>
      </c>
      <c r="I17" s="3" t="s">
        <v>26</v>
      </c>
      <c r="J17" s="14" t="s">
        <v>33</v>
      </c>
      <c r="L17" s="1" t="s">
        <v>28</v>
      </c>
      <c r="M17" s="1" t="s">
        <v>28</v>
      </c>
      <c r="N17" s="1" t="s">
        <v>28</v>
      </c>
      <c r="O17" s="1" t="s">
        <v>28</v>
      </c>
      <c r="P17" s="1" t="s">
        <v>28</v>
      </c>
      <c r="Q17" s="1" t="s">
        <v>29</v>
      </c>
      <c r="R17" s="1" t="s">
        <v>28</v>
      </c>
      <c r="S17" s="1" t="s">
        <v>28</v>
      </c>
      <c r="T17" s="1" t="s">
        <v>28</v>
      </c>
      <c r="U17" s="1" t="s">
        <v>28</v>
      </c>
      <c r="V17" s="1" t="s">
        <v>28</v>
      </c>
      <c r="W17" s="21" t="str">
        <f aca="false">IF(L17="X","(1&lt;&lt;"&amp;L$2&amp;") | ","")</f>
        <v/>
      </c>
      <c r="X17" s="21" t="str">
        <f aca="false">IF(M17="X","(1&lt;&lt;"&amp;M$2&amp;") | ","")</f>
        <v/>
      </c>
      <c r="Y17" s="21" t="str">
        <f aca="false">IF(N17="X","(1&lt;&lt;"&amp;N$2&amp;") | ","")</f>
        <v/>
      </c>
      <c r="Z17" s="21" t="str">
        <f aca="false">IF(O17="X","(1&lt;&lt;"&amp;O$2&amp;") | ","")</f>
        <v/>
      </c>
      <c r="AA17" s="21" t="str">
        <f aca="false">IF(P17="X","(1&lt;&lt;"&amp;P$2&amp;") | ","")</f>
        <v/>
      </c>
      <c r="AB17" s="21" t="str">
        <f aca="false">IF(Q17="X","(1&lt;&lt;"&amp;Q$2&amp;") | ","")</f>
        <v>(1&lt;&lt;(int)MasterType::Float) | </v>
      </c>
      <c r="AC17" s="21" t="str">
        <f aca="false">IF(R17="X","(1&lt;&lt;"&amp;R$2&amp;") | ","")</f>
        <v/>
      </c>
      <c r="AD17" s="21" t="str">
        <f aca="false">IF(S17="X","(1&lt;&lt;"&amp;S$2&amp;") | ","")</f>
        <v/>
      </c>
      <c r="AE17" s="21" t="str">
        <f aca="false">IF(T17="X","(1&lt;&lt;"&amp;T$2&amp;") | ","")</f>
        <v/>
      </c>
      <c r="AF17" s="21" t="str">
        <f aca="false">IF(U17="X","(1&lt;&lt;"&amp;U$2&amp;") | ","")</f>
        <v/>
      </c>
      <c r="AG17" s="21" t="str">
        <f aca="false">IF(V17="X","(1&lt;&lt;"&amp;V$2&amp;") | ","")</f>
        <v/>
      </c>
      <c r="AH17" s="21" t="str">
        <f aca="false">W17&amp;X17&amp;Y17&amp;Z17&amp;AA17&amp;AB17&amp;AC17&amp;AD17&amp;AE17&amp;AF17&amp;AG17</f>
        <v>(1&lt;&lt;(int)MasterType::Float) | </v>
      </c>
      <c r="AJ17" s="1" t="s">
        <v>28</v>
      </c>
      <c r="AK17" s="1" t="s">
        <v>28</v>
      </c>
      <c r="AL17" s="1" t="s">
        <v>28</v>
      </c>
      <c r="AM17" s="1" t="s">
        <v>28</v>
      </c>
      <c r="AN17" s="1" t="s">
        <v>28</v>
      </c>
      <c r="AO17" s="1" t="s">
        <v>28</v>
      </c>
      <c r="AP17" s="1" t="s">
        <v>28</v>
      </c>
      <c r="AQ17" s="1" t="s">
        <v>28</v>
      </c>
      <c r="AR17" s="1" t="s">
        <v>28</v>
      </c>
      <c r="AS17" s="1" t="s">
        <v>28</v>
      </c>
      <c r="AT17" s="1" t="s">
        <v>28</v>
      </c>
      <c r="AU17" s="21" t="str">
        <f aca="false">IF(AJ17="X","(1&lt;&lt;"&amp;AJ$2&amp;") | ","")</f>
        <v/>
      </c>
      <c r="AV17" s="21" t="str">
        <f aca="false">IF(AK17="X","(1&lt;&lt;"&amp;AK$2&amp;") | ","")</f>
        <v/>
      </c>
      <c r="AW17" s="21" t="str">
        <f aca="false">IF(AL17="X","(1&lt;&lt;"&amp;AL$2&amp;") | ","")</f>
        <v/>
      </c>
      <c r="AX17" s="21" t="str">
        <f aca="false">IF(AM17="X","(1&lt;&lt;"&amp;AM$2&amp;") | ","")</f>
        <v/>
      </c>
      <c r="AY17" s="21" t="str">
        <f aca="false">IF(AN17="X","(1&lt;&lt;"&amp;AN$2&amp;") | ","")</f>
        <v/>
      </c>
      <c r="AZ17" s="21" t="str">
        <f aca="false">IF(AO17="X","(1&lt;&lt;"&amp;AO$2&amp;") | ","")</f>
        <v/>
      </c>
      <c r="BA17" s="21" t="str">
        <f aca="false">IF(AP17="X","(1&lt;&lt;"&amp;AP$2&amp;") | ","")</f>
        <v/>
      </c>
      <c r="BB17" s="21" t="str">
        <f aca="false">IF(AQ17="X","(1&lt;&lt;"&amp;AQ$2&amp;") | ","")</f>
        <v/>
      </c>
      <c r="BC17" s="21" t="str">
        <f aca="false">IF(AR17="X","(1&lt;&lt;"&amp;AR$2&amp;") | ","")</f>
        <v/>
      </c>
      <c r="BD17" s="21" t="str">
        <f aca="false">IF(AS17="X","(1&lt;&lt;"&amp;AS$2&amp;") | ","")</f>
        <v/>
      </c>
      <c r="BE17" s="21" t="str">
        <f aca="false">IF(AT17="X","(1&lt;&lt;"&amp;AT$2&amp;") | ","")</f>
        <v/>
      </c>
      <c r="BF17" s="21" t="str">
        <f aca="false">AU17&amp;AV17&amp;AW17&amp;AX17&amp;AY17&amp;AZ17&amp;BA17&amp;BB17&amp;BC17&amp;BD17&amp;BE17</f>
        <v/>
      </c>
      <c r="BH17" s="7" t="str">
        <f aca="false">"  {"&amp;A17&amp;REPT(" ",29-LEN(A17))&amp;", {"&amp;F17&amp;REPT(" ",5-LEN(F17))&amp;","&amp;G17&amp;REPT(" ",5-LEN(G17))&amp;"}, "&amp;H17&amp;REPT(" ",23-LEN(H17))&amp;", "&amp;I17&amp;REPT(" ",19-LEN(I17))&amp;", "&amp;J17&amp;REPT(" ",20-LEN(J17))&amp;","&amp;" { "&amp;IF(AH17="",0,MID(AH17,1,LEN(AH17)-2))&amp;", "&amp;IF(BF17="",0,MID(BF17,1,LEN(BF17)-2))&amp;" } },"</f>
        <v>  {ExprOperator::PrefixInc      , {false,false}, (ExprPromMode)0        , (MasterType)0      , MasterType::Float   , { (1&lt;&lt;(int)MasterType::Float) , 0 } },</v>
      </c>
    </row>
    <row r="18" customFormat="false" ht="15" hidden="false" customHeight="false" outlineLevel="0" collapsed="false">
      <c r="A18" s="1" t="s">
        <v>39</v>
      </c>
      <c r="B18" s="2" t="s">
        <v>35</v>
      </c>
      <c r="C18" s="20" t="s">
        <v>40</v>
      </c>
      <c r="D18" s="3" t="s">
        <v>24</v>
      </c>
      <c r="E18" s="3" t="str">
        <f aca="false">IF(OR(F18="true",G18="true"),"X","-")</f>
        <v>-</v>
      </c>
      <c r="F18" s="3" t="str">
        <f aca="false">IF(COUNTIF(L18:U18,"X")&gt;1,"true","false")</f>
        <v>false</v>
      </c>
      <c r="G18" s="3" t="str">
        <f aca="false">IF(COUNTIF(AJ18:AS18,"X")&gt;1,"true","false")</f>
        <v>false</v>
      </c>
      <c r="H18" s="3" t="s">
        <v>25</v>
      </c>
      <c r="I18" s="3" t="s">
        <v>26</v>
      </c>
      <c r="J18" s="14" t="s">
        <v>27</v>
      </c>
      <c r="L18" s="1" t="s">
        <v>28</v>
      </c>
      <c r="M18" s="1" t="s">
        <v>29</v>
      </c>
      <c r="N18" s="1" t="s">
        <v>28</v>
      </c>
      <c r="O18" s="1" t="s">
        <v>28</v>
      </c>
      <c r="P18" s="1" t="s">
        <v>28</v>
      </c>
      <c r="Q18" s="1" t="s">
        <v>28</v>
      </c>
      <c r="R18" s="1" t="s">
        <v>28</v>
      </c>
      <c r="S18" s="1" t="s">
        <v>28</v>
      </c>
      <c r="T18" s="1" t="s">
        <v>28</v>
      </c>
      <c r="U18" s="1" t="s">
        <v>28</v>
      </c>
      <c r="V18" s="1" t="s">
        <v>28</v>
      </c>
      <c r="W18" s="21" t="str">
        <f aca="false">IF(L18="X","(1&lt;&lt;"&amp;L$2&amp;") | ","")</f>
        <v/>
      </c>
      <c r="X18" s="21" t="str">
        <f aca="false">IF(M18="X","(1&lt;&lt;"&amp;M$2&amp;") | ","")</f>
        <v>(1&lt;&lt;(int)MasterType::Char) | </v>
      </c>
      <c r="Y18" s="21" t="str">
        <f aca="false">IF(N18="X","(1&lt;&lt;"&amp;N$2&amp;") | ","")</f>
        <v/>
      </c>
      <c r="Z18" s="21" t="str">
        <f aca="false">IF(O18="X","(1&lt;&lt;"&amp;O$2&amp;") | ","")</f>
        <v/>
      </c>
      <c r="AA18" s="21" t="str">
        <f aca="false">IF(P18="X","(1&lt;&lt;"&amp;P$2&amp;") | ","")</f>
        <v/>
      </c>
      <c r="AB18" s="21" t="str">
        <f aca="false">IF(Q18="X","(1&lt;&lt;"&amp;Q$2&amp;") | ","")</f>
        <v/>
      </c>
      <c r="AC18" s="21" t="str">
        <f aca="false">IF(R18="X","(1&lt;&lt;"&amp;R$2&amp;") | ","")</f>
        <v/>
      </c>
      <c r="AD18" s="21" t="str">
        <f aca="false">IF(S18="X","(1&lt;&lt;"&amp;S$2&amp;") | ","")</f>
        <v/>
      </c>
      <c r="AE18" s="21" t="str">
        <f aca="false">IF(T18="X","(1&lt;&lt;"&amp;T$2&amp;") | ","")</f>
        <v/>
      </c>
      <c r="AF18" s="21" t="str">
        <f aca="false">IF(U18="X","(1&lt;&lt;"&amp;U$2&amp;") | ","")</f>
        <v/>
      </c>
      <c r="AG18" s="21" t="str">
        <f aca="false">IF(V18="X","(1&lt;&lt;"&amp;V$2&amp;") | ","")</f>
        <v/>
      </c>
      <c r="AH18" s="21" t="str">
        <f aca="false">W18&amp;X18&amp;Y18&amp;Z18&amp;AA18&amp;AB18&amp;AC18&amp;AD18&amp;AE18&amp;AF18&amp;AG18</f>
        <v>(1&lt;&lt;(int)MasterType::Char) | </v>
      </c>
      <c r="AJ18" s="1" t="s">
        <v>28</v>
      </c>
      <c r="AK18" s="1" t="s">
        <v>28</v>
      </c>
      <c r="AL18" s="1" t="s">
        <v>28</v>
      </c>
      <c r="AM18" s="1" t="s">
        <v>28</v>
      </c>
      <c r="AN18" s="1" t="s">
        <v>28</v>
      </c>
      <c r="AO18" s="1" t="s">
        <v>28</v>
      </c>
      <c r="AP18" s="1" t="s">
        <v>28</v>
      </c>
      <c r="AQ18" s="1" t="s">
        <v>28</v>
      </c>
      <c r="AR18" s="1" t="s">
        <v>28</v>
      </c>
      <c r="AS18" s="1" t="s">
        <v>28</v>
      </c>
      <c r="AT18" s="1" t="s">
        <v>28</v>
      </c>
      <c r="AU18" s="21" t="str">
        <f aca="false">IF(AJ18="X","(1&lt;&lt;"&amp;AJ$2&amp;") | ","")</f>
        <v/>
      </c>
      <c r="AV18" s="21" t="str">
        <f aca="false">IF(AK18="X","(1&lt;&lt;"&amp;AK$2&amp;") | ","")</f>
        <v/>
      </c>
      <c r="AW18" s="21" t="str">
        <f aca="false">IF(AL18="X","(1&lt;&lt;"&amp;AL$2&amp;") | ","")</f>
        <v/>
      </c>
      <c r="AX18" s="21" t="str">
        <f aca="false">IF(AM18="X","(1&lt;&lt;"&amp;AM$2&amp;") | ","")</f>
        <v/>
      </c>
      <c r="AY18" s="21" t="str">
        <f aca="false">IF(AN18="X","(1&lt;&lt;"&amp;AN$2&amp;") | ","")</f>
        <v/>
      </c>
      <c r="AZ18" s="21" t="str">
        <f aca="false">IF(AO18="X","(1&lt;&lt;"&amp;AO$2&amp;") | ","")</f>
        <v/>
      </c>
      <c r="BA18" s="21" t="str">
        <f aca="false">IF(AP18="X","(1&lt;&lt;"&amp;AP$2&amp;") | ","")</f>
        <v/>
      </c>
      <c r="BB18" s="21" t="str">
        <f aca="false">IF(AQ18="X","(1&lt;&lt;"&amp;AQ$2&amp;") | ","")</f>
        <v/>
      </c>
      <c r="BC18" s="21" t="str">
        <f aca="false">IF(AR18="X","(1&lt;&lt;"&amp;AR$2&amp;") | ","")</f>
        <v/>
      </c>
      <c r="BD18" s="21" t="str">
        <f aca="false">IF(AS18="X","(1&lt;&lt;"&amp;AS$2&amp;") | ","")</f>
        <v/>
      </c>
      <c r="BE18" s="21" t="str">
        <f aca="false">IF(AT18="X","(1&lt;&lt;"&amp;AT$2&amp;") | ","")</f>
        <v/>
      </c>
      <c r="BF18" s="21" t="str">
        <f aca="false">AU18&amp;AV18&amp;AW18&amp;AX18&amp;AY18&amp;AZ18&amp;BA18&amp;BB18&amp;BC18&amp;BD18&amp;BE18</f>
        <v/>
      </c>
      <c r="BH18" s="7" t="str">
        <f aca="false">"  {"&amp;A18&amp;REPT(" ",29-LEN(A18))&amp;", {"&amp;F18&amp;REPT(" ",5-LEN(F18))&amp;","&amp;G18&amp;REPT(" ",5-LEN(G18))&amp;"}, "&amp;H18&amp;REPT(" ",23-LEN(H18))&amp;", "&amp;I18&amp;REPT(" ",19-LEN(I18))&amp;", "&amp;J18&amp;REPT(" ",20-LEN(J18))&amp;","&amp;" { "&amp;IF(AH18="",0,MID(AH18,1,LEN(AH18)-2))&amp;", "&amp;IF(BF18="",0,MID(BF18,1,LEN(BF18)-2))&amp;" } },"</f>
        <v>  {ExprOperator::PrefixDec      , {false,false}, (ExprPromMode)0        , (MasterType)0      , MasterType::Char    , { (1&lt;&lt;(int)MasterType::Char) , 0 } },</v>
      </c>
    </row>
    <row r="19" customFormat="false" ht="15" hidden="false" customHeight="false" outlineLevel="0" collapsed="false">
      <c r="A19" s="1" t="s">
        <v>39</v>
      </c>
      <c r="B19" s="2" t="s">
        <v>35</v>
      </c>
      <c r="C19" s="20" t="s">
        <v>40</v>
      </c>
      <c r="D19" s="3" t="s">
        <v>24</v>
      </c>
      <c r="E19" s="3" t="str">
        <f aca="false">IF(OR(F19="true",G19="true"),"X","-")</f>
        <v>-</v>
      </c>
      <c r="F19" s="3" t="str">
        <f aca="false">IF(COUNTIF(L19:U19,"X")&gt;1,"true","false")</f>
        <v>false</v>
      </c>
      <c r="G19" s="3" t="str">
        <f aca="false">IF(COUNTIF(AJ19:AS19,"X")&gt;1,"true","false")</f>
        <v>false</v>
      </c>
      <c r="H19" s="3" t="s">
        <v>25</v>
      </c>
      <c r="I19" s="3" t="s">
        <v>26</v>
      </c>
      <c r="J19" s="14" t="s">
        <v>30</v>
      </c>
      <c r="L19" s="1" t="s">
        <v>28</v>
      </c>
      <c r="M19" s="1" t="s">
        <v>28</v>
      </c>
      <c r="N19" s="1" t="s">
        <v>29</v>
      </c>
      <c r="O19" s="1" t="s">
        <v>28</v>
      </c>
      <c r="P19" s="1" t="s">
        <v>28</v>
      </c>
      <c r="Q19" s="1" t="s">
        <v>28</v>
      </c>
      <c r="R19" s="1" t="s">
        <v>28</v>
      </c>
      <c r="S19" s="1" t="s">
        <v>28</v>
      </c>
      <c r="T19" s="1" t="s">
        <v>28</v>
      </c>
      <c r="U19" s="1" t="s">
        <v>28</v>
      </c>
      <c r="V19" s="1" t="s">
        <v>28</v>
      </c>
      <c r="W19" s="21" t="str">
        <f aca="false">IF(L19="X","(1&lt;&lt;"&amp;L$2&amp;") | ","")</f>
        <v/>
      </c>
      <c r="X19" s="21" t="str">
        <f aca="false">IF(M19="X","(1&lt;&lt;"&amp;M$2&amp;") | ","")</f>
        <v/>
      </c>
      <c r="Y19" s="21" t="str">
        <f aca="false">IF(N19="X","(1&lt;&lt;"&amp;N$2&amp;") | ","")</f>
        <v>(1&lt;&lt;(int)MasterType::Short) | </v>
      </c>
      <c r="Z19" s="21" t="str">
        <f aca="false">IF(O19="X","(1&lt;&lt;"&amp;O$2&amp;") | ","")</f>
        <v/>
      </c>
      <c r="AA19" s="21" t="str">
        <f aca="false">IF(P19="X","(1&lt;&lt;"&amp;P$2&amp;") | ","")</f>
        <v/>
      </c>
      <c r="AB19" s="21" t="str">
        <f aca="false">IF(Q19="X","(1&lt;&lt;"&amp;Q$2&amp;") | ","")</f>
        <v/>
      </c>
      <c r="AC19" s="21" t="str">
        <f aca="false">IF(R19="X","(1&lt;&lt;"&amp;R$2&amp;") | ","")</f>
        <v/>
      </c>
      <c r="AD19" s="21" t="str">
        <f aca="false">IF(S19="X","(1&lt;&lt;"&amp;S$2&amp;") | ","")</f>
        <v/>
      </c>
      <c r="AE19" s="21" t="str">
        <f aca="false">IF(T19="X","(1&lt;&lt;"&amp;T$2&amp;") | ","")</f>
        <v/>
      </c>
      <c r="AF19" s="21" t="str">
        <f aca="false">IF(U19="X","(1&lt;&lt;"&amp;U$2&amp;") | ","")</f>
        <v/>
      </c>
      <c r="AG19" s="21" t="str">
        <f aca="false">IF(V19="X","(1&lt;&lt;"&amp;V$2&amp;") | ","")</f>
        <v/>
      </c>
      <c r="AH19" s="21" t="str">
        <f aca="false">W19&amp;X19&amp;Y19&amp;Z19&amp;AA19&amp;AB19&amp;AC19&amp;AD19&amp;AE19&amp;AF19&amp;AG19</f>
        <v>(1&lt;&lt;(int)MasterType::Short) | </v>
      </c>
      <c r="AJ19" s="1" t="s">
        <v>28</v>
      </c>
      <c r="AK19" s="1" t="s">
        <v>28</v>
      </c>
      <c r="AL19" s="1" t="s">
        <v>28</v>
      </c>
      <c r="AM19" s="1" t="s">
        <v>28</v>
      </c>
      <c r="AN19" s="1" t="s">
        <v>28</v>
      </c>
      <c r="AO19" s="1" t="s">
        <v>28</v>
      </c>
      <c r="AP19" s="1" t="s">
        <v>28</v>
      </c>
      <c r="AQ19" s="1" t="s">
        <v>28</v>
      </c>
      <c r="AR19" s="1" t="s">
        <v>28</v>
      </c>
      <c r="AS19" s="1" t="s">
        <v>28</v>
      </c>
      <c r="AT19" s="1" t="s">
        <v>28</v>
      </c>
      <c r="AU19" s="21" t="str">
        <f aca="false">IF(AJ19="X","(1&lt;&lt;"&amp;AJ$2&amp;") | ","")</f>
        <v/>
      </c>
      <c r="AV19" s="21" t="str">
        <f aca="false">IF(AK19="X","(1&lt;&lt;"&amp;AK$2&amp;") | ","")</f>
        <v/>
      </c>
      <c r="AW19" s="21" t="str">
        <f aca="false">IF(AL19="X","(1&lt;&lt;"&amp;AL$2&amp;") | ","")</f>
        <v/>
      </c>
      <c r="AX19" s="21" t="str">
        <f aca="false">IF(AM19="X","(1&lt;&lt;"&amp;AM$2&amp;") | ","")</f>
        <v/>
      </c>
      <c r="AY19" s="21" t="str">
        <f aca="false">IF(AN19="X","(1&lt;&lt;"&amp;AN$2&amp;") | ","")</f>
        <v/>
      </c>
      <c r="AZ19" s="21" t="str">
        <f aca="false">IF(AO19="X","(1&lt;&lt;"&amp;AO$2&amp;") | ","")</f>
        <v/>
      </c>
      <c r="BA19" s="21" t="str">
        <f aca="false">IF(AP19="X","(1&lt;&lt;"&amp;AP$2&amp;") | ","")</f>
        <v/>
      </c>
      <c r="BB19" s="21" t="str">
        <f aca="false">IF(AQ19="X","(1&lt;&lt;"&amp;AQ$2&amp;") | ","")</f>
        <v/>
      </c>
      <c r="BC19" s="21" t="str">
        <f aca="false">IF(AR19="X","(1&lt;&lt;"&amp;AR$2&amp;") | ","")</f>
        <v/>
      </c>
      <c r="BD19" s="21" t="str">
        <f aca="false">IF(AS19="X","(1&lt;&lt;"&amp;AS$2&amp;") | ","")</f>
        <v/>
      </c>
      <c r="BE19" s="21" t="str">
        <f aca="false">IF(AT19="X","(1&lt;&lt;"&amp;AT$2&amp;") | ","")</f>
        <v/>
      </c>
      <c r="BF19" s="21" t="str">
        <f aca="false">AU19&amp;AV19&amp;AW19&amp;AX19&amp;AY19&amp;AZ19&amp;BA19&amp;BB19&amp;BC19&amp;BD19&amp;BE19</f>
        <v/>
      </c>
      <c r="BH19" s="7" t="str">
        <f aca="false">"  {"&amp;A19&amp;REPT(" ",29-LEN(A19))&amp;", {"&amp;F19&amp;REPT(" ",5-LEN(F19))&amp;","&amp;G19&amp;REPT(" ",5-LEN(G19))&amp;"}, "&amp;H19&amp;REPT(" ",23-LEN(H19))&amp;", "&amp;I19&amp;REPT(" ",19-LEN(I19))&amp;", "&amp;J19&amp;REPT(" ",20-LEN(J19))&amp;","&amp;" { "&amp;IF(AH19="",0,MID(AH19,1,LEN(AH19)-2))&amp;", "&amp;IF(BF19="",0,MID(BF19,1,LEN(BF19)-2))&amp;" } },"</f>
        <v>  {ExprOperator::PrefixDec      , {false,false}, (ExprPromMode)0        , (MasterType)0      , MasterType::Short   , { (1&lt;&lt;(int)MasterType::Short) , 0 } },</v>
      </c>
    </row>
    <row r="20" customFormat="false" ht="15" hidden="false" customHeight="false" outlineLevel="0" collapsed="false">
      <c r="A20" s="1" t="s">
        <v>39</v>
      </c>
      <c r="B20" s="2" t="s">
        <v>35</v>
      </c>
      <c r="C20" s="20" t="s">
        <v>40</v>
      </c>
      <c r="D20" s="3" t="s">
        <v>24</v>
      </c>
      <c r="E20" s="3" t="str">
        <f aca="false">IF(OR(F20="true",G20="true"),"X","-")</f>
        <v>-</v>
      </c>
      <c r="F20" s="3" t="str">
        <f aca="false">IF(COUNTIF(L20:U20,"X")&gt;1,"true","false")</f>
        <v>false</v>
      </c>
      <c r="G20" s="3" t="str">
        <f aca="false">IF(COUNTIF(AJ20:AS20,"X")&gt;1,"true","false")</f>
        <v>false</v>
      </c>
      <c r="H20" s="3" t="s">
        <v>25</v>
      </c>
      <c r="I20" s="3" t="s">
        <v>26</v>
      </c>
      <c r="J20" s="14" t="s">
        <v>31</v>
      </c>
      <c r="L20" s="1" t="s">
        <v>28</v>
      </c>
      <c r="M20" s="1" t="s">
        <v>28</v>
      </c>
      <c r="N20" s="1" t="s">
        <v>28</v>
      </c>
      <c r="O20" s="1" t="s">
        <v>29</v>
      </c>
      <c r="P20" s="1" t="s">
        <v>28</v>
      </c>
      <c r="Q20" s="1" t="s">
        <v>28</v>
      </c>
      <c r="R20" s="1" t="s">
        <v>28</v>
      </c>
      <c r="S20" s="1" t="s">
        <v>28</v>
      </c>
      <c r="T20" s="1" t="s">
        <v>28</v>
      </c>
      <c r="U20" s="1" t="s">
        <v>28</v>
      </c>
      <c r="V20" s="1" t="s">
        <v>28</v>
      </c>
      <c r="W20" s="21" t="str">
        <f aca="false">IF(L20="X","(1&lt;&lt;"&amp;L$2&amp;") | ","")</f>
        <v/>
      </c>
      <c r="X20" s="21" t="str">
        <f aca="false">IF(M20="X","(1&lt;&lt;"&amp;M$2&amp;") | ","")</f>
        <v/>
      </c>
      <c r="Y20" s="21" t="str">
        <f aca="false">IF(N20="X","(1&lt;&lt;"&amp;N$2&amp;") | ","")</f>
        <v/>
      </c>
      <c r="Z20" s="21" t="str">
        <f aca="false">IF(O20="X","(1&lt;&lt;"&amp;O$2&amp;") | ","")</f>
        <v>(1&lt;&lt;(int)MasterType::Integer) | </v>
      </c>
      <c r="AA20" s="21" t="str">
        <f aca="false">IF(P20="X","(1&lt;&lt;"&amp;P$2&amp;") | ","")</f>
        <v/>
      </c>
      <c r="AB20" s="21" t="str">
        <f aca="false">IF(Q20="X","(1&lt;&lt;"&amp;Q$2&amp;") | ","")</f>
        <v/>
      </c>
      <c r="AC20" s="21" t="str">
        <f aca="false">IF(R20="X","(1&lt;&lt;"&amp;R$2&amp;") | ","")</f>
        <v/>
      </c>
      <c r="AD20" s="21" t="str">
        <f aca="false">IF(S20="X","(1&lt;&lt;"&amp;S$2&amp;") | ","")</f>
        <v/>
      </c>
      <c r="AE20" s="21" t="str">
        <f aca="false">IF(T20="X","(1&lt;&lt;"&amp;T$2&amp;") | ","")</f>
        <v/>
      </c>
      <c r="AF20" s="21" t="str">
        <f aca="false">IF(U20="X","(1&lt;&lt;"&amp;U$2&amp;") | ","")</f>
        <v/>
      </c>
      <c r="AG20" s="21" t="str">
        <f aca="false">IF(V20="X","(1&lt;&lt;"&amp;V$2&amp;") | ","")</f>
        <v/>
      </c>
      <c r="AH20" s="21" t="str">
        <f aca="false">W20&amp;X20&amp;Y20&amp;Z20&amp;AA20&amp;AB20&amp;AC20&amp;AD20&amp;AE20&amp;AF20&amp;AG20</f>
        <v>(1&lt;&lt;(int)MasterType::Integer) | </v>
      </c>
      <c r="AJ20" s="1" t="s">
        <v>28</v>
      </c>
      <c r="AK20" s="1" t="s">
        <v>28</v>
      </c>
      <c r="AL20" s="1" t="s">
        <v>28</v>
      </c>
      <c r="AM20" s="1" t="s">
        <v>28</v>
      </c>
      <c r="AN20" s="1" t="s">
        <v>28</v>
      </c>
      <c r="AO20" s="1" t="s">
        <v>28</v>
      </c>
      <c r="AP20" s="1" t="s">
        <v>28</v>
      </c>
      <c r="AQ20" s="1" t="s">
        <v>28</v>
      </c>
      <c r="AR20" s="1" t="s">
        <v>28</v>
      </c>
      <c r="AS20" s="1" t="s">
        <v>28</v>
      </c>
      <c r="AT20" s="1" t="s">
        <v>28</v>
      </c>
      <c r="AU20" s="21" t="str">
        <f aca="false">IF(AJ20="X","(1&lt;&lt;"&amp;AJ$2&amp;") | ","")</f>
        <v/>
      </c>
      <c r="AV20" s="21" t="str">
        <f aca="false">IF(AK20="X","(1&lt;&lt;"&amp;AK$2&amp;") | ","")</f>
        <v/>
      </c>
      <c r="AW20" s="21" t="str">
        <f aca="false">IF(AL20="X","(1&lt;&lt;"&amp;AL$2&amp;") | ","")</f>
        <v/>
      </c>
      <c r="AX20" s="21" t="str">
        <f aca="false">IF(AM20="X","(1&lt;&lt;"&amp;AM$2&amp;") | ","")</f>
        <v/>
      </c>
      <c r="AY20" s="21" t="str">
        <f aca="false">IF(AN20="X","(1&lt;&lt;"&amp;AN$2&amp;") | ","")</f>
        <v/>
      </c>
      <c r="AZ20" s="21" t="str">
        <f aca="false">IF(AO20="X","(1&lt;&lt;"&amp;AO$2&amp;") | ","")</f>
        <v/>
      </c>
      <c r="BA20" s="21" t="str">
        <f aca="false">IF(AP20="X","(1&lt;&lt;"&amp;AP$2&amp;") | ","")</f>
        <v/>
      </c>
      <c r="BB20" s="21" t="str">
        <f aca="false">IF(AQ20="X","(1&lt;&lt;"&amp;AQ$2&amp;") | ","")</f>
        <v/>
      </c>
      <c r="BC20" s="21" t="str">
        <f aca="false">IF(AR20="X","(1&lt;&lt;"&amp;AR$2&amp;") | ","")</f>
        <v/>
      </c>
      <c r="BD20" s="21" t="str">
        <f aca="false">IF(AS20="X","(1&lt;&lt;"&amp;AS$2&amp;") | ","")</f>
        <v/>
      </c>
      <c r="BE20" s="21" t="str">
        <f aca="false">IF(AT20="X","(1&lt;&lt;"&amp;AT$2&amp;") | ","")</f>
        <v/>
      </c>
      <c r="BF20" s="21" t="str">
        <f aca="false">AU20&amp;AV20&amp;AW20&amp;AX20&amp;AY20&amp;AZ20&amp;BA20&amp;BB20&amp;BC20&amp;BD20&amp;BE20</f>
        <v/>
      </c>
      <c r="BH20" s="7" t="str">
        <f aca="false">"  {"&amp;A20&amp;REPT(" ",29-LEN(A20))&amp;", {"&amp;F20&amp;REPT(" ",5-LEN(F20))&amp;","&amp;G20&amp;REPT(" ",5-LEN(G20))&amp;"}, "&amp;H20&amp;REPT(" ",23-LEN(H20))&amp;", "&amp;I20&amp;REPT(" ",19-LEN(I20))&amp;", "&amp;J20&amp;REPT(" ",20-LEN(J20))&amp;","&amp;" { "&amp;IF(AH20="",0,MID(AH20,1,LEN(AH20)-2))&amp;", "&amp;IF(BF20="",0,MID(BF20,1,LEN(BF20)-2))&amp;" } },"</f>
        <v>  {ExprOperator::PrefixDec      , {false,false}, (ExprPromMode)0        , (MasterType)0      , MasterType::Integer , { (1&lt;&lt;(int)MasterType::Integer) , 0 } },</v>
      </c>
    </row>
    <row r="21" customFormat="false" ht="15" hidden="false" customHeight="false" outlineLevel="0" collapsed="false">
      <c r="A21" s="1" t="s">
        <v>39</v>
      </c>
      <c r="B21" s="2" t="s">
        <v>35</v>
      </c>
      <c r="C21" s="20" t="s">
        <v>40</v>
      </c>
      <c r="D21" s="3" t="s">
        <v>24</v>
      </c>
      <c r="E21" s="3" t="str">
        <f aca="false">IF(OR(F21="true",G21="true"),"X","-")</f>
        <v>-</v>
      </c>
      <c r="F21" s="3" t="str">
        <f aca="false">IF(COUNTIF(L21:U21,"X")&gt;1,"true","false")</f>
        <v>false</v>
      </c>
      <c r="G21" s="3" t="str">
        <f aca="false">IF(COUNTIF(AJ21:AS21,"X")&gt;1,"true","false")</f>
        <v>false</v>
      </c>
      <c r="H21" s="3" t="s">
        <v>25</v>
      </c>
      <c r="I21" s="3" t="s">
        <v>26</v>
      </c>
      <c r="J21" s="14" t="s">
        <v>32</v>
      </c>
      <c r="L21" s="1" t="s">
        <v>28</v>
      </c>
      <c r="M21" s="1" t="s">
        <v>28</v>
      </c>
      <c r="N21" s="1" t="s">
        <v>28</v>
      </c>
      <c r="O21" s="1" t="s">
        <v>28</v>
      </c>
      <c r="P21" s="1" t="s">
        <v>29</v>
      </c>
      <c r="Q21" s="1" t="s">
        <v>28</v>
      </c>
      <c r="R21" s="1" t="s">
        <v>28</v>
      </c>
      <c r="S21" s="1" t="s">
        <v>28</v>
      </c>
      <c r="T21" s="1" t="s">
        <v>28</v>
      </c>
      <c r="U21" s="1" t="s">
        <v>28</v>
      </c>
      <c r="V21" s="1" t="s">
        <v>28</v>
      </c>
      <c r="W21" s="21" t="str">
        <f aca="false">IF(L21="X","(1&lt;&lt;"&amp;L$2&amp;") | ","")</f>
        <v/>
      </c>
      <c r="X21" s="21" t="str">
        <f aca="false">IF(M21="X","(1&lt;&lt;"&amp;M$2&amp;") | ","")</f>
        <v/>
      </c>
      <c r="Y21" s="21" t="str">
        <f aca="false">IF(N21="X","(1&lt;&lt;"&amp;N$2&amp;") | ","")</f>
        <v/>
      </c>
      <c r="Z21" s="21" t="str">
        <f aca="false">IF(O21="X","(1&lt;&lt;"&amp;O$2&amp;") | ","")</f>
        <v/>
      </c>
      <c r="AA21" s="21" t="str">
        <f aca="false">IF(P21="X","(1&lt;&lt;"&amp;P$2&amp;") | ","")</f>
        <v>(1&lt;&lt;(int)MasterType::Long) | </v>
      </c>
      <c r="AB21" s="21" t="str">
        <f aca="false">IF(Q21="X","(1&lt;&lt;"&amp;Q$2&amp;") | ","")</f>
        <v/>
      </c>
      <c r="AC21" s="21" t="str">
        <f aca="false">IF(R21="X","(1&lt;&lt;"&amp;R$2&amp;") | ","")</f>
        <v/>
      </c>
      <c r="AD21" s="21" t="str">
        <f aca="false">IF(S21="X","(1&lt;&lt;"&amp;S$2&amp;") | ","")</f>
        <v/>
      </c>
      <c r="AE21" s="21" t="str">
        <f aca="false">IF(T21="X","(1&lt;&lt;"&amp;T$2&amp;") | ","")</f>
        <v/>
      </c>
      <c r="AF21" s="21" t="str">
        <f aca="false">IF(U21="X","(1&lt;&lt;"&amp;U$2&amp;") | ","")</f>
        <v/>
      </c>
      <c r="AG21" s="21" t="str">
        <f aca="false">IF(V21="X","(1&lt;&lt;"&amp;V$2&amp;") | ","")</f>
        <v/>
      </c>
      <c r="AH21" s="21" t="str">
        <f aca="false">W21&amp;X21&amp;Y21&amp;Z21&amp;AA21&amp;AB21&amp;AC21&amp;AD21&amp;AE21&amp;AF21&amp;AG21</f>
        <v>(1&lt;&lt;(int)MasterType::Long) | </v>
      </c>
      <c r="AJ21" s="1" t="s">
        <v>28</v>
      </c>
      <c r="AK21" s="1" t="s">
        <v>28</v>
      </c>
      <c r="AL21" s="1" t="s">
        <v>28</v>
      </c>
      <c r="AM21" s="1" t="s">
        <v>28</v>
      </c>
      <c r="AN21" s="1" t="s">
        <v>28</v>
      </c>
      <c r="AO21" s="1" t="s">
        <v>28</v>
      </c>
      <c r="AP21" s="1" t="s">
        <v>28</v>
      </c>
      <c r="AQ21" s="1" t="s">
        <v>28</v>
      </c>
      <c r="AR21" s="1" t="s">
        <v>28</v>
      </c>
      <c r="AS21" s="1" t="s">
        <v>28</v>
      </c>
      <c r="AT21" s="1" t="s">
        <v>28</v>
      </c>
      <c r="AU21" s="21" t="str">
        <f aca="false">IF(AJ21="X","(1&lt;&lt;"&amp;AJ$2&amp;") | ","")</f>
        <v/>
      </c>
      <c r="AV21" s="21" t="str">
        <f aca="false">IF(AK21="X","(1&lt;&lt;"&amp;AK$2&amp;") | ","")</f>
        <v/>
      </c>
      <c r="AW21" s="21" t="str">
        <f aca="false">IF(AL21="X","(1&lt;&lt;"&amp;AL$2&amp;") | ","")</f>
        <v/>
      </c>
      <c r="AX21" s="21" t="str">
        <f aca="false">IF(AM21="X","(1&lt;&lt;"&amp;AM$2&amp;") | ","")</f>
        <v/>
      </c>
      <c r="AY21" s="21" t="str">
        <f aca="false">IF(AN21="X","(1&lt;&lt;"&amp;AN$2&amp;") | ","")</f>
        <v/>
      </c>
      <c r="AZ21" s="21" t="str">
        <f aca="false">IF(AO21="X","(1&lt;&lt;"&amp;AO$2&amp;") | ","")</f>
        <v/>
      </c>
      <c r="BA21" s="21" t="str">
        <f aca="false">IF(AP21="X","(1&lt;&lt;"&amp;AP$2&amp;") | ","")</f>
        <v/>
      </c>
      <c r="BB21" s="21" t="str">
        <f aca="false">IF(AQ21="X","(1&lt;&lt;"&amp;AQ$2&amp;") | ","")</f>
        <v/>
      </c>
      <c r="BC21" s="21" t="str">
        <f aca="false">IF(AR21="X","(1&lt;&lt;"&amp;AR$2&amp;") | ","")</f>
        <v/>
      </c>
      <c r="BD21" s="21" t="str">
        <f aca="false">IF(AS21="X","(1&lt;&lt;"&amp;AS$2&amp;") | ","")</f>
        <v/>
      </c>
      <c r="BE21" s="21" t="str">
        <f aca="false">IF(AT21="X","(1&lt;&lt;"&amp;AT$2&amp;") | ","")</f>
        <v/>
      </c>
      <c r="BF21" s="21" t="str">
        <f aca="false">AU21&amp;AV21&amp;AW21&amp;AX21&amp;AY21&amp;AZ21&amp;BA21&amp;BB21&amp;BC21&amp;BD21&amp;BE21</f>
        <v/>
      </c>
      <c r="BH21" s="7" t="str">
        <f aca="false">"  {"&amp;A21&amp;REPT(" ",29-LEN(A21))&amp;", {"&amp;F21&amp;REPT(" ",5-LEN(F21))&amp;","&amp;G21&amp;REPT(" ",5-LEN(G21))&amp;"}, "&amp;H21&amp;REPT(" ",23-LEN(H21))&amp;", "&amp;I21&amp;REPT(" ",19-LEN(I21))&amp;", "&amp;J21&amp;REPT(" ",20-LEN(J21))&amp;","&amp;" { "&amp;IF(AH21="",0,MID(AH21,1,LEN(AH21)-2))&amp;", "&amp;IF(BF21="",0,MID(BF21,1,LEN(BF21)-2))&amp;" } },"</f>
        <v>  {ExprOperator::PrefixDec      , {false,false}, (ExprPromMode)0        , (MasterType)0      , MasterType::Long    , { (1&lt;&lt;(int)MasterType::Long) , 0 } },</v>
      </c>
    </row>
    <row r="22" customFormat="false" ht="15" hidden="false" customHeight="false" outlineLevel="0" collapsed="false">
      <c r="A22" s="1" t="s">
        <v>39</v>
      </c>
      <c r="B22" s="2" t="s">
        <v>35</v>
      </c>
      <c r="C22" s="20" t="s">
        <v>40</v>
      </c>
      <c r="D22" s="3" t="s">
        <v>24</v>
      </c>
      <c r="E22" s="3" t="str">
        <f aca="false">IF(OR(F22="true",G22="true"),"X","-")</f>
        <v>-</v>
      </c>
      <c r="F22" s="3" t="str">
        <f aca="false">IF(COUNTIF(L22:U22,"X")&gt;1,"true","false")</f>
        <v>false</v>
      </c>
      <c r="G22" s="3" t="str">
        <f aca="false">IF(COUNTIF(AJ22:AS22,"X")&gt;1,"true","false")</f>
        <v>false</v>
      </c>
      <c r="H22" s="3" t="s">
        <v>25</v>
      </c>
      <c r="I22" s="3" t="s">
        <v>26</v>
      </c>
      <c r="J22" s="14" t="s">
        <v>33</v>
      </c>
      <c r="L22" s="1" t="s">
        <v>28</v>
      </c>
      <c r="M22" s="1" t="s">
        <v>28</v>
      </c>
      <c r="N22" s="1" t="s">
        <v>28</v>
      </c>
      <c r="O22" s="1" t="s">
        <v>28</v>
      </c>
      <c r="P22" s="1" t="s">
        <v>28</v>
      </c>
      <c r="Q22" s="1" t="s">
        <v>29</v>
      </c>
      <c r="R22" s="1" t="s">
        <v>28</v>
      </c>
      <c r="S22" s="1" t="s">
        <v>28</v>
      </c>
      <c r="T22" s="1" t="s">
        <v>28</v>
      </c>
      <c r="U22" s="1" t="s">
        <v>28</v>
      </c>
      <c r="V22" s="1" t="s">
        <v>28</v>
      </c>
      <c r="W22" s="21" t="str">
        <f aca="false">IF(L22="X","(1&lt;&lt;"&amp;L$2&amp;") | ","")</f>
        <v/>
      </c>
      <c r="X22" s="21" t="str">
        <f aca="false">IF(M22="X","(1&lt;&lt;"&amp;M$2&amp;") | ","")</f>
        <v/>
      </c>
      <c r="Y22" s="21" t="str">
        <f aca="false">IF(N22="X","(1&lt;&lt;"&amp;N$2&amp;") | ","")</f>
        <v/>
      </c>
      <c r="Z22" s="21" t="str">
        <f aca="false">IF(O22="X","(1&lt;&lt;"&amp;O$2&amp;") | ","")</f>
        <v/>
      </c>
      <c r="AA22" s="21" t="str">
        <f aca="false">IF(P22="X","(1&lt;&lt;"&amp;P$2&amp;") | ","")</f>
        <v/>
      </c>
      <c r="AB22" s="21" t="str">
        <f aca="false">IF(Q22="X","(1&lt;&lt;"&amp;Q$2&amp;") | ","")</f>
        <v>(1&lt;&lt;(int)MasterType::Float) | </v>
      </c>
      <c r="AC22" s="21" t="str">
        <f aca="false">IF(R22="X","(1&lt;&lt;"&amp;R$2&amp;") | ","")</f>
        <v/>
      </c>
      <c r="AD22" s="21" t="str">
        <f aca="false">IF(S22="X","(1&lt;&lt;"&amp;S$2&amp;") | ","")</f>
        <v/>
      </c>
      <c r="AE22" s="21" t="str">
        <f aca="false">IF(T22="X","(1&lt;&lt;"&amp;T$2&amp;") | ","")</f>
        <v/>
      </c>
      <c r="AF22" s="21" t="str">
        <f aca="false">IF(U22="X","(1&lt;&lt;"&amp;U$2&amp;") | ","")</f>
        <v/>
      </c>
      <c r="AG22" s="21" t="str">
        <f aca="false">IF(V22="X","(1&lt;&lt;"&amp;V$2&amp;") | ","")</f>
        <v/>
      </c>
      <c r="AH22" s="21" t="str">
        <f aca="false">W22&amp;X22&amp;Y22&amp;Z22&amp;AA22&amp;AB22&amp;AC22&amp;AD22&amp;AE22&amp;AF22&amp;AG22</f>
        <v>(1&lt;&lt;(int)MasterType::Float) | </v>
      </c>
      <c r="AJ22" s="1" t="s">
        <v>28</v>
      </c>
      <c r="AK22" s="1" t="s">
        <v>28</v>
      </c>
      <c r="AL22" s="1" t="s">
        <v>28</v>
      </c>
      <c r="AM22" s="1" t="s">
        <v>28</v>
      </c>
      <c r="AN22" s="1" t="s">
        <v>28</v>
      </c>
      <c r="AO22" s="1" t="s">
        <v>28</v>
      </c>
      <c r="AP22" s="1" t="s">
        <v>28</v>
      </c>
      <c r="AQ22" s="1" t="s">
        <v>28</v>
      </c>
      <c r="AR22" s="1" t="s">
        <v>28</v>
      </c>
      <c r="AS22" s="1" t="s">
        <v>28</v>
      </c>
      <c r="AT22" s="1" t="s">
        <v>28</v>
      </c>
      <c r="AU22" s="21" t="str">
        <f aca="false">IF(AJ22="X","(1&lt;&lt;"&amp;AJ$2&amp;") | ","")</f>
        <v/>
      </c>
      <c r="AV22" s="21" t="str">
        <f aca="false">IF(AK22="X","(1&lt;&lt;"&amp;AK$2&amp;") | ","")</f>
        <v/>
      </c>
      <c r="AW22" s="21" t="str">
        <f aca="false">IF(AL22="X","(1&lt;&lt;"&amp;AL$2&amp;") | ","")</f>
        <v/>
      </c>
      <c r="AX22" s="21" t="str">
        <f aca="false">IF(AM22="X","(1&lt;&lt;"&amp;AM$2&amp;") | ","")</f>
        <v/>
      </c>
      <c r="AY22" s="21" t="str">
        <f aca="false">IF(AN22="X","(1&lt;&lt;"&amp;AN$2&amp;") | ","")</f>
        <v/>
      </c>
      <c r="AZ22" s="21" t="str">
        <f aca="false">IF(AO22="X","(1&lt;&lt;"&amp;AO$2&amp;") | ","")</f>
        <v/>
      </c>
      <c r="BA22" s="21" t="str">
        <f aca="false">IF(AP22="X","(1&lt;&lt;"&amp;AP$2&amp;") | ","")</f>
        <v/>
      </c>
      <c r="BB22" s="21" t="str">
        <f aca="false">IF(AQ22="X","(1&lt;&lt;"&amp;AQ$2&amp;") | ","")</f>
        <v/>
      </c>
      <c r="BC22" s="21" t="str">
        <f aca="false">IF(AR22="X","(1&lt;&lt;"&amp;AR$2&amp;") | ","")</f>
        <v/>
      </c>
      <c r="BD22" s="21" t="str">
        <f aca="false">IF(AS22="X","(1&lt;&lt;"&amp;AS$2&amp;") | ","")</f>
        <v/>
      </c>
      <c r="BE22" s="21" t="str">
        <f aca="false">IF(AT22="X","(1&lt;&lt;"&amp;AT$2&amp;") | ","")</f>
        <v/>
      </c>
      <c r="BF22" s="21" t="str">
        <f aca="false">AU22&amp;AV22&amp;AW22&amp;AX22&amp;AY22&amp;AZ22&amp;BA22&amp;BB22&amp;BC22&amp;BD22&amp;BE22</f>
        <v/>
      </c>
      <c r="BH22" s="7" t="str">
        <f aca="false">"  {"&amp;A22&amp;REPT(" ",29-LEN(A22))&amp;", {"&amp;F22&amp;REPT(" ",5-LEN(F22))&amp;","&amp;G22&amp;REPT(" ",5-LEN(G22))&amp;"}, "&amp;H22&amp;REPT(" ",23-LEN(H22))&amp;", "&amp;I22&amp;REPT(" ",19-LEN(I22))&amp;", "&amp;J22&amp;REPT(" ",20-LEN(J22))&amp;","&amp;" { "&amp;IF(AH22="",0,MID(AH22,1,LEN(AH22)-2))&amp;", "&amp;IF(BF22="",0,MID(BF22,1,LEN(BF22)-2))&amp;" } },"</f>
        <v>  {ExprOperator::PrefixDec      , {false,false}, (ExprPromMode)0        , (MasterType)0      , MasterType::Float   , { (1&lt;&lt;(int)MasterType::Float) , 0 } },</v>
      </c>
    </row>
    <row r="23" customFormat="false" ht="15" hidden="false" customHeight="false" outlineLevel="0" collapsed="false">
      <c r="A23" s="1" t="s">
        <v>41</v>
      </c>
      <c r="B23" s="2" t="s">
        <v>42</v>
      </c>
      <c r="C23" s="20" t="s">
        <v>43</v>
      </c>
      <c r="D23" s="3" t="s">
        <v>24</v>
      </c>
      <c r="E23" s="3" t="str">
        <f aca="false">IF(OR(F23="true",G23="true"),"X","-")</f>
        <v>-</v>
      </c>
      <c r="F23" s="3" t="str">
        <f aca="false">IF(COUNTIF(L23:U23,"X")&gt;1,"true","false")</f>
        <v>false</v>
      </c>
      <c r="G23" s="3" t="str">
        <f aca="false">IF(COUNTIF(AJ23:AS23,"X")&gt;1,"true","false")</f>
        <v>false</v>
      </c>
      <c r="H23" s="3" t="s">
        <v>25</v>
      </c>
      <c r="I23" s="3" t="s">
        <v>26</v>
      </c>
      <c r="J23" s="14" t="s">
        <v>27</v>
      </c>
      <c r="L23" s="1" t="s">
        <v>28</v>
      </c>
      <c r="M23" s="1" t="s">
        <v>29</v>
      </c>
      <c r="N23" s="1" t="s">
        <v>28</v>
      </c>
      <c r="O23" s="1" t="s">
        <v>28</v>
      </c>
      <c r="P23" s="1" t="s">
        <v>28</v>
      </c>
      <c r="Q23" s="1" t="s">
        <v>28</v>
      </c>
      <c r="R23" s="1" t="s">
        <v>28</v>
      </c>
      <c r="S23" s="1" t="s">
        <v>28</v>
      </c>
      <c r="T23" s="1" t="s">
        <v>28</v>
      </c>
      <c r="U23" s="1" t="s">
        <v>28</v>
      </c>
      <c r="V23" s="1" t="s">
        <v>28</v>
      </c>
      <c r="W23" s="21" t="str">
        <f aca="false">IF(L23="X","(1&lt;&lt;"&amp;L$2&amp;") | ","")</f>
        <v/>
      </c>
      <c r="X23" s="21" t="str">
        <f aca="false">IF(M23="X","(1&lt;&lt;"&amp;M$2&amp;") | ","")</f>
        <v>(1&lt;&lt;(int)MasterType::Char) | </v>
      </c>
      <c r="Y23" s="21" t="str">
        <f aca="false">IF(N23="X","(1&lt;&lt;"&amp;N$2&amp;") | ","")</f>
        <v/>
      </c>
      <c r="Z23" s="21" t="str">
        <f aca="false">IF(O23="X","(1&lt;&lt;"&amp;O$2&amp;") | ","")</f>
        <v/>
      </c>
      <c r="AA23" s="21" t="str">
        <f aca="false">IF(P23="X","(1&lt;&lt;"&amp;P$2&amp;") | ","")</f>
        <v/>
      </c>
      <c r="AB23" s="21" t="str">
        <f aca="false">IF(Q23="X","(1&lt;&lt;"&amp;Q$2&amp;") | ","")</f>
        <v/>
      </c>
      <c r="AC23" s="21" t="str">
        <f aca="false">IF(R23="X","(1&lt;&lt;"&amp;R$2&amp;") | ","")</f>
        <v/>
      </c>
      <c r="AD23" s="21" t="str">
        <f aca="false">IF(S23="X","(1&lt;&lt;"&amp;S$2&amp;") | ","")</f>
        <v/>
      </c>
      <c r="AE23" s="21" t="str">
        <f aca="false">IF(T23="X","(1&lt;&lt;"&amp;T$2&amp;") | ","")</f>
        <v/>
      </c>
      <c r="AF23" s="21" t="str">
        <f aca="false">IF(U23="X","(1&lt;&lt;"&amp;U$2&amp;") | ","")</f>
        <v/>
      </c>
      <c r="AG23" s="21" t="str">
        <f aca="false">IF(V23="X","(1&lt;&lt;"&amp;V$2&amp;") | ","")</f>
        <v/>
      </c>
      <c r="AH23" s="21" t="str">
        <f aca="false">W23&amp;X23&amp;Y23&amp;Z23&amp;AA23&amp;AB23&amp;AC23&amp;AD23&amp;AE23&amp;AF23&amp;AG23</f>
        <v>(1&lt;&lt;(int)MasterType::Char) | </v>
      </c>
      <c r="AJ23" s="1" t="s">
        <v>28</v>
      </c>
      <c r="AK23" s="1" t="s">
        <v>28</v>
      </c>
      <c r="AL23" s="1" t="s">
        <v>28</v>
      </c>
      <c r="AM23" s="1" t="s">
        <v>28</v>
      </c>
      <c r="AN23" s="1" t="s">
        <v>28</v>
      </c>
      <c r="AO23" s="1" t="s">
        <v>28</v>
      </c>
      <c r="AP23" s="1" t="s">
        <v>28</v>
      </c>
      <c r="AQ23" s="1" t="s">
        <v>28</v>
      </c>
      <c r="AR23" s="1" t="s">
        <v>28</v>
      </c>
      <c r="AS23" s="1" t="s">
        <v>28</v>
      </c>
      <c r="AT23" s="1" t="s">
        <v>28</v>
      </c>
      <c r="AU23" s="21" t="str">
        <f aca="false">IF(AJ23="X","(1&lt;&lt;"&amp;AJ$2&amp;") | ","")</f>
        <v/>
      </c>
      <c r="AV23" s="21" t="str">
        <f aca="false">IF(AK23="X","(1&lt;&lt;"&amp;AK$2&amp;") | ","")</f>
        <v/>
      </c>
      <c r="AW23" s="21" t="str">
        <f aca="false">IF(AL23="X","(1&lt;&lt;"&amp;AL$2&amp;") | ","")</f>
        <v/>
      </c>
      <c r="AX23" s="21" t="str">
        <f aca="false">IF(AM23="X","(1&lt;&lt;"&amp;AM$2&amp;") | ","")</f>
        <v/>
      </c>
      <c r="AY23" s="21" t="str">
        <f aca="false">IF(AN23="X","(1&lt;&lt;"&amp;AN$2&amp;") | ","")</f>
        <v/>
      </c>
      <c r="AZ23" s="21" t="str">
        <f aca="false">IF(AO23="X","(1&lt;&lt;"&amp;AO$2&amp;") | ","")</f>
        <v/>
      </c>
      <c r="BA23" s="21" t="str">
        <f aca="false">IF(AP23="X","(1&lt;&lt;"&amp;AP$2&amp;") | ","")</f>
        <v/>
      </c>
      <c r="BB23" s="21" t="str">
        <f aca="false">IF(AQ23="X","(1&lt;&lt;"&amp;AQ$2&amp;") | ","")</f>
        <v/>
      </c>
      <c r="BC23" s="21" t="str">
        <f aca="false">IF(AR23="X","(1&lt;&lt;"&amp;AR$2&amp;") | ","")</f>
        <v/>
      </c>
      <c r="BD23" s="21" t="str">
        <f aca="false">IF(AS23="X","(1&lt;&lt;"&amp;AS$2&amp;") | ","")</f>
        <v/>
      </c>
      <c r="BE23" s="21" t="str">
        <f aca="false">IF(AT23="X","(1&lt;&lt;"&amp;AT$2&amp;") | ","")</f>
        <v/>
      </c>
      <c r="BF23" s="21" t="str">
        <f aca="false">AU23&amp;AV23&amp;AW23&amp;AX23&amp;AY23&amp;AZ23&amp;BA23&amp;BB23&amp;BC23&amp;BD23&amp;BE23</f>
        <v/>
      </c>
      <c r="BH23" s="7" t="str">
        <f aca="false">"  {"&amp;A23&amp;REPT(" ",29-LEN(A23))&amp;", {"&amp;F23&amp;REPT(" ",5-LEN(F23))&amp;","&amp;G23&amp;REPT(" ",5-LEN(G23))&amp;"}, "&amp;H23&amp;REPT(" ",23-LEN(H23))&amp;", "&amp;I23&amp;REPT(" ",19-LEN(I23))&amp;", "&amp;J23&amp;REPT(" ",20-LEN(J23))&amp;","&amp;" { "&amp;IF(AH23="",0,MID(AH23,1,LEN(AH23)-2))&amp;", "&amp;IF(BF23="",0,MID(BF23,1,LEN(BF23)-2))&amp;" } },"</f>
        <v>  {ExprOperator::UnaryPlus      , {false,false}, (ExprPromMode)0        , (MasterType)0      , MasterType::Char    , { (1&lt;&lt;(int)MasterType::Char) , 0 } },</v>
      </c>
    </row>
    <row r="24" customFormat="false" ht="15" hidden="false" customHeight="false" outlineLevel="0" collapsed="false">
      <c r="A24" s="1" t="s">
        <v>41</v>
      </c>
      <c r="B24" s="2" t="s">
        <v>42</v>
      </c>
      <c r="C24" s="20" t="s">
        <v>43</v>
      </c>
      <c r="D24" s="3" t="s">
        <v>24</v>
      </c>
      <c r="E24" s="3" t="str">
        <f aca="false">IF(OR(F24="true",G24="true"),"X","-")</f>
        <v>-</v>
      </c>
      <c r="F24" s="3" t="str">
        <f aca="false">IF(COUNTIF(L24:U24,"X")&gt;1,"true","false")</f>
        <v>false</v>
      </c>
      <c r="G24" s="3" t="str">
        <f aca="false">IF(COUNTIF(AJ24:AS24,"X")&gt;1,"true","false")</f>
        <v>false</v>
      </c>
      <c r="H24" s="3" t="s">
        <v>25</v>
      </c>
      <c r="I24" s="3" t="s">
        <v>26</v>
      </c>
      <c r="J24" s="14" t="s">
        <v>30</v>
      </c>
      <c r="L24" s="1" t="s">
        <v>28</v>
      </c>
      <c r="M24" s="1" t="s">
        <v>28</v>
      </c>
      <c r="N24" s="1" t="s">
        <v>29</v>
      </c>
      <c r="O24" s="1" t="s">
        <v>28</v>
      </c>
      <c r="P24" s="1" t="s">
        <v>28</v>
      </c>
      <c r="Q24" s="1" t="s">
        <v>28</v>
      </c>
      <c r="R24" s="1" t="s">
        <v>28</v>
      </c>
      <c r="S24" s="1" t="s">
        <v>28</v>
      </c>
      <c r="T24" s="1" t="s">
        <v>28</v>
      </c>
      <c r="U24" s="1" t="s">
        <v>28</v>
      </c>
      <c r="V24" s="1" t="s">
        <v>28</v>
      </c>
      <c r="W24" s="21" t="str">
        <f aca="false">IF(L24="X","(1&lt;&lt;"&amp;L$2&amp;") | ","")</f>
        <v/>
      </c>
      <c r="X24" s="21" t="str">
        <f aca="false">IF(M24="X","(1&lt;&lt;"&amp;M$2&amp;") | ","")</f>
        <v/>
      </c>
      <c r="Y24" s="21" t="str">
        <f aca="false">IF(N24="X","(1&lt;&lt;"&amp;N$2&amp;") | ","")</f>
        <v>(1&lt;&lt;(int)MasterType::Short) | </v>
      </c>
      <c r="Z24" s="21" t="str">
        <f aca="false">IF(O24="X","(1&lt;&lt;"&amp;O$2&amp;") | ","")</f>
        <v/>
      </c>
      <c r="AA24" s="21" t="str">
        <f aca="false">IF(P24="X","(1&lt;&lt;"&amp;P$2&amp;") | ","")</f>
        <v/>
      </c>
      <c r="AB24" s="21" t="str">
        <f aca="false">IF(Q24="X","(1&lt;&lt;"&amp;Q$2&amp;") | ","")</f>
        <v/>
      </c>
      <c r="AC24" s="21" t="str">
        <f aca="false">IF(R24="X","(1&lt;&lt;"&amp;R$2&amp;") | ","")</f>
        <v/>
      </c>
      <c r="AD24" s="21" t="str">
        <f aca="false">IF(S24="X","(1&lt;&lt;"&amp;S$2&amp;") | ","")</f>
        <v/>
      </c>
      <c r="AE24" s="21" t="str">
        <f aca="false">IF(T24="X","(1&lt;&lt;"&amp;T$2&amp;") | ","")</f>
        <v/>
      </c>
      <c r="AF24" s="21" t="str">
        <f aca="false">IF(U24="X","(1&lt;&lt;"&amp;U$2&amp;") | ","")</f>
        <v/>
      </c>
      <c r="AG24" s="21" t="str">
        <f aca="false">IF(V24="X","(1&lt;&lt;"&amp;V$2&amp;") | ","")</f>
        <v/>
      </c>
      <c r="AH24" s="21" t="str">
        <f aca="false">W24&amp;X24&amp;Y24&amp;Z24&amp;AA24&amp;AB24&amp;AC24&amp;AD24&amp;AE24&amp;AF24&amp;AG24</f>
        <v>(1&lt;&lt;(int)MasterType::Short) | </v>
      </c>
      <c r="AJ24" s="1" t="s">
        <v>28</v>
      </c>
      <c r="AK24" s="1" t="s">
        <v>28</v>
      </c>
      <c r="AL24" s="1" t="s">
        <v>28</v>
      </c>
      <c r="AM24" s="1" t="s">
        <v>28</v>
      </c>
      <c r="AN24" s="1" t="s">
        <v>28</v>
      </c>
      <c r="AO24" s="1" t="s">
        <v>28</v>
      </c>
      <c r="AP24" s="1" t="s">
        <v>28</v>
      </c>
      <c r="AQ24" s="1" t="s">
        <v>28</v>
      </c>
      <c r="AR24" s="1" t="s">
        <v>28</v>
      </c>
      <c r="AS24" s="1" t="s">
        <v>28</v>
      </c>
      <c r="AT24" s="1" t="s">
        <v>28</v>
      </c>
      <c r="AU24" s="21" t="str">
        <f aca="false">IF(AJ24="X","(1&lt;&lt;"&amp;AJ$2&amp;") | ","")</f>
        <v/>
      </c>
      <c r="AV24" s="21" t="str">
        <f aca="false">IF(AK24="X","(1&lt;&lt;"&amp;AK$2&amp;") | ","")</f>
        <v/>
      </c>
      <c r="AW24" s="21" t="str">
        <f aca="false">IF(AL24="X","(1&lt;&lt;"&amp;AL$2&amp;") | ","")</f>
        <v/>
      </c>
      <c r="AX24" s="21" t="str">
        <f aca="false">IF(AM24="X","(1&lt;&lt;"&amp;AM$2&amp;") | ","")</f>
        <v/>
      </c>
      <c r="AY24" s="21" t="str">
        <f aca="false">IF(AN24="X","(1&lt;&lt;"&amp;AN$2&amp;") | ","")</f>
        <v/>
      </c>
      <c r="AZ24" s="21" t="str">
        <f aca="false">IF(AO24="X","(1&lt;&lt;"&amp;AO$2&amp;") | ","")</f>
        <v/>
      </c>
      <c r="BA24" s="21" t="str">
        <f aca="false">IF(AP24="X","(1&lt;&lt;"&amp;AP$2&amp;") | ","")</f>
        <v/>
      </c>
      <c r="BB24" s="21" t="str">
        <f aca="false">IF(AQ24="X","(1&lt;&lt;"&amp;AQ$2&amp;") | ","")</f>
        <v/>
      </c>
      <c r="BC24" s="21" t="str">
        <f aca="false">IF(AR24="X","(1&lt;&lt;"&amp;AR$2&amp;") | ","")</f>
        <v/>
      </c>
      <c r="BD24" s="21" t="str">
        <f aca="false">IF(AS24="X","(1&lt;&lt;"&amp;AS$2&amp;") | ","")</f>
        <v/>
      </c>
      <c r="BE24" s="21" t="str">
        <f aca="false">IF(AT24="X","(1&lt;&lt;"&amp;AT$2&amp;") | ","")</f>
        <v/>
      </c>
      <c r="BF24" s="21" t="str">
        <f aca="false">AU24&amp;AV24&amp;AW24&amp;AX24&amp;AY24&amp;AZ24&amp;BA24&amp;BB24&amp;BC24&amp;BD24&amp;BE24</f>
        <v/>
      </c>
      <c r="BH24" s="7" t="str">
        <f aca="false">"  {"&amp;A24&amp;REPT(" ",29-LEN(A24))&amp;", {"&amp;F24&amp;REPT(" ",5-LEN(F24))&amp;","&amp;G24&amp;REPT(" ",5-LEN(G24))&amp;"}, "&amp;H24&amp;REPT(" ",23-LEN(H24))&amp;", "&amp;I24&amp;REPT(" ",19-LEN(I24))&amp;", "&amp;J24&amp;REPT(" ",20-LEN(J24))&amp;","&amp;" { "&amp;IF(AH24="",0,MID(AH24,1,LEN(AH24)-2))&amp;", "&amp;IF(BF24="",0,MID(BF24,1,LEN(BF24)-2))&amp;" } },"</f>
        <v>  {ExprOperator::UnaryPlus      , {false,false}, (ExprPromMode)0        , (MasterType)0      , MasterType::Short   , { (1&lt;&lt;(int)MasterType::Short) , 0 } },</v>
      </c>
    </row>
    <row r="25" customFormat="false" ht="15" hidden="false" customHeight="false" outlineLevel="0" collapsed="false">
      <c r="A25" s="1" t="s">
        <v>41</v>
      </c>
      <c r="B25" s="2" t="s">
        <v>42</v>
      </c>
      <c r="C25" s="20" t="s">
        <v>43</v>
      </c>
      <c r="D25" s="3" t="s">
        <v>24</v>
      </c>
      <c r="E25" s="3" t="str">
        <f aca="false">IF(OR(F25="true",G25="true"),"X","-")</f>
        <v>-</v>
      </c>
      <c r="F25" s="3" t="str">
        <f aca="false">IF(COUNTIF(L25:U25,"X")&gt;1,"true","false")</f>
        <v>false</v>
      </c>
      <c r="G25" s="3" t="str">
        <f aca="false">IF(COUNTIF(AJ25:AS25,"X")&gt;1,"true","false")</f>
        <v>false</v>
      </c>
      <c r="H25" s="3" t="s">
        <v>25</v>
      </c>
      <c r="I25" s="3" t="s">
        <v>26</v>
      </c>
      <c r="J25" s="14" t="s">
        <v>31</v>
      </c>
      <c r="L25" s="1" t="s">
        <v>28</v>
      </c>
      <c r="M25" s="1" t="s">
        <v>28</v>
      </c>
      <c r="N25" s="1" t="s">
        <v>28</v>
      </c>
      <c r="O25" s="1" t="s">
        <v>29</v>
      </c>
      <c r="P25" s="1" t="s">
        <v>28</v>
      </c>
      <c r="Q25" s="1" t="s">
        <v>28</v>
      </c>
      <c r="R25" s="1" t="s">
        <v>28</v>
      </c>
      <c r="S25" s="1" t="s">
        <v>28</v>
      </c>
      <c r="T25" s="1" t="s">
        <v>28</v>
      </c>
      <c r="U25" s="1" t="s">
        <v>28</v>
      </c>
      <c r="V25" s="1" t="s">
        <v>28</v>
      </c>
      <c r="W25" s="21" t="str">
        <f aca="false">IF(L25="X","(1&lt;&lt;"&amp;L$2&amp;") | ","")</f>
        <v/>
      </c>
      <c r="X25" s="21" t="str">
        <f aca="false">IF(M25="X","(1&lt;&lt;"&amp;M$2&amp;") | ","")</f>
        <v/>
      </c>
      <c r="Y25" s="21" t="str">
        <f aca="false">IF(N25="X","(1&lt;&lt;"&amp;N$2&amp;") | ","")</f>
        <v/>
      </c>
      <c r="Z25" s="21" t="str">
        <f aca="false">IF(O25="X","(1&lt;&lt;"&amp;O$2&amp;") | ","")</f>
        <v>(1&lt;&lt;(int)MasterType::Integer) | </v>
      </c>
      <c r="AA25" s="21" t="str">
        <f aca="false">IF(P25="X","(1&lt;&lt;"&amp;P$2&amp;") | ","")</f>
        <v/>
      </c>
      <c r="AB25" s="21" t="str">
        <f aca="false">IF(Q25="X","(1&lt;&lt;"&amp;Q$2&amp;") | ","")</f>
        <v/>
      </c>
      <c r="AC25" s="21" t="str">
        <f aca="false">IF(R25="X","(1&lt;&lt;"&amp;R$2&amp;") | ","")</f>
        <v/>
      </c>
      <c r="AD25" s="21" t="str">
        <f aca="false">IF(S25="X","(1&lt;&lt;"&amp;S$2&amp;") | ","")</f>
        <v/>
      </c>
      <c r="AE25" s="21" t="str">
        <f aca="false">IF(T25="X","(1&lt;&lt;"&amp;T$2&amp;") | ","")</f>
        <v/>
      </c>
      <c r="AF25" s="21" t="str">
        <f aca="false">IF(U25="X","(1&lt;&lt;"&amp;U$2&amp;") | ","")</f>
        <v/>
      </c>
      <c r="AG25" s="21" t="str">
        <f aca="false">IF(V25="X","(1&lt;&lt;"&amp;V$2&amp;") | ","")</f>
        <v/>
      </c>
      <c r="AH25" s="21" t="str">
        <f aca="false">W25&amp;X25&amp;Y25&amp;Z25&amp;AA25&amp;AB25&amp;AC25&amp;AD25&amp;AE25&amp;AF25&amp;AG25</f>
        <v>(1&lt;&lt;(int)MasterType::Integer) | </v>
      </c>
      <c r="AJ25" s="1" t="s">
        <v>28</v>
      </c>
      <c r="AK25" s="1" t="s">
        <v>28</v>
      </c>
      <c r="AL25" s="1" t="s">
        <v>28</v>
      </c>
      <c r="AM25" s="1" t="s">
        <v>28</v>
      </c>
      <c r="AN25" s="1" t="s">
        <v>28</v>
      </c>
      <c r="AO25" s="1" t="s">
        <v>28</v>
      </c>
      <c r="AP25" s="1" t="s">
        <v>28</v>
      </c>
      <c r="AQ25" s="1" t="s">
        <v>28</v>
      </c>
      <c r="AR25" s="1" t="s">
        <v>28</v>
      </c>
      <c r="AS25" s="1" t="s">
        <v>28</v>
      </c>
      <c r="AT25" s="1" t="s">
        <v>28</v>
      </c>
      <c r="AU25" s="21" t="str">
        <f aca="false">IF(AJ25="X","(1&lt;&lt;"&amp;AJ$2&amp;") | ","")</f>
        <v/>
      </c>
      <c r="AV25" s="21" t="str">
        <f aca="false">IF(AK25="X","(1&lt;&lt;"&amp;AK$2&amp;") | ","")</f>
        <v/>
      </c>
      <c r="AW25" s="21" t="str">
        <f aca="false">IF(AL25="X","(1&lt;&lt;"&amp;AL$2&amp;") | ","")</f>
        <v/>
      </c>
      <c r="AX25" s="21" t="str">
        <f aca="false">IF(AM25="X","(1&lt;&lt;"&amp;AM$2&amp;") | ","")</f>
        <v/>
      </c>
      <c r="AY25" s="21" t="str">
        <f aca="false">IF(AN25="X","(1&lt;&lt;"&amp;AN$2&amp;") | ","")</f>
        <v/>
      </c>
      <c r="AZ25" s="21" t="str">
        <f aca="false">IF(AO25="X","(1&lt;&lt;"&amp;AO$2&amp;") | ","")</f>
        <v/>
      </c>
      <c r="BA25" s="21" t="str">
        <f aca="false">IF(AP25="X","(1&lt;&lt;"&amp;AP$2&amp;") | ","")</f>
        <v/>
      </c>
      <c r="BB25" s="21" t="str">
        <f aca="false">IF(AQ25="X","(1&lt;&lt;"&amp;AQ$2&amp;") | ","")</f>
        <v/>
      </c>
      <c r="BC25" s="21" t="str">
        <f aca="false">IF(AR25="X","(1&lt;&lt;"&amp;AR$2&amp;") | ","")</f>
        <v/>
      </c>
      <c r="BD25" s="21" t="str">
        <f aca="false">IF(AS25="X","(1&lt;&lt;"&amp;AS$2&amp;") | ","")</f>
        <v/>
      </c>
      <c r="BE25" s="21" t="str">
        <f aca="false">IF(AT25="X","(1&lt;&lt;"&amp;AT$2&amp;") | ","")</f>
        <v/>
      </c>
      <c r="BF25" s="21" t="str">
        <f aca="false">AU25&amp;AV25&amp;AW25&amp;AX25&amp;AY25&amp;AZ25&amp;BA25&amp;BB25&amp;BC25&amp;BD25&amp;BE25</f>
        <v/>
      </c>
      <c r="BH25" s="7" t="str">
        <f aca="false">"  {"&amp;A25&amp;REPT(" ",29-LEN(A25))&amp;", {"&amp;F25&amp;REPT(" ",5-LEN(F25))&amp;","&amp;G25&amp;REPT(" ",5-LEN(G25))&amp;"}, "&amp;H25&amp;REPT(" ",23-LEN(H25))&amp;", "&amp;I25&amp;REPT(" ",19-LEN(I25))&amp;", "&amp;J25&amp;REPT(" ",20-LEN(J25))&amp;","&amp;" { "&amp;IF(AH25="",0,MID(AH25,1,LEN(AH25)-2))&amp;", "&amp;IF(BF25="",0,MID(BF25,1,LEN(BF25)-2))&amp;" } },"</f>
        <v>  {ExprOperator::UnaryPlus      , {false,false}, (ExprPromMode)0        , (MasterType)0      , MasterType::Integer , { (1&lt;&lt;(int)MasterType::Integer) , 0 } },</v>
      </c>
    </row>
    <row r="26" customFormat="false" ht="15" hidden="false" customHeight="false" outlineLevel="0" collapsed="false">
      <c r="A26" s="1" t="s">
        <v>41</v>
      </c>
      <c r="B26" s="2" t="s">
        <v>42</v>
      </c>
      <c r="C26" s="20" t="s">
        <v>43</v>
      </c>
      <c r="D26" s="3" t="s">
        <v>24</v>
      </c>
      <c r="E26" s="3" t="str">
        <f aca="false">IF(OR(F26="true",G26="true"),"X","-")</f>
        <v>-</v>
      </c>
      <c r="F26" s="3" t="str">
        <f aca="false">IF(COUNTIF(L26:U26,"X")&gt;1,"true","false")</f>
        <v>false</v>
      </c>
      <c r="G26" s="3" t="str">
        <f aca="false">IF(COUNTIF(AJ26:AS26,"X")&gt;1,"true","false")</f>
        <v>false</v>
      </c>
      <c r="H26" s="3" t="s">
        <v>25</v>
      </c>
      <c r="I26" s="3" t="s">
        <v>26</v>
      </c>
      <c r="J26" s="14" t="s">
        <v>32</v>
      </c>
      <c r="L26" s="1" t="s">
        <v>28</v>
      </c>
      <c r="M26" s="1" t="s">
        <v>28</v>
      </c>
      <c r="N26" s="1" t="s">
        <v>28</v>
      </c>
      <c r="O26" s="1" t="s">
        <v>28</v>
      </c>
      <c r="P26" s="1" t="s">
        <v>29</v>
      </c>
      <c r="Q26" s="1" t="s">
        <v>28</v>
      </c>
      <c r="R26" s="1" t="s">
        <v>28</v>
      </c>
      <c r="S26" s="1" t="s">
        <v>28</v>
      </c>
      <c r="T26" s="1" t="s">
        <v>28</v>
      </c>
      <c r="U26" s="1" t="s">
        <v>28</v>
      </c>
      <c r="V26" s="1" t="s">
        <v>28</v>
      </c>
      <c r="W26" s="21" t="str">
        <f aca="false">IF(L26="X","(1&lt;&lt;"&amp;L$2&amp;") | ","")</f>
        <v/>
      </c>
      <c r="X26" s="21" t="str">
        <f aca="false">IF(M26="X","(1&lt;&lt;"&amp;M$2&amp;") | ","")</f>
        <v/>
      </c>
      <c r="Y26" s="21" t="str">
        <f aca="false">IF(N26="X","(1&lt;&lt;"&amp;N$2&amp;") | ","")</f>
        <v/>
      </c>
      <c r="Z26" s="21" t="str">
        <f aca="false">IF(O26="X","(1&lt;&lt;"&amp;O$2&amp;") | ","")</f>
        <v/>
      </c>
      <c r="AA26" s="21" t="str">
        <f aca="false">IF(P26="X","(1&lt;&lt;"&amp;P$2&amp;") | ","")</f>
        <v>(1&lt;&lt;(int)MasterType::Long) | </v>
      </c>
      <c r="AB26" s="21" t="str">
        <f aca="false">IF(Q26="X","(1&lt;&lt;"&amp;Q$2&amp;") | ","")</f>
        <v/>
      </c>
      <c r="AC26" s="21" t="str">
        <f aca="false">IF(R26="X","(1&lt;&lt;"&amp;R$2&amp;") | ","")</f>
        <v/>
      </c>
      <c r="AD26" s="21" t="str">
        <f aca="false">IF(S26="X","(1&lt;&lt;"&amp;S$2&amp;") | ","")</f>
        <v/>
      </c>
      <c r="AE26" s="21" t="str">
        <f aca="false">IF(T26="X","(1&lt;&lt;"&amp;T$2&amp;") | ","")</f>
        <v/>
      </c>
      <c r="AF26" s="21" t="str">
        <f aca="false">IF(U26="X","(1&lt;&lt;"&amp;U$2&amp;") | ","")</f>
        <v/>
      </c>
      <c r="AG26" s="21" t="str">
        <f aca="false">IF(V26="X","(1&lt;&lt;"&amp;V$2&amp;") | ","")</f>
        <v/>
      </c>
      <c r="AH26" s="21" t="str">
        <f aca="false">W26&amp;X26&amp;Y26&amp;Z26&amp;AA26&amp;AB26&amp;AC26&amp;AD26&amp;AE26&amp;AF26&amp;AG26</f>
        <v>(1&lt;&lt;(int)MasterType::Long) | </v>
      </c>
      <c r="AJ26" s="1" t="s">
        <v>28</v>
      </c>
      <c r="AK26" s="1" t="s">
        <v>28</v>
      </c>
      <c r="AL26" s="1" t="s">
        <v>28</v>
      </c>
      <c r="AM26" s="1" t="s">
        <v>28</v>
      </c>
      <c r="AN26" s="1" t="s">
        <v>28</v>
      </c>
      <c r="AO26" s="1" t="s">
        <v>28</v>
      </c>
      <c r="AP26" s="1" t="s">
        <v>28</v>
      </c>
      <c r="AQ26" s="1" t="s">
        <v>28</v>
      </c>
      <c r="AR26" s="1" t="s">
        <v>28</v>
      </c>
      <c r="AS26" s="1" t="s">
        <v>28</v>
      </c>
      <c r="AT26" s="1" t="s">
        <v>28</v>
      </c>
      <c r="AU26" s="21" t="str">
        <f aca="false">IF(AJ26="X","(1&lt;&lt;"&amp;AJ$2&amp;") | ","")</f>
        <v/>
      </c>
      <c r="AV26" s="21" t="str">
        <f aca="false">IF(AK26="X","(1&lt;&lt;"&amp;AK$2&amp;") | ","")</f>
        <v/>
      </c>
      <c r="AW26" s="21" t="str">
        <f aca="false">IF(AL26="X","(1&lt;&lt;"&amp;AL$2&amp;") | ","")</f>
        <v/>
      </c>
      <c r="AX26" s="21" t="str">
        <f aca="false">IF(AM26="X","(1&lt;&lt;"&amp;AM$2&amp;") | ","")</f>
        <v/>
      </c>
      <c r="AY26" s="21" t="str">
        <f aca="false">IF(AN26="X","(1&lt;&lt;"&amp;AN$2&amp;") | ","")</f>
        <v/>
      </c>
      <c r="AZ26" s="21" t="str">
        <f aca="false">IF(AO26="X","(1&lt;&lt;"&amp;AO$2&amp;") | ","")</f>
        <v/>
      </c>
      <c r="BA26" s="21" t="str">
        <f aca="false">IF(AP26="X","(1&lt;&lt;"&amp;AP$2&amp;") | ","")</f>
        <v/>
      </c>
      <c r="BB26" s="21" t="str">
        <f aca="false">IF(AQ26="X","(1&lt;&lt;"&amp;AQ$2&amp;") | ","")</f>
        <v/>
      </c>
      <c r="BC26" s="21" t="str">
        <f aca="false">IF(AR26="X","(1&lt;&lt;"&amp;AR$2&amp;") | ","")</f>
        <v/>
      </c>
      <c r="BD26" s="21" t="str">
        <f aca="false">IF(AS26="X","(1&lt;&lt;"&amp;AS$2&amp;") | ","")</f>
        <v/>
      </c>
      <c r="BE26" s="21" t="str">
        <f aca="false">IF(AT26="X","(1&lt;&lt;"&amp;AT$2&amp;") | ","")</f>
        <v/>
      </c>
      <c r="BF26" s="21" t="str">
        <f aca="false">AU26&amp;AV26&amp;AW26&amp;AX26&amp;AY26&amp;AZ26&amp;BA26&amp;BB26&amp;BC26&amp;BD26&amp;BE26</f>
        <v/>
      </c>
      <c r="BH26" s="7" t="str">
        <f aca="false">"  {"&amp;A26&amp;REPT(" ",29-LEN(A26))&amp;", {"&amp;F26&amp;REPT(" ",5-LEN(F26))&amp;","&amp;G26&amp;REPT(" ",5-LEN(G26))&amp;"}, "&amp;H26&amp;REPT(" ",23-LEN(H26))&amp;", "&amp;I26&amp;REPT(" ",19-LEN(I26))&amp;", "&amp;J26&amp;REPT(" ",20-LEN(J26))&amp;","&amp;" { "&amp;IF(AH26="",0,MID(AH26,1,LEN(AH26)-2))&amp;", "&amp;IF(BF26="",0,MID(BF26,1,LEN(BF26)-2))&amp;" } },"</f>
        <v>  {ExprOperator::UnaryPlus      , {false,false}, (ExprPromMode)0        , (MasterType)0      , MasterType::Long    , { (1&lt;&lt;(int)MasterType::Long) , 0 } },</v>
      </c>
    </row>
    <row r="27" customFormat="false" ht="15" hidden="false" customHeight="false" outlineLevel="0" collapsed="false">
      <c r="A27" s="1" t="s">
        <v>41</v>
      </c>
      <c r="B27" s="2" t="s">
        <v>42</v>
      </c>
      <c r="C27" s="20" t="s">
        <v>43</v>
      </c>
      <c r="D27" s="3" t="s">
        <v>24</v>
      </c>
      <c r="E27" s="3" t="str">
        <f aca="false">IF(OR(F27="true",G27="true"),"X","-")</f>
        <v>-</v>
      </c>
      <c r="F27" s="3" t="str">
        <f aca="false">IF(COUNTIF(L27:U27,"X")&gt;1,"true","false")</f>
        <v>false</v>
      </c>
      <c r="G27" s="3" t="str">
        <f aca="false">IF(COUNTIF(AJ27:AS27,"X")&gt;1,"true","false")</f>
        <v>false</v>
      </c>
      <c r="H27" s="3" t="s">
        <v>25</v>
      </c>
      <c r="I27" s="3" t="s">
        <v>26</v>
      </c>
      <c r="J27" s="14" t="s">
        <v>33</v>
      </c>
      <c r="L27" s="1" t="s">
        <v>28</v>
      </c>
      <c r="M27" s="1" t="s">
        <v>28</v>
      </c>
      <c r="N27" s="1" t="s">
        <v>28</v>
      </c>
      <c r="O27" s="1" t="s">
        <v>28</v>
      </c>
      <c r="P27" s="1" t="s">
        <v>28</v>
      </c>
      <c r="Q27" s="1" t="s">
        <v>29</v>
      </c>
      <c r="R27" s="1" t="s">
        <v>28</v>
      </c>
      <c r="S27" s="1" t="s">
        <v>28</v>
      </c>
      <c r="T27" s="1" t="s">
        <v>28</v>
      </c>
      <c r="U27" s="1" t="s">
        <v>28</v>
      </c>
      <c r="V27" s="1" t="s">
        <v>28</v>
      </c>
      <c r="W27" s="21" t="str">
        <f aca="false">IF(L27="X","(1&lt;&lt;"&amp;L$2&amp;") | ","")</f>
        <v/>
      </c>
      <c r="X27" s="21" t="str">
        <f aca="false">IF(M27="X","(1&lt;&lt;"&amp;M$2&amp;") | ","")</f>
        <v/>
      </c>
      <c r="Y27" s="21" t="str">
        <f aca="false">IF(N27="X","(1&lt;&lt;"&amp;N$2&amp;") | ","")</f>
        <v/>
      </c>
      <c r="Z27" s="21" t="str">
        <f aca="false">IF(O27="X","(1&lt;&lt;"&amp;O$2&amp;") | ","")</f>
        <v/>
      </c>
      <c r="AA27" s="21" t="str">
        <f aca="false">IF(P27="X","(1&lt;&lt;"&amp;P$2&amp;") | ","")</f>
        <v/>
      </c>
      <c r="AB27" s="21" t="str">
        <f aca="false">IF(Q27="X","(1&lt;&lt;"&amp;Q$2&amp;") | ","")</f>
        <v>(1&lt;&lt;(int)MasterType::Float) | </v>
      </c>
      <c r="AC27" s="21" t="str">
        <f aca="false">IF(R27="X","(1&lt;&lt;"&amp;R$2&amp;") | ","")</f>
        <v/>
      </c>
      <c r="AD27" s="21" t="str">
        <f aca="false">IF(S27="X","(1&lt;&lt;"&amp;S$2&amp;") | ","")</f>
        <v/>
      </c>
      <c r="AE27" s="21" t="str">
        <f aca="false">IF(T27="X","(1&lt;&lt;"&amp;T$2&amp;") | ","")</f>
        <v/>
      </c>
      <c r="AF27" s="21" t="str">
        <f aca="false">IF(U27="X","(1&lt;&lt;"&amp;U$2&amp;") | ","")</f>
        <v/>
      </c>
      <c r="AG27" s="21" t="str">
        <f aca="false">IF(V27="X","(1&lt;&lt;"&amp;V$2&amp;") | ","")</f>
        <v/>
      </c>
      <c r="AH27" s="21" t="str">
        <f aca="false">W27&amp;X27&amp;Y27&amp;Z27&amp;AA27&amp;AB27&amp;AC27&amp;AD27&amp;AE27&amp;AF27&amp;AG27</f>
        <v>(1&lt;&lt;(int)MasterType::Float) | </v>
      </c>
      <c r="AJ27" s="1" t="s">
        <v>28</v>
      </c>
      <c r="AK27" s="1" t="s">
        <v>28</v>
      </c>
      <c r="AL27" s="1" t="s">
        <v>28</v>
      </c>
      <c r="AM27" s="1" t="s">
        <v>28</v>
      </c>
      <c r="AN27" s="1" t="s">
        <v>28</v>
      </c>
      <c r="AO27" s="1" t="s">
        <v>28</v>
      </c>
      <c r="AP27" s="1" t="s">
        <v>28</v>
      </c>
      <c r="AQ27" s="1" t="s">
        <v>28</v>
      </c>
      <c r="AR27" s="1" t="s">
        <v>28</v>
      </c>
      <c r="AS27" s="1" t="s">
        <v>28</v>
      </c>
      <c r="AT27" s="1" t="s">
        <v>28</v>
      </c>
      <c r="AU27" s="21" t="str">
        <f aca="false">IF(AJ27="X","(1&lt;&lt;"&amp;AJ$2&amp;") | ","")</f>
        <v/>
      </c>
      <c r="AV27" s="21" t="str">
        <f aca="false">IF(AK27="X","(1&lt;&lt;"&amp;AK$2&amp;") | ","")</f>
        <v/>
      </c>
      <c r="AW27" s="21" t="str">
        <f aca="false">IF(AL27="X","(1&lt;&lt;"&amp;AL$2&amp;") | ","")</f>
        <v/>
      </c>
      <c r="AX27" s="21" t="str">
        <f aca="false">IF(AM27="X","(1&lt;&lt;"&amp;AM$2&amp;") | ","")</f>
        <v/>
      </c>
      <c r="AY27" s="21" t="str">
        <f aca="false">IF(AN27="X","(1&lt;&lt;"&amp;AN$2&amp;") | ","")</f>
        <v/>
      </c>
      <c r="AZ27" s="21" t="str">
        <f aca="false">IF(AO27="X","(1&lt;&lt;"&amp;AO$2&amp;") | ","")</f>
        <v/>
      </c>
      <c r="BA27" s="21" t="str">
        <f aca="false">IF(AP27="X","(1&lt;&lt;"&amp;AP$2&amp;") | ","")</f>
        <v/>
      </c>
      <c r="BB27" s="21" t="str">
        <f aca="false">IF(AQ27="X","(1&lt;&lt;"&amp;AQ$2&amp;") | ","")</f>
        <v/>
      </c>
      <c r="BC27" s="21" t="str">
        <f aca="false">IF(AR27="X","(1&lt;&lt;"&amp;AR$2&amp;") | ","")</f>
        <v/>
      </c>
      <c r="BD27" s="21" t="str">
        <f aca="false">IF(AS27="X","(1&lt;&lt;"&amp;AS$2&amp;") | ","")</f>
        <v/>
      </c>
      <c r="BE27" s="21" t="str">
        <f aca="false">IF(AT27="X","(1&lt;&lt;"&amp;AT$2&amp;") | ","")</f>
        <v/>
      </c>
      <c r="BF27" s="21" t="str">
        <f aca="false">AU27&amp;AV27&amp;AW27&amp;AX27&amp;AY27&amp;AZ27&amp;BA27&amp;BB27&amp;BC27&amp;BD27&amp;BE27</f>
        <v/>
      </c>
      <c r="BH27" s="7" t="str">
        <f aca="false">"  {"&amp;A27&amp;REPT(" ",29-LEN(A27))&amp;", {"&amp;F27&amp;REPT(" ",5-LEN(F27))&amp;","&amp;G27&amp;REPT(" ",5-LEN(G27))&amp;"}, "&amp;H27&amp;REPT(" ",23-LEN(H27))&amp;", "&amp;I27&amp;REPT(" ",19-LEN(I27))&amp;", "&amp;J27&amp;REPT(" ",20-LEN(J27))&amp;","&amp;" { "&amp;IF(AH27="",0,MID(AH27,1,LEN(AH27)-2))&amp;", "&amp;IF(BF27="",0,MID(BF27,1,LEN(BF27)-2))&amp;" } },"</f>
        <v>  {ExprOperator::UnaryPlus      , {false,false}, (ExprPromMode)0        , (MasterType)0      , MasterType::Float   , { (1&lt;&lt;(int)MasterType::Float) , 0 } },</v>
      </c>
    </row>
    <row r="28" customFormat="false" ht="15" hidden="false" customHeight="false" outlineLevel="0" collapsed="false">
      <c r="A28" s="1" t="s">
        <v>44</v>
      </c>
      <c r="B28" s="2" t="s">
        <v>45</v>
      </c>
      <c r="C28" s="20" t="s">
        <v>46</v>
      </c>
      <c r="D28" s="3" t="s">
        <v>24</v>
      </c>
      <c r="E28" s="3" t="str">
        <f aca="false">IF(OR(F28="true",G28="true"),"X","-")</f>
        <v>-</v>
      </c>
      <c r="F28" s="3" t="str">
        <f aca="false">IF(COUNTIF(L28:U28,"X")&gt;1,"true","false")</f>
        <v>false</v>
      </c>
      <c r="G28" s="3" t="str">
        <f aca="false">IF(COUNTIF(AJ28:AS28,"X")&gt;1,"true","false")</f>
        <v>false</v>
      </c>
      <c r="H28" s="3" t="s">
        <v>25</v>
      </c>
      <c r="I28" s="3" t="s">
        <v>26</v>
      </c>
      <c r="J28" s="14" t="s">
        <v>27</v>
      </c>
      <c r="L28" s="1" t="s">
        <v>28</v>
      </c>
      <c r="M28" s="1" t="s">
        <v>29</v>
      </c>
      <c r="N28" s="1" t="s">
        <v>28</v>
      </c>
      <c r="O28" s="1" t="s">
        <v>28</v>
      </c>
      <c r="P28" s="1" t="s">
        <v>28</v>
      </c>
      <c r="Q28" s="1" t="s">
        <v>28</v>
      </c>
      <c r="R28" s="1" t="s">
        <v>28</v>
      </c>
      <c r="S28" s="1" t="s">
        <v>28</v>
      </c>
      <c r="T28" s="1" t="s">
        <v>28</v>
      </c>
      <c r="U28" s="1" t="s">
        <v>28</v>
      </c>
      <c r="V28" s="1" t="s">
        <v>28</v>
      </c>
      <c r="W28" s="21" t="str">
        <f aca="false">IF(L28="X","(1&lt;&lt;"&amp;L$2&amp;") | ","")</f>
        <v/>
      </c>
      <c r="X28" s="21" t="str">
        <f aca="false">IF(M28="X","(1&lt;&lt;"&amp;M$2&amp;") | ","")</f>
        <v>(1&lt;&lt;(int)MasterType::Char) | </v>
      </c>
      <c r="Y28" s="21" t="str">
        <f aca="false">IF(N28="X","(1&lt;&lt;"&amp;N$2&amp;") | ","")</f>
        <v/>
      </c>
      <c r="Z28" s="21" t="str">
        <f aca="false">IF(O28="X","(1&lt;&lt;"&amp;O$2&amp;") | ","")</f>
        <v/>
      </c>
      <c r="AA28" s="21" t="str">
        <f aca="false">IF(P28="X","(1&lt;&lt;"&amp;P$2&amp;") | ","")</f>
        <v/>
      </c>
      <c r="AB28" s="21" t="str">
        <f aca="false">IF(Q28="X","(1&lt;&lt;"&amp;Q$2&amp;") | ","")</f>
        <v/>
      </c>
      <c r="AC28" s="21" t="str">
        <f aca="false">IF(R28="X","(1&lt;&lt;"&amp;R$2&amp;") | ","")</f>
        <v/>
      </c>
      <c r="AD28" s="21" t="str">
        <f aca="false">IF(S28="X","(1&lt;&lt;"&amp;S$2&amp;") | ","")</f>
        <v/>
      </c>
      <c r="AE28" s="21" t="str">
        <f aca="false">IF(T28="X","(1&lt;&lt;"&amp;T$2&amp;") | ","")</f>
        <v/>
      </c>
      <c r="AF28" s="21" t="str">
        <f aca="false">IF(U28="X","(1&lt;&lt;"&amp;U$2&amp;") | ","")</f>
        <v/>
      </c>
      <c r="AG28" s="21" t="str">
        <f aca="false">IF(V28="X","(1&lt;&lt;"&amp;V$2&amp;") | ","")</f>
        <v/>
      </c>
      <c r="AH28" s="21" t="str">
        <f aca="false">W28&amp;X28&amp;Y28&amp;Z28&amp;AA28&amp;AB28&amp;AC28&amp;AD28&amp;AE28&amp;AF28&amp;AG28</f>
        <v>(1&lt;&lt;(int)MasterType::Char) | </v>
      </c>
      <c r="AJ28" s="1" t="s">
        <v>28</v>
      </c>
      <c r="AK28" s="1" t="s">
        <v>28</v>
      </c>
      <c r="AL28" s="1" t="s">
        <v>28</v>
      </c>
      <c r="AM28" s="1" t="s">
        <v>28</v>
      </c>
      <c r="AN28" s="1" t="s">
        <v>28</v>
      </c>
      <c r="AO28" s="1" t="s">
        <v>28</v>
      </c>
      <c r="AP28" s="1" t="s">
        <v>28</v>
      </c>
      <c r="AQ28" s="1" t="s">
        <v>28</v>
      </c>
      <c r="AR28" s="1" t="s">
        <v>28</v>
      </c>
      <c r="AS28" s="1" t="s">
        <v>28</v>
      </c>
      <c r="AT28" s="1" t="s">
        <v>28</v>
      </c>
      <c r="AU28" s="21" t="str">
        <f aca="false">IF(AJ28="X","(1&lt;&lt;"&amp;AJ$2&amp;") | ","")</f>
        <v/>
      </c>
      <c r="AV28" s="21" t="str">
        <f aca="false">IF(AK28="X","(1&lt;&lt;"&amp;AK$2&amp;") | ","")</f>
        <v/>
      </c>
      <c r="AW28" s="21" t="str">
        <f aca="false">IF(AL28="X","(1&lt;&lt;"&amp;AL$2&amp;") | ","")</f>
        <v/>
      </c>
      <c r="AX28" s="21" t="str">
        <f aca="false">IF(AM28="X","(1&lt;&lt;"&amp;AM$2&amp;") | ","")</f>
        <v/>
      </c>
      <c r="AY28" s="21" t="str">
        <f aca="false">IF(AN28="X","(1&lt;&lt;"&amp;AN$2&amp;") | ","")</f>
        <v/>
      </c>
      <c r="AZ28" s="21" t="str">
        <f aca="false">IF(AO28="X","(1&lt;&lt;"&amp;AO$2&amp;") | ","")</f>
        <v/>
      </c>
      <c r="BA28" s="21" t="str">
        <f aca="false">IF(AP28="X","(1&lt;&lt;"&amp;AP$2&amp;") | ","")</f>
        <v/>
      </c>
      <c r="BB28" s="21" t="str">
        <f aca="false">IF(AQ28="X","(1&lt;&lt;"&amp;AQ$2&amp;") | ","")</f>
        <v/>
      </c>
      <c r="BC28" s="21" t="str">
        <f aca="false">IF(AR28="X","(1&lt;&lt;"&amp;AR$2&amp;") | ","")</f>
        <v/>
      </c>
      <c r="BD28" s="21" t="str">
        <f aca="false">IF(AS28="X","(1&lt;&lt;"&amp;AS$2&amp;") | ","")</f>
        <v/>
      </c>
      <c r="BE28" s="21" t="str">
        <f aca="false">IF(AT28="X","(1&lt;&lt;"&amp;AT$2&amp;") | ","")</f>
        <v/>
      </c>
      <c r="BF28" s="21" t="str">
        <f aca="false">AU28&amp;AV28&amp;AW28&amp;AX28&amp;AY28&amp;AZ28&amp;BA28&amp;BB28&amp;BC28&amp;BD28&amp;BE28</f>
        <v/>
      </c>
      <c r="BH28" s="7" t="str">
        <f aca="false">"  {"&amp;A28&amp;REPT(" ",29-LEN(A28))&amp;", {"&amp;F28&amp;REPT(" ",5-LEN(F28))&amp;","&amp;G28&amp;REPT(" ",5-LEN(G28))&amp;"}, "&amp;H28&amp;REPT(" ",23-LEN(H28))&amp;", "&amp;I28&amp;REPT(" ",19-LEN(I28))&amp;", "&amp;J28&amp;REPT(" ",20-LEN(J28))&amp;","&amp;" { "&amp;IF(AH28="",0,MID(AH28,1,LEN(AH28)-2))&amp;", "&amp;IF(BF28="",0,MID(BF28,1,LEN(BF28)-2))&amp;" } },"</f>
        <v>  {ExprOperator::UnaryMinus     , {false,false}, (ExprPromMode)0        , (MasterType)0      , MasterType::Char    , { (1&lt;&lt;(int)MasterType::Char) , 0 } },</v>
      </c>
    </row>
    <row r="29" customFormat="false" ht="15" hidden="false" customHeight="false" outlineLevel="0" collapsed="false">
      <c r="A29" s="1" t="s">
        <v>44</v>
      </c>
      <c r="B29" s="2" t="s">
        <v>45</v>
      </c>
      <c r="C29" s="20" t="s">
        <v>46</v>
      </c>
      <c r="D29" s="3" t="s">
        <v>24</v>
      </c>
      <c r="E29" s="3" t="str">
        <f aca="false">IF(OR(F29="true",G29="true"),"X","-")</f>
        <v>-</v>
      </c>
      <c r="F29" s="3" t="str">
        <f aca="false">IF(COUNTIF(L29:U29,"X")&gt;1,"true","false")</f>
        <v>false</v>
      </c>
      <c r="G29" s="3" t="str">
        <f aca="false">IF(COUNTIF(AJ29:AS29,"X")&gt;1,"true","false")</f>
        <v>false</v>
      </c>
      <c r="H29" s="3" t="s">
        <v>25</v>
      </c>
      <c r="I29" s="3" t="s">
        <v>26</v>
      </c>
      <c r="J29" s="14" t="s">
        <v>30</v>
      </c>
      <c r="L29" s="1" t="s">
        <v>28</v>
      </c>
      <c r="M29" s="1" t="s">
        <v>28</v>
      </c>
      <c r="N29" s="1" t="s">
        <v>29</v>
      </c>
      <c r="O29" s="1" t="s">
        <v>28</v>
      </c>
      <c r="P29" s="1" t="s">
        <v>28</v>
      </c>
      <c r="Q29" s="1" t="s">
        <v>28</v>
      </c>
      <c r="R29" s="1" t="s">
        <v>28</v>
      </c>
      <c r="S29" s="1" t="s">
        <v>28</v>
      </c>
      <c r="T29" s="1" t="s">
        <v>28</v>
      </c>
      <c r="U29" s="1" t="s">
        <v>28</v>
      </c>
      <c r="V29" s="1" t="s">
        <v>28</v>
      </c>
      <c r="W29" s="21" t="str">
        <f aca="false">IF(L29="X","(1&lt;&lt;"&amp;L$2&amp;") | ","")</f>
        <v/>
      </c>
      <c r="X29" s="21" t="str">
        <f aca="false">IF(M29="X","(1&lt;&lt;"&amp;M$2&amp;") | ","")</f>
        <v/>
      </c>
      <c r="Y29" s="21" t="str">
        <f aca="false">IF(N29="X","(1&lt;&lt;"&amp;N$2&amp;") | ","")</f>
        <v>(1&lt;&lt;(int)MasterType::Short) | </v>
      </c>
      <c r="Z29" s="21" t="str">
        <f aca="false">IF(O29="X","(1&lt;&lt;"&amp;O$2&amp;") | ","")</f>
        <v/>
      </c>
      <c r="AA29" s="21" t="str">
        <f aca="false">IF(P29="X","(1&lt;&lt;"&amp;P$2&amp;") | ","")</f>
        <v/>
      </c>
      <c r="AB29" s="21" t="str">
        <f aca="false">IF(Q29="X","(1&lt;&lt;"&amp;Q$2&amp;") | ","")</f>
        <v/>
      </c>
      <c r="AC29" s="21" t="str">
        <f aca="false">IF(R29="X","(1&lt;&lt;"&amp;R$2&amp;") | ","")</f>
        <v/>
      </c>
      <c r="AD29" s="21" t="str">
        <f aca="false">IF(S29="X","(1&lt;&lt;"&amp;S$2&amp;") | ","")</f>
        <v/>
      </c>
      <c r="AE29" s="21" t="str">
        <f aca="false">IF(T29="X","(1&lt;&lt;"&amp;T$2&amp;") | ","")</f>
        <v/>
      </c>
      <c r="AF29" s="21" t="str">
        <f aca="false">IF(U29="X","(1&lt;&lt;"&amp;U$2&amp;") | ","")</f>
        <v/>
      </c>
      <c r="AG29" s="21" t="str">
        <f aca="false">IF(V29="X","(1&lt;&lt;"&amp;V$2&amp;") | ","")</f>
        <v/>
      </c>
      <c r="AH29" s="21" t="str">
        <f aca="false">W29&amp;X29&amp;Y29&amp;Z29&amp;AA29&amp;AB29&amp;AC29&amp;AD29&amp;AE29&amp;AF29&amp;AG29</f>
        <v>(1&lt;&lt;(int)MasterType::Short) | </v>
      </c>
      <c r="AJ29" s="1" t="s">
        <v>28</v>
      </c>
      <c r="AK29" s="1" t="s">
        <v>28</v>
      </c>
      <c r="AL29" s="1" t="s">
        <v>28</v>
      </c>
      <c r="AM29" s="1" t="s">
        <v>28</v>
      </c>
      <c r="AN29" s="1" t="s">
        <v>28</v>
      </c>
      <c r="AO29" s="1" t="s">
        <v>28</v>
      </c>
      <c r="AP29" s="1" t="s">
        <v>28</v>
      </c>
      <c r="AQ29" s="1" t="s">
        <v>28</v>
      </c>
      <c r="AR29" s="1" t="s">
        <v>28</v>
      </c>
      <c r="AS29" s="1" t="s">
        <v>28</v>
      </c>
      <c r="AT29" s="1" t="s">
        <v>28</v>
      </c>
      <c r="AU29" s="21" t="str">
        <f aca="false">IF(AJ29="X","(1&lt;&lt;"&amp;AJ$2&amp;") | ","")</f>
        <v/>
      </c>
      <c r="AV29" s="21" t="str">
        <f aca="false">IF(AK29="X","(1&lt;&lt;"&amp;AK$2&amp;") | ","")</f>
        <v/>
      </c>
      <c r="AW29" s="21" t="str">
        <f aca="false">IF(AL29="X","(1&lt;&lt;"&amp;AL$2&amp;") | ","")</f>
        <v/>
      </c>
      <c r="AX29" s="21" t="str">
        <f aca="false">IF(AM29="X","(1&lt;&lt;"&amp;AM$2&amp;") | ","")</f>
        <v/>
      </c>
      <c r="AY29" s="21" t="str">
        <f aca="false">IF(AN29="X","(1&lt;&lt;"&amp;AN$2&amp;") | ","")</f>
        <v/>
      </c>
      <c r="AZ29" s="21" t="str">
        <f aca="false">IF(AO29="X","(1&lt;&lt;"&amp;AO$2&amp;") | ","")</f>
        <v/>
      </c>
      <c r="BA29" s="21" t="str">
        <f aca="false">IF(AP29="X","(1&lt;&lt;"&amp;AP$2&amp;") | ","")</f>
        <v/>
      </c>
      <c r="BB29" s="21" t="str">
        <f aca="false">IF(AQ29="X","(1&lt;&lt;"&amp;AQ$2&amp;") | ","")</f>
        <v/>
      </c>
      <c r="BC29" s="21" t="str">
        <f aca="false">IF(AR29="X","(1&lt;&lt;"&amp;AR$2&amp;") | ","")</f>
        <v/>
      </c>
      <c r="BD29" s="21" t="str">
        <f aca="false">IF(AS29="X","(1&lt;&lt;"&amp;AS$2&amp;") | ","")</f>
        <v/>
      </c>
      <c r="BE29" s="21" t="str">
        <f aca="false">IF(AT29="X","(1&lt;&lt;"&amp;AT$2&amp;") | ","")</f>
        <v/>
      </c>
      <c r="BF29" s="21" t="str">
        <f aca="false">AU29&amp;AV29&amp;AW29&amp;AX29&amp;AY29&amp;AZ29&amp;BA29&amp;BB29&amp;BC29&amp;BD29&amp;BE29</f>
        <v/>
      </c>
      <c r="BH29" s="7" t="str">
        <f aca="false">"  {"&amp;A29&amp;REPT(" ",29-LEN(A29))&amp;", {"&amp;F29&amp;REPT(" ",5-LEN(F29))&amp;","&amp;G29&amp;REPT(" ",5-LEN(G29))&amp;"}, "&amp;H29&amp;REPT(" ",23-LEN(H29))&amp;", "&amp;I29&amp;REPT(" ",19-LEN(I29))&amp;", "&amp;J29&amp;REPT(" ",20-LEN(J29))&amp;","&amp;" { "&amp;IF(AH29="",0,MID(AH29,1,LEN(AH29)-2))&amp;", "&amp;IF(BF29="",0,MID(BF29,1,LEN(BF29)-2))&amp;" } },"</f>
        <v>  {ExprOperator::UnaryMinus     , {false,false}, (ExprPromMode)0        , (MasterType)0      , MasterType::Short   , { (1&lt;&lt;(int)MasterType::Short) , 0 } },</v>
      </c>
    </row>
    <row r="30" customFormat="false" ht="15" hidden="false" customHeight="false" outlineLevel="0" collapsed="false">
      <c r="A30" s="1" t="s">
        <v>44</v>
      </c>
      <c r="B30" s="2" t="s">
        <v>45</v>
      </c>
      <c r="C30" s="20" t="s">
        <v>46</v>
      </c>
      <c r="D30" s="3" t="s">
        <v>24</v>
      </c>
      <c r="E30" s="3" t="str">
        <f aca="false">IF(OR(F30="true",G30="true"),"X","-")</f>
        <v>-</v>
      </c>
      <c r="F30" s="3" t="str">
        <f aca="false">IF(COUNTIF(L30:U30,"X")&gt;1,"true","false")</f>
        <v>false</v>
      </c>
      <c r="G30" s="3" t="str">
        <f aca="false">IF(COUNTIF(AJ30:AS30,"X")&gt;1,"true","false")</f>
        <v>false</v>
      </c>
      <c r="H30" s="3" t="s">
        <v>25</v>
      </c>
      <c r="I30" s="3" t="s">
        <v>26</v>
      </c>
      <c r="J30" s="14" t="s">
        <v>31</v>
      </c>
      <c r="L30" s="1" t="s">
        <v>28</v>
      </c>
      <c r="M30" s="1" t="s">
        <v>28</v>
      </c>
      <c r="N30" s="1" t="s">
        <v>28</v>
      </c>
      <c r="O30" s="1" t="s">
        <v>29</v>
      </c>
      <c r="P30" s="1" t="s">
        <v>28</v>
      </c>
      <c r="Q30" s="1" t="s">
        <v>28</v>
      </c>
      <c r="R30" s="1" t="s">
        <v>28</v>
      </c>
      <c r="S30" s="1" t="s">
        <v>28</v>
      </c>
      <c r="T30" s="1" t="s">
        <v>28</v>
      </c>
      <c r="U30" s="1" t="s">
        <v>28</v>
      </c>
      <c r="V30" s="1" t="s">
        <v>28</v>
      </c>
      <c r="W30" s="21" t="str">
        <f aca="false">IF(L30="X","(1&lt;&lt;"&amp;L$2&amp;") | ","")</f>
        <v/>
      </c>
      <c r="X30" s="21" t="str">
        <f aca="false">IF(M30="X","(1&lt;&lt;"&amp;M$2&amp;") | ","")</f>
        <v/>
      </c>
      <c r="Y30" s="21" t="str">
        <f aca="false">IF(N30="X","(1&lt;&lt;"&amp;N$2&amp;") | ","")</f>
        <v/>
      </c>
      <c r="Z30" s="21" t="str">
        <f aca="false">IF(O30="X","(1&lt;&lt;"&amp;O$2&amp;") | ","")</f>
        <v>(1&lt;&lt;(int)MasterType::Integer) | </v>
      </c>
      <c r="AA30" s="21" t="str">
        <f aca="false">IF(P30="X","(1&lt;&lt;"&amp;P$2&amp;") | ","")</f>
        <v/>
      </c>
      <c r="AB30" s="21" t="str">
        <f aca="false">IF(Q30="X","(1&lt;&lt;"&amp;Q$2&amp;") | ","")</f>
        <v/>
      </c>
      <c r="AC30" s="21" t="str">
        <f aca="false">IF(R30="X","(1&lt;&lt;"&amp;R$2&amp;") | ","")</f>
        <v/>
      </c>
      <c r="AD30" s="21" t="str">
        <f aca="false">IF(S30="X","(1&lt;&lt;"&amp;S$2&amp;") | ","")</f>
        <v/>
      </c>
      <c r="AE30" s="21" t="str">
        <f aca="false">IF(T30="X","(1&lt;&lt;"&amp;T$2&amp;") | ","")</f>
        <v/>
      </c>
      <c r="AF30" s="21" t="str">
        <f aca="false">IF(U30="X","(1&lt;&lt;"&amp;U$2&amp;") | ","")</f>
        <v/>
      </c>
      <c r="AG30" s="21" t="str">
        <f aca="false">IF(V30="X","(1&lt;&lt;"&amp;V$2&amp;") | ","")</f>
        <v/>
      </c>
      <c r="AH30" s="21" t="str">
        <f aca="false">W30&amp;X30&amp;Y30&amp;Z30&amp;AA30&amp;AB30&amp;AC30&amp;AD30&amp;AE30&amp;AF30&amp;AG30</f>
        <v>(1&lt;&lt;(int)MasterType::Integer) | </v>
      </c>
      <c r="AJ30" s="1" t="s">
        <v>28</v>
      </c>
      <c r="AK30" s="1" t="s">
        <v>28</v>
      </c>
      <c r="AL30" s="1" t="s">
        <v>28</v>
      </c>
      <c r="AM30" s="1" t="s">
        <v>28</v>
      </c>
      <c r="AN30" s="1" t="s">
        <v>28</v>
      </c>
      <c r="AO30" s="1" t="s">
        <v>28</v>
      </c>
      <c r="AP30" s="1" t="s">
        <v>28</v>
      </c>
      <c r="AQ30" s="1" t="s">
        <v>28</v>
      </c>
      <c r="AR30" s="1" t="s">
        <v>28</v>
      </c>
      <c r="AS30" s="1" t="s">
        <v>28</v>
      </c>
      <c r="AT30" s="1" t="s">
        <v>28</v>
      </c>
      <c r="AU30" s="21" t="str">
        <f aca="false">IF(AJ30="X","(1&lt;&lt;"&amp;AJ$2&amp;") | ","")</f>
        <v/>
      </c>
      <c r="AV30" s="21" t="str">
        <f aca="false">IF(AK30="X","(1&lt;&lt;"&amp;AK$2&amp;") | ","")</f>
        <v/>
      </c>
      <c r="AW30" s="21" t="str">
        <f aca="false">IF(AL30="X","(1&lt;&lt;"&amp;AL$2&amp;") | ","")</f>
        <v/>
      </c>
      <c r="AX30" s="21" t="str">
        <f aca="false">IF(AM30="X","(1&lt;&lt;"&amp;AM$2&amp;") | ","")</f>
        <v/>
      </c>
      <c r="AY30" s="21" t="str">
        <f aca="false">IF(AN30="X","(1&lt;&lt;"&amp;AN$2&amp;") | ","")</f>
        <v/>
      </c>
      <c r="AZ30" s="21" t="str">
        <f aca="false">IF(AO30="X","(1&lt;&lt;"&amp;AO$2&amp;") | ","")</f>
        <v/>
      </c>
      <c r="BA30" s="21" t="str">
        <f aca="false">IF(AP30="X","(1&lt;&lt;"&amp;AP$2&amp;") | ","")</f>
        <v/>
      </c>
      <c r="BB30" s="21" t="str">
        <f aca="false">IF(AQ30="X","(1&lt;&lt;"&amp;AQ$2&amp;") | ","")</f>
        <v/>
      </c>
      <c r="BC30" s="21" t="str">
        <f aca="false">IF(AR30="X","(1&lt;&lt;"&amp;AR$2&amp;") | ","")</f>
        <v/>
      </c>
      <c r="BD30" s="21" t="str">
        <f aca="false">IF(AS30="X","(1&lt;&lt;"&amp;AS$2&amp;") | ","")</f>
        <v/>
      </c>
      <c r="BE30" s="21" t="str">
        <f aca="false">IF(AT30="X","(1&lt;&lt;"&amp;AT$2&amp;") | ","")</f>
        <v/>
      </c>
      <c r="BF30" s="21" t="str">
        <f aca="false">AU30&amp;AV30&amp;AW30&amp;AX30&amp;AY30&amp;AZ30&amp;BA30&amp;BB30&amp;BC30&amp;BD30&amp;BE30</f>
        <v/>
      </c>
      <c r="BH30" s="7" t="str">
        <f aca="false">"  {"&amp;A30&amp;REPT(" ",29-LEN(A30))&amp;", {"&amp;F30&amp;REPT(" ",5-LEN(F30))&amp;","&amp;G30&amp;REPT(" ",5-LEN(G30))&amp;"}, "&amp;H30&amp;REPT(" ",23-LEN(H30))&amp;", "&amp;I30&amp;REPT(" ",19-LEN(I30))&amp;", "&amp;J30&amp;REPT(" ",20-LEN(J30))&amp;","&amp;" { "&amp;IF(AH30="",0,MID(AH30,1,LEN(AH30)-2))&amp;", "&amp;IF(BF30="",0,MID(BF30,1,LEN(BF30)-2))&amp;" } },"</f>
        <v>  {ExprOperator::UnaryMinus     , {false,false}, (ExprPromMode)0        , (MasterType)0      , MasterType::Integer , { (1&lt;&lt;(int)MasterType::Integer) , 0 } },</v>
      </c>
    </row>
    <row r="31" customFormat="false" ht="15" hidden="false" customHeight="false" outlineLevel="0" collapsed="false">
      <c r="A31" s="1" t="s">
        <v>44</v>
      </c>
      <c r="B31" s="2" t="s">
        <v>45</v>
      </c>
      <c r="C31" s="20" t="s">
        <v>46</v>
      </c>
      <c r="D31" s="3" t="s">
        <v>24</v>
      </c>
      <c r="E31" s="3" t="str">
        <f aca="false">IF(OR(F31="true",G31="true"),"X","-")</f>
        <v>-</v>
      </c>
      <c r="F31" s="3" t="str">
        <f aca="false">IF(COUNTIF(L31:U31,"X")&gt;1,"true","false")</f>
        <v>false</v>
      </c>
      <c r="G31" s="3" t="str">
        <f aca="false">IF(COUNTIF(AJ31:AS31,"X")&gt;1,"true","false")</f>
        <v>false</v>
      </c>
      <c r="H31" s="3" t="s">
        <v>25</v>
      </c>
      <c r="I31" s="3" t="s">
        <v>26</v>
      </c>
      <c r="J31" s="14" t="s">
        <v>32</v>
      </c>
      <c r="L31" s="1" t="s">
        <v>28</v>
      </c>
      <c r="M31" s="1" t="s">
        <v>28</v>
      </c>
      <c r="N31" s="1" t="s">
        <v>28</v>
      </c>
      <c r="O31" s="1" t="s">
        <v>28</v>
      </c>
      <c r="P31" s="1" t="s">
        <v>29</v>
      </c>
      <c r="Q31" s="1" t="s">
        <v>28</v>
      </c>
      <c r="R31" s="1" t="s">
        <v>28</v>
      </c>
      <c r="S31" s="1" t="s">
        <v>28</v>
      </c>
      <c r="T31" s="1" t="s">
        <v>28</v>
      </c>
      <c r="U31" s="1" t="s">
        <v>28</v>
      </c>
      <c r="V31" s="1" t="s">
        <v>28</v>
      </c>
      <c r="W31" s="21" t="str">
        <f aca="false">IF(L31="X","(1&lt;&lt;"&amp;L$2&amp;") | ","")</f>
        <v/>
      </c>
      <c r="X31" s="21" t="str">
        <f aca="false">IF(M31="X","(1&lt;&lt;"&amp;M$2&amp;") | ","")</f>
        <v/>
      </c>
      <c r="Y31" s="21" t="str">
        <f aca="false">IF(N31="X","(1&lt;&lt;"&amp;N$2&amp;") | ","")</f>
        <v/>
      </c>
      <c r="Z31" s="21" t="str">
        <f aca="false">IF(O31="X","(1&lt;&lt;"&amp;O$2&amp;") | ","")</f>
        <v/>
      </c>
      <c r="AA31" s="21" t="str">
        <f aca="false">IF(P31="X","(1&lt;&lt;"&amp;P$2&amp;") | ","")</f>
        <v>(1&lt;&lt;(int)MasterType::Long) | </v>
      </c>
      <c r="AB31" s="21" t="str">
        <f aca="false">IF(Q31="X","(1&lt;&lt;"&amp;Q$2&amp;") | ","")</f>
        <v/>
      </c>
      <c r="AC31" s="21" t="str">
        <f aca="false">IF(R31="X","(1&lt;&lt;"&amp;R$2&amp;") | ","")</f>
        <v/>
      </c>
      <c r="AD31" s="21" t="str">
        <f aca="false">IF(S31="X","(1&lt;&lt;"&amp;S$2&amp;") | ","")</f>
        <v/>
      </c>
      <c r="AE31" s="21" t="str">
        <f aca="false">IF(T31="X","(1&lt;&lt;"&amp;T$2&amp;") | ","")</f>
        <v/>
      </c>
      <c r="AF31" s="21" t="str">
        <f aca="false">IF(U31="X","(1&lt;&lt;"&amp;U$2&amp;") | ","")</f>
        <v/>
      </c>
      <c r="AG31" s="21" t="str">
        <f aca="false">IF(V31="X","(1&lt;&lt;"&amp;V$2&amp;") | ","")</f>
        <v/>
      </c>
      <c r="AH31" s="21" t="str">
        <f aca="false">W31&amp;X31&amp;Y31&amp;Z31&amp;AA31&amp;AB31&amp;AC31&amp;AD31&amp;AE31&amp;AF31&amp;AG31</f>
        <v>(1&lt;&lt;(int)MasterType::Long) | </v>
      </c>
      <c r="AJ31" s="1" t="s">
        <v>28</v>
      </c>
      <c r="AK31" s="1" t="s">
        <v>28</v>
      </c>
      <c r="AL31" s="1" t="s">
        <v>28</v>
      </c>
      <c r="AM31" s="1" t="s">
        <v>28</v>
      </c>
      <c r="AN31" s="1" t="s">
        <v>28</v>
      </c>
      <c r="AO31" s="1" t="s">
        <v>28</v>
      </c>
      <c r="AP31" s="1" t="s">
        <v>28</v>
      </c>
      <c r="AQ31" s="1" t="s">
        <v>28</v>
      </c>
      <c r="AR31" s="1" t="s">
        <v>28</v>
      </c>
      <c r="AS31" s="1" t="s">
        <v>28</v>
      </c>
      <c r="AT31" s="1" t="s">
        <v>28</v>
      </c>
      <c r="AU31" s="21" t="str">
        <f aca="false">IF(AJ31="X","(1&lt;&lt;"&amp;AJ$2&amp;") | ","")</f>
        <v/>
      </c>
      <c r="AV31" s="21" t="str">
        <f aca="false">IF(AK31="X","(1&lt;&lt;"&amp;AK$2&amp;") | ","")</f>
        <v/>
      </c>
      <c r="AW31" s="21" t="str">
        <f aca="false">IF(AL31="X","(1&lt;&lt;"&amp;AL$2&amp;") | ","")</f>
        <v/>
      </c>
      <c r="AX31" s="21" t="str">
        <f aca="false">IF(AM31="X","(1&lt;&lt;"&amp;AM$2&amp;") | ","")</f>
        <v/>
      </c>
      <c r="AY31" s="21" t="str">
        <f aca="false">IF(AN31="X","(1&lt;&lt;"&amp;AN$2&amp;") | ","")</f>
        <v/>
      </c>
      <c r="AZ31" s="21" t="str">
        <f aca="false">IF(AO31="X","(1&lt;&lt;"&amp;AO$2&amp;") | ","")</f>
        <v/>
      </c>
      <c r="BA31" s="21" t="str">
        <f aca="false">IF(AP31="X","(1&lt;&lt;"&amp;AP$2&amp;") | ","")</f>
        <v/>
      </c>
      <c r="BB31" s="21" t="str">
        <f aca="false">IF(AQ31="X","(1&lt;&lt;"&amp;AQ$2&amp;") | ","")</f>
        <v/>
      </c>
      <c r="BC31" s="21" t="str">
        <f aca="false">IF(AR31="X","(1&lt;&lt;"&amp;AR$2&amp;") | ","")</f>
        <v/>
      </c>
      <c r="BD31" s="21" t="str">
        <f aca="false">IF(AS31="X","(1&lt;&lt;"&amp;AS$2&amp;") | ","")</f>
        <v/>
      </c>
      <c r="BE31" s="21" t="str">
        <f aca="false">IF(AT31="X","(1&lt;&lt;"&amp;AT$2&amp;") | ","")</f>
        <v/>
      </c>
      <c r="BF31" s="21" t="str">
        <f aca="false">AU31&amp;AV31&amp;AW31&amp;AX31&amp;AY31&amp;AZ31&amp;BA31&amp;BB31&amp;BC31&amp;BD31&amp;BE31</f>
        <v/>
      </c>
      <c r="BH31" s="7" t="str">
        <f aca="false">"  {"&amp;A31&amp;REPT(" ",29-LEN(A31))&amp;", {"&amp;F31&amp;REPT(" ",5-LEN(F31))&amp;","&amp;G31&amp;REPT(" ",5-LEN(G31))&amp;"}, "&amp;H31&amp;REPT(" ",23-LEN(H31))&amp;", "&amp;I31&amp;REPT(" ",19-LEN(I31))&amp;", "&amp;J31&amp;REPT(" ",20-LEN(J31))&amp;","&amp;" { "&amp;IF(AH31="",0,MID(AH31,1,LEN(AH31)-2))&amp;", "&amp;IF(BF31="",0,MID(BF31,1,LEN(BF31)-2))&amp;" } },"</f>
        <v>  {ExprOperator::UnaryMinus     , {false,false}, (ExprPromMode)0        , (MasterType)0      , MasterType::Long    , { (1&lt;&lt;(int)MasterType::Long) , 0 } },</v>
      </c>
    </row>
    <row r="32" customFormat="false" ht="15" hidden="false" customHeight="false" outlineLevel="0" collapsed="false">
      <c r="A32" s="1" t="s">
        <v>44</v>
      </c>
      <c r="B32" s="2" t="s">
        <v>45</v>
      </c>
      <c r="C32" s="20" t="s">
        <v>46</v>
      </c>
      <c r="D32" s="3" t="s">
        <v>24</v>
      </c>
      <c r="E32" s="3" t="str">
        <f aca="false">IF(OR(F32="true",G32="true"),"X","-")</f>
        <v>-</v>
      </c>
      <c r="F32" s="3" t="str">
        <f aca="false">IF(COUNTIF(L32:U32,"X")&gt;1,"true","false")</f>
        <v>false</v>
      </c>
      <c r="G32" s="3" t="str">
        <f aca="false">IF(COUNTIF(AJ32:AS32,"X")&gt;1,"true","false")</f>
        <v>false</v>
      </c>
      <c r="H32" s="3" t="s">
        <v>25</v>
      </c>
      <c r="I32" s="3" t="s">
        <v>26</v>
      </c>
      <c r="J32" s="14" t="s">
        <v>33</v>
      </c>
      <c r="L32" s="1" t="s">
        <v>28</v>
      </c>
      <c r="M32" s="1" t="s">
        <v>28</v>
      </c>
      <c r="N32" s="1" t="s">
        <v>28</v>
      </c>
      <c r="O32" s="1" t="s">
        <v>28</v>
      </c>
      <c r="P32" s="1" t="s">
        <v>28</v>
      </c>
      <c r="Q32" s="1" t="s">
        <v>29</v>
      </c>
      <c r="R32" s="1" t="s">
        <v>28</v>
      </c>
      <c r="S32" s="1" t="s">
        <v>28</v>
      </c>
      <c r="T32" s="1" t="s">
        <v>28</v>
      </c>
      <c r="U32" s="1" t="s">
        <v>28</v>
      </c>
      <c r="V32" s="1" t="s">
        <v>28</v>
      </c>
      <c r="W32" s="21" t="str">
        <f aca="false">IF(L32="X","(1&lt;&lt;"&amp;L$2&amp;") | ","")</f>
        <v/>
      </c>
      <c r="X32" s="21" t="str">
        <f aca="false">IF(M32="X","(1&lt;&lt;"&amp;M$2&amp;") | ","")</f>
        <v/>
      </c>
      <c r="Y32" s="21" t="str">
        <f aca="false">IF(N32="X","(1&lt;&lt;"&amp;N$2&amp;") | ","")</f>
        <v/>
      </c>
      <c r="Z32" s="21" t="str">
        <f aca="false">IF(O32="X","(1&lt;&lt;"&amp;O$2&amp;") | ","")</f>
        <v/>
      </c>
      <c r="AA32" s="21" t="str">
        <f aca="false">IF(P32="X","(1&lt;&lt;"&amp;P$2&amp;") | ","")</f>
        <v/>
      </c>
      <c r="AB32" s="21" t="str">
        <f aca="false">IF(Q32="X","(1&lt;&lt;"&amp;Q$2&amp;") | ","")</f>
        <v>(1&lt;&lt;(int)MasterType::Float) | </v>
      </c>
      <c r="AC32" s="21" t="str">
        <f aca="false">IF(R32="X","(1&lt;&lt;"&amp;R$2&amp;") | ","")</f>
        <v/>
      </c>
      <c r="AD32" s="21" t="str">
        <f aca="false">IF(S32="X","(1&lt;&lt;"&amp;S$2&amp;") | ","")</f>
        <v/>
      </c>
      <c r="AE32" s="21" t="str">
        <f aca="false">IF(T32="X","(1&lt;&lt;"&amp;T$2&amp;") | ","")</f>
        <v/>
      </c>
      <c r="AF32" s="21" t="str">
        <f aca="false">IF(U32="X","(1&lt;&lt;"&amp;U$2&amp;") | ","")</f>
        <v/>
      </c>
      <c r="AG32" s="21" t="str">
        <f aca="false">IF(V32="X","(1&lt;&lt;"&amp;V$2&amp;") | ","")</f>
        <v/>
      </c>
      <c r="AH32" s="21" t="str">
        <f aca="false">W32&amp;X32&amp;Y32&amp;Z32&amp;AA32&amp;AB32&amp;AC32&amp;AD32&amp;AE32&amp;AF32&amp;AG32</f>
        <v>(1&lt;&lt;(int)MasterType::Float) | </v>
      </c>
      <c r="AJ32" s="1" t="s">
        <v>28</v>
      </c>
      <c r="AK32" s="1" t="s">
        <v>28</v>
      </c>
      <c r="AL32" s="1" t="s">
        <v>28</v>
      </c>
      <c r="AM32" s="1" t="s">
        <v>28</v>
      </c>
      <c r="AN32" s="1" t="s">
        <v>28</v>
      </c>
      <c r="AO32" s="1" t="s">
        <v>28</v>
      </c>
      <c r="AP32" s="1" t="s">
        <v>28</v>
      </c>
      <c r="AQ32" s="1" t="s">
        <v>28</v>
      </c>
      <c r="AR32" s="1" t="s">
        <v>28</v>
      </c>
      <c r="AS32" s="1" t="s">
        <v>28</v>
      </c>
      <c r="AT32" s="1" t="s">
        <v>28</v>
      </c>
      <c r="AU32" s="21" t="str">
        <f aca="false">IF(AJ32="X","(1&lt;&lt;"&amp;AJ$2&amp;") | ","")</f>
        <v/>
      </c>
      <c r="AV32" s="21" t="str">
        <f aca="false">IF(AK32="X","(1&lt;&lt;"&amp;AK$2&amp;") | ","")</f>
        <v/>
      </c>
      <c r="AW32" s="21" t="str">
        <f aca="false">IF(AL32="X","(1&lt;&lt;"&amp;AL$2&amp;") | ","")</f>
        <v/>
      </c>
      <c r="AX32" s="21" t="str">
        <f aca="false">IF(AM32="X","(1&lt;&lt;"&amp;AM$2&amp;") | ","")</f>
        <v/>
      </c>
      <c r="AY32" s="21" t="str">
        <f aca="false">IF(AN32="X","(1&lt;&lt;"&amp;AN$2&amp;") | ","")</f>
        <v/>
      </c>
      <c r="AZ32" s="21" t="str">
        <f aca="false">IF(AO32="X","(1&lt;&lt;"&amp;AO$2&amp;") | ","")</f>
        <v/>
      </c>
      <c r="BA32" s="21" t="str">
        <f aca="false">IF(AP32="X","(1&lt;&lt;"&amp;AP$2&amp;") | ","")</f>
        <v/>
      </c>
      <c r="BB32" s="21" t="str">
        <f aca="false">IF(AQ32="X","(1&lt;&lt;"&amp;AQ$2&amp;") | ","")</f>
        <v/>
      </c>
      <c r="BC32" s="21" t="str">
        <f aca="false">IF(AR32="X","(1&lt;&lt;"&amp;AR$2&amp;") | ","")</f>
        <v/>
      </c>
      <c r="BD32" s="21" t="str">
        <f aca="false">IF(AS32="X","(1&lt;&lt;"&amp;AS$2&amp;") | ","")</f>
        <v/>
      </c>
      <c r="BE32" s="21" t="str">
        <f aca="false">IF(AT32="X","(1&lt;&lt;"&amp;AT$2&amp;") | ","")</f>
        <v/>
      </c>
      <c r="BF32" s="21" t="str">
        <f aca="false">AU32&amp;AV32&amp;AW32&amp;AX32&amp;AY32&amp;AZ32&amp;BA32&amp;BB32&amp;BC32&amp;BD32&amp;BE32</f>
        <v/>
      </c>
      <c r="BH32" s="7" t="str">
        <f aca="false">"  {"&amp;A32&amp;REPT(" ",29-LEN(A32))&amp;", {"&amp;F32&amp;REPT(" ",5-LEN(F32))&amp;","&amp;G32&amp;REPT(" ",5-LEN(G32))&amp;"}, "&amp;H32&amp;REPT(" ",23-LEN(H32))&amp;", "&amp;I32&amp;REPT(" ",19-LEN(I32))&amp;", "&amp;J32&amp;REPT(" ",20-LEN(J32))&amp;","&amp;" { "&amp;IF(AH32="",0,MID(AH32,1,LEN(AH32)-2))&amp;", "&amp;IF(BF32="",0,MID(BF32,1,LEN(BF32)-2))&amp;" } },"</f>
        <v>  {ExprOperator::UnaryMinus     , {false,false}, (ExprPromMode)0        , (MasterType)0      , MasterType::Float   , { (1&lt;&lt;(int)MasterType::Float) , 0 } },</v>
      </c>
    </row>
    <row r="33" customFormat="false" ht="15" hidden="false" customHeight="false" outlineLevel="0" collapsed="false">
      <c r="A33" s="1" t="s">
        <v>47</v>
      </c>
      <c r="B33" s="2" t="s">
        <v>48</v>
      </c>
      <c r="C33" s="20" t="s">
        <v>49</v>
      </c>
      <c r="D33" s="3" t="s">
        <v>24</v>
      </c>
      <c r="E33" s="3" t="str">
        <f aca="false">IF(OR(F33="true",G33="true"),"X","-")</f>
        <v>-</v>
      </c>
      <c r="F33" s="3" t="str">
        <f aca="false">IF(COUNTIF(L33:U33,"X")&gt;1,"true","false")</f>
        <v>false</v>
      </c>
      <c r="G33" s="3" t="str">
        <f aca="false">IF(COUNTIF(AJ33:AS33,"X")&gt;1,"true","false")</f>
        <v>false</v>
      </c>
      <c r="H33" s="3" t="s">
        <v>25</v>
      </c>
      <c r="I33" s="3" t="s">
        <v>26</v>
      </c>
      <c r="J33" s="14" t="s">
        <v>50</v>
      </c>
      <c r="L33" s="1" t="s">
        <v>29</v>
      </c>
      <c r="M33" s="1" t="s">
        <v>28</v>
      </c>
      <c r="N33" s="1" t="s">
        <v>28</v>
      </c>
      <c r="O33" s="1" t="s">
        <v>28</v>
      </c>
      <c r="P33" s="1" t="s">
        <v>28</v>
      </c>
      <c r="Q33" s="1" t="s">
        <v>28</v>
      </c>
      <c r="R33" s="1" t="s">
        <v>28</v>
      </c>
      <c r="S33" s="1" t="s">
        <v>28</v>
      </c>
      <c r="T33" s="1" t="s">
        <v>28</v>
      </c>
      <c r="U33" s="1" t="s">
        <v>28</v>
      </c>
      <c r="V33" s="1" t="s">
        <v>28</v>
      </c>
      <c r="W33" s="21" t="str">
        <f aca="false">IF(L33="X","(1&lt;&lt;"&amp;L$2&amp;") | ","")</f>
        <v>(1&lt;&lt;(int)MasterType::Boolean) | </v>
      </c>
      <c r="X33" s="21" t="str">
        <f aca="false">IF(M33="X","(1&lt;&lt;"&amp;M$2&amp;") | ","")</f>
        <v/>
      </c>
      <c r="Y33" s="21" t="str">
        <f aca="false">IF(N33="X","(1&lt;&lt;"&amp;N$2&amp;") | ","")</f>
        <v/>
      </c>
      <c r="Z33" s="21" t="str">
        <f aca="false">IF(O33="X","(1&lt;&lt;"&amp;O$2&amp;") | ","")</f>
        <v/>
      </c>
      <c r="AA33" s="21" t="str">
        <f aca="false">IF(P33="X","(1&lt;&lt;"&amp;P$2&amp;") | ","")</f>
        <v/>
      </c>
      <c r="AB33" s="21" t="str">
        <f aca="false">IF(Q33="X","(1&lt;&lt;"&amp;Q$2&amp;") | ","")</f>
        <v/>
      </c>
      <c r="AC33" s="21" t="str">
        <f aca="false">IF(R33="X","(1&lt;&lt;"&amp;R$2&amp;") | ","")</f>
        <v/>
      </c>
      <c r="AD33" s="21" t="str">
        <f aca="false">IF(S33="X","(1&lt;&lt;"&amp;S$2&amp;") | ","")</f>
        <v/>
      </c>
      <c r="AE33" s="21" t="str">
        <f aca="false">IF(T33="X","(1&lt;&lt;"&amp;T$2&amp;") | ","")</f>
        <v/>
      </c>
      <c r="AF33" s="21" t="str">
        <f aca="false">IF(U33="X","(1&lt;&lt;"&amp;U$2&amp;") | ","")</f>
        <v/>
      </c>
      <c r="AG33" s="21" t="str">
        <f aca="false">IF(V33="X","(1&lt;&lt;"&amp;V$2&amp;") | ","")</f>
        <v/>
      </c>
      <c r="AH33" s="21" t="str">
        <f aca="false">W33&amp;X33&amp;Y33&amp;Z33&amp;AA33&amp;AB33&amp;AC33&amp;AD33&amp;AE33&amp;AF33&amp;AG33</f>
        <v>(1&lt;&lt;(int)MasterType::Boolean) | </v>
      </c>
      <c r="AJ33" s="1" t="s">
        <v>28</v>
      </c>
      <c r="AK33" s="1" t="s">
        <v>28</v>
      </c>
      <c r="AL33" s="1" t="s">
        <v>28</v>
      </c>
      <c r="AM33" s="1" t="s">
        <v>28</v>
      </c>
      <c r="AN33" s="1" t="s">
        <v>28</v>
      </c>
      <c r="AO33" s="1" t="s">
        <v>28</v>
      </c>
      <c r="AP33" s="1" t="s">
        <v>28</v>
      </c>
      <c r="AQ33" s="1" t="s">
        <v>28</v>
      </c>
      <c r="AR33" s="1" t="s">
        <v>28</v>
      </c>
      <c r="AS33" s="1" t="s">
        <v>28</v>
      </c>
      <c r="AT33" s="1" t="s">
        <v>28</v>
      </c>
      <c r="AU33" s="21" t="str">
        <f aca="false">IF(AJ33="X","(1&lt;&lt;"&amp;AJ$2&amp;") | ","")</f>
        <v/>
      </c>
      <c r="AV33" s="21" t="str">
        <f aca="false">IF(AK33="X","(1&lt;&lt;"&amp;AK$2&amp;") | ","")</f>
        <v/>
      </c>
      <c r="AW33" s="21" t="str">
        <f aca="false">IF(AL33="X","(1&lt;&lt;"&amp;AL$2&amp;") | ","")</f>
        <v/>
      </c>
      <c r="AX33" s="21" t="str">
        <f aca="false">IF(AM33="X","(1&lt;&lt;"&amp;AM$2&amp;") | ","")</f>
        <v/>
      </c>
      <c r="AY33" s="21" t="str">
        <f aca="false">IF(AN33="X","(1&lt;&lt;"&amp;AN$2&amp;") | ","")</f>
        <v/>
      </c>
      <c r="AZ33" s="21" t="str">
        <f aca="false">IF(AO33="X","(1&lt;&lt;"&amp;AO$2&amp;") | ","")</f>
        <v/>
      </c>
      <c r="BA33" s="21" t="str">
        <f aca="false">IF(AP33="X","(1&lt;&lt;"&amp;AP$2&amp;") | ","")</f>
        <v/>
      </c>
      <c r="BB33" s="21" t="str">
        <f aca="false">IF(AQ33="X","(1&lt;&lt;"&amp;AQ$2&amp;") | ","")</f>
        <v/>
      </c>
      <c r="BC33" s="21" t="str">
        <f aca="false">IF(AR33="X","(1&lt;&lt;"&amp;AR$2&amp;") | ","")</f>
        <v/>
      </c>
      <c r="BD33" s="21" t="str">
        <f aca="false">IF(AS33="X","(1&lt;&lt;"&amp;AS$2&amp;") | ","")</f>
        <v/>
      </c>
      <c r="BE33" s="21" t="str">
        <f aca="false">IF(AT33="X","(1&lt;&lt;"&amp;AT$2&amp;") | ","")</f>
        <v/>
      </c>
      <c r="BF33" s="21" t="str">
        <f aca="false">AU33&amp;AV33&amp;AW33&amp;AX33&amp;AY33&amp;AZ33&amp;BA33&amp;BB33&amp;BC33&amp;BD33&amp;BE33</f>
        <v/>
      </c>
      <c r="BH33" s="7" t="str">
        <f aca="false">"  {"&amp;A33&amp;REPT(" ",29-LEN(A33))&amp;", {"&amp;F33&amp;REPT(" ",5-LEN(F33))&amp;","&amp;G33&amp;REPT(" ",5-LEN(G33))&amp;"}, "&amp;H33&amp;REPT(" ",23-LEN(H33))&amp;", "&amp;I33&amp;REPT(" ",19-LEN(I33))&amp;", "&amp;J33&amp;REPT(" ",20-LEN(J33))&amp;","&amp;" { "&amp;IF(AH33="",0,MID(AH33,1,LEN(AH33)-2))&amp;", "&amp;IF(BF33="",0,MID(BF33,1,LEN(BF33)-2))&amp;" } },"</f>
        <v>  {ExprOperator::LogicalNot     , {false,false}, (ExprPromMode)0        , (MasterType)0      , MasterType::Boolean , { (1&lt;&lt;(int)MasterType::Boolean) , 0 } },</v>
      </c>
    </row>
    <row r="34" customFormat="false" ht="15" hidden="false" customHeight="false" outlineLevel="0" collapsed="false">
      <c r="A34" s="1" t="s">
        <v>51</v>
      </c>
      <c r="B34" s="2" t="s">
        <v>52</v>
      </c>
      <c r="C34" s="20" t="s">
        <v>53</v>
      </c>
      <c r="D34" s="3" t="s">
        <v>24</v>
      </c>
      <c r="E34" s="3" t="str">
        <f aca="false">IF(OR(F34="true",G34="true"),"X","-")</f>
        <v>-</v>
      </c>
      <c r="F34" s="3" t="str">
        <f aca="false">IF(COUNTIF(L34:U34,"X")&gt;1,"true","false")</f>
        <v>false</v>
      </c>
      <c r="G34" s="3" t="str">
        <f aca="false">IF(COUNTIF(AJ34:AS34,"X")&gt;1,"true","false")</f>
        <v>false</v>
      </c>
      <c r="H34" s="3" t="s">
        <v>25</v>
      </c>
      <c r="I34" s="3" t="s">
        <v>26</v>
      </c>
      <c r="J34" s="14" t="s">
        <v>27</v>
      </c>
      <c r="L34" s="1" t="s">
        <v>28</v>
      </c>
      <c r="M34" s="1" t="s">
        <v>29</v>
      </c>
      <c r="N34" s="1" t="s">
        <v>28</v>
      </c>
      <c r="O34" s="1" t="s">
        <v>28</v>
      </c>
      <c r="P34" s="1" t="s">
        <v>28</v>
      </c>
      <c r="Q34" s="1" t="s">
        <v>28</v>
      </c>
      <c r="R34" s="1" t="s">
        <v>28</v>
      </c>
      <c r="S34" s="1" t="s">
        <v>28</v>
      </c>
      <c r="T34" s="1" t="s">
        <v>28</v>
      </c>
      <c r="U34" s="1" t="s">
        <v>28</v>
      </c>
      <c r="V34" s="1" t="s">
        <v>28</v>
      </c>
      <c r="W34" s="21" t="str">
        <f aca="false">IF(L34="X","(1&lt;&lt;"&amp;L$2&amp;") | ","")</f>
        <v/>
      </c>
      <c r="X34" s="21" t="str">
        <f aca="false">IF(M34="X","(1&lt;&lt;"&amp;M$2&amp;") | ","")</f>
        <v>(1&lt;&lt;(int)MasterType::Char) | </v>
      </c>
      <c r="Y34" s="21" t="str">
        <f aca="false">IF(N34="X","(1&lt;&lt;"&amp;N$2&amp;") | ","")</f>
        <v/>
      </c>
      <c r="Z34" s="21" t="str">
        <f aca="false">IF(O34="X","(1&lt;&lt;"&amp;O$2&amp;") | ","")</f>
        <v/>
      </c>
      <c r="AA34" s="21" t="str">
        <f aca="false">IF(P34="X","(1&lt;&lt;"&amp;P$2&amp;") | ","")</f>
        <v/>
      </c>
      <c r="AB34" s="21" t="str">
        <f aca="false">IF(Q34="X","(1&lt;&lt;"&amp;Q$2&amp;") | ","")</f>
        <v/>
      </c>
      <c r="AC34" s="21" t="str">
        <f aca="false">IF(R34="X","(1&lt;&lt;"&amp;R$2&amp;") | ","")</f>
        <v/>
      </c>
      <c r="AD34" s="21" t="str">
        <f aca="false">IF(S34="X","(1&lt;&lt;"&amp;S$2&amp;") | ","")</f>
        <v/>
      </c>
      <c r="AE34" s="21" t="str">
        <f aca="false">IF(T34="X","(1&lt;&lt;"&amp;T$2&amp;") | ","")</f>
        <v/>
      </c>
      <c r="AF34" s="21" t="str">
        <f aca="false">IF(U34="X","(1&lt;&lt;"&amp;U$2&amp;") | ","")</f>
        <v/>
      </c>
      <c r="AG34" s="21" t="str">
        <f aca="false">IF(V34="X","(1&lt;&lt;"&amp;V$2&amp;") | ","")</f>
        <v/>
      </c>
      <c r="AH34" s="21" t="str">
        <f aca="false">W34&amp;X34&amp;Y34&amp;Z34&amp;AA34&amp;AB34&amp;AC34&amp;AD34&amp;AE34&amp;AF34&amp;AG34</f>
        <v>(1&lt;&lt;(int)MasterType::Char) | </v>
      </c>
      <c r="AJ34" s="1" t="s">
        <v>28</v>
      </c>
      <c r="AK34" s="1" t="s">
        <v>28</v>
      </c>
      <c r="AL34" s="1" t="s">
        <v>28</v>
      </c>
      <c r="AM34" s="1" t="s">
        <v>28</v>
      </c>
      <c r="AN34" s="1" t="s">
        <v>28</v>
      </c>
      <c r="AO34" s="1" t="s">
        <v>28</v>
      </c>
      <c r="AP34" s="1" t="s">
        <v>28</v>
      </c>
      <c r="AQ34" s="1" t="s">
        <v>28</v>
      </c>
      <c r="AR34" s="1" t="s">
        <v>28</v>
      </c>
      <c r="AS34" s="1" t="s">
        <v>28</v>
      </c>
      <c r="AT34" s="1" t="s">
        <v>28</v>
      </c>
      <c r="AU34" s="21" t="str">
        <f aca="false">IF(AJ34="X","(1&lt;&lt;"&amp;AJ$2&amp;") | ","")</f>
        <v/>
      </c>
      <c r="AV34" s="21" t="str">
        <f aca="false">IF(AK34="X","(1&lt;&lt;"&amp;AK$2&amp;") | ","")</f>
        <v/>
      </c>
      <c r="AW34" s="21" t="str">
        <f aca="false">IF(AL34="X","(1&lt;&lt;"&amp;AL$2&amp;") | ","")</f>
        <v/>
      </c>
      <c r="AX34" s="21" t="str">
        <f aca="false">IF(AM34="X","(1&lt;&lt;"&amp;AM$2&amp;") | ","")</f>
        <v/>
      </c>
      <c r="AY34" s="21" t="str">
        <f aca="false">IF(AN34="X","(1&lt;&lt;"&amp;AN$2&amp;") | ","")</f>
        <v/>
      </c>
      <c r="AZ34" s="21" t="str">
        <f aca="false">IF(AO34="X","(1&lt;&lt;"&amp;AO$2&amp;") | ","")</f>
        <v/>
      </c>
      <c r="BA34" s="21" t="str">
        <f aca="false">IF(AP34="X","(1&lt;&lt;"&amp;AP$2&amp;") | ","")</f>
        <v/>
      </c>
      <c r="BB34" s="21" t="str">
        <f aca="false">IF(AQ34="X","(1&lt;&lt;"&amp;AQ$2&amp;") | ","")</f>
        <v/>
      </c>
      <c r="BC34" s="21" t="str">
        <f aca="false">IF(AR34="X","(1&lt;&lt;"&amp;AR$2&amp;") | ","")</f>
        <v/>
      </c>
      <c r="BD34" s="21" t="str">
        <f aca="false">IF(AS34="X","(1&lt;&lt;"&amp;AS$2&amp;") | ","")</f>
        <v/>
      </c>
      <c r="BE34" s="21" t="str">
        <f aca="false">IF(AT34="X","(1&lt;&lt;"&amp;AT$2&amp;") | ","")</f>
        <v/>
      </c>
      <c r="BF34" s="21" t="str">
        <f aca="false">AU34&amp;AV34&amp;AW34&amp;AX34&amp;AY34&amp;AZ34&amp;BA34&amp;BB34&amp;BC34&amp;BD34&amp;BE34</f>
        <v/>
      </c>
      <c r="BH34" s="7" t="str">
        <f aca="false">"  {"&amp;A34&amp;REPT(" ",29-LEN(A34))&amp;", {"&amp;F34&amp;REPT(" ",5-LEN(F34))&amp;","&amp;G34&amp;REPT(" ",5-LEN(G34))&amp;"}, "&amp;H34&amp;REPT(" ",23-LEN(H34))&amp;", "&amp;I34&amp;REPT(" ",19-LEN(I34))&amp;", "&amp;J34&amp;REPT(" ",20-LEN(J34))&amp;","&amp;" { "&amp;IF(AH34="",0,MID(AH34,1,LEN(AH34)-2))&amp;", "&amp;IF(BF34="",0,MID(BF34,1,LEN(BF34)-2))&amp;" } },"</f>
        <v>  {ExprOperator::BitwiseNot     , {false,false}, (ExprPromMode)0        , (MasterType)0      , MasterType::Char    , { (1&lt;&lt;(int)MasterType::Char) , 0 } },</v>
      </c>
    </row>
    <row r="35" customFormat="false" ht="15" hidden="false" customHeight="false" outlineLevel="0" collapsed="false">
      <c r="A35" s="1" t="s">
        <v>51</v>
      </c>
      <c r="B35" s="2" t="s">
        <v>52</v>
      </c>
      <c r="C35" s="20" t="s">
        <v>53</v>
      </c>
      <c r="D35" s="3" t="s">
        <v>24</v>
      </c>
      <c r="E35" s="3" t="str">
        <f aca="false">IF(OR(F35="true",G35="true"),"X","-")</f>
        <v>-</v>
      </c>
      <c r="F35" s="3" t="str">
        <f aca="false">IF(COUNTIF(L35:U35,"X")&gt;1,"true","false")</f>
        <v>false</v>
      </c>
      <c r="G35" s="3" t="str">
        <f aca="false">IF(COUNTIF(AJ35:AS35,"X")&gt;1,"true","false")</f>
        <v>false</v>
      </c>
      <c r="H35" s="3" t="s">
        <v>25</v>
      </c>
      <c r="I35" s="3" t="s">
        <v>26</v>
      </c>
      <c r="J35" s="14" t="s">
        <v>30</v>
      </c>
      <c r="L35" s="1" t="s">
        <v>28</v>
      </c>
      <c r="M35" s="1" t="s">
        <v>28</v>
      </c>
      <c r="N35" s="1" t="s">
        <v>29</v>
      </c>
      <c r="O35" s="1" t="s">
        <v>28</v>
      </c>
      <c r="P35" s="1" t="s">
        <v>28</v>
      </c>
      <c r="Q35" s="1" t="s">
        <v>28</v>
      </c>
      <c r="R35" s="1" t="s">
        <v>28</v>
      </c>
      <c r="S35" s="1" t="s">
        <v>28</v>
      </c>
      <c r="T35" s="1" t="s">
        <v>28</v>
      </c>
      <c r="U35" s="1" t="s">
        <v>28</v>
      </c>
      <c r="V35" s="1" t="s">
        <v>28</v>
      </c>
      <c r="W35" s="21" t="str">
        <f aca="false">IF(L35="X","(1&lt;&lt;"&amp;L$2&amp;") | ","")</f>
        <v/>
      </c>
      <c r="X35" s="21" t="str">
        <f aca="false">IF(M35="X","(1&lt;&lt;"&amp;M$2&amp;") | ","")</f>
        <v/>
      </c>
      <c r="Y35" s="21" t="str">
        <f aca="false">IF(N35="X","(1&lt;&lt;"&amp;N$2&amp;") | ","")</f>
        <v>(1&lt;&lt;(int)MasterType::Short) | </v>
      </c>
      <c r="Z35" s="21" t="str">
        <f aca="false">IF(O35="X","(1&lt;&lt;"&amp;O$2&amp;") | ","")</f>
        <v/>
      </c>
      <c r="AA35" s="21" t="str">
        <f aca="false">IF(P35="X","(1&lt;&lt;"&amp;P$2&amp;") | ","")</f>
        <v/>
      </c>
      <c r="AB35" s="21" t="str">
        <f aca="false">IF(Q35="X","(1&lt;&lt;"&amp;Q$2&amp;") | ","")</f>
        <v/>
      </c>
      <c r="AC35" s="21" t="str">
        <f aca="false">IF(R35="X","(1&lt;&lt;"&amp;R$2&amp;") | ","")</f>
        <v/>
      </c>
      <c r="AD35" s="21" t="str">
        <f aca="false">IF(S35="X","(1&lt;&lt;"&amp;S$2&amp;") | ","")</f>
        <v/>
      </c>
      <c r="AE35" s="21" t="str">
        <f aca="false">IF(T35="X","(1&lt;&lt;"&amp;T$2&amp;") | ","")</f>
        <v/>
      </c>
      <c r="AF35" s="21" t="str">
        <f aca="false">IF(U35="X","(1&lt;&lt;"&amp;U$2&amp;") | ","")</f>
        <v/>
      </c>
      <c r="AG35" s="21" t="str">
        <f aca="false">IF(V35="X","(1&lt;&lt;"&amp;V$2&amp;") | ","")</f>
        <v/>
      </c>
      <c r="AH35" s="21" t="str">
        <f aca="false">W35&amp;X35&amp;Y35&amp;Z35&amp;AA35&amp;AB35&amp;AC35&amp;AD35&amp;AE35&amp;AF35&amp;AG35</f>
        <v>(1&lt;&lt;(int)MasterType::Short) | </v>
      </c>
      <c r="AJ35" s="1" t="s">
        <v>28</v>
      </c>
      <c r="AK35" s="1" t="s">
        <v>28</v>
      </c>
      <c r="AL35" s="1" t="s">
        <v>28</v>
      </c>
      <c r="AM35" s="1" t="s">
        <v>28</v>
      </c>
      <c r="AN35" s="1" t="s">
        <v>28</v>
      </c>
      <c r="AO35" s="1" t="s">
        <v>28</v>
      </c>
      <c r="AP35" s="1" t="s">
        <v>28</v>
      </c>
      <c r="AQ35" s="1" t="s">
        <v>28</v>
      </c>
      <c r="AR35" s="1" t="s">
        <v>28</v>
      </c>
      <c r="AS35" s="1" t="s">
        <v>28</v>
      </c>
      <c r="AT35" s="1" t="s">
        <v>28</v>
      </c>
      <c r="AU35" s="21" t="str">
        <f aca="false">IF(AJ35="X","(1&lt;&lt;"&amp;AJ$2&amp;") | ","")</f>
        <v/>
      </c>
      <c r="AV35" s="21" t="str">
        <f aca="false">IF(AK35="X","(1&lt;&lt;"&amp;AK$2&amp;") | ","")</f>
        <v/>
      </c>
      <c r="AW35" s="21" t="str">
        <f aca="false">IF(AL35="X","(1&lt;&lt;"&amp;AL$2&amp;") | ","")</f>
        <v/>
      </c>
      <c r="AX35" s="21" t="str">
        <f aca="false">IF(AM35="X","(1&lt;&lt;"&amp;AM$2&amp;") | ","")</f>
        <v/>
      </c>
      <c r="AY35" s="21" t="str">
        <f aca="false">IF(AN35="X","(1&lt;&lt;"&amp;AN$2&amp;") | ","")</f>
        <v/>
      </c>
      <c r="AZ35" s="21" t="str">
        <f aca="false">IF(AO35="X","(1&lt;&lt;"&amp;AO$2&amp;") | ","")</f>
        <v/>
      </c>
      <c r="BA35" s="21" t="str">
        <f aca="false">IF(AP35="X","(1&lt;&lt;"&amp;AP$2&amp;") | ","")</f>
        <v/>
      </c>
      <c r="BB35" s="21" t="str">
        <f aca="false">IF(AQ35="X","(1&lt;&lt;"&amp;AQ$2&amp;") | ","")</f>
        <v/>
      </c>
      <c r="BC35" s="21" t="str">
        <f aca="false">IF(AR35="X","(1&lt;&lt;"&amp;AR$2&amp;") | ","")</f>
        <v/>
      </c>
      <c r="BD35" s="21" t="str">
        <f aca="false">IF(AS35="X","(1&lt;&lt;"&amp;AS$2&amp;") | ","")</f>
        <v/>
      </c>
      <c r="BE35" s="21" t="str">
        <f aca="false">IF(AT35="X","(1&lt;&lt;"&amp;AT$2&amp;") | ","")</f>
        <v/>
      </c>
      <c r="BF35" s="21" t="str">
        <f aca="false">AU35&amp;AV35&amp;AW35&amp;AX35&amp;AY35&amp;AZ35&amp;BA35&amp;BB35&amp;BC35&amp;BD35&amp;BE35</f>
        <v/>
      </c>
      <c r="BH35" s="7" t="str">
        <f aca="false">"  {"&amp;A35&amp;REPT(" ",29-LEN(A35))&amp;", {"&amp;F35&amp;REPT(" ",5-LEN(F35))&amp;","&amp;G35&amp;REPT(" ",5-LEN(G35))&amp;"}, "&amp;H35&amp;REPT(" ",23-LEN(H35))&amp;", "&amp;I35&amp;REPT(" ",19-LEN(I35))&amp;", "&amp;J35&amp;REPT(" ",20-LEN(J35))&amp;","&amp;" { "&amp;IF(AH35="",0,MID(AH35,1,LEN(AH35)-2))&amp;", "&amp;IF(BF35="",0,MID(BF35,1,LEN(BF35)-2))&amp;" } },"</f>
        <v>  {ExprOperator::BitwiseNot     , {false,false}, (ExprPromMode)0        , (MasterType)0      , MasterType::Short   , { (1&lt;&lt;(int)MasterType::Short) , 0 } },</v>
      </c>
    </row>
    <row r="36" customFormat="false" ht="15" hidden="false" customHeight="false" outlineLevel="0" collapsed="false">
      <c r="A36" s="1" t="s">
        <v>51</v>
      </c>
      <c r="B36" s="2" t="s">
        <v>52</v>
      </c>
      <c r="C36" s="20" t="s">
        <v>53</v>
      </c>
      <c r="D36" s="3" t="s">
        <v>24</v>
      </c>
      <c r="E36" s="3" t="str">
        <f aca="false">IF(OR(F36="true",G36="true"),"X","-")</f>
        <v>-</v>
      </c>
      <c r="F36" s="3" t="str">
        <f aca="false">IF(COUNTIF(L36:U36,"X")&gt;1,"true","false")</f>
        <v>false</v>
      </c>
      <c r="G36" s="3" t="str">
        <f aca="false">IF(COUNTIF(AJ36:AS36,"X")&gt;1,"true","false")</f>
        <v>false</v>
      </c>
      <c r="H36" s="3" t="s">
        <v>25</v>
      </c>
      <c r="I36" s="3" t="s">
        <v>26</v>
      </c>
      <c r="J36" s="14" t="s">
        <v>31</v>
      </c>
      <c r="L36" s="1" t="s">
        <v>28</v>
      </c>
      <c r="M36" s="1" t="s">
        <v>28</v>
      </c>
      <c r="N36" s="1" t="s">
        <v>28</v>
      </c>
      <c r="O36" s="1" t="s">
        <v>29</v>
      </c>
      <c r="P36" s="1" t="s">
        <v>28</v>
      </c>
      <c r="Q36" s="1" t="s">
        <v>28</v>
      </c>
      <c r="R36" s="1" t="s">
        <v>28</v>
      </c>
      <c r="S36" s="1" t="s">
        <v>28</v>
      </c>
      <c r="T36" s="1" t="s">
        <v>28</v>
      </c>
      <c r="U36" s="1" t="s">
        <v>28</v>
      </c>
      <c r="V36" s="1" t="s">
        <v>28</v>
      </c>
      <c r="W36" s="21" t="str">
        <f aca="false">IF(L36="X","(1&lt;&lt;"&amp;L$2&amp;") | ","")</f>
        <v/>
      </c>
      <c r="X36" s="21" t="str">
        <f aca="false">IF(M36="X","(1&lt;&lt;"&amp;M$2&amp;") | ","")</f>
        <v/>
      </c>
      <c r="Y36" s="21" t="str">
        <f aca="false">IF(N36="X","(1&lt;&lt;"&amp;N$2&amp;") | ","")</f>
        <v/>
      </c>
      <c r="Z36" s="21" t="str">
        <f aca="false">IF(O36="X","(1&lt;&lt;"&amp;O$2&amp;") | ","")</f>
        <v>(1&lt;&lt;(int)MasterType::Integer) | </v>
      </c>
      <c r="AA36" s="21" t="str">
        <f aca="false">IF(P36="X","(1&lt;&lt;"&amp;P$2&amp;") | ","")</f>
        <v/>
      </c>
      <c r="AB36" s="21" t="str">
        <f aca="false">IF(Q36="X","(1&lt;&lt;"&amp;Q$2&amp;") | ","")</f>
        <v/>
      </c>
      <c r="AC36" s="21" t="str">
        <f aca="false">IF(R36="X","(1&lt;&lt;"&amp;R$2&amp;") | ","")</f>
        <v/>
      </c>
      <c r="AD36" s="21" t="str">
        <f aca="false">IF(S36="X","(1&lt;&lt;"&amp;S$2&amp;") | ","")</f>
        <v/>
      </c>
      <c r="AE36" s="21" t="str">
        <f aca="false">IF(T36="X","(1&lt;&lt;"&amp;T$2&amp;") | ","")</f>
        <v/>
      </c>
      <c r="AF36" s="21" t="str">
        <f aca="false">IF(U36="X","(1&lt;&lt;"&amp;U$2&amp;") | ","")</f>
        <v/>
      </c>
      <c r="AG36" s="21" t="str">
        <f aca="false">IF(V36="X","(1&lt;&lt;"&amp;V$2&amp;") | ","")</f>
        <v/>
      </c>
      <c r="AH36" s="21" t="str">
        <f aca="false">W36&amp;X36&amp;Y36&amp;Z36&amp;AA36&amp;AB36&amp;AC36&amp;AD36&amp;AE36&amp;AF36&amp;AG36</f>
        <v>(1&lt;&lt;(int)MasterType::Integer) | </v>
      </c>
      <c r="AJ36" s="1" t="s">
        <v>28</v>
      </c>
      <c r="AK36" s="1" t="s">
        <v>28</v>
      </c>
      <c r="AL36" s="1" t="s">
        <v>28</v>
      </c>
      <c r="AM36" s="1" t="s">
        <v>28</v>
      </c>
      <c r="AN36" s="1" t="s">
        <v>28</v>
      </c>
      <c r="AO36" s="1" t="s">
        <v>28</v>
      </c>
      <c r="AP36" s="1" t="s">
        <v>28</v>
      </c>
      <c r="AQ36" s="1" t="s">
        <v>28</v>
      </c>
      <c r="AR36" s="1" t="s">
        <v>28</v>
      </c>
      <c r="AS36" s="1" t="s">
        <v>28</v>
      </c>
      <c r="AT36" s="1" t="s">
        <v>28</v>
      </c>
      <c r="AU36" s="21" t="str">
        <f aca="false">IF(AJ36="X","(1&lt;&lt;"&amp;AJ$2&amp;") | ","")</f>
        <v/>
      </c>
      <c r="AV36" s="21" t="str">
        <f aca="false">IF(AK36="X","(1&lt;&lt;"&amp;AK$2&amp;") | ","")</f>
        <v/>
      </c>
      <c r="AW36" s="21" t="str">
        <f aca="false">IF(AL36="X","(1&lt;&lt;"&amp;AL$2&amp;") | ","")</f>
        <v/>
      </c>
      <c r="AX36" s="21" t="str">
        <f aca="false">IF(AM36="X","(1&lt;&lt;"&amp;AM$2&amp;") | ","")</f>
        <v/>
      </c>
      <c r="AY36" s="21" t="str">
        <f aca="false">IF(AN36="X","(1&lt;&lt;"&amp;AN$2&amp;") | ","")</f>
        <v/>
      </c>
      <c r="AZ36" s="21" t="str">
        <f aca="false">IF(AO36="X","(1&lt;&lt;"&amp;AO$2&amp;") | ","")</f>
        <v/>
      </c>
      <c r="BA36" s="21" t="str">
        <f aca="false">IF(AP36="X","(1&lt;&lt;"&amp;AP$2&amp;") | ","")</f>
        <v/>
      </c>
      <c r="BB36" s="21" t="str">
        <f aca="false">IF(AQ36="X","(1&lt;&lt;"&amp;AQ$2&amp;") | ","")</f>
        <v/>
      </c>
      <c r="BC36" s="21" t="str">
        <f aca="false">IF(AR36="X","(1&lt;&lt;"&amp;AR$2&amp;") | ","")</f>
        <v/>
      </c>
      <c r="BD36" s="21" t="str">
        <f aca="false">IF(AS36="X","(1&lt;&lt;"&amp;AS$2&amp;") | ","")</f>
        <v/>
      </c>
      <c r="BE36" s="21" t="str">
        <f aca="false">IF(AT36="X","(1&lt;&lt;"&amp;AT$2&amp;") | ","")</f>
        <v/>
      </c>
      <c r="BF36" s="21" t="str">
        <f aca="false">AU36&amp;AV36&amp;AW36&amp;AX36&amp;AY36&amp;AZ36&amp;BA36&amp;BB36&amp;BC36&amp;BD36&amp;BE36</f>
        <v/>
      </c>
      <c r="BH36" s="7" t="str">
        <f aca="false">"  {"&amp;A36&amp;REPT(" ",29-LEN(A36))&amp;", {"&amp;F36&amp;REPT(" ",5-LEN(F36))&amp;","&amp;G36&amp;REPT(" ",5-LEN(G36))&amp;"}, "&amp;H36&amp;REPT(" ",23-LEN(H36))&amp;", "&amp;I36&amp;REPT(" ",19-LEN(I36))&amp;", "&amp;J36&amp;REPT(" ",20-LEN(J36))&amp;","&amp;" { "&amp;IF(AH36="",0,MID(AH36,1,LEN(AH36)-2))&amp;", "&amp;IF(BF36="",0,MID(BF36,1,LEN(BF36)-2))&amp;" } },"</f>
        <v>  {ExprOperator::BitwiseNot     , {false,false}, (ExprPromMode)0        , (MasterType)0      , MasterType::Integer , { (1&lt;&lt;(int)MasterType::Integer) , 0 } },</v>
      </c>
    </row>
    <row r="37" customFormat="false" ht="15" hidden="false" customHeight="false" outlineLevel="0" collapsed="false">
      <c r="A37" s="1" t="s">
        <v>51</v>
      </c>
      <c r="B37" s="2" t="s">
        <v>52</v>
      </c>
      <c r="C37" s="20" t="s">
        <v>53</v>
      </c>
      <c r="D37" s="3" t="s">
        <v>24</v>
      </c>
      <c r="E37" s="3" t="str">
        <f aca="false">IF(OR(F37="true",G37="true"),"X","-")</f>
        <v>-</v>
      </c>
      <c r="F37" s="3" t="str">
        <f aca="false">IF(COUNTIF(L37:U37,"X")&gt;1,"true","false")</f>
        <v>false</v>
      </c>
      <c r="G37" s="3" t="str">
        <f aca="false">IF(COUNTIF(AJ37:AS37,"X")&gt;1,"true","false")</f>
        <v>false</v>
      </c>
      <c r="H37" s="3" t="s">
        <v>25</v>
      </c>
      <c r="I37" s="3" t="s">
        <v>26</v>
      </c>
      <c r="J37" s="14" t="s">
        <v>32</v>
      </c>
      <c r="L37" s="1" t="s">
        <v>28</v>
      </c>
      <c r="M37" s="1" t="s">
        <v>28</v>
      </c>
      <c r="N37" s="1" t="s">
        <v>28</v>
      </c>
      <c r="O37" s="1" t="s">
        <v>28</v>
      </c>
      <c r="P37" s="1" t="s">
        <v>29</v>
      </c>
      <c r="Q37" s="1" t="s">
        <v>28</v>
      </c>
      <c r="R37" s="1" t="s">
        <v>28</v>
      </c>
      <c r="S37" s="1" t="s">
        <v>28</v>
      </c>
      <c r="T37" s="1" t="s">
        <v>28</v>
      </c>
      <c r="U37" s="1" t="s">
        <v>28</v>
      </c>
      <c r="V37" s="1" t="s">
        <v>28</v>
      </c>
      <c r="W37" s="21" t="str">
        <f aca="false">IF(L37="X","(1&lt;&lt;"&amp;L$2&amp;") | ","")</f>
        <v/>
      </c>
      <c r="X37" s="21" t="str">
        <f aca="false">IF(M37="X","(1&lt;&lt;"&amp;M$2&amp;") | ","")</f>
        <v/>
      </c>
      <c r="Y37" s="21" t="str">
        <f aca="false">IF(N37="X","(1&lt;&lt;"&amp;N$2&amp;") | ","")</f>
        <v/>
      </c>
      <c r="Z37" s="21" t="str">
        <f aca="false">IF(O37="X","(1&lt;&lt;"&amp;O$2&amp;") | ","")</f>
        <v/>
      </c>
      <c r="AA37" s="21" t="str">
        <f aca="false">IF(P37="X","(1&lt;&lt;"&amp;P$2&amp;") | ","")</f>
        <v>(1&lt;&lt;(int)MasterType::Long) | </v>
      </c>
      <c r="AB37" s="21" t="str">
        <f aca="false">IF(Q37="X","(1&lt;&lt;"&amp;Q$2&amp;") | ","")</f>
        <v/>
      </c>
      <c r="AC37" s="21" t="str">
        <f aca="false">IF(R37="X","(1&lt;&lt;"&amp;R$2&amp;") | ","")</f>
        <v/>
      </c>
      <c r="AD37" s="21" t="str">
        <f aca="false">IF(S37="X","(1&lt;&lt;"&amp;S$2&amp;") | ","")</f>
        <v/>
      </c>
      <c r="AE37" s="21" t="str">
        <f aca="false">IF(T37="X","(1&lt;&lt;"&amp;T$2&amp;") | ","")</f>
        <v/>
      </c>
      <c r="AF37" s="21" t="str">
        <f aca="false">IF(U37="X","(1&lt;&lt;"&amp;U$2&amp;") | ","")</f>
        <v/>
      </c>
      <c r="AG37" s="21" t="str">
        <f aca="false">IF(V37="X","(1&lt;&lt;"&amp;V$2&amp;") | ","")</f>
        <v/>
      </c>
      <c r="AH37" s="21" t="str">
        <f aca="false">W37&amp;X37&amp;Y37&amp;Z37&amp;AA37&amp;AB37&amp;AC37&amp;AD37&amp;AE37&amp;AF37&amp;AG37</f>
        <v>(1&lt;&lt;(int)MasterType::Long) | </v>
      </c>
      <c r="AJ37" s="1" t="s">
        <v>28</v>
      </c>
      <c r="AK37" s="1" t="s">
        <v>28</v>
      </c>
      <c r="AL37" s="1" t="s">
        <v>28</v>
      </c>
      <c r="AM37" s="1" t="s">
        <v>28</v>
      </c>
      <c r="AN37" s="1" t="s">
        <v>28</v>
      </c>
      <c r="AO37" s="1" t="s">
        <v>28</v>
      </c>
      <c r="AP37" s="1" t="s">
        <v>28</v>
      </c>
      <c r="AQ37" s="1" t="s">
        <v>28</v>
      </c>
      <c r="AR37" s="1" t="s">
        <v>28</v>
      </c>
      <c r="AS37" s="1" t="s">
        <v>28</v>
      </c>
      <c r="AT37" s="1" t="s">
        <v>28</v>
      </c>
      <c r="AU37" s="21" t="str">
        <f aca="false">IF(AJ37="X","(1&lt;&lt;"&amp;AJ$2&amp;") | ","")</f>
        <v/>
      </c>
      <c r="AV37" s="21" t="str">
        <f aca="false">IF(AK37="X","(1&lt;&lt;"&amp;AK$2&amp;") | ","")</f>
        <v/>
      </c>
      <c r="AW37" s="21" t="str">
        <f aca="false">IF(AL37="X","(1&lt;&lt;"&amp;AL$2&amp;") | ","")</f>
        <v/>
      </c>
      <c r="AX37" s="21" t="str">
        <f aca="false">IF(AM37="X","(1&lt;&lt;"&amp;AM$2&amp;") | ","")</f>
        <v/>
      </c>
      <c r="AY37" s="21" t="str">
        <f aca="false">IF(AN37="X","(1&lt;&lt;"&amp;AN$2&amp;") | ","")</f>
        <v/>
      </c>
      <c r="AZ37" s="21" t="str">
        <f aca="false">IF(AO37="X","(1&lt;&lt;"&amp;AO$2&amp;") | ","")</f>
        <v/>
      </c>
      <c r="BA37" s="21" t="str">
        <f aca="false">IF(AP37="X","(1&lt;&lt;"&amp;AP$2&amp;") | ","")</f>
        <v/>
      </c>
      <c r="BB37" s="21" t="str">
        <f aca="false">IF(AQ37="X","(1&lt;&lt;"&amp;AQ$2&amp;") | ","")</f>
        <v/>
      </c>
      <c r="BC37" s="21" t="str">
        <f aca="false">IF(AR37="X","(1&lt;&lt;"&amp;AR$2&amp;") | ","")</f>
        <v/>
      </c>
      <c r="BD37" s="21" t="str">
        <f aca="false">IF(AS37="X","(1&lt;&lt;"&amp;AS$2&amp;") | ","")</f>
        <v/>
      </c>
      <c r="BE37" s="21" t="str">
        <f aca="false">IF(AT37="X","(1&lt;&lt;"&amp;AT$2&amp;") | ","")</f>
        <v/>
      </c>
      <c r="BF37" s="21" t="str">
        <f aca="false">AU37&amp;AV37&amp;AW37&amp;AX37&amp;AY37&amp;AZ37&amp;BA37&amp;BB37&amp;BC37&amp;BD37&amp;BE37</f>
        <v/>
      </c>
      <c r="BH37" s="7" t="str">
        <f aca="false">"  {"&amp;A37&amp;REPT(" ",29-LEN(A37))&amp;", {"&amp;F37&amp;REPT(" ",5-LEN(F37))&amp;","&amp;G37&amp;REPT(" ",5-LEN(G37))&amp;"}, "&amp;H37&amp;REPT(" ",23-LEN(H37))&amp;", "&amp;I37&amp;REPT(" ",19-LEN(I37))&amp;", "&amp;J37&amp;REPT(" ",20-LEN(J37))&amp;","&amp;" { "&amp;IF(AH37="",0,MID(AH37,1,LEN(AH37)-2))&amp;", "&amp;IF(BF37="",0,MID(BF37,1,LEN(BF37)-2))&amp;" } },"</f>
        <v>  {ExprOperator::BitwiseNot     , {false,false}, (ExprPromMode)0        , (MasterType)0      , MasterType::Long    , { (1&lt;&lt;(int)MasterType::Long) , 0 } },</v>
      </c>
    </row>
    <row r="38" customFormat="false" ht="15" hidden="false" customHeight="false" outlineLevel="0" collapsed="false">
      <c r="A38" s="1" t="s">
        <v>54</v>
      </c>
      <c r="B38" s="2" t="s">
        <v>55</v>
      </c>
      <c r="C38" s="20" t="s">
        <v>56</v>
      </c>
      <c r="D38" s="3" t="s">
        <v>57</v>
      </c>
      <c r="E38" s="3" t="str">
        <f aca="false">IF(OR(F38="true",G38="true"),"X","-")</f>
        <v>-</v>
      </c>
      <c r="F38" s="3" t="str">
        <f aca="false">IF(COUNTIF(L38:U38,"X")&gt;1,"true","false")</f>
        <v>false</v>
      </c>
      <c r="G38" s="3" t="str">
        <f aca="false">IF(COUNTIF(AJ38:AS38,"X")&gt;1,"true","false")</f>
        <v>false</v>
      </c>
      <c r="H38" s="3" t="s">
        <v>25</v>
      </c>
      <c r="I38" s="3" t="s">
        <v>26</v>
      </c>
      <c r="J38" s="14" t="s">
        <v>27</v>
      </c>
      <c r="L38" s="1" t="s">
        <v>28</v>
      </c>
      <c r="M38" s="1" t="s">
        <v>29</v>
      </c>
      <c r="N38" s="1" t="s">
        <v>28</v>
      </c>
      <c r="O38" s="1" t="s">
        <v>28</v>
      </c>
      <c r="P38" s="1" t="s">
        <v>28</v>
      </c>
      <c r="Q38" s="1" t="s">
        <v>28</v>
      </c>
      <c r="R38" s="1" t="s">
        <v>28</v>
      </c>
      <c r="S38" s="1" t="s">
        <v>28</v>
      </c>
      <c r="T38" s="1" t="s">
        <v>28</v>
      </c>
      <c r="U38" s="1" t="s">
        <v>28</v>
      </c>
      <c r="V38" s="1" t="s">
        <v>28</v>
      </c>
      <c r="W38" s="21" t="str">
        <f aca="false">IF(L38="X","(1&lt;&lt;"&amp;L$2&amp;") | ","")</f>
        <v/>
      </c>
      <c r="X38" s="21" t="str">
        <f aca="false">IF(M38="X","(1&lt;&lt;"&amp;M$2&amp;") | ","")</f>
        <v>(1&lt;&lt;(int)MasterType::Char) | </v>
      </c>
      <c r="Y38" s="21" t="str">
        <f aca="false">IF(N38="X","(1&lt;&lt;"&amp;N$2&amp;") | ","")</f>
        <v/>
      </c>
      <c r="Z38" s="21" t="str">
        <f aca="false">IF(O38="X","(1&lt;&lt;"&amp;O$2&amp;") | ","")</f>
        <v/>
      </c>
      <c r="AA38" s="21" t="str">
        <f aca="false">IF(P38="X","(1&lt;&lt;"&amp;P$2&amp;") | ","")</f>
        <v/>
      </c>
      <c r="AB38" s="21" t="str">
        <f aca="false">IF(Q38="X","(1&lt;&lt;"&amp;Q$2&amp;") | ","")</f>
        <v/>
      </c>
      <c r="AC38" s="21" t="str">
        <f aca="false">IF(R38="X","(1&lt;&lt;"&amp;R$2&amp;") | ","")</f>
        <v/>
      </c>
      <c r="AD38" s="21" t="str">
        <f aca="false">IF(S38="X","(1&lt;&lt;"&amp;S$2&amp;") | ","")</f>
        <v/>
      </c>
      <c r="AE38" s="21" t="str">
        <f aca="false">IF(T38="X","(1&lt;&lt;"&amp;T$2&amp;") | ","")</f>
        <v/>
      </c>
      <c r="AF38" s="21" t="str">
        <f aca="false">IF(U38="X","(1&lt;&lt;"&amp;U$2&amp;") | ","")</f>
        <v/>
      </c>
      <c r="AG38" s="21" t="str">
        <f aca="false">IF(V38="X","(1&lt;&lt;"&amp;V$2&amp;") | ","")</f>
        <v/>
      </c>
      <c r="AH38" s="21" t="str">
        <f aca="false">W38&amp;X38&amp;Y38&amp;Z38&amp;AA38&amp;AB38&amp;AC38&amp;AD38&amp;AE38&amp;AF38&amp;AG38</f>
        <v>(1&lt;&lt;(int)MasterType::Char) | </v>
      </c>
      <c r="AJ38" s="1" t="s">
        <v>28</v>
      </c>
      <c r="AK38" s="1" t="s">
        <v>29</v>
      </c>
      <c r="AL38" s="1" t="s">
        <v>28</v>
      </c>
      <c r="AM38" s="1" t="s">
        <v>28</v>
      </c>
      <c r="AN38" s="1" t="s">
        <v>28</v>
      </c>
      <c r="AO38" s="1" t="s">
        <v>28</v>
      </c>
      <c r="AP38" s="1" t="s">
        <v>28</v>
      </c>
      <c r="AQ38" s="1" t="s">
        <v>28</v>
      </c>
      <c r="AR38" s="1" t="s">
        <v>28</v>
      </c>
      <c r="AS38" s="1" t="s">
        <v>28</v>
      </c>
      <c r="AT38" s="1" t="s">
        <v>28</v>
      </c>
      <c r="AU38" s="21" t="str">
        <f aca="false">IF(AJ38="X","(1&lt;&lt;"&amp;AJ$2&amp;") | ","")</f>
        <v/>
      </c>
      <c r="AV38" s="21" t="str">
        <f aca="false">IF(AK38="X","(1&lt;&lt;"&amp;AK$2&amp;") | ","")</f>
        <v>(1&lt;&lt;(int)MasterType::Char) | </v>
      </c>
      <c r="AW38" s="21" t="str">
        <f aca="false">IF(AL38="X","(1&lt;&lt;"&amp;AL$2&amp;") | ","")</f>
        <v/>
      </c>
      <c r="AX38" s="21" t="str">
        <f aca="false">IF(AM38="X","(1&lt;&lt;"&amp;AM$2&amp;") | ","")</f>
        <v/>
      </c>
      <c r="AY38" s="21" t="str">
        <f aca="false">IF(AN38="X","(1&lt;&lt;"&amp;AN$2&amp;") | ","")</f>
        <v/>
      </c>
      <c r="AZ38" s="21" t="str">
        <f aca="false">IF(AO38="X","(1&lt;&lt;"&amp;AO$2&amp;") | ","")</f>
        <v/>
      </c>
      <c r="BA38" s="21" t="str">
        <f aca="false">IF(AP38="X","(1&lt;&lt;"&amp;AP$2&amp;") | ","")</f>
        <v/>
      </c>
      <c r="BB38" s="21" t="str">
        <f aca="false">IF(AQ38="X","(1&lt;&lt;"&amp;AQ$2&amp;") | ","")</f>
        <v/>
      </c>
      <c r="BC38" s="21" t="str">
        <f aca="false">IF(AR38="X","(1&lt;&lt;"&amp;AR$2&amp;") | ","")</f>
        <v/>
      </c>
      <c r="BD38" s="21" t="str">
        <f aca="false">IF(AS38="X","(1&lt;&lt;"&amp;AS$2&amp;") | ","")</f>
        <v/>
      </c>
      <c r="BE38" s="21" t="str">
        <f aca="false">IF(AT38="X","(1&lt;&lt;"&amp;AT$2&amp;") | ","")</f>
        <v/>
      </c>
      <c r="BF38" s="21" t="str">
        <f aca="false">AU38&amp;AV38&amp;AW38&amp;AX38&amp;AY38&amp;AZ38&amp;BA38&amp;BB38&amp;BC38&amp;BD38&amp;BE38</f>
        <v>(1&lt;&lt;(int)MasterType::Char) | </v>
      </c>
      <c r="BH38" s="7" t="str">
        <f aca="false">"  {"&amp;A38&amp;REPT(" ",29-LEN(A38))&amp;", {"&amp;F38&amp;REPT(" ",5-LEN(F38))&amp;","&amp;G38&amp;REPT(" ",5-LEN(G38))&amp;"}, "&amp;H38&amp;REPT(" ",23-LEN(H38))&amp;", "&amp;I38&amp;REPT(" ",19-LEN(I38))&amp;", "&amp;J38&amp;REPT(" ",20-LEN(J38))&amp;","&amp;" { "&amp;IF(AH38="",0,MID(AH38,1,LEN(AH38)-2))&amp;", "&amp;IF(BF38="",0,MID(BF38,1,LEN(BF38)-2))&amp;" } },"</f>
        <v>  {ExprOperator::Multiplication , {false,false}, (ExprPromMode)0        , (MasterType)0      , MasterType::Char    , { (1&lt;&lt;(int)MasterType::Char) , (1&lt;&lt;(int)MasterType::Char)  } },</v>
      </c>
    </row>
    <row r="39" customFormat="false" ht="15" hidden="false" customHeight="false" outlineLevel="0" collapsed="false">
      <c r="A39" s="1" t="s">
        <v>54</v>
      </c>
      <c r="B39" s="2" t="s">
        <v>55</v>
      </c>
      <c r="C39" s="20" t="s">
        <v>56</v>
      </c>
      <c r="D39" s="3" t="s">
        <v>57</v>
      </c>
      <c r="E39" s="3" t="str">
        <f aca="false">IF(OR(F39="true",G39="true"),"X","-")</f>
        <v>X</v>
      </c>
      <c r="F39" s="3" t="str">
        <f aca="false">IF(COUNTIF(L39:U39,"X")&gt;1,"true","false")</f>
        <v>false</v>
      </c>
      <c r="G39" s="3" t="str">
        <f aca="false">IF(COUNTIF(AJ39:AS39,"X")&gt;1,"true","false")</f>
        <v>true</v>
      </c>
      <c r="H39" s="3" t="s">
        <v>58</v>
      </c>
      <c r="I39" s="3" t="s">
        <v>26</v>
      </c>
      <c r="J39" s="14" t="s">
        <v>30</v>
      </c>
      <c r="L39" s="1" t="s">
        <v>28</v>
      </c>
      <c r="M39" s="1" t="s">
        <v>28</v>
      </c>
      <c r="N39" s="1" t="s">
        <v>29</v>
      </c>
      <c r="O39" s="1" t="s">
        <v>28</v>
      </c>
      <c r="P39" s="1" t="s">
        <v>28</v>
      </c>
      <c r="Q39" s="1" t="s">
        <v>28</v>
      </c>
      <c r="R39" s="1" t="s">
        <v>28</v>
      </c>
      <c r="S39" s="1" t="s">
        <v>28</v>
      </c>
      <c r="T39" s="1" t="s">
        <v>28</v>
      </c>
      <c r="U39" s="1" t="s">
        <v>28</v>
      </c>
      <c r="V39" s="1" t="s">
        <v>28</v>
      </c>
      <c r="W39" s="21" t="str">
        <f aca="false">IF(L39="X","(1&lt;&lt;"&amp;L$2&amp;") | ","")</f>
        <v/>
      </c>
      <c r="X39" s="21" t="str">
        <f aca="false">IF(M39="X","(1&lt;&lt;"&amp;M$2&amp;") | ","")</f>
        <v/>
      </c>
      <c r="Y39" s="21" t="str">
        <f aca="false">IF(N39="X","(1&lt;&lt;"&amp;N$2&amp;") | ","")</f>
        <v>(1&lt;&lt;(int)MasterType::Short) | </v>
      </c>
      <c r="Z39" s="21" t="str">
        <f aca="false">IF(O39="X","(1&lt;&lt;"&amp;O$2&amp;") | ","")</f>
        <v/>
      </c>
      <c r="AA39" s="21" t="str">
        <f aca="false">IF(P39="X","(1&lt;&lt;"&amp;P$2&amp;") | ","")</f>
        <v/>
      </c>
      <c r="AB39" s="21" t="str">
        <f aca="false">IF(Q39="X","(1&lt;&lt;"&amp;Q$2&amp;") | ","")</f>
        <v/>
      </c>
      <c r="AC39" s="21" t="str">
        <f aca="false">IF(R39="X","(1&lt;&lt;"&amp;R$2&amp;") | ","")</f>
        <v/>
      </c>
      <c r="AD39" s="21" t="str">
        <f aca="false">IF(S39="X","(1&lt;&lt;"&amp;S$2&amp;") | ","")</f>
        <v/>
      </c>
      <c r="AE39" s="21" t="str">
        <f aca="false">IF(T39="X","(1&lt;&lt;"&amp;T$2&amp;") | ","")</f>
        <v/>
      </c>
      <c r="AF39" s="21" t="str">
        <f aca="false">IF(U39="X","(1&lt;&lt;"&amp;U$2&amp;") | ","")</f>
        <v/>
      </c>
      <c r="AG39" s="21" t="str">
        <f aca="false">IF(V39="X","(1&lt;&lt;"&amp;V$2&amp;") | ","")</f>
        <v/>
      </c>
      <c r="AH39" s="21" t="str">
        <f aca="false">W39&amp;X39&amp;Y39&amp;Z39&amp;AA39&amp;AB39&amp;AC39&amp;AD39&amp;AE39&amp;AF39&amp;AG39</f>
        <v>(1&lt;&lt;(int)MasterType::Short) | </v>
      </c>
      <c r="AJ39" s="1" t="s">
        <v>28</v>
      </c>
      <c r="AK39" s="1" t="s">
        <v>29</v>
      </c>
      <c r="AL39" s="1" t="s">
        <v>29</v>
      </c>
      <c r="AM39" s="1" t="s">
        <v>28</v>
      </c>
      <c r="AN39" s="1" t="s">
        <v>28</v>
      </c>
      <c r="AO39" s="1" t="s">
        <v>28</v>
      </c>
      <c r="AP39" s="1" t="s">
        <v>28</v>
      </c>
      <c r="AQ39" s="1" t="s">
        <v>28</v>
      </c>
      <c r="AR39" s="1" t="s">
        <v>28</v>
      </c>
      <c r="AS39" s="1" t="s">
        <v>28</v>
      </c>
      <c r="AT39" s="1" t="s">
        <v>28</v>
      </c>
      <c r="AU39" s="21" t="str">
        <f aca="false">IF(AJ39="X","(1&lt;&lt;"&amp;AJ$2&amp;") | ","")</f>
        <v/>
      </c>
      <c r="AV39" s="21" t="str">
        <f aca="false">IF(AK39="X","(1&lt;&lt;"&amp;AK$2&amp;") | ","")</f>
        <v>(1&lt;&lt;(int)MasterType::Char) | </v>
      </c>
      <c r="AW39" s="21" t="str">
        <f aca="false">IF(AL39="X","(1&lt;&lt;"&amp;AL$2&amp;") | ","")</f>
        <v>(1&lt;&lt;(int)MasterType::Short) | </v>
      </c>
      <c r="AX39" s="21" t="str">
        <f aca="false">IF(AM39="X","(1&lt;&lt;"&amp;AM$2&amp;") | ","")</f>
        <v/>
      </c>
      <c r="AY39" s="21" t="str">
        <f aca="false">IF(AN39="X","(1&lt;&lt;"&amp;AN$2&amp;") | ","")</f>
        <v/>
      </c>
      <c r="AZ39" s="21" t="str">
        <f aca="false">IF(AO39="X","(1&lt;&lt;"&amp;AO$2&amp;") | ","")</f>
        <v/>
      </c>
      <c r="BA39" s="21" t="str">
        <f aca="false">IF(AP39="X","(1&lt;&lt;"&amp;AP$2&amp;") | ","")</f>
        <v/>
      </c>
      <c r="BB39" s="21" t="str">
        <f aca="false">IF(AQ39="X","(1&lt;&lt;"&amp;AQ$2&amp;") | ","")</f>
        <v/>
      </c>
      <c r="BC39" s="21" t="str">
        <f aca="false">IF(AR39="X","(1&lt;&lt;"&amp;AR$2&amp;") | ","")</f>
        <v/>
      </c>
      <c r="BD39" s="21" t="str">
        <f aca="false">IF(AS39="X","(1&lt;&lt;"&amp;AS$2&amp;") | ","")</f>
        <v/>
      </c>
      <c r="BE39" s="21" t="str">
        <f aca="false">IF(AT39="X","(1&lt;&lt;"&amp;AT$2&amp;") | ","")</f>
        <v/>
      </c>
      <c r="BF39" s="21" t="str">
        <f aca="false">AU39&amp;AV39&amp;AW39&amp;AX39&amp;AY39&amp;AZ39&amp;BA39&amp;BB39&amp;BC39&amp;BD39&amp;BE39</f>
        <v>(1&lt;&lt;(int)MasterType::Char) | (1&lt;&lt;(int)MasterType::Short) | </v>
      </c>
      <c r="BH39" s="7" t="str">
        <f aca="false">"  {"&amp;A39&amp;REPT(" ",29-LEN(A39))&amp;", {"&amp;F39&amp;REPT(" ",5-LEN(F39))&amp;","&amp;G39&amp;REPT(" ",5-LEN(G39))&amp;"}, "&amp;H39&amp;REPT(" ",23-LEN(H39))&amp;", "&amp;I39&amp;REPT(" ",19-LEN(I39))&amp;", "&amp;J39&amp;REPT(" ",20-LEN(J39))&amp;","&amp;" { "&amp;IF(AH39="",0,MID(AH39,1,LEN(AH39)-2))&amp;", "&amp;IF(BF39="",0,MID(BF39,1,LEN(BF39)-2))&amp;" } },"</f>
        <v>  {ExprOperator::Multiplication , {false,true }, ExprPromMode::ToResult , (MasterType)0      , MasterType::Short   , { (1&lt;&lt;(int)MasterType::Short) , (1&lt;&lt;(int)MasterType::Char) | (1&lt;&lt;(int)MasterType::Short)  } },</v>
      </c>
    </row>
    <row r="40" customFormat="false" ht="15" hidden="false" customHeight="false" outlineLevel="0" collapsed="false">
      <c r="A40" s="1" t="s">
        <v>54</v>
      </c>
      <c r="B40" s="2" t="s">
        <v>55</v>
      </c>
      <c r="C40" s="20" t="s">
        <v>56</v>
      </c>
      <c r="D40" s="3" t="s">
        <v>57</v>
      </c>
      <c r="E40" s="3" t="str">
        <f aca="false">IF(OR(F40="true",G40="true"),"X","-")</f>
        <v>X</v>
      </c>
      <c r="F40" s="3" t="str">
        <f aca="false">IF(COUNTIF(L40:U40,"X")&gt;1,"true","false")</f>
        <v>true</v>
      </c>
      <c r="G40" s="3" t="str">
        <f aca="false">IF(COUNTIF(AJ40:AS40,"X")&gt;1,"true","false")</f>
        <v>false</v>
      </c>
      <c r="H40" s="3" t="s">
        <v>58</v>
      </c>
      <c r="I40" s="3" t="s">
        <v>26</v>
      </c>
      <c r="J40" s="14" t="s">
        <v>30</v>
      </c>
      <c r="L40" s="1" t="s">
        <v>28</v>
      </c>
      <c r="M40" s="1" t="s">
        <v>29</v>
      </c>
      <c r="N40" s="1" t="s">
        <v>29</v>
      </c>
      <c r="O40" s="1" t="s">
        <v>28</v>
      </c>
      <c r="P40" s="1" t="s">
        <v>28</v>
      </c>
      <c r="Q40" s="1" t="s">
        <v>28</v>
      </c>
      <c r="R40" s="1" t="s">
        <v>28</v>
      </c>
      <c r="S40" s="1" t="s">
        <v>28</v>
      </c>
      <c r="T40" s="1" t="s">
        <v>28</v>
      </c>
      <c r="U40" s="1" t="s">
        <v>28</v>
      </c>
      <c r="V40" s="1" t="s">
        <v>28</v>
      </c>
      <c r="W40" s="21" t="str">
        <f aca="false">IF(L40="X","(1&lt;&lt;"&amp;L$2&amp;") | ","")</f>
        <v/>
      </c>
      <c r="X40" s="21" t="str">
        <f aca="false">IF(M40="X","(1&lt;&lt;"&amp;M$2&amp;") | ","")</f>
        <v>(1&lt;&lt;(int)MasterType::Char) | </v>
      </c>
      <c r="Y40" s="21" t="str">
        <f aca="false">IF(N40="X","(1&lt;&lt;"&amp;N$2&amp;") | ","")</f>
        <v>(1&lt;&lt;(int)MasterType::Short) | </v>
      </c>
      <c r="Z40" s="21" t="str">
        <f aca="false">IF(O40="X","(1&lt;&lt;"&amp;O$2&amp;") | ","")</f>
        <v/>
      </c>
      <c r="AA40" s="21" t="str">
        <f aca="false">IF(P40="X","(1&lt;&lt;"&amp;P$2&amp;") | ","")</f>
        <v/>
      </c>
      <c r="AB40" s="21" t="str">
        <f aca="false">IF(Q40="X","(1&lt;&lt;"&amp;Q$2&amp;") | ","")</f>
        <v/>
      </c>
      <c r="AC40" s="21" t="str">
        <f aca="false">IF(R40="X","(1&lt;&lt;"&amp;R$2&amp;") | ","")</f>
        <v/>
      </c>
      <c r="AD40" s="21" t="str">
        <f aca="false">IF(S40="X","(1&lt;&lt;"&amp;S$2&amp;") | ","")</f>
        <v/>
      </c>
      <c r="AE40" s="21" t="str">
        <f aca="false">IF(T40="X","(1&lt;&lt;"&amp;T$2&amp;") | ","")</f>
        <v/>
      </c>
      <c r="AF40" s="21" t="str">
        <f aca="false">IF(U40="X","(1&lt;&lt;"&amp;U$2&amp;") | ","")</f>
        <v/>
      </c>
      <c r="AG40" s="21" t="str">
        <f aca="false">IF(V40="X","(1&lt;&lt;"&amp;V$2&amp;") | ","")</f>
        <v/>
      </c>
      <c r="AH40" s="21" t="str">
        <f aca="false">W40&amp;X40&amp;Y40&amp;Z40&amp;AA40&amp;AB40&amp;AC40&amp;AD40&amp;AE40&amp;AF40&amp;AG40</f>
        <v>(1&lt;&lt;(int)MasterType::Char) | (1&lt;&lt;(int)MasterType::Short) | </v>
      </c>
      <c r="AJ40" s="1" t="s">
        <v>28</v>
      </c>
      <c r="AK40" s="1" t="s">
        <v>28</v>
      </c>
      <c r="AL40" s="1" t="s">
        <v>29</v>
      </c>
      <c r="AM40" s="1" t="s">
        <v>28</v>
      </c>
      <c r="AN40" s="1" t="s">
        <v>28</v>
      </c>
      <c r="AO40" s="1" t="s">
        <v>28</v>
      </c>
      <c r="AP40" s="1" t="s">
        <v>28</v>
      </c>
      <c r="AQ40" s="1" t="s">
        <v>28</v>
      </c>
      <c r="AR40" s="1" t="s">
        <v>28</v>
      </c>
      <c r="AS40" s="1" t="s">
        <v>28</v>
      </c>
      <c r="AT40" s="1" t="s">
        <v>28</v>
      </c>
      <c r="AU40" s="21" t="str">
        <f aca="false">IF(AJ40="X","(1&lt;&lt;"&amp;AJ$2&amp;") | ","")</f>
        <v/>
      </c>
      <c r="AV40" s="21" t="str">
        <f aca="false">IF(AK40="X","(1&lt;&lt;"&amp;AK$2&amp;") | ","")</f>
        <v/>
      </c>
      <c r="AW40" s="21" t="str">
        <f aca="false">IF(AL40="X","(1&lt;&lt;"&amp;AL$2&amp;") | ","")</f>
        <v>(1&lt;&lt;(int)MasterType::Short) | </v>
      </c>
      <c r="AX40" s="21" t="str">
        <f aca="false">IF(AM40="X","(1&lt;&lt;"&amp;AM$2&amp;") | ","")</f>
        <v/>
      </c>
      <c r="AY40" s="21" t="str">
        <f aca="false">IF(AN40="X","(1&lt;&lt;"&amp;AN$2&amp;") | ","")</f>
        <v/>
      </c>
      <c r="AZ40" s="21" t="str">
        <f aca="false">IF(AO40="X","(1&lt;&lt;"&amp;AO$2&amp;") | ","")</f>
        <v/>
      </c>
      <c r="BA40" s="21" t="str">
        <f aca="false">IF(AP40="X","(1&lt;&lt;"&amp;AP$2&amp;") | ","")</f>
        <v/>
      </c>
      <c r="BB40" s="21" t="str">
        <f aca="false">IF(AQ40="X","(1&lt;&lt;"&amp;AQ$2&amp;") | ","")</f>
        <v/>
      </c>
      <c r="BC40" s="21" t="str">
        <f aca="false">IF(AR40="X","(1&lt;&lt;"&amp;AR$2&amp;") | ","")</f>
        <v/>
      </c>
      <c r="BD40" s="21" t="str">
        <f aca="false">IF(AS40="X","(1&lt;&lt;"&amp;AS$2&amp;") | ","")</f>
        <v/>
      </c>
      <c r="BE40" s="21" t="str">
        <f aca="false">IF(AT40="X","(1&lt;&lt;"&amp;AT$2&amp;") | ","")</f>
        <v/>
      </c>
      <c r="BF40" s="21" t="str">
        <f aca="false">AU40&amp;AV40&amp;AW40&amp;AX40&amp;AY40&amp;AZ40&amp;BA40&amp;BB40&amp;BC40&amp;BD40&amp;BE40</f>
        <v>(1&lt;&lt;(int)MasterType::Short) | </v>
      </c>
      <c r="BH40" s="7" t="str">
        <f aca="false">"  {"&amp;A40&amp;REPT(" ",29-LEN(A40))&amp;", {"&amp;F40&amp;REPT(" ",5-LEN(F40))&amp;","&amp;G40&amp;REPT(" ",5-LEN(G40))&amp;"}, "&amp;H40&amp;REPT(" ",23-LEN(H40))&amp;", "&amp;I40&amp;REPT(" ",19-LEN(I40))&amp;", "&amp;J40&amp;REPT(" ",20-LEN(J40))&amp;","&amp;" { "&amp;IF(AH40="",0,MID(AH40,1,LEN(AH40)-2))&amp;", "&amp;IF(BF40="",0,MID(BF40,1,LEN(BF40)-2))&amp;" } },"</f>
        <v>  {ExprOperator::Multiplication , {true ,false}, ExprPromMode::ToResult , (MasterType)0      , MasterType::Short   , { (1&lt;&lt;(int)MasterType::Char) | (1&lt;&lt;(int)MasterType::Short) , (1&lt;&lt;(int)MasterType::Short)  } },</v>
      </c>
    </row>
    <row r="41" customFormat="false" ht="15" hidden="false" customHeight="false" outlineLevel="0" collapsed="false">
      <c r="A41" s="1" t="s">
        <v>54</v>
      </c>
      <c r="B41" s="2" t="s">
        <v>55</v>
      </c>
      <c r="C41" s="20" t="s">
        <v>56</v>
      </c>
      <c r="D41" s="3" t="s">
        <v>57</v>
      </c>
      <c r="E41" s="3" t="str">
        <f aca="false">IF(OR(F41="true",G41="true"),"X","-")</f>
        <v>X</v>
      </c>
      <c r="F41" s="3" t="str">
        <f aca="false">IF(COUNTIF(L41:U41,"X")&gt;1,"true","false")</f>
        <v>false</v>
      </c>
      <c r="G41" s="3" t="str">
        <f aca="false">IF(COUNTIF(AJ41:AS41,"X")&gt;1,"true","false")</f>
        <v>true</v>
      </c>
      <c r="H41" s="3" t="s">
        <v>58</v>
      </c>
      <c r="I41" s="3" t="s">
        <v>26</v>
      </c>
      <c r="J41" s="14" t="s">
        <v>31</v>
      </c>
      <c r="L41" s="1" t="s">
        <v>28</v>
      </c>
      <c r="M41" s="1" t="s">
        <v>28</v>
      </c>
      <c r="N41" s="1" t="s">
        <v>28</v>
      </c>
      <c r="O41" s="1" t="s">
        <v>29</v>
      </c>
      <c r="P41" s="1" t="s">
        <v>28</v>
      </c>
      <c r="Q41" s="1" t="s">
        <v>28</v>
      </c>
      <c r="R41" s="1" t="s">
        <v>28</v>
      </c>
      <c r="S41" s="1" t="s">
        <v>28</v>
      </c>
      <c r="T41" s="1" t="s">
        <v>28</v>
      </c>
      <c r="U41" s="1" t="s">
        <v>28</v>
      </c>
      <c r="V41" s="1" t="s">
        <v>28</v>
      </c>
      <c r="W41" s="21" t="str">
        <f aca="false">IF(L41="X","(1&lt;&lt;"&amp;L$2&amp;") | ","")</f>
        <v/>
      </c>
      <c r="X41" s="21" t="str">
        <f aca="false">IF(M41="X","(1&lt;&lt;"&amp;M$2&amp;") | ","")</f>
        <v/>
      </c>
      <c r="Y41" s="21" t="str">
        <f aca="false">IF(N41="X","(1&lt;&lt;"&amp;N$2&amp;") | ","")</f>
        <v/>
      </c>
      <c r="Z41" s="21" t="str">
        <f aca="false">IF(O41="X","(1&lt;&lt;"&amp;O$2&amp;") | ","")</f>
        <v>(1&lt;&lt;(int)MasterType::Integer) | </v>
      </c>
      <c r="AA41" s="21" t="str">
        <f aca="false">IF(P41="X","(1&lt;&lt;"&amp;P$2&amp;") | ","")</f>
        <v/>
      </c>
      <c r="AB41" s="21" t="str">
        <f aca="false">IF(Q41="X","(1&lt;&lt;"&amp;Q$2&amp;") | ","")</f>
        <v/>
      </c>
      <c r="AC41" s="21" t="str">
        <f aca="false">IF(R41="X","(1&lt;&lt;"&amp;R$2&amp;") | ","")</f>
        <v/>
      </c>
      <c r="AD41" s="21" t="str">
        <f aca="false">IF(S41="X","(1&lt;&lt;"&amp;S$2&amp;") | ","")</f>
        <v/>
      </c>
      <c r="AE41" s="21" t="str">
        <f aca="false">IF(T41="X","(1&lt;&lt;"&amp;T$2&amp;") | ","")</f>
        <v/>
      </c>
      <c r="AF41" s="21" t="str">
        <f aca="false">IF(U41="X","(1&lt;&lt;"&amp;U$2&amp;") | ","")</f>
        <v/>
      </c>
      <c r="AG41" s="21" t="str">
        <f aca="false">IF(V41="X","(1&lt;&lt;"&amp;V$2&amp;") | ","")</f>
        <v/>
      </c>
      <c r="AH41" s="21" t="str">
        <f aca="false">W41&amp;X41&amp;Y41&amp;Z41&amp;AA41&amp;AB41&amp;AC41&amp;AD41&amp;AE41&amp;AF41&amp;AG41</f>
        <v>(1&lt;&lt;(int)MasterType::Integer) | </v>
      </c>
      <c r="AJ41" s="1" t="s">
        <v>28</v>
      </c>
      <c r="AK41" s="1" t="s">
        <v>29</v>
      </c>
      <c r="AL41" s="1" t="s">
        <v>29</v>
      </c>
      <c r="AM41" s="1" t="s">
        <v>29</v>
      </c>
      <c r="AN41" s="1" t="s">
        <v>28</v>
      </c>
      <c r="AO41" s="1" t="s">
        <v>28</v>
      </c>
      <c r="AP41" s="1" t="s">
        <v>28</v>
      </c>
      <c r="AQ41" s="1" t="s">
        <v>28</v>
      </c>
      <c r="AR41" s="1" t="s">
        <v>28</v>
      </c>
      <c r="AS41" s="1" t="s">
        <v>28</v>
      </c>
      <c r="AT41" s="1" t="s">
        <v>28</v>
      </c>
      <c r="AU41" s="21" t="str">
        <f aca="false">IF(AJ41="X","(1&lt;&lt;"&amp;AJ$2&amp;") | ","")</f>
        <v/>
      </c>
      <c r="AV41" s="21" t="str">
        <f aca="false">IF(AK41="X","(1&lt;&lt;"&amp;AK$2&amp;") | ","")</f>
        <v>(1&lt;&lt;(int)MasterType::Char) | </v>
      </c>
      <c r="AW41" s="21" t="str">
        <f aca="false">IF(AL41="X","(1&lt;&lt;"&amp;AL$2&amp;") | ","")</f>
        <v>(1&lt;&lt;(int)MasterType::Short) | </v>
      </c>
      <c r="AX41" s="21" t="str">
        <f aca="false">IF(AM41="X","(1&lt;&lt;"&amp;AM$2&amp;") | ","")</f>
        <v>(1&lt;&lt;(int)MasterType::Integer) | </v>
      </c>
      <c r="AY41" s="21" t="str">
        <f aca="false">IF(AN41="X","(1&lt;&lt;"&amp;AN$2&amp;") | ","")</f>
        <v/>
      </c>
      <c r="AZ41" s="21" t="str">
        <f aca="false">IF(AO41="X","(1&lt;&lt;"&amp;AO$2&amp;") | ","")</f>
        <v/>
      </c>
      <c r="BA41" s="21" t="str">
        <f aca="false">IF(AP41="X","(1&lt;&lt;"&amp;AP$2&amp;") | ","")</f>
        <v/>
      </c>
      <c r="BB41" s="21" t="str">
        <f aca="false">IF(AQ41="X","(1&lt;&lt;"&amp;AQ$2&amp;") | ","")</f>
        <v/>
      </c>
      <c r="BC41" s="21" t="str">
        <f aca="false">IF(AR41="X","(1&lt;&lt;"&amp;AR$2&amp;") | ","")</f>
        <v/>
      </c>
      <c r="BD41" s="21" t="str">
        <f aca="false">IF(AS41="X","(1&lt;&lt;"&amp;AS$2&amp;") | ","")</f>
        <v/>
      </c>
      <c r="BE41" s="21" t="str">
        <f aca="false">IF(AT41="X","(1&lt;&lt;"&amp;AT$2&amp;") | ","")</f>
        <v/>
      </c>
      <c r="BF41" s="21" t="str">
        <f aca="false">AU41&amp;AV41&amp;AW41&amp;AX41&amp;AY41&amp;AZ41&amp;BA41&amp;BB41&amp;BC41&amp;BD41&amp;BE41</f>
        <v>(1&lt;&lt;(int)MasterType::Char) | (1&lt;&lt;(int)MasterType::Short) | (1&lt;&lt;(int)MasterType::Integer) | </v>
      </c>
      <c r="BH41" s="7" t="str">
        <f aca="false">"  {"&amp;A41&amp;REPT(" ",29-LEN(A41))&amp;", {"&amp;F41&amp;REPT(" ",5-LEN(F41))&amp;","&amp;G41&amp;REPT(" ",5-LEN(G41))&amp;"}, "&amp;H41&amp;REPT(" ",23-LEN(H41))&amp;", "&amp;I41&amp;REPT(" ",19-LEN(I41))&amp;", "&amp;J41&amp;REPT(" ",20-LEN(J41))&amp;","&amp;" { "&amp;IF(AH41="",0,MID(AH41,1,LEN(AH41)-2))&amp;", "&amp;IF(BF41="",0,MID(BF41,1,LEN(BF41)-2))&amp;" } },"</f>
        <v>  {ExprOperator::Multiplication , {false,true }, ExprPromMode::ToResult , (MasterType)0      , MasterType::Integer , { (1&lt;&lt;(int)MasterType::Integer) , (1&lt;&lt;(int)MasterType::Char) | (1&lt;&lt;(int)MasterType::Short) | (1&lt;&lt;(int)MasterType::Integer)  } },</v>
      </c>
    </row>
    <row r="42" customFormat="false" ht="15" hidden="false" customHeight="false" outlineLevel="0" collapsed="false">
      <c r="A42" s="1" t="s">
        <v>54</v>
      </c>
      <c r="B42" s="2" t="s">
        <v>55</v>
      </c>
      <c r="C42" s="20" t="s">
        <v>56</v>
      </c>
      <c r="D42" s="3" t="s">
        <v>57</v>
      </c>
      <c r="E42" s="3" t="str">
        <f aca="false">IF(OR(F42="true",G42="true"),"X","-")</f>
        <v>X</v>
      </c>
      <c r="F42" s="3" t="str">
        <f aca="false">IF(COUNTIF(L42:U42,"X")&gt;1,"true","false")</f>
        <v>true</v>
      </c>
      <c r="G42" s="3" t="str">
        <f aca="false">IF(COUNTIF(AJ42:AS42,"X")&gt;1,"true","false")</f>
        <v>false</v>
      </c>
      <c r="H42" s="3" t="s">
        <v>58</v>
      </c>
      <c r="I42" s="3" t="s">
        <v>26</v>
      </c>
      <c r="J42" s="14" t="s">
        <v>31</v>
      </c>
      <c r="L42" s="1" t="s">
        <v>28</v>
      </c>
      <c r="M42" s="1" t="s">
        <v>29</v>
      </c>
      <c r="N42" s="1" t="s">
        <v>29</v>
      </c>
      <c r="O42" s="1" t="s">
        <v>29</v>
      </c>
      <c r="P42" s="1" t="s">
        <v>28</v>
      </c>
      <c r="Q42" s="1" t="s">
        <v>28</v>
      </c>
      <c r="R42" s="1" t="s">
        <v>28</v>
      </c>
      <c r="S42" s="1" t="s">
        <v>28</v>
      </c>
      <c r="T42" s="1" t="s">
        <v>28</v>
      </c>
      <c r="U42" s="1" t="s">
        <v>28</v>
      </c>
      <c r="V42" s="1" t="s">
        <v>28</v>
      </c>
      <c r="W42" s="21" t="str">
        <f aca="false">IF(L42="X","(1&lt;&lt;"&amp;L$2&amp;") | ","")</f>
        <v/>
      </c>
      <c r="X42" s="21" t="str">
        <f aca="false">IF(M42="X","(1&lt;&lt;"&amp;M$2&amp;") | ","")</f>
        <v>(1&lt;&lt;(int)MasterType::Char) | </v>
      </c>
      <c r="Y42" s="21" t="str">
        <f aca="false">IF(N42="X","(1&lt;&lt;"&amp;N$2&amp;") | ","")</f>
        <v>(1&lt;&lt;(int)MasterType::Short) | </v>
      </c>
      <c r="Z42" s="21" t="str">
        <f aca="false">IF(O42="X","(1&lt;&lt;"&amp;O$2&amp;") | ","")</f>
        <v>(1&lt;&lt;(int)MasterType::Integer) | </v>
      </c>
      <c r="AA42" s="21" t="str">
        <f aca="false">IF(P42="X","(1&lt;&lt;"&amp;P$2&amp;") | ","")</f>
        <v/>
      </c>
      <c r="AB42" s="21" t="str">
        <f aca="false">IF(Q42="X","(1&lt;&lt;"&amp;Q$2&amp;") | ","")</f>
        <v/>
      </c>
      <c r="AC42" s="21" t="str">
        <f aca="false">IF(R42="X","(1&lt;&lt;"&amp;R$2&amp;") | ","")</f>
        <v/>
      </c>
      <c r="AD42" s="21" t="str">
        <f aca="false">IF(S42="X","(1&lt;&lt;"&amp;S$2&amp;") | ","")</f>
        <v/>
      </c>
      <c r="AE42" s="21" t="str">
        <f aca="false">IF(T42="X","(1&lt;&lt;"&amp;T$2&amp;") | ","")</f>
        <v/>
      </c>
      <c r="AF42" s="21" t="str">
        <f aca="false">IF(U42="X","(1&lt;&lt;"&amp;U$2&amp;") | ","")</f>
        <v/>
      </c>
      <c r="AG42" s="21" t="str">
        <f aca="false">IF(V42="X","(1&lt;&lt;"&amp;V$2&amp;") | ","")</f>
        <v/>
      </c>
      <c r="AH42" s="21" t="str">
        <f aca="false">W42&amp;X42&amp;Y42&amp;Z42&amp;AA42&amp;AB42&amp;AC42&amp;AD42&amp;AE42&amp;AF42&amp;AG42</f>
        <v>(1&lt;&lt;(int)MasterType::Char) | (1&lt;&lt;(int)MasterType::Short) | (1&lt;&lt;(int)MasterType::Integer) | </v>
      </c>
      <c r="AJ42" s="1" t="s">
        <v>28</v>
      </c>
      <c r="AK42" s="1" t="s">
        <v>28</v>
      </c>
      <c r="AL42" s="1" t="s">
        <v>28</v>
      </c>
      <c r="AM42" s="1" t="s">
        <v>29</v>
      </c>
      <c r="AN42" s="1" t="s">
        <v>28</v>
      </c>
      <c r="AO42" s="1" t="s">
        <v>28</v>
      </c>
      <c r="AP42" s="1" t="s">
        <v>28</v>
      </c>
      <c r="AQ42" s="1" t="s">
        <v>28</v>
      </c>
      <c r="AR42" s="1" t="s">
        <v>28</v>
      </c>
      <c r="AS42" s="1" t="s">
        <v>28</v>
      </c>
      <c r="AT42" s="1" t="s">
        <v>28</v>
      </c>
      <c r="AU42" s="21" t="str">
        <f aca="false">IF(AJ42="X","(1&lt;&lt;"&amp;AJ$2&amp;") | ","")</f>
        <v/>
      </c>
      <c r="AV42" s="21" t="str">
        <f aca="false">IF(AK42="X","(1&lt;&lt;"&amp;AK$2&amp;") | ","")</f>
        <v/>
      </c>
      <c r="AW42" s="21" t="str">
        <f aca="false">IF(AL42="X","(1&lt;&lt;"&amp;AL$2&amp;") | ","")</f>
        <v/>
      </c>
      <c r="AX42" s="21" t="str">
        <f aca="false">IF(AM42="X","(1&lt;&lt;"&amp;AM$2&amp;") | ","")</f>
        <v>(1&lt;&lt;(int)MasterType::Integer) | </v>
      </c>
      <c r="AY42" s="21" t="str">
        <f aca="false">IF(AN42="X","(1&lt;&lt;"&amp;AN$2&amp;") | ","")</f>
        <v/>
      </c>
      <c r="AZ42" s="21" t="str">
        <f aca="false">IF(AO42="X","(1&lt;&lt;"&amp;AO$2&amp;") | ","")</f>
        <v/>
      </c>
      <c r="BA42" s="21" t="str">
        <f aca="false">IF(AP42="X","(1&lt;&lt;"&amp;AP$2&amp;") | ","")</f>
        <v/>
      </c>
      <c r="BB42" s="21" t="str">
        <f aca="false">IF(AQ42="X","(1&lt;&lt;"&amp;AQ$2&amp;") | ","")</f>
        <v/>
      </c>
      <c r="BC42" s="21" t="str">
        <f aca="false">IF(AR42="X","(1&lt;&lt;"&amp;AR$2&amp;") | ","")</f>
        <v/>
      </c>
      <c r="BD42" s="21" t="str">
        <f aca="false">IF(AS42="X","(1&lt;&lt;"&amp;AS$2&amp;") | ","")</f>
        <v/>
      </c>
      <c r="BE42" s="21" t="str">
        <f aca="false">IF(AT42="X","(1&lt;&lt;"&amp;AT$2&amp;") | ","")</f>
        <v/>
      </c>
      <c r="BF42" s="21" t="str">
        <f aca="false">AU42&amp;AV42&amp;AW42&amp;AX42&amp;AY42&amp;AZ42&amp;BA42&amp;BB42&amp;BC42&amp;BD42&amp;BE42</f>
        <v>(1&lt;&lt;(int)MasterType::Integer) | </v>
      </c>
      <c r="BH42" s="7" t="str">
        <f aca="false">"  {"&amp;A42&amp;REPT(" ",29-LEN(A42))&amp;", {"&amp;F42&amp;REPT(" ",5-LEN(F42))&amp;","&amp;G42&amp;REPT(" ",5-LEN(G42))&amp;"}, "&amp;H42&amp;REPT(" ",23-LEN(H42))&amp;", "&amp;I42&amp;REPT(" ",19-LEN(I42))&amp;", "&amp;J42&amp;REPT(" ",20-LEN(J42))&amp;","&amp;" { "&amp;IF(AH42="",0,MID(AH42,1,LEN(AH42)-2))&amp;", "&amp;IF(BF42="",0,MID(BF42,1,LEN(BF42)-2))&amp;" } },"</f>
        <v>  {ExprOperator::Multiplication , {true ,false}, ExprPromMode::ToResult , (MasterType)0      , MasterType::Integer , { (1&lt;&lt;(int)MasterType::Char) | (1&lt;&lt;(int)MasterType::Short) | (1&lt;&lt;(int)MasterType::Integer) , (1&lt;&lt;(int)MasterType::Integer)  } },</v>
      </c>
    </row>
    <row r="43" customFormat="false" ht="15" hidden="false" customHeight="false" outlineLevel="0" collapsed="false">
      <c r="A43" s="1" t="s">
        <v>54</v>
      </c>
      <c r="B43" s="2" t="s">
        <v>55</v>
      </c>
      <c r="C43" s="20" t="s">
        <v>56</v>
      </c>
      <c r="D43" s="3" t="s">
        <v>57</v>
      </c>
      <c r="E43" s="3" t="str">
        <f aca="false">IF(OR(F43="true",G43="true"),"X","-")</f>
        <v>X</v>
      </c>
      <c r="F43" s="3" t="str">
        <f aca="false">IF(COUNTIF(L43:U43,"X")&gt;1,"true","false")</f>
        <v>false</v>
      </c>
      <c r="G43" s="3" t="str">
        <f aca="false">IF(COUNTIF(AJ43:AS43,"X")&gt;1,"true","false")</f>
        <v>true</v>
      </c>
      <c r="H43" s="3" t="s">
        <v>58</v>
      </c>
      <c r="I43" s="3" t="s">
        <v>26</v>
      </c>
      <c r="J43" s="14" t="s">
        <v>32</v>
      </c>
      <c r="L43" s="1" t="s">
        <v>28</v>
      </c>
      <c r="M43" s="1" t="s">
        <v>28</v>
      </c>
      <c r="N43" s="1" t="s">
        <v>28</v>
      </c>
      <c r="O43" s="1" t="s">
        <v>28</v>
      </c>
      <c r="P43" s="1" t="s">
        <v>29</v>
      </c>
      <c r="Q43" s="1" t="s">
        <v>28</v>
      </c>
      <c r="R43" s="1" t="s">
        <v>28</v>
      </c>
      <c r="S43" s="1" t="s">
        <v>28</v>
      </c>
      <c r="T43" s="1" t="s">
        <v>28</v>
      </c>
      <c r="U43" s="1" t="s">
        <v>28</v>
      </c>
      <c r="V43" s="1" t="s">
        <v>28</v>
      </c>
      <c r="W43" s="21" t="str">
        <f aca="false">IF(L43="X","(1&lt;&lt;"&amp;L$2&amp;") | ","")</f>
        <v/>
      </c>
      <c r="X43" s="21" t="str">
        <f aca="false">IF(M43="X","(1&lt;&lt;"&amp;M$2&amp;") | ","")</f>
        <v/>
      </c>
      <c r="Y43" s="21" t="str">
        <f aca="false">IF(N43="X","(1&lt;&lt;"&amp;N$2&amp;") | ","")</f>
        <v/>
      </c>
      <c r="Z43" s="21" t="str">
        <f aca="false">IF(O43="X","(1&lt;&lt;"&amp;O$2&amp;") | ","")</f>
        <v/>
      </c>
      <c r="AA43" s="21" t="str">
        <f aca="false">IF(P43="X","(1&lt;&lt;"&amp;P$2&amp;") | ","")</f>
        <v>(1&lt;&lt;(int)MasterType::Long) | </v>
      </c>
      <c r="AB43" s="21" t="str">
        <f aca="false">IF(Q43="X","(1&lt;&lt;"&amp;Q$2&amp;") | ","")</f>
        <v/>
      </c>
      <c r="AC43" s="21" t="str">
        <f aca="false">IF(R43="X","(1&lt;&lt;"&amp;R$2&amp;") | ","")</f>
        <v/>
      </c>
      <c r="AD43" s="21" t="str">
        <f aca="false">IF(S43="X","(1&lt;&lt;"&amp;S$2&amp;") | ","")</f>
        <v/>
      </c>
      <c r="AE43" s="21" t="str">
        <f aca="false">IF(T43="X","(1&lt;&lt;"&amp;T$2&amp;") | ","")</f>
        <v/>
      </c>
      <c r="AF43" s="21" t="str">
        <f aca="false">IF(U43="X","(1&lt;&lt;"&amp;U$2&amp;") | ","")</f>
        <v/>
      </c>
      <c r="AG43" s="21" t="str">
        <f aca="false">IF(V43="X","(1&lt;&lt;"&amp;V$2&amp;") | ","")</f>
        <v/>
      </c>
      <c r="AH43" s="21" t="str">
        <f aca="false">W43&amp;X43&amp;Y43&amp;Z43&amp;AA43&amp;AB43&amp;AC43&amp;AD43&amp;AE43&amp;AF43&amp;AG43</f>
        <v>(1&lt;&lt;(int)MasterType::Long) | </v>
      </c>
      <c r="AJ43" s="1" t="s">
        <v>28</v>
      </c>
      <c r="AK43" s="1" t="s">
        <v>29</v>
      </c>
      <c r="AL43" s="1" t="s">
        <v>29</v>
      </c>
      <c r="AM43" s="1" t="s">
        <v>29</v>
      </c>
      <c r="AN43" s="1" t="s">
        <v>29</v>
      </c>
      <c r="AO43" s="1" t="s">
        <v>28</v>
      </c>
      <c r="AP43" s="1" t="s">
        <v>28</v>
      </c>
      <c r="AQ43" s="1" t="s">
        <v>28</v>
      </c>
      <c r="AR43" s="1" t="s">
        <v>28</v>
      </c>
      <c r="AS43" s="1" t="s">
        <v>28</v>
      </c>
      <c r="AT43" s="1" t="s">
        <v>28</v>
      </c>
      <c r="AU43" s="21" t="str">
        <f aca="false">IF(AJ43="X","(1&lt;&lt;"&amp;AJ$2&amp;") | ","")</f>
        <v/>
      </c>
      <c r="AV43" s="21" t="str">
        <f aca="false">IF(AK43="X","(1&lt;&lt;"&amp;AK$2&amp;") | ","")</f>
        <v>(1&lt;&lt;(int)MasterType::Char) | </v>
      </c>
      <c r="AW43" s="21" t="str">
        <f aca="false">IF(AL43="X","(1&lt;&lt;"&amp;AL$2&amp;") | ","")</f>
        <v>(1&lt;&lt;(int)MasterType::Short) | </v>
      </c>
      <c r="AX43" s="21" t="str">
        <f aca="false">IF(AM43="X","(1&lt;&lt;"&amp;AM$2&amp;") | ","")</f>
        <v>(1&lt;&lt;(int)MasterType::Integer) | </v>
      </c>
      <c r="AY43" s="21" t="str">
        <f aca="false">IF(AN43="X","(1&lt;&lt;"&amp;AN$2&amp;") | ","")</f>
        <v>(1&lt;&lt;(int)MasterType::Long) | </v>
      </c>
      <c r="AZ43" s="21" t="str">
        <f aca="false">IF(AO43="X","(1&lt;&lt;"&amp;AO$2&amp;") | ","")</f>
        <v/>
      </c>
      <c r="BA43" s="21" t="str">
        <f aca="false">IF(AP43="X","(1&lt;&lt;"&amp;AP$2&amp;") | ","")</f>
        <v/>
      </c>
      <c r="BB43" s="21" t="str">
        <f aca="false">IF(AQ43="X","(1&lt;&lt;"&amp;AQ$2&amp;") | ","")</f>
        <v/>
      </c>
      <c r="BC43" s="21" t="str">
        <f aca="false">IF(AR43="X","(1&lt;&lt;"&amp;AR$2&amp;") | ","")</f>
        <v/>
      </c>
      <c r="BD43" s="21" t="str">
        <f aca="false">IF(AS43="X","(1&lt;&lt;"&amp;AS$2&amp;") | ","")</f>
        <v/>
      </c>
      <c r="BE43" s="21" t="str">
        <f aca="false">IF(AT43="X","(1&lt;&lt;"&amp;AT$2&amp;") | ","")</f>
        <v/>
      </c>
      <c r="BF43" s="21" t="str">
        <f aca="false">AU43&amp;AV43&amp;AW43&amp;AX43&amp;AY43&amp;AZ43&amp;BA43&amp;BB43&amp;BC43&amp;BD43&amp;BE43</f>
        <v>(1&lt;&lt;(int)MasterType::Char) | (1&lt;&lt;(int)MasterType::Short) | (1&lt;&lt;(int)MasterType::Integer) | (1&lt;&lt;(int)MasterType::Long) | </v>
      </c>
      <c r="BH43" s="7" t="str">
        <f aca="false">"  {"&amp;A43&amp;REPT(" ",29-LEN(A43))&amp;", {"&amp;F43&amp;REPT(" ",5-LEN(F43))&amp;","&amp;G43&amp;REPT(" ",5-LEN(G43))&amp;"}, "&amp;H43&amp;REPT(" ",23-LEN(H43))&amp;", "&amp;I43&amp;REPT(" ",19-LEN(I43))&amp;", "&amp;J43&amp;REPT(" ",20-LEN(J43))&amp;","&amp;" { "&amp;IF(AH43="",0,MID(AH43,1,LEN(AH43)-2))&amp;", "&amp;IF(BF43="",0,MID(BF43,1,LEN(BF43)-2))&amp;" } },"</f>
        <v>  {ExprOperator::Multiplication , {false,true }, ExprPromMode::ToResult , (MasterType)0      , MasterType::Long    , { (1&lt;&lt;(int)MasterType::Long) , (1&lt;&lt;(int)MasterType::Char) | (1&lt;&lt;(int)MasterType::Short) | (1&lt;&lt;(int)MasterType::Integer) | (1&lt;&lt;(int)MasterType::Long)  } },</v>
      </c>
    </row>
    <row r="44" customFormat="false" ht="15" hidden="false" customHeight="false" outlineLevel="0" collapsed="false">
      <c r="A44" s="1" t="s">
        <v>54</v>
      </c>
      <c r="B44" s="2" t="s">
        <v>55</v>
      </c>
      <c r="C44" s="20" t="s">
        <v>56</v>
      </c>
      <c r="D44" s="3" t="s">
        <v>57</v>
      </c>
      <c r="E44" s="3" t="str">
        <f aca="false">IF(OR(F44="true",G44="true"),"X","-")</f>
        <v>X</v>
      </c>
      <c r="F44" s="3" t="str">
        <f aca="false">IF(COUNTIF(L44:U44,"X")&gt;1,"true","false")</f>
        <v>true</v>
      </c>
      <c r="G44" s="3" t="str">
        <f aca="false">IF(COUNTIF(AJ44:AS44,"X")&gt;1,"true","false")</f>
        <v>false</v>
      </c>
      <c r="H44" s="3" t="s">
        <v>58</v>
      </c>
      <c r="I44" s="3" t="s">
        <v>26</v>
      </c>
      <c r="J44" s="14" t="s">
        <v>32</v>
      </c>
      <c r="L44" s="1" t="s">
        <v>28</v>
      </c>
      <c r="M44" s="1" t="s">
        <v>29</v>
      </c>
      <c r="N44" s="1" t="s">
        <v>29</v>
      </c>
      <c r="O44" s="1" t="s">
        <v>29</v>
      </c>
      <c r="P44" s="1" t="s">
        <v>29</v>
      </c>
      <c r="Q44" s="1" t="s">
        <v>28</v>
      </c>
      <c r="R44" s="1" t="s">
        <v>28</v>
      </c>
      <c r="S44" s="1" t="s">
        <v>28</v>
      </c>
      <c r="T44" s="1" t="s">
        <v>28</v>
      </c>
      <c r="U44" s="1" t="s">
        <v>28</v>
      </c>
      <c r="V44" s="1" t="s">
        <v>28</v>
      </c>
      <c r="W44" s="21" t="str">
        <f aca="false">IF(L44="X","(1&lt;&lt;"&amp;L$2&amp;") | ","")</f>
        <v/>
      </c>
      <c r="X44" s="21" t="str">
        <f aca="false">IF(M44="X","(1&lt;&lt;"&amp;M$2&amp;") | ","")</f>
        <v>(1&lt;&lt;(int)MasterType::Char) | </v>
      </c>
      <c r="Y44" s="21" t="str">
        <f aca="false">IF(N44="X","(1&lt;&lt;"&amp;N$2&amp;") | ","")</f>
        <v>(1&lt;&lt;(int)MasterType::Short) | </v>
      </c>
      <c r="Z44" s="21" t="str">
        <f aca="false">IF(O44="X","(1&lt;&lt;"&amp;O$2&amp;") | ","")</f>
        <v>(1&lt;&lt;(int)MasterType::Integer) | </v>
      </c>
      <c r="AA44" s="21" t="str">
        <f aca="false">IF(P44="X","(1&lt;&lt;"&amp;P$2&amp;") | ","")</f>
        <v>(1&lt;&lt;(int)MasterType::Long) | </v>
      </c>
      <c r="AB44" s="21" t="str">
        <f aca="false">IF(Q44="X","(1&lt;&lt;"&amp;Q$2&amp;") | ","")</f>
        <v/>
      </c>
      <c r="AC44" s="21" t="str">
        <f aca="false">IF(R44="X","(1&lt;&lt;"&amp;R$2&amp;") | ","")</f>
        <v/>
      </c>
      <c r="AD44" s="21" t="str">
        <f aca="false">IF(S44="X","(1&lt;&lt;"&amp;S$2&amp;") | ","")</f>
        <v/>
      </c>
      <c r="AE44" s="21" t="str">
        <f aca="false">IF(T44="X","(1&lt;&lt;"&amp;T$2&amp;") | ","")</f>
        <v/>
      </c>
      <c r="AF44" s="21" t="str">
        <f aca="false">IF(U44="X","(1&lt;&lt;"&amp;U$2&amp;") | ","")</f>
        <v/>
      </c>
      <c r="AG44" s="21" t="str">
        <f aca="false">IF(V44="X","(1&lt;&lt;"&amp;V$2&amp;") | ","")</f>
        <v/>
      </c>
      <c r="AH44" s="21" t="str">
        <f aca="false">W44&amp;X44&amp;Y44&amp;Z44&amp;AA44&amp;AB44&amp;AC44&amp;AD44&amp;AE44&amp;AF44&amp;AG44</f>
        <v>(1&lt;&lt;(int)MasterType::Char) | (1&lt;&lt;(int)MasterType::Short) | (1&lt;&lt;(int)MasterType::Integer) | (1&lt;&lt;(int)MasterType::Long) | </v>
      </c>
      <c r="AJ44" s="1" t="s">
        <v>28</v>
      </c>
      <c r="AK44" s="1" t="s">
        <v>28</v>
      </c>
      <c r="AL44" s="1" t="s">
        <v>28</v>
      </c>
      <c r="AM44" s="1" t="s">
        <v>28</v>
      </c>
      <c r="AN44" s="1" t="s">
        <v>29</v>
      </c>
      <c r="AO44" s="1" t="s">
        <v>28</v>
      </c>
      <c r="AP44" s="1" t="s">
        <v>28</v>
      </c>
      <c r="AQ44" s="1" t="s">
        <v>28</v>
      </c>
      <c r="AR44" s="1" t="s">
        <v>28</v>
      </c>
      <c r="AS44" s="1" t="s">
        <v>28</v>
      </c>
      <c r="AT44" s="1" t="s">
        <v>28</v>
      </c>
      <c r="AU44" s="21" t="str">
        <f aca="false">IF(AJ44="X","(1&lt;&lt;"&amp;AJ$2&amp;") | ","")</f>
        <v/>
      </c>
      <c r="AV44" s="21" t="str">
        <f aca="false">IF(AK44="X","(1&lt;&lt;"&amp;AK$2&amp;") | ","")</f>
        <v/>
      </c>
      <c r="AW44" s="21" t="str">
        <f aca="false">IF(AL44="X","(1&lt;&lt;"&amp;AL$2&amp;") | ","")</f>
        <v/>
      </c>
      <c r="AX44" s="21" t="str">
        <f aca="false">IF(AM44="X","(1&lt;&lt;"&amp;AM$2&amp;") | ","")</f>
        <v/>
      </c>
      <c r="AY44" s="21" t="str">
        <f aca="false">IF(AN44="X","(1&lt;&lt;"&amp;AN$2&amp;") | ","")</f>
        <v>(1&lt;&lt;(int)MasterType::Long) | </v>
      </c>
      <c r="AZ44" s="21" t="str">
        <f aca="false">IF(AO44="X","(1&lt;&lt;"&amp;AO$2&amp;") | ","")</f>
        <v/>
      </c>
      <c r="BA44" s="21" t="str">
        <f aca="false">IF(AP44="X","(1&lt;&lt;"&amp;AP$2&amp;") | ","")</f>
        <v/>
      </c>
      <c r="BB44" s="21" t="str">
        <f aca="false">IF(AQ44="X","(1&lt;&lt;"&amp;AQ$2&amp;") | ","")</f>
        <v/>
      </c>
      <c r="BC44" s="21" t="str">
        <f aca="false">IF(AR44="X","(1&lt;&lt;"&amp;AR$2&amp;") | ","")</f>
        <v/>
      </c>
      <c r="BD44" s="21" t="str">
        <f aca="false">IF(AS44="X","(1&lt;&lt;"&amp;AS$2&amp;") | ","")</f>
        <v/>
      </c>
      <c r="BE44" s="21" t="str">
        <f aca="false">IF(AT44="X","(1&lt;&lt;"&amp;AT$2&amp;") | ","")</f>
        <v/>
      </c>
      <c r="BF44" s="21" t="str">
        <f aca="false">AU44&amp;AV44&amp;AW44&amp;AX44&amp;AY44&amp;AZ44&amp;BA44&amp;BB44&amp;BC44&amp;BD44&amp;BE44</f>
        <v>(1&lt;&lt;(int)MasterType::Long) | </v>
      </c>
      <c r="BH44" s="7" t="str">
        <f aca="false">"  {"&amp;A44&amp;REPT(" ",29-LEN(A44))&amp;", {"&amp;F44&amp;REPT(" ",5-LEN(F44))&amp;","&amp;G44&amp;REPT(" ",5-LEN(G44))&amp;"}, "&amp;H44&amp;REPT(" ",23-LEN(H44))&amp;", "&amp;I44&amp;REPT(" ",19-LEN(I44))&amp;", "&amp;J44&amp;REPT(" ",20-LEN(J44))&amp;","&amp;" { "&amp;IF(AH44="",0,MID(AH44,1,LEN(AH44)-2))&amp;", "&amp;IF(BF44="",0,MID(BF44,1,LEN(BF44)-2))&amp;" } },"</f>
        <v>  {ExprOperator::Multiplication , {true ,false}, ExprPromMode::ToResult , (MasterType)0      , MasterType::Long    , { (1&lt;&lt;(int)MasterType::Char) | (1&lt;&lt;(int)MasterType::Short) | (1&lt;&lt;(int)MasterType::Integer) | (1&lt;&lt;(int)MasterType::Long) , (1&lt;&lt;(int)MasterType::Long)  } },</v>
      </c>
    </row>
    <row r="45" customFormat="false" ht="15" hidden="false" customHeight="false" outlineLevel="0" collapsed="false">
      <c r="A45" s="1" t="s">
        <v>54</v>
      </c>
      <c r="B45" s="2" t="s">
        <v>55</v>
      </c>
      <c r="C45" s="20" t="s">
        <v>56</v>
      </c>
      <c r="D45" s="3" t="s">
        <v>57</v>
      </c>
      <c r="E45" s="3" t="str">
        <f aca="false">IF(OR(F45="true",G45="true"),"X","-")</f>
        <v>X</v>
      </c>
      <c r="F45" s="3" t="str">
        <f aca="false">IF(COUNTIF(L45:U45,"X")&gt;1,"true","false")</f>
        <v>false</v>
      </c>
      <c r="G45" s="3" t="str">
        <f aca="false">IF(COUNTIF(AJ45:AS45,"X")&gt;1,"true","false")</f>
        <v>true</v>
      </c>
      <c r="H45" s="3" t="s">
        <v>58</v>
      </c>
      <c r="I45" s="3" t="s">
        <v>26</v>
      </c>
      <c r="J45" s="14" t="s">
        <v>33</v>
      </c>
      <c r="L45" s="1" t="s">
        <v>28</v>
      </c>
      <c r="M45" s="1" t="s">
        <v>28</v>
      </c>
      <c r="O45" s="1" t="s">
        <v>28</v>
      </c>
      <c r="P45" s="1" t="s">
        <v>28</v>
      </c>
      <c r="Q45" s="1" t="s">
        <v>29</v>
      </c>
      <c r="R45" s="1" t="s">
        <v>28</v>
      </c>
      <c r="S45" s="1" t="s">
        <v>28</v>
      </c>
      <c r="T45" s="1" t="s">
        <v>28</v>
      </c>
      <c r="U45" s="1" t="s">
        <v>28</v>
      </c>
      <c r="V45" s="1" t="s">
        <v>28</v>
      </c>
      <c r="W45" s="21" t="str">
        <f aca="false">IF(L45="X","(1&lt;&lt;"&amp;L$2&amp;") | ","")</f>
        <v/>
      </c>
      <c r="X45" s="21" t="str">
        <f aca="false">IF(M45="X","(1&lt;&lt;"&amp;M$2&amp;") | ","")</f>
        <v/>
      </c>
      <c r="Y45" s="21" t="str">
        <f aca="false">IF(N45="X","(1&lt;&lt;"&amp;N$2&amp;") | ","")</f>
        <v/>
      </c>
      <c r="Z45" s="21" t="str">
        <f aca="false">IF(O45="X","(1&lt;&lt;"&amp;O$2&amp;") | ","")</f>
        <v/>
      </c>
      <c r="AA45" s="21" t="str">
        <f aca="false">IF(P45="X","(1&lt;&lt;"&amp;P$2&amp;") | ","")</f>
        <v/>
      </c>
      <c r="AB45" s="21" t="str">
        <f aca="false">IF(Q45="X","(1&lt;&lt;"&amp;Q$2&amp;") | ","")</f>
        <v>(1&lt;&lt;(int)MasterType::Float) | </v>
      </c>
      <c r="AC45" s="21" t="str">
        <f aca="false">IF(R45="X","(1&lt;&lt;"&amp;R$2&amp;") | ","")</f>
        <v/>
      </c>
      <c r="AD45" s="21" t="str">
        <f aca="false">IF(S45="X","(1&lt;&lt;"&amp;S$2&amp;") | ","")</f>
        <v/>
      </c>
      <c r="AE45" s="21" t="str">
        <f aca="false">IF(T45="X","(1&lt;&lt;"&amp;T$2&amp;") | ","")</f>
        <v/>
      </c>
      <c r="AF45" s="21" t="str">
        <f aca="false">IF(U45="X","(1&lt;&lt;"&amp;U$2&amp;") | ","")</f>
        <v/>
      </c>
      <c r="AG45" s="21" t="str">
        <f aca="false">IF(V45="X","(1&lt;&lt;"&amp;V$2&amp;") | ","")</f>
        <v/>
      </c>
      <c r="AH45" s="21" t="str">
        <f aca="false">W45&amp;X45&amp;Y45&amp;Z45&amp;AA45&amp;AB45&amp;AC45&amp;AD45&amp;AE45&amp;AF45&amp;AG45</f>
        <v>(1&lt;&lt;(int)MasterType::Float) | </v>
      </c>
      <c r="AJ45" s="1" t="s">
        <v>28</v>
      </c>
      <c r="AK45" s="1" t="s">
        <v>29</v>
      </c>
      <c r="AL45" s="1" t="s">
        <v>29</v>
      </c>
      <c r="AM45" s="1" t="s">
        <v>29</v>
      </c>
      <c r="AN45" s="1" t="s">
        <v>29</v>
      </c>
      <c r="AO45" s="1" t="s">
        <v>29</v>
      </c>
      <c r="AP45" s="1" t="s">
        <v>28</v>
      </c>
      <c r="AQ45" s="1" t="s">
        <v>28</v>
      </c>
      <c r="AR45" s="1" t="s">
        <v>28</v>
      </c>
      <c r="AS45" s="1" t="s">
        <v>28</v>
      </c>
      <c r="AT45" s="1" t="s">
        <v>28</v>
      </c>
      <c r="AU45" s="21" t="str">
        <f aca="false">IF(AJ45="X","(1&lt;&lt;"&amp;AJ$2&amp;") | ","")</f>
        <v/>
      </c>
      <c r="AV45" s="21" t="str">
        <f aca="false">IF(AK45="X","(1&lt;&lt;"&amp;AK$2&amp;") | ","")</f>
        <v>(1&lt;&lt;(int)MasterType::Char) | </v>
      </c>
      <c r="AW45" s="21" t="str">
        <f aca="false">IF(AL45="X","(1&lt;&lt;"&amp;AL$2&amp;") | ","")</f>
        <v>(1&lt;&lt;(int)MasterType::Short) | </v>
      </c>
      <c r="AX45" s="21" t="str">
        <f aca="false">IF(AM45="X","(1&lt;&lt;"&amp;AM$2&amp;") | ","")</f>
        <v>(1&lt;&lt;(int)MasterType::Integer) | </v>
      </c>
      <c r="AY45" s="21" t="str">
        <f aca="false">IF(AN45="X","(1&lt;&lt;"&amp;AN$2&amp;") | ","")</f>
        <v>(1&lt;&lt;(int)MasterType::Long) | </v>
      </c>
      <c r="AZ45" s="21" t="str">
        <f aca="false">IF(AO45="X","(1&lt;&lt;"&amp;AO$2&amp;") | ","")</f>
        <v>(1&lt;&lt;(int)MasterType::Float) | </v>
      </c>
      <c r="BA45" s="21" t="str">
        <f aca="false">IF(AP45="X","(1&lt;&lt;"&amp;AP$2&amp;") | ","")</f>
        <v/>
      </c>
      <c r="BB45" s="21" t="str">
        <f aca="false">IF(AQ45="X","(1&lt;&lt;"&amp;AQ$2&amp;") | ","")</f>
        <v/>
      </c>
      <c r="BC45" s="21" t="str">
        <f aca="false">IF(AR45="X","(1&lt;&lt;"&amp;AR$2&amp;") | ","")</f>
        <v/>
      </c>
      <c r="BD45" s="21" t="str">
        <f aca="false">IF(AS45="X","(1&lt;&lt;"&amp;AS$2&amp;") | ","")</f>
        <v/>
      </c>
      <c r="BE45" s="21" t="str">
        <f aca="false">IF(AT45="X","(1&lt;&lt;"&amp;AT$2&amp;") | ","")</f>
        <v/>
      </c>
      <c r="BF45" s="21" t="str">
        <f aca="false">AU45&amp;AV45&amp;AW45&amp;AX45&amp;AY45&amp;AZ45&amp;BA45&amp;BB45&amp;BC45&amp;BD45&amp;BE45</f>
        <v>(1&lt;&lt;(int)MasterType::Char) | (1&lt;&lt;(int)MasterType::Short) | (1&lt;&lt;(int)MasterType::Integer) | (1&lt;&lt;(int)MasterType::Long) | (1&lt;&lt;(int)MasterType::Float) | </v>
      </c>
      <c r="BH45" s="7" t="str">
        <f aca="false">"  {"&amp;A45&amp;REPT(" ",29-LEN(A45))&amp;", {"&amp;F45&amp;REPT(" ",5-LEN(F45))&amp;","&amp;G45&amp;REPT(" ",5-LEN(G45))&amp;"}, "&amp;H45&amp;REPT(" ",23-LEN(H45))&amp;", "&amp;I45&amp;REPT(" ",19-LEN(I45))&amp;", "&amp;J45&amp;REPT(" ",20-LEN(J45))&amp;","&amp;" { "&amp;IF(AH45="",0,MID(AH45,1,LEN(AH45)-2))&amp;", "&amp;IF(BF45="",0,MID(BF45,1,LEN(BF45)-2))&amp;" } },"</f>
        <v>  {ExprOperator::Multiplication , {false,true }, ExprPromMode::ToResult , (MasterType)0      , MasterType::Float   , { (1&lt;&lt;(int)MasterType::Float) , (1&lt;&lt;(int)MasterType::Char) | (1&lt;&lt;(int)MasterType::Short) | (1&lt;&lt;(int)MasterType::Integer) | (1&lt;&lt;(int)MasterType::Long) | (1&lt;&lt;(int)MasterType::Float)  } },</v>
      </c>
    </row>
    <row r="46" customFormat="false" ht="15" hidden="false" customHeight="false" outlineLevel="0" collapsed="false">
      <c r="A46" s="1" t="s">
        <v>54</v>
      </c>
      <c r="B46" s="2" t="s">
        <v>55</v>
      </c>
      <c r="C46" s="20" t="s">
        <v>56</v>
      </c>
      <c r="D46" s="3" t="s">
        <v>57</v>
      </c>
      <c r="E46" s="3" t="str">
        <f aca="false">IF(OR(F46="true",G46="true"),"X","-")</f>
        <v>X</v>
      </c>
      <c r="F46" s="3" t="str">
        <f aca="false">IF(COUNTIF(L46:U46,"X")&gt;1,"true","false")</f>
        <v>true</v>
      </c>
      <c r="G46" s="3" t="str">
        <f aca="false">IF(COUNTIF(AJ46:AS46,"X")&gt;1,"true","false")</f>
        <v>false</v>
      </c>
      <c r="H46" s="3" t="s">
        <v>58</v>
      </c>
      <c r="I46" s="3" t="s">
        <v>26</v>
      </c>
      <c r="J46" s="14" t="s">
        <v>33</v>
      </c>
      <c r="L46" s="1" t="s">
        <v>28</v>
      </c>
      <c r="M46" s="1" t="s">
        <v>29</v>
      </c>
      <c r="N46" s="1" t="s">
        <v>29</v>
      </c>
      <c r="O46" s="1" t="s">
        <v>29</v>
      </c>
      <c r="P46" s="1" t="s">
        <v>29</v>
      </c>
      <c r="Q46" s="1" t="s">
        <v>29</v>
      </c>
      <c r="R46" s="1" t="s">
        <v>28</v>
      </c>
      <c r="S46" s="1" t="s">
        <v>28</v>
      </c>
      <c r="T46" s="1" t="s">
        <v>28</v>
      </c>
      <c r="U46" s="1" t="s">
        <v>28</v>
      </c>
      <c r="V46" s="1" t="s">
        <v>28</v>
      </c>
      <c r="W46" s="21" t="str">
        <f aca="false">IF(L46="X","(1&lt;&lt;"&amp;L$2&amp;") | ","")</f>
        <v/>
      </c>
      <c r="X46" s="21" t="str">
        <f aca="false">IF(M46="X","(1&lt;&lt;"&amp;M$2&amp;") | ","")</f>
        <v>(1&lt;&lt;(int)MasterType::Char) | </v>
      </c>
      <c r="Y46" s="21" t="str">
        <f aca="false">IF(N46="X","(1&lt;&lt;"&amp;N$2&amp;") | ","")</f>
        <v>(1&lt;&lt;(int)MasterType::Short) | </v>
      </c>
      <c r="Z46" s="21" t="str">
        <f aca="false">IF(O46="X","(1&lt;&lt;"&amp;O$2&amp;") | ","")</f>
        <v>(1&lt;&lt;(int)MasterType::Integer) | </v>
      </c>
      <c r="AA46" s="21" t="str">
        <f aca="false">IF(P46="X","(1&lt;&lt;"&amp;P$2&amp;") | ","")</f>
        <v>(1&lt;&lt;(int)MasterType::Long) | </v>
      </c>
      <c r="AB46" s="21" t="str">
        <f aca="false">IF(Q46="X","(1&lt;&lt;"&amp;Q$2&amp;") | ","")</f>
        <v>(1&lt;&lt;(int)MasterType::Float) | </v>
      </c>
      <c r="AC46" s="21" t="str">
        <f aca="false">IF(R46="X","(1&lt;&lt;"&amp;R$2&amp;") | ","")</f>
        <v/>
      </c>
      <c r="AD46" s="21" t="str">
        <f aca="false">IF(S46="X","(1&lt;&lt;"&amp;S$2&amp;") | ","")</f>
        <v/>
      </c>
      <c r="AE46" s="21" t="str">
        <f aca="false">IF(T46="X","(1&lt;&lt;"&amp;T$2&amp;") | ","")</f>
        <v/>
      </c>
      <c r="AF46" s="21" t="str">
        <f aca="false">IF(U46="X","(1&lt;&lt;"&amp;U$2&amp;") | ","")</f>
        <v/>
      </c>
      <c r="AG46" s="21" t="str">
        <f aca="false">IF(V46="X","(1&lt;&lt;"&amp;V$2&amp;") | ","")</f>
        <v/>
      </c>
      <c r="AH46" s="21" t="str">
        <f aca="false">W46&amp;X46&amp;Y46&amp;Z46&amp;AA46&amp;AB46&amp;AC46&amp;AD46&amp;AE46&amp;AF46&amp;AG46</f>
        <v>(1&lt;&lt;(int)MasterType::Char) | (1&lt;&lt;(int)MasterType::Short) | (1&lt;&lt;(int)MasterType::Integer) | (1&lt;&lt;(int)MasterType::Long) | (1&lt;&lt;(int)MasterType::Float) | </v>
      </c>
      <c r="AJ46" s="1" t="s">
        <v>28</v>
      </c>
      <c r="AK46" s="1" t="s">
        <v>28</v>
      </c>
      <c r="AL46" s="1" t="s">
        <v>28</v>
      </c>
      <c r="AM46" s="1" t="s">
        <v>28</v>
      </c>
      <c r="AN46" s="1" t="s">
        <v>28</v>
      </c>
      <c r="AO46" s="1" t="s">
        <v>29</v>
      </c>
      <c r="AP46" s="1" t="s">
        <v>28</v>
      </c>
      <c r="AQ46" s="1" t="s">
        <v>28</v>
      </c>
      <c r="AR46" s="1" t="s">
        <v>28</v>
      </c>
      <c r="AS46" s="1" t="s">
        <v>28</v>
      </c>
      <c r="AT46" s="1" t="s">
        <v>28</v>
      </c>
      <c r="AU46" s="21" t="str">
        <f aca="false">IF(AJ46="X","(1&lt;&lt;"&amp;AJ$2&amp;") | ","")</f>
        <v/>
      </c>
      <c r="AV46" s="21" t="str">
        <f aca="false">IF(AK46="X","(1&lt;&lt;"&amp;AK$2&amp;") | ","")</f>
        <v/>
      </c>
      <c r="AW46" s="21" t="str">
        <f aca="false">IF(AL46="X","(1&lt;&lt;"&amp;AL$2&amp;") | ","")</f>
        <v/>
      </c>
      <c r="AX46" s="21" t="str">
        <f aca="false">IF(AM46="X","(1&lt;&lt;"&amp;AM$2&amp;") | ","")</f>
        <v/>
      </c>
      <c r="AY46" s="21" t="str">
        <f aca="false">IF(AN46="X","(1&lt;&lt;"&amp;AN$2&amp;") | ","")</f>
        <v/>
      </c>
      <c r="AZ46" s="21" t="str">
        <f aca="false">IF(AO46="X","(1&lt;&lt;"&amp;AO$2&amp;") | ","")</f>
        <v>(1&lt;&lt;(int)MasterType::Float) | </v>
      </c>
      <c r="BA46" s="21" t="str">
        <f aca="false">IF(AP46="X","(1&lt;&lt;"&amp;AP$2&amp;") | ","")</f>
        <v/>
      </c>
      <c r="BB46" s="21" t="str">
        <f aca="false">IF(AQ46="X","(1&lt;&lt;"&amp;AQ$2&amp;") | ","")</f>
        <v/>
      </c>
      <c r="BC46" s="21" t="str">
        <f aca="false">IF(AR46="X","(1&lt;&lt;"&amp;AR$2&amp;") | ","")</f>
        <v/>
      </c>
      <c r="BD46" s="21" t="str">
        <f aca="false">IF(AS46="X","(1&lt;&lt;"&amp;AS$2&amp;") | ","")</f>
        <v/>
      </c>
      <c r="BE46" s="21" t="str">
        <f aca="false">IF(AT46="X","(1&lt;&lt;"&amp;AT$2&amp;") | ","")</f>
        <v/>
      </c>
      <c r="BF46" s="21" t="str">
        <f aca="false">AU46&amp;AV46&amp;AW46&amp;AX46&amp;AY46&amp;AZ46&amp;BA46&amp;BB46&amp;BC46&amp;BD46&amp;BE46</f>
        <v>(1&lt;&lt;(int)MasterType::Float) | </v>
      </c>
      <c r="BH46" s="7" t="str">
        <f aca="false">"  {"&amp;A46&amp;REPT(" ",29-LEN(A46))&amp;", {"&amp;F46&amp;REPT(" ",5-LEN(F46))&amp;","&amp;G46&amp;REPT(" ",5-LEN(G46))&amp;"}, "&amp;H46&amp;REPT(" ",23-LEN(H46))&amp;", "&amp;I46&amp;REPT(" ",19-LEN(I46))&amp;", "&amp;J46&amp;REPT(" ",20-LEN(J46))&amp;","&amp;" { "&amp;IF(AH46="",0,MID(AH46,1,LEN(AH46)-2))&amp;", "&amp;IF(BF46="",0,MID(BF46,1,LEN(BF46)-2))&amp;" } },"</f>
        <v>  {ExprOperator::Multiplication , {true ,false}, ExprPromMode::ToResult , (MasterType)0      , MasterType::Float   , { (1&lt;&lt;(int)MasterType::Char) | (1&lt;&lt;(int)MasterType::Short) | (1&lt;&lt;(int)MasterType::Integer) | (1&lt;&lt;(int)MasterType::Long) | (1&lt;&lt;(int)MasterType::Float) , (1&lt;&lt;(int)MasterType::Float)  } },</v>
      </c>
    </row>
    <row r="47" customFormat="false" ht="15" hidden="false" customHeight="false" outlineLevel="0" collapsed="false">
      <c r="A47" s="1" t="s">
        <v>59</v>
      </c>
      <c r="B47" s="2" t="s">
        <v>60</v>
      </c>
      <c r="C47" s="20" t="s">
        <v>61</v>
      </c>
      <c r="D47" s="3" t="s">
        <v>57</v>
      </c>
      <c r="E47" s="3" t="str">
        <f aca="false">IF(OR(F47="true",G47="true"),"X","-")</f>
        <v>-</v>
      </c>
      <c r="F47" s="3" t="str">
        <f aca="false">IF(COUNTIF(L47:U47,"X")&gt;1,"true","false")</f>
        <v>false</v>
      </c>
      <c r="G47" s="3" t="str">
        <f aca="false">IF(COUNTIF(AJ47:AS47,"X")&gt;1,"true","false")</f>
        <v>false</v>
      </c>
      <c r="H47" s="3" t="s">
        <v>25</v>
      </c>
      <c r="I47" s="3" t="s">
        <v>26</v>
      </c>
      <c r="J47" s="14" t="s">
        <v>27</v>
      </c>
      <c r="L47" s="1" t="s">
        <v>28</v>
      </c>
      <c r="M47" s="1" t="s">
        <v>29</v>
      </c>
      <c r="N47" s="1" t="s">
        <v>28</v>
      </c>
      <c r="O47" s="1" t="s">
        <v>28</v>
      </c>
      <c r="P47" s="1" t="s">
        <v>28</v>
      </c>
      <c r="Q47" s="1" t="s">
        <v>28</v>
      </c>
      <c r="R47" s="1" t="s">
        <v>28</v>
      </c>
      <c r="S47" s="1" t="s">
        <v>28</v>
      </c>
      <c r="T47" s="1" t="s">
        <v>28</v>
      </c>
      <c r="U47" s="1" t="s">
        <v>28</v>
      </c>
      <c r="V47" s="1" t="s">
        <v>28</v>
      </c>
      <c r="W47" s="21" t="str">
        <f aca="false">IF(L47="X","(1&lt;&lt;"&amp;L$2&amp;") | ","")</f>
        <v/>
      </c>
      <c r="X47" s="21" t="str">
        <f aca="false">IF(M47="X","(1&lt;&lt;"&amp;M$2&amp;") | ","")</f>
        <v>(1&lt;&lt;(int)MasterType::Char) | </v>
      </c>
      <c r="Y47" s="21" t="str">
        <f aca="false">IF(N47="X","(1&lt;&lt;"&amp;N$2&amp;") | ","")</f>
        <v/>
      </c>
      <c r="Z47" s="21" t="str">
        <f aca="false">IF(O47="X","(1&lt;&lt;"&amp;O$2&amp;") | ","")</f>
        <v/>
      </c>
      <c r="AA47" s="21" t="str">
        <f aca="false">IF(P47="X","(1&lt;&lt;"&amp;P$2&amp;") | ","")</f>
        <v/>
      </c>
      <c r="AB47" s="21" t="str">
        <f aca="false">IF(Q47="X","(1&lt;&lt;"&amp;Q$2&amp;") | ","")</f>
        <v/>
      </c>
      <c r="AC47" s="21" t="str">
        <f aca="false">IF(R47="X","(1&lt;&lt;"&amp;R$2&amp;") | ","")</f>
        <v/>
      </c>
      <c r="AD47" s="21" t="str">
        <f aca="false">IF(S47="X","(1&lt;&lt;"&amp;S$2&amp;") | ","")</f>
        <v/>
      </c>
      <c r="AE47" s="21" t="str">
        <f aca="false">IF(T47="X","(1&lt;&lt;"&amp;T$2&amp;") | ","")</f>
        <v/>
      </c>
      <c r="AF47" s="21" t="str">
        <f aca="false">IF(U47="X","(1&lt;&lt;"&amp;U$2&amp;") | ","")</f>
        <v/>
      </c>
      <c r="AG47" s="21" t="str">
        <f aca="false">IF(V47="X","(1&lt;&lt;"&amp;V$2&amp;") | ","")</f>
        <v/>
      </c>
      <c r="AH47" s="21" t="str">
        <f aca="false">W47&amp;X47&amp;Y47&amp;Z47&amp;AA47&amp;AB47&amp;AC47&amp;AD47&amp;AE47&amp;AF47&amp;AG47</f>
        <v>(1&lt;&lt;(int)MasterType::Char) | </v>
      </c>
      <c r="AJ47" s="1" t="s">
        <v>28</v>
      </c>
      <c r="AK47" s="1" t="s">
        <v>29</v>
      </c>
      <c r="AL47" s="1" t="s">
        <v>28</v>
      </c>
      <c r="AM47" s="1" t="s">
        <v>28</v>
      </c>
      <c r="AN47" s="1" t="s">
        <v>28</v>
      </c>
      <c r="AO47" s="1" t="s">
        <v>28</v>
      </c>
      <c r="AP47" s="1" t="s">
        <v>28</v>
      </c>
      <c r="AQ47" s="1" t="s">
        <v>28</v>
      </c>
      <c r="AR47" s="1" t="s">
        <v>28</v>
      </c>
      <c r="AS47" s="1" t="s">
        <v>28</v>
      </c>
      <c r="AT47" s="1" t="s">
        <v>28</v>
      </c>
      <c r="AU47" s="21" t="str">
        <f aca="false">IF(AJ47="X","(1&lt;&lt;"&amp;AJ$2&amp;") | ","")</f>
        <v/>
      </c>
      <c r="AV47" s="21" t="str">
        <f aca="false">IF(AK47="X","(1&lt;&lt;"&amp;AK$2&amp;") | ","")</f>
        <v>(1&lt;&lt;(int)MasterType::Char) | </v>
      </c>
      <c r="AW47" s="21" t="str">
        <f aca="false">IF(AL47="X","(1&lt;&lt;"&amp;AL$2&amp;") | ","")</f>
        <v/>
      </c>
      <c r="AX47" s="21" t="str">
        <f aca="false">IF(AM47="X","(1&lt;&lt;"&amp;AM$2&amp;") | ","")</f>
        <v/>
      </c>
      <c r="AY47" s="21" t="str">
        <f aca="false">IF(AN47="X","(1&lt;&lt;"&amp;AN$2&amp;") | ","")</f>
        <v/>
      </c>
      <c r="AZ47" s="21" t="str">
        <f aca="false">IF(AO47="X","(1&lt;&lt;"&amp;AO$2&amp;") | ","")</f>
        <v/>
      </c>
      <c r="BA47" s="21" t="str">
        <f aca="false">IF(AP47="X","(1&lt;&lt;"&amp;AP$2&amp;") | ","")</f>
        <v/>
      </c>
      <c r="BB47" s="21" t="str">
        <f aca="false">IF(AQ47="X","(1&lt;&lt;"&amp;AQ$2&amp;") | ","")</f>
        <v/>
      </c>
      <c r="BC47" s="21" t="str">
        <f aca="false">IF(AR47="X","(1&lt;&lt;"&amp;AR$2&amp;") | ","")</f>
        <v/>
      </c>
      <c r="BD47" s="21" t="str">
        <f aca="false">IF(AS47="X","(1&lt;&lt;"&amp;AS$2&amp;") | ","")</f>
        <v/>
      </c>
      <c r="BE47" s="21" t="str">
        <f aca="false">IF(AT47="X","(1&lt;&lt;"&amp;AT$2&amp;") | ","")</f>
        <v/>
      </c>
      <c r="BF47" s="21" t="str">
        <f aca="false">AU47&amp;AV47&amp;AW47&amp;AX47&amp;AY47&amp;AZ47&amp;BA47&amp;BB47&amp;BC47&amp;BD47&amp;BE47</f>
        <v>(1&lt;&lt;(int)MasterType::Char) | </v>
      </c>
      <c r="BH47" s="7" t="str">
        <f aca="false">"  {"&amp;A47&amp;REPT(" ",29-LEN(A47))&amp;", {"&amp;F47&amp;REPT(" ",5-LEN(F47))&amp;","&amp;G47&amp;REPT(" ",5-LEN(G47))&amp;"}, "&amp;H47&amp;REPT(" ",23-LEN(H47))&amp;", "&amp;I47&amp;REPT(" ",19-LEN(I47))&amp;", "&amp;J47&amp;REPT(" ",20-LEN(J47))&amp;","&amp;" { "&amp;IF(AH47="",0,MID(AH47,1,LEN(AH47)-2))&amp;", "&amp;IF(BF47="",0,MID(BF47,1,LEN(BF47)-2))&amp;" } },"</f>
        <v>  {ExprOperator::Division       , {false,false}, (ExprPromMode)0        , (MasterType)0      , MasterType::Char    , { (1&lt;&lt;(int)MasterType::Char) , (1&lt;&lt;(int)MasterType::Char)  } },</v>
      </c>
    </row>
    <row r="48" customFormat="false" ht="15" hidden="false" customHeight="false" outlineLevel="0" collapsed="false">
      <c r="A48" s="1" t="s">
        <v>59</v>
      </c>
      <c r="B48" s="2" t="s">
        <v>60</v>
      </c>
      <c r="C48" s="20" t="s">
        <v>61</v>
      </c>
      <c r="D48" s="3" t="s">
        <v>57</v>
      </c>
      <c r="E48" s="3" t="str">
        <f aca="false">IF(OR(F48="true",G48="true"),"X","-")</f>
        <v>X</v>
      </c>
      <c r="F48" s="3" t="str">
        <f aca="false">IF(COUNTIF(L48:U48,"X")&gt;1,"true","false")</f>
        <v>false</v>
      </c>
      <c r="G48" s="3" t="str">
        <f aca="false">IF(COUNTIF(AJ48:AS48,"X")&gt;1,"true","false")</f>
        <v>true</v>
      </c>
      <c r="H48" s="3" t="s">
        <v>58</v>
      </c>
      <c r="I48" s="3" t="s">
        <v>26</v>
      </c>
      <c r="J48" s="14" t="s">
        <v>30</v>
      </c>
      <c r="L48" s="1" t="s">
        <v>28</v>
      </c>
      <c r="M48" s="1" t="s">
        <v>28</v>
      </c>
      <c r="N48" s="1" t="s">
        <v>29</v>
      </c>
      <c r="O48" s="1" t="s">
        <v>28</v>
      </c>
      <c r="P48" s="1" t="s">
        <v>28</v>
      </c>
      <c r="Q48" s="1" t="s">
        <v>28</v>
      </c>
      <c r="R48" s="1" t="s">
        <v>28</v>
      </c>
      <c r="S48" s="1" t="s">
        <v>28</v>
      </c>
      <c r="T48" s="1" t="s">
        <v>28</v>
      </c>
      <c r="U48" s="1" t="s">
        <v>28</v>
      </c>
      <c r="V48" s="1" t="s">
        <v>28</v>
      </c>
      <c r="W48" s="21" t="str">
        <f aca="false">IF(L48="X","(1&lt;&lt;"&amp;L$2&amp;") | ","")</f>
        <v/>
      </c>
      <c r="X48" s="21" t="str">
        <f aca="false">IF(M48="X","(1&lt;&lt;"&amp;M$2&amp;") | ","")</f>
        <v/>
      </c>
      <c r="Y48" s="21" t="str">
        <f aca="false">IF(N48="X","(1&lt;&lt;"&amp;N$2&amp;") | ","")</f>
        <v>(1&lt;&lt;(int)MasterType::Short) | </v>
      </c>
      <c r="Z48" s="21" t="str">
        <f aca="false">IF(O48="X","(1&lt;&lt;"&amp;O$2&amp;") | ","")</f>
        <v/>
      </c>
      <c r="AA48" s="21" t="str">
        <f aca="false">IF(P48="X","(1&lt;&lt;"&amp;P$2&amp;") | ","")</f>
        <v/>
      </c>
      <c r="AB48" s="21" t="str">
        <f aca="false">IF(Q48="X","(1&lt;&lt;"&amp;Q$2&amp;") | ","")</f>
        <v/>
      </c>
      <c r="AC48" s="21" t="str">
        <f aca="false">IF(R48="X","(1&lt;&lt;"&amp;R$2&amp;") | ","")</f>
        <v/>
      </c>
      <c r="AD48" s="21" t="str">
        <f aca="false">IF(S48="X","(1&lt;&lt;"&amp;S$2&amp;") | ","")</f>
        <v/>
      </c>
      <c r="AE48" s="21" t="str">
        <f aca="false">IF(T48="X","(1&lt;&lt;"&amp;T$2&amp;") | ","")</f>
        <v/>
      </c>
      <c r="AF48" s="21" t="str">
        <f aca="false">IF(U48="X","(1&lt;&lt;"&amp;U$2&amp;") | ","")</f>
        <v/>
      </c>
      <c r="AG48" s="21" t="str">
        <f aca="false">IF(V48="X","(1&lt;&lt;"&amp;V$2&amp;") | ","")</f>
        <v/>
      </c>
      <c r="AH48" s="21" t="str">
        <f aca="false">W48&amp;X48&amp;Y48&amp;Z48&amp;AA48&amp;AB48&amp;AC48&amp;AD48&amp;AE48&amp;AF48&amp;AG48</f>
        <v>(1&lt;&lt;(int)MasterType::Short) | </v>
      </c>
      <c r="AJ48" s="1" t="s">
        <v>28</v>
      </c>
      <c r="AK48" s="1" t="s">
        <v>29</v>
      </c>
      <c r="AL48" s="1" t="s">
        <v>29</v>
      </c>
      <c r="AM48" s="1" t="s">
        <v>28</v>
      </c>
      <c r="AN48" s="1" t="s">
        <v>28</v>
      </c>
      <c r="AO48" s="1" t="s">
        <v>28</v>
      </c>
      <c r="AP48" s="1" t="s">
        <v>28</v>
      </c>
      <c r="AQ48" s="1" t="s">
        <v>28</v>
      </c>
      <c r="AR48" s="1" t="s">
        <v>28</v>
      </c>
      <c r="AS48" s="1" t="s">
        <v>28</v>
      </c>
      <c r="AT48" s="1" t="s">
        <v>28</v>
      </c>
      <c r="AU48" s="21" t="str">
        <f aca="false">IF(AJ48="X","(1&lt;&lt;"&amp;AJ$2&amp;") | ","")</f>
        <v/>
      </c>
      <c r="AV48" s="21" t="str">
        <f aca="false">IF(AK48="X","(1&lt;&lt;"&amp;AK$2&amp;") | ","")</f>
        <v>(1&lt;&lt;(int)MasterType::Char) | </v>
      </c>
      <c r="AW48" s="21" t="str">
        <f aca="false">IF(AL48="X","(1&lt;&lt;"&amp;AL$2&amp;") | ","")</f>
        <v>(1&lt;&lt;(int)MasterType::Short) | </v>
      </c>
      <c r="AX48" s="21" t="str">
        <f aca="false">IF(AM48="X","(1&lt;&lt;"&amp;AM$2&amp;") | ","")</f>
        <v/>
      </c>
      <c r="AY48" s="21" t="str">
        <f aca="false">IF(AN48="X","(1&lt;&lt;"&amp;AN$2&amp;") | ","")</f>
        <v/>
      </c>
      <c r="AZ48" s="21" t="str">
        <f aca="false">IF(AO48="X","(1&lt;&lt;"&amp;AO$2&amp;") | ","")</f>
        <v/>
      </c>
      <c r="BA48" s="21" t="str">
        <f aca="false">IF(AP48="X","(1&lt;&lt;"&amp;AP$2&amp;") | ","")</f>
        <v/>
      </c>
      <c r="BB48" s="21" t="str">
        <f aca="false">IF(AQ48="X","(1&lt;&lt;"&amp;AQ$2&amp;") | ","")</f>
        <v/>
      </c>
      <c r="BC48" s="21" t="str">
        <f aca="false">IF(AR48="X","(1&lt;&lt;"&amp;AR$2&amp;") | ","")</f>
        <v/>
      </c>
      <c r="BD48" s="21" t="str">
        <f aca="false">IF(AS48="X","(1&lt;&lt;"&amp;AS$2&amp;") | ","")</f>
        <v/>
      </c>
      <c r="BE48" s="21" t="str">
        <f aca="false">IF(AT48="X","(1&lt;&lt;"&amp;AT$2&amp;") | ","")</f>
        <v/>
      </c>
      <c r="BF48" s="21" t="str">
        <f aca="false">AU48&amp;AV48&amp;AW48&amp;AX48&amp;AY48&amp;AZ48&amp;BA48&amp;BB48&amp;BC48&amp;BD48&amp;BE48</f>
        <v>(1&lt;&lt;(int)MasterType::Char) | (1&lt;&lt;(int)MasterType::Short) | </v>
      </c>
      <c r="BH48" s="7" t="str">
        <f aca="false">"  {"&amp;A48&amp;REPT(" ",29-LEN(A48))&amp;", {"&amp;F48&amp;REPT(" ",5-LEN(F48))&amp;","&amp;G48&amp;REPT(" ",5-LEN(G48))&amp;"}, "&amp;H48&amp;REPT(" ",23-LEN(H48))&amp;", "&amp;I48&amp;REPT(" ",19-LEN(I48))&amp;", "&amp;J48&amp;REPT(" ",20-LEN(J48))&amp;","&amp;" { "&amp;IF(AH48="",0,MID(AH48,1,LEN(AH48)-2))&amp;", "&amp;IF(BF48="",0,MID(BF48,1,LEN(BF48)-2))&amp;" } },"</f>
        <v>  {ExprOperator::Division       , {false,true }, ExprPromMode::ToResult , (MasterType)0      , MasterType::Short   , { (1&lt;&lt;(int)MasterType::Short) , (1&lt;&lt;(int)MasterType::Char) | (1&lt;&lt;(int)MasterType::Short)  } },</v>
      </c>
    </row>
    <row r="49" customFormat="false" ht="15" hidden="false" customHeight="false" outlineLevel="0" collapsed="false">
      <c r="A49" s="1" t="s">
        <v>59</v>
      </c>
      <c r="B49" s="2" t="s">
        <v>60</v>
      </c>
      <c r="C49" s="20" t="s">
        <v>61</v>
      </c>
      <c r="D49" s="3" t="s">
        <v>57</v>
      </c>
      <c r="E49" s="3" t="str">
        <f aca="false">IF(OR(F49="true",G49="true"),"X","-")</f>
        <v>X</v>
      </c>
      <c r="F49" s="3" t="str">
        <f aca="false">IF(COUNTIF(L49:U49,"X")&gt;1,"true","false")</f>
        <v>true</v>
      </c>
      <c r="G49" s="3" t="str">
        <f aca="false">IF(COUNTIF(AJ49:AS49,"X")&gt;1,"true","false")</f>
        <v>false</v>
      </c>
      <c r="H49" s="3" t="s">
        <v>58</v>
      </c>
      <c r="I49" s="3" t="s">
        <v>26</v>
      </c>
      <c r="J49" s="14" t="s">
        <v>30</v>
      </c>
      <c r="L49" s="1" t="s">
        <v>28</v>
      </c>
      <c r="M49" s="1" t="s">
        <v>29</v>
      </c>
      <c r="N49" s="1" t="s">
        <v>29</v>
      </c>
      <c r="O49" s="1" t="s">
        <v>28</v>
      </c>
      <c r="P49" s="1" t="s">
        <v>28</v>
      </c>
      <c r="Q49" s="1" t="s">
        <v>28</v>
      </c>
      <c r="R49" s="1" t="s">
        <v>28</v>
      </c>
      <c r="S49" s="1" t="s">
        <v>28</v>
      </c>
      <c r="T49" s="1" t="s">
        <v>28</v>
      </c>
      <c r="U49" s="1" t="s">
        <v>28</v>
      </c>
      <c r="V49" s="1" t="s">
        <v>28</v>
      </c>
      <c r="W49" s="21" t="str">
        <f aca="false">IF(L49="X","(1&lt;&lt;"&amp;L$2&amp;") | ","")</f>
        <v/>
      </c>
      <c r="X49" s="21" t="str">
        <f aca="false">IF(M49="X","(1&lt;&lt;"&amp;M$2&amp;") | ","")</f>
        <v>(1&lt;&lt;(int)MasterType::Char) | </v>
      </c>
      <c r="Y49" s="21" t="str">
        <f aca="false">IF(N49="X","(1&lt;&lt;"&amp;N$2&amp;") | ","")</f>
        <v>(1&lt;&lt;(int)MasterType::Short) | </v>
      </c>
      <c r="Z49" s="21" t="str">
        <f aca="false">IF(O49="X","(1&lt;&lt;"&amp;O$2&amp;") | ","")</f>
        <v/>
      </c>
      <c r="AA49" s="21" t="str">
        <f aca="false">IF(P49="X","(1&lt;&lt;"&amp;P$2&amp;") | ","")</f>
        <v/>
      </c>
      <c r="AB49" s="21" t="str">
        <f aca="false">IF(Q49="X","(1&lt;&lt;"&amp;Q$2&amp;") | ","")</f>
        <v/>
      </c>
      <c r="AC49" s="21" t="str">
        <f aca="false">IF(R49="X","(1&lt;&lt;"&amp;R$2&amp;") | ","")</f>
        <v/>
      </c>
      <c r="AD49" s="21" t="str">
        <f aca="false">IF(S49="X","(1&lt;&lt;"&amp;S$2&amp;") | ","")</f>
        <v/>
      </c>
      <c r="AE49" s="21" t="str">
        <f aca="false">IF(T49="X","(1&lt;&lt;"&amp;T$2&amp;") | ","")</f>
        <v/>
      </c>
      <c r="AF49" s="21" t="str">
        <f aca="false">IF(U49="X","(1&lt;&lt;"&amp;U$2&amp;") | ","")</f>
        <v/>
      </c>
      <c r="AG49" s="21" t="str">
        <f aca="false">IF(V49="X","(1&lt;&lt;"&amp;V$2&amp;") | ","")</f>
        <v/>
      </c>
      <c r="AH49" s="21" t="str">
        <f aca="false">W49&amp;X49&amp;Y49&amp;Z49&amp;AA49&amp;AB49&amp;AC49&amp;AD49&amp;AE49&amp;AF49&amp;AG49</f>
        <v>(1&lt;&lt;(int)MasterType::Char) | (1&lt;&lt;(int)MasterType::Short) | </v>
      </c>
      <c r="AJ49" s="1" t="s">
        <v>28</v>
      </c>
      <c r="AK49" s="1" t="s">
        <v>28</v>
      </c>
      <c r="AL49" s="1" t="s">
        <v>29</v>
      </c>
      <c r="AM49" s="1" t="s">
        <v>28</v>
      </c>
      <c r="AN49" s="1" t="s">
        <v>28</v>
      </c>
      <c r="AO49" s="1" t="s">
        <v>28</v>
      </c>
      <c r="AP49" s="1" t="s">
        <v>28</v>
      </c>
      <c r="AQ49" s="1" t="s">
        <v>28</v>
      </c>
      <c r="AR49" s="1" t="s">
        <v>28</v>
      </c>
      <c r="AS49" s="1" t="s">
        <v>28</v>
      </c>
      <c r="AT49" s="1" t="s">
        <v>28</v>
      </c>
      <c r="AU49" s="21" t="str">
        <f aca="false">IF(AJ49="X","(1&lt;&lt;"&amp;AJ$2&amp;") | ","")</f>
        <v/>
      </c>
      <c r="AV49" s="21" t="str">
        <f aca="false">IF(AK49="X","(1&lt;&lt;"&amp;AK$2&amp;") | ","")</f>
        <v/>
      </c>
      <c r="AW49" s="21" t="str">
        <f aca="false">IF(AL49="X","(1&lt;&lt;"&amp;AL$2&amp;") | ","")</f>
        <v>(1&lt;&lt;(int)MasterType::Short) | </v>
      </c>
      <c r="AX49" s="21" t="str">
        <f aca="false">IF(AM49="X","(1&lt;&lt;"&amp;AM$2&amp;") | ","")</f>
        <v/>
      </c>
      <c r="AY49" s="21" t="str">
        <f aca="false">IF(AN49="X","(1&lt;&lt;"&amp;AN$2&amp;") | ","")</f>
        <v/>
      </c>
      <c r="AZ49" s="21" t="str">
        <f aca="false">IF(AO49="X","(1&lt;&lt;"&amp;AO$2&amp;") | ","")</f>
        <v/>
      </c>
      <c r="BA49" s="21" t="str">
        <f aca="false">IF(AP49="X","(1&lt;&lt;"&amp;AP$2&amp;") | ","")</f>
        <v/>
      </c>
      <c r="BB49" s="21" t="str">
        <f aca="false">IF(AQ49="X","(1&lt;&lt;"&amp;AQ$2&amp;") | ","")</f>
        <v/>
      </c>
      <c r="BC49" s="21" t="str">
        <f aca="false">IF(AR49="X","(1&lt;&lt;"&amp;AR$2&amp;") | ","")</f>
        <v/>
      </c>
      <c r="BD49" s="21" t="str">
        <f aca="false">IF(AS49="X","(1&lt;&lt;"&amp;AS$2&amp;") | ","")</f>
        <v/>
      </c>
      <c r="BE49" s="21" t="str">
        <f aca="false">IF(AT49="X","(1&lt;&lt;"&amp;AT$2&amp;") | ","")</f>
        <v/>
      </c>
      <c r="BF49" s="21" t="str">
        <f aca="false">AU49&amp;AV49&amp;AW49&amp;AX49&amp;AY49&amp;AZ49&amp;BA49&amp;BB49&amp;BC49&amp;BD49&amp;BE49</f>
        <v>(1&lt;&lt;(int)MasterType::Short) | </v>
      </c>
      <c r="BH49" s="7" t="str">
        <f aca="false">"  {"&amp;A49&amp;REPT(" ",29-LEN(A49))&amp;", {"&amp;F49&amp;REPT(" ",5-LEN(F49))&amp;","&amp;G49&amp;REPT(" ",5-LEN(G49))&amp;"}, "&amp;H49&amp;REPT(" ",23-LEN(H49))&amp;", "&amp;I49&amp;REPT(" ",19-LEN(I49))&amp;", "&amp;J49&amp;REPT(" ",20-LEN(J49))&amp;","&amp;" { "&amp;IF(AH49="",0,MID(AH49,1,LEN(AH49)-2))&amp;", "&amp;IF(BF49="",0,MID(BF49,1,LEN(BF49)-2))&amp;" } },"</f>
        <v>  {ExprOperator::Division       , {true ,false}, ExprPromMode::ToResult , (MasterType)0      , MasterType::Short   , { (1&lt;&lt;(int)MasterType::Char) | (1&lt;&lt;(int)MasterType::Short) , (1&lt;&lt;(int)MasterType::Short)  } },</v>
      </c>
    </row>
    <row r="50" customFormat="false" ht="15" hidden="false" customHeight="false" outlineLevel="0" collapsed="false">
      <c r="A50" s="1" t="s">
        <v>59</v>
      </c>
      <c r="B50" s="2" t="s">
        <v>60</v>
      </c>
      <c r="C50" s="20" t="s">
        <v>61</v>
      </c>
      <c r="D50" s="3" t="s">
        <v>57</v>
      </c>
      <c r="E50" s="3" t="str">
        <f aca="false">IF(OR(F50="true",G50="true"),"X","-")</f>
        <v>X</v>
      </c>
      <c r="F50" s="3" t="str">
        <f aca="false">IF(COUNTIF(L50:U50,"X")&gt;1,"true","false")</f>
        <v>false</v>
      </c>
      <c r="G50" s="3" t="str">
        <f aca="false">IF(COUNTIF(AJ50:AS50,"X")&gt;1,"true","false")</f>
        <v>true</v>
      </c>
      <c r="H50" s="3" t="s">
        <v>58</v>
      </c>
      <c r="I50" s="3" t="s">
        <v>26</v>
      </c>
      <c r="J50" s="14" t="s">
        <v>31</v>
      </c>
      <c r="L50" s="1" t="s">
        <v>28</v>
      </c>
      <c r="M50" s="1" t="s">
        <v>28</v>
      </c>
      <c r="N50" s="1" t="s">
        <v>28</v>
      </c>
      <c r="O50" s="1" t="s">
        <v>29</v>
      </c>
      <c r="P50" s="1" t="s">
        <v>28</v>
      </c>
      <c r="Q50" s="1" t="s">
        <v>28</v>
      </c>
      <c r="R50" s="1" t="s">
        <v>28</v>
      </c>
      <c r="S50" s="1" t="s">
        <v>28</v>
      </c>
      <c r="T50" s="1" t="s">
        <v>28</v>
      </c>
      <c r="U50" s="1" t="s">
        <v>28</v>
      </c>
      <c r="V50" s="1" t="s">
        <v>28</v>
      </c>
      <c r="W50" s="21" t="str">
        <f aca="false">IF(L50="X","(1&lt;&lt;"&amp;L$2&amp;") | ","")</f>
        <v/>
      </c>
      <c r="X50" s="21" t="str">
        <f aca="false">IF(M50="X","(1&lt;&lt;"&amp;M$2&amp;") | ","")</f>
        <v/>
      </c>
      <c r="Y50" s="21" t="str">
        <f aca="false">IF(N50="X","(1&lt;&lt;"&amp;N$2&amp;") | ","")</f>
        <v/>
      </c>
      <c r="Z50" s="21" t="str">
        <f aca="false">IF(O50="X","(1&lt;&lt;"&amp;O$2&amp;") | ","")</f>
        <v>(1&lt;&lt;(int)MasterType::Integer) | </v>
      </c>
      <c r="AA50" s="21" t="str">
        <f aca="false">IF(P50="X","(1&lt;&lt;"&amp;P$2&amp;") | ","")</f>
        <v/>
      </c>
      <c r="AB50" s="21" t="str">
        <f aca="false">IF(Q50="X","(1&lt;&lt;"&amp;Q$2&amp;") | ","")</f>
        <v/>
      </c>
      <c r="AC50" s="21" t="str">
        <f aca="false">IF(R50="X","(1&lt;&lt;"&amp;R$2&amp;") | ","")</f>
        <v/>
      </c>
      <c r="AD50" s="21" t="str">
        <f aca="false">IF(S50="X","(1&lt;&lt;"&amp;S$2&amp;") | ","")</f>
        <v/>
      </c>
      <c r="AE50" s="21" t="str">
        <f aca="false">IF(T50="X","(1&lt;&lt;"&amp;T$2&amp;") | ","")</f>
        <v/>
      </c>
      <c r="AF50" s="21" t="str">
        <f aca="false">IF(U50="X","(1&lt;&lt;"&amp;U$2&amp;") | ","")</f>
        <v/>
      </c>
      <c r="AG50" s="21" t="str">
        <f aca="false">IF(V50="X","(1&lt;&lt;"&amp;V$2&amp;") | ","")</f>
        <v/>
      </c>
      <c r="AH50" s="21" t="str">
        <f aca="false">W50&amp;X50&amp;Y50&amp;Z50&amp;AA50&amp;AB50&amp;AC50&amp;AD50&amp;AE50&amp;AF50&amp;AG50</f>
        <v>(1&lt;&lt;(int)MasterType::Integer) | </v>
      </c>
      <c r="AJ50" s="1" t="s">
        <v>28</v>
      </c>
      <c r="AK50" s="1" t="s">
        <v>29</v>
      </c>
      <c r="AL50" s="1" t="s">
        <v>29</v>
      </c>
      <c r="AM50" s="1" t="s">
        <v>29</v>
      </c>
      <c r="AN50" s="1" t="s">
        <v>28</v>
      </c>
      <c r="AO50" s="1" t="s">
        <v>28</v>
      </c>
      <c r="AP50" s="1" t="s">
        <v>28</v>
      </c>
      <c r="AQ50" s="1" t="s">
        <v>28</v>
      </c>
      <c r="AR50" s="1" t="s">
        <v>28</v>
      </c>
      <c r="AS50" s="1" t="s">
        <v>28</v>
      </c>
      <c r="AT50" s="1" t="s">
        <v>28</v>
      </c>
      <c r="AU50" s="21" t="str">
        <f aca="false">IF(AJ50="X","(1&lt;&lt;"&amp;AJ$2&amp;") | ","")</f>
        <v/>
      </c>
      <c r="AV50" s="21" t="str">
        <f aca="false">IF(AK50="X","(1&lt;&lt;"&amp;AK$2&amp;") | ","")</f>
        <v>(1&lt;&lt;(int)MasterType::Char) | </v>
      </c>
      <c r="AW50" s="21" t="str">
        <f aca="false">IF(AL50="X","(1&lt;&lt;"&amp;AL$2&amp;") | ","")</f>
        <v>(1&lt;&lt;(int)MasterType::Short) | </v>
      </c>
      <c r="AX50" s="21" t="str">
        <f aca="false">IF(AM50="X","(1&lt;&lt;"&amp;AM$2&amp;") | ","")</f>
        <v>(1&lt;&lt;(int)MasterType::Integer) | </v>
      </c>
      <c r="AY50" s="21" t="str">
        <f aca="false">IF(AN50="X","(1&lt;&lt;"&amp;AN$2&amp;") | ","")</f>
        <v/>
      </c>
      <c r="AZ50" s="21" t="str">
        <f aca="false">IF(AO50="X","(1&lt;&lt;"&amp;AO$2&amp;") | ","")</f>
        <v/>
      </c>
      <c r="BA50" s="21" t="str">
        <f aca="false">IF(AP50="X","(1&lt;&lt;"&amp;AP$2&amp;") | ","")</f>
        <v/>
      </c>
      <c r="BB50" s="21" t="str">
        <f aca="false">IF(AQ50="X","(1&lt;&lt;"&amp;AQ$2&amp;") | ","")</f>
        <v/>
      </c>
      <c r="BC50" s="21" t="str">
        <f aca="false">IF(AR50="X","(1&lt;&lt;"&amp;AR$2&amp;") | ","")</f>
        <v/>
      </c>
      <c r="BD50" s="21" t="str">
        <f aca="false">IF(AS50="X","(1&lt;&lt;"&amp;AS$2&amp;") | ","")</f>
        <v/>
      </c>
      <c r="BE50" s="21" t="str">
        <f aca="false">IF(AT50="X","(1&lt;&lt;"&amp;AT$2&amp;") | ","")</f>
        <v/>
      </c>
      <c r="BF50" s="21" t="str">
        <f aca="false">AU50&amp;AV50&amp;AW50&amp;AX50&amp;AY50&amp;AZ50&amp;BA50&amp;BB50&amp;BC50&amp;BD50&amp;BE50</f>
        <v>(1&lt;&lt;(int)MasterType::Char) | (1&lt;&lt;(int)MasterType::Short) | (1&lt;&lt;(int)MasterType::Integer) | </v>
      </c>
      <c r="BH50" s="7" t="str">
        <f aca="false">"  {"&amp;A50&amp;REPT(" ",29-LEN(A50))&amp;", {"&amp;F50&amp;REPT(" ",5-LEN(F50))&amp;","&amp;G50&amp;REPT(" ",5-LEN(G50))&amp;"}, "&amp;H50&amp;REPT(" ",23-LEN(H50))&amp;", "&amp;I50&amp;REPT(" ",19-LEN(I50))&amp;", "&amp;J50&amp;REPT(" ",20-LEN(J50))&amp;","&amp;" { "&amp;IF(AH50="",0,MID(AH50,1,LEN(AH50)-2))&amp;", "&amp;IF(BF50="",0,MID(BF50,1,LEN(BF50)-2))&amp;" } },"</f>
        <v>  {ExprOperator::Division       , {false,true }, ExprPromMode::ToResult , (MasterType)0      , MasterType::Integer , { (1&lt;&lt;(int)MasterType::Integer) , (1&lt;&lt;(int)MasterType::Char) | (1&lt;&lt;(int)MasterType::Short) | (1&lt;&lt;(int)MasterType::Integer)  } },</v>
      </c>
    </row>
    <row r="51" customFormat="false" ht="15" hidden="false" customHeight="false" outlineLevel="0" collapsed="false">
      <c r="A51" s="1" t="s">
        <v>59</v>
      </c>
      <c r="B51" s="2" t="s">
        <v>60</v>
      </c>
      <c r="C51" s="20" t="s">
        <v>61</v>
      </c>
      <c r="D51" s="3" t="s">
        <v>57</v>
      </c>
      <c r="E51" s="3" t="str">
        <f aca="false">IF(OR(F51="true",G51="true"),"X","-")</f>
        <v>X</v>
      </c>
      <c r="F51" s="3" t="str">
        <f aca="false">IF(COUNTIF(L51:U51,"X")&gt;1,"true","false")</f>
        <v>true</v>
      </c>
      <c r="G51" s="3" t="str">
        <f aca="false">IF(COUNTIF(AJ51:AS51,"X")&gt;1,"true","false")</f>
        <v>false</v>
      </c>
      <c r="H51" s="3" t="s">
        <v>58</v>
      </c>
      <c r="I51" s="3" t="s">
        <v>26</v>
      </c>
      <c r="J51" s="14" t="s">
        <v>31</v>
      </c>
      <c r="L51" s="1" t="s">
        <v>28</v>
      </c>
      <c r="M51" s="1" t="s">
        <v>29</v>
      </c>
      <c r="N51" s="1" t="s">
        <v>29</v>
      </c>
      <c r="O51" s="1" t="s">
        <v>29</v>
      </c>
      <c r="P51" s="1" t="s">
        <v>28</v>
      </c>
      <c r="Q51" s="1" t="s">
        <v>28</v>
      </c>
      <c r="R51" s="1" t="s">
        <v>28</v>
      </c>
      <c r="S51" s="1" t="s">
        <v>28</v>
      </c>
      <c r="T51" s="1" t="s">
        <v>28</v>
      </c>
      <c r="U51" s="1" t="s">
        <v>28</v>
      </c>
      <c r="V51" s="1" t="s">
        <v>28</v>
      </c>
      <c r="W51" s="21" t="str">
        <f aca="false">IF(L51="X","(1&lt;&lt;"&amp;L$2&amp;") | ","")</f>
        <v/>
      </c>
      <c r="X51" s="21" t="str">
        <f aca="false">IF(M51="X","(1&lt;&lt;"&amp;M$2&amp;") | ","")</f>
        <v>(1&lt;&lt;(int)MasterType::Char) | </v>
      </c>
      <c r="Y51" s="21" t="str">
        <f aca="false">IF(N51="X","(1&lt;&lt;"&amp;N$2&amp;") | ","")</f>
        <v>(1&lt;&lt;(int)MasterType::Short) | </v>
      </c>
      <c r="Z51" s="21" t="str">
        <f aca="false">IF(O51="X","(1&lt;&lt;"&amp;O$2&amp;") | ","")</f>
        <v>(1&lt;&lt;(int)MasterType::Integer) | </v>
      </c>
      <c r="AA51" s="21" t="str">
        <f aca="false">IF(P51="X","(1&lt;&lt;"&amp;P$2&amp;") | ","")</f>
        <v/>
      </c>
      <c r="AB51" s="21" t="str">
        <f aca="false">IF(Q51="X","(1&lt;&lt;"&amp;Q$2&amp;") | ","")</f>
        <v/>
      </c>
      <c r="AC51" s="21" t="str">
        <f aca="false">IF(R51="X","(1&lt;&lt;"&amp;R$2&amp;") | ","")</f>
        <v/>
      </c>
      <c r="AD51" s="21" t="str">
        <f aca="false">IF(S51="X","(1&lt;&lt;"&amp;S$2&amp;") | ","")</f>
        <v/>
      </c>
      <c r="AE51" s="21" t="str">
        <f aca="false">IF(T51="X","(1&lt;&lt;"&amp;T$2&amp;") | ","")</f>
        <v/>
      </c>
      <c r="AF51" s="21" t="str">
        <f aca="false">IF(U51="X","(1&lt;&lt;"&amp;U$2&amp;") | ","")</f>
        <v/>
      </c>
      <c r="AG51" s="21" t="str">
        <f aca="false">IF(V51="X","(1&lt;&lt;"&amp;V$2&amp;") | ","")</f>
        <v/>
      </c>
      <c r="AH51" s="21" t="str">
        <f aca="false">W51&amp;X51&amp;Y51&amp;Z51&amp;AA51&amp;AB51&amp;AC51&amp;AD51&amp;AE51&amp;AF51&amp;AG51</f>
        <v>(1&lt;&lt;(int)MasterType::Char) | (1&lt;&lt;(int)MasterType::Short) | (1&lt;&lt;(int)MasterType::Integer) | </v>
      </c>
      <c r="AJ51" s="1" t="s">
        <v>28</v>
      </c>
      <c r="AK51" s="1" t="s">
        <v>28</v>
      </c>
      <c r="AL51" s="1" t="s">
        <v>28</v>
      </c>
      <c r="AM51" s="1" t="s">
        <v>29</v>
      </c>
      <c r="AN51" s="1" t="s">
        <v>28</v>
      </c>
      <c r="AO51" s="1" t="s">
        <v>28</v>
      </c>
      <c r="AP51" s="1" t="s">
        <v>28</v>
      </c>
      <c r="AQ51" s="1" t="s">
        <v>28</v>
      </c>
      <c r="AR51" s="1" t="s">
        <v>28</v>
      </c>
      <c r="AS51" s="1" t="s">
        <v>28</v>
      </c>
      <c r="AT51" s="1" t="s">
        <v>28</v>
      </c>
      <c r="AU51" s="21" t="str">
        <f aca="false">IF(AJ51="X","(1&lt;&lt;"&amp;AJ$2&amp;") | ","")</f>
        <v/>
      </c>
      <c r="AV51" s="21" t="str">
        <f aca="false">IF(AK51="X","(1&lt;&lt;"&amp;AK$2&amp;") | ","")</f>
        <v/>
      </c>
      <c r="AW51" s="21" t="str">
        <f aca="false">IF(AL51="X","(1&lt;&lt;"&amp;AL$2&amp;") | ","")</f>
        <v/>
      </c>
      <c r="AX51" s="21" t="str">
        <f aca="false">IF(AM51="X","(1&lt;&lt;"&amp;AM$2&amp;") | ","")</f>
        <v>(1&lt;&lt;(int)MasterType::Integer) | </v>
      </c>
      <c r="AY51" s="21" t="str">
        <f aca="false">IF(AN51="X","(1&lt;&lt;"&amp;AN$2&amp;") | ","")</f>
        <v/>
      </c>
      <c r="AZ51" s="21" t="str">
        <f aca="false">IF(AO51="X","(1&lt;&lt;"&amp;AO$2&amp;") | ","")</f>
        <v/>
      </c>
      <c r="BA51" s="21" t="str">
        <f aca="false">IF(AP51="X","(1&lt;&lt;"&amp;AP$2&amp;") | ","")</f>
        <v/>
      </c>
      <c r="BB51" s="21" t="str">
        <f aca="false">IF(AQ51="X","(1&lt;&lt;"&amp;AQ$2&amp;") | ","")</f>
        <v/>
      </c>
      <c r="BC51" s="21" t="str">
        <f aca="false">IF(AR51="X","(1&lt;&lt;"&amp;AR$2&amp;") | ","")</f>
        <v/>
      </c>
      <c r="BD51" s="21" t="str">
        <f aca="false">IF(AS51="X","(1&lt;&lt;"&amp;AS$2&amp;") | ","")</f>
        <v/>
      </c>
      <c r="BE51" s="21" t="str">
        <f aca="false">IF(AT51="X","(1&lt;&lt;"&amp;AT$2&amp;") | ","")</f>
        <v/>
      </c>
      <c r="BF51" s="21" t="str">
        <f aca="false">AU51&amp;AV51&amp;AW51&amp;AX51&amp;AY51&amp;AZ51&amp;BA51&amp;BB51&amp;BC51&amp;BD51&amp;BE51</f>
        <v>(1&lt;&lt;(int)MasterType::Integer) | </v>
      </c>
      <c r="BH51" s="7" t="str">
        <f aca="false">"  {"&amp;A51&amp;REPT(" ",29-LEN(A51))&amp;", {"&amp;F51&amp;REPT(" ",5-LEN(F51))&amp;","&amp;G51&amp;REPT(" ",5-LEN(G51))&amp;"}, "&amp;H51&amp;REPT(" ",23-LEN(H51))&amp;", "&amp;I51&amp;REPT(" ",19-LEN(I51))&amp;", "&amp;J51&amp;REPT(" ",20-LEN(J51))&amp;","&amp;" { "&amp;IF(AH51="",0,MID(AH51,1,LEN(AH51)-2))&amp;", "&amp;IF(BF51="",0,MID(BF51,1,LEN(BF51)-2))&amp;" } },"</f>
        <v>  {ExprOperator::Division       , {true ,false}, ExprPromMode::ToResult , (MasterType)0      , MasterType::Integer , { (1&lt;&lt;(int)MasterType::Char) | (1&lt;&lt;(int)MasterType::Short) | (1&lt;&lt;(int)MasterType::Integer) , (1&lt;&lt;(int)MasterType::Integer)  } },</v>
      </c>
    </row>
    <row r="52" customFormat="false" ht="15" hidden="false" customHeight="false" outlineLevel="0" collapsed="false">
      <c r="A52" s="1" t="s">
        <v>59</v>
      </c>
      <c r="B52" s="2" t="s">
        <v>60</v>
      </c>
      <c r="C52" s="20" t="s">
        <v>61</v>
      </c>
      <c r="D52" s="3" t="s">
        <v>57</v>
      </c>
      <c r="E52" s="3" t="str">
        <f aca="false">IF(OR(F52="true",G52="true"),"X","-")</f>
        <v>X</v>
      </c>
      <c r="F52" s="3" t="str">
        <f aca="false">IF(COUNTIF(L52:U52,"X")&gt;1,"true","false")</f>
        <v>false</v>
      </c>
      <c r="G52" s="3" t="str">
        <f aca="false">IF(COUNTIF(AJ52:AS52,"X")&gt;1,"true","false")</f>
        <v>true</v>
      </c>
      <c r="H52" s="3" t="s">
        <v>58</v>
      </c>
      <c r="I52" s="3" t="s">
        <v>26</v>
      </c>
      <c r="J52" s="14" t="s">
        <v>32</v>
      </c>
      <c r="L52" s="1" t="s">
        <v>28</v>
      </c>
      <c r="M52" s="1" t="s">
        <v>28</v>
      </c>
      <c r="N52" s="1" t="s">
        <v>28</v>
      </c>
      <c r="O52" s="1" t="s">
        <v>28</v>
      </c>
      <c r="P52" s="1" t="s">
        <v>29</v>
      </c>
      <c r="Q52" s="1" t="s">
        <v>28</v>
      </c>
      <c r="R52" s="1" t="s">
        <v>28</v>
      </c>
      <c r="S52" s="1" t="s">
        <v>28</v>
      </c>
      <c r="T52" s="1" t="s">
        <v>28</v>
      </c>
      <c r="U52" s="1" t="s">
        <v>28</v>
      </c>
      <c r="V52" s="1" t="s">
        <v>28</v>
      </c>
      <c r="W52" s="21" t="str">
        <f aca="false">IF(L52="X","(1&lt;&lt;"&amp;L$2&amp;") | ","")</f>
        <v/>
      </c>
      <c r="X52" s="21" t="str">
        <f aca="false">IF(M52="X","(1&lt;&lt;"&amp;M$2&amp;") | ","")</f>
        <v/>
      </c>
      <c r="Y52" s="21" t="str">
        <f aca="false">IF(N52="X","(1&lt;&lt;"&amp;N$2&amp;") | ","")</f>
        <v/>
      </c>
      <c r="Z52" s="21" t="str">
        <f aca="false">IF(O52="X","(1&lt;&lt;"&amp;O$2&amp;") | ","")</f>
        <v/>
      </c>
      <c r="AA52" s="21" t="str">
        <f aca="false">IF(P52="X","(1&lt;&lt;"&amp;P$2&amp;") | ","")</f>
        <v>(1&lt;&lt;(int)MasterType::Long) | </v>
      </c>
      <c r="AB52" s="21" t="str">
        <f aca="false">IF(Q52="X","(1&lt;&lt;"&amp;Q$2&amp;") | ","")</f>
        <v/>
      </c>
      <c r="AC52" s="21" t="str">
        <f aca="false">IF(R52="X","(1&lt;&lt;"&amp;R$2&amp;") | ","")</f>
        <v/>
      </c>
      <c r="AD52" s="21" t="str">
        <f aca="false">IF(S52="X","(1&lt;&lt;"&amp;S$2&amp;") | ","")</f>
        <v/>
      </c>
      <c r="AE52" s="21" t="str">
        <f aca="false">IF(T52="X","(1&lt;&lt;"&amp;T$2&amp;") | ","")</f>
        <v/>
      </c>
      <c r="AF52" s="21" t="str">
        <f aca="false">IF(U52="X","(1&lt;&lt;"&amp;U$2&amp;") | ","")</f>
        <v/>
      </c>
      <c r="AG52" s="21" t="str">
        <f aca="false">IF(V52="X","(1&lt;&lt;"&amp;V$2&amp;") | ","")</f>
        <v/>
      </c>
      <c r="AH52" s="21" t="str">
        <f aca="false">W52&amp;X52&amp;Y52&amp;Z52&amp;AA52&amp;AB52&amp;AC52&amp;AD52&amp;AE52&amp;AF52&amp;AG52</f>
        <v>(1&lt;&lt;(int)MasterType::Long) | </v>
      </c>
      <c r="AJ52" s="1" t="s">
        <v>28</v>
      </c>
      <c r="AK52" s="1" t="s">
        <v>29</v>
      </c>
      <c r="AL52" s="1" t="s">
        <v>29</v>
      </c>
      <c r="AM52" s="1" t="s">
        <v>29</v>
      </c>
      <c r="AN52" s="1" t="s">
        <v>29</v>
      </c>
      <c r="AO52" s="1" t="s">
        <v>28</v>
      </c>
      <c r="AP52" s="1" t="s">
        <v>28</v>
      </c>
      <c r="AQ52" s="1" t="s">
        <v>28</v>
      </c>
      <c r="AR52" s="1" t="s">
        <v>28</v>
      </c>
      <c r="AS52" s="1" t="s">
        <v>28</v>
      </c>
      <c r="AT52" s="1" t="s">
        <v>28</v>
      </c>
      <c r="AU52" s="21" t="str">
        <f aca="false">IF(AJ52="X","(1&lt;&lt;"&amp;AJ$2&amp;") | ","")</f>
        <v/>
      </c>
      <c r="AV52" s="21" t="str">
        <f aca="false">IF(AK52="X","(1&lt;&lt;"&amp;AK$2&amp;") | ","")</f>
        <v>(1&lt;&lt;(int)MasterType::Char) | </v>
      </c>
      <c r="AW52" s="21" t="str">
        <f aca="false">IF(AL52="X","(1&lt;&lt;"&amp;AL$2&amp;") | ","")</f>
        <v>(1&lt;&lt;(int)MasterType::Short) | </v>
      </c>
      <c r="AX52" s="21" t="str">
        <f aca="false">IF(AM52="X","(1&lt;&lt;"&amp;AM$2&amp;") | ","")</f>
        <v>(1&lt;&lt;(int)MasterType::Integer) | </v>
      </c>
      <c r="AY52" s="21" t="str">
        <f aca="false">IF(AN52="X","(1&lt;&lt;"&amp;AN$2&amp;") | ","")</f>
        <v>(1&lt;&lt;(int)MasterType::Long) | </v>
      </c>
      <c r="AZ52" s="21" t="str">
        <f aca="false">IF(AO52="X","(1&lt;&lt;"&amp;AO$2&amp;") | ","")</f>
        <v/>
      </c>
      <c r="BA52" s="21" t="str">
        <f aca="false">IF(AP52="X","(1&lt;&lt;"&amp;AP$2&amp;") | ","")</f>
        <v/>
      </c>
      <c r="BB52" s="21" t="str">
        <f aca="false">IF(AQ52="X","(1&lt;&lt;"&amp;AQ$2&amp;") | ","")</f>
        <v/>
      </c>
      <c r="BC52" s="21" t="str">
        <f aca="false">IF(AR52="X","(1&lt;&lt;"&amp;AR$2&amp;") | ","")</f>
        <v/>
      </c>
      <c r="BD52" s="21" t="str">
        <f aca="false">IF(AS52="X","(1&lt;&lt;"&amp;AS$2&amp;") | ","")</f>
        <v/>
      </c>
      <c r="BE52" s="21" t="str">
        <f aca="false">IF(AT52="X","(1&lt;&lt;"&amp;AT$2&amp;") | ","")</f>
        <v/>
      </c>
      <c r="BF52" s="21" t="str">
        <f aca="false">AU52&amp;AV52&amp;AW52&amp;AX52&amp;AY52&amp;AZ52&amp;BA52&amp;BB52&amp;BC52&amp;BD52&amp;BE52</f>
        <v>(1&lt;&lt;(int)MasterType::Char) | (1&lt;&lt;(int)MasterType::Short) | (1&lt;&lt;(int)MasterType::Integer) | (1&lt;&lt;(int)MasterType::Long) | </v>
      </c>
      <c r="BH52" s="7" t="str">
        <f aca="false">"  {"&amp;A52&amp;REPT(" ",29-LEN(A52))&amp;", {"&amp;F52&amp;REPT(" ",5-LEN(F52))&amp;","&amp;G52&amp;REPT(" ",5-LEN(G52))&amp;"}, "&amp;H52&amp;REPT(" ",23-LEN(H52))&amp;", "&amp;I52&amp;REPT(" ",19-LEN(I52))&amp;", "&amp;J52&amp;REPT(" ",20-LEN(J52))&amp;","&amp;" { "&amp;IF(AH52="",0,MID(AH52,1,LEN(AH52)-2))&amp;", "&amp;IF(BF52="",0,MID(BF52,1,LEN(BF52)-2))&amp;" } },"</f>
        <v>  {ExprOperator::Division       , {false,true }, ExprPromMode::ToResult , (MasterType)0      , MasterType::Long    , { (1&lt;&lt;(int)MasterType::Long) , (1&lt;&lt;(int)MasterType::Char) | (1&lt;&lt;(int)MasterType::Short) | (1&lt;&lt;(int)MasterType::Integer) | (1&lt;&lt;(int)MasterType::Long)  } },</v>
      </c>
    </row>
    <row r="53" customFormat="false" ht="15" hidden="false" customHeight="false" outlineLevel="0" collapsed="false">
      <c r="A53" s="1" t="s">
        <v>59</v>
      </c>
      <c r="B53" s="2" t="s">
        <v>60</v>
      </c>
      <c r="C53" s="20" t="s">
        <v>61</v>
      </c>
      <c r="D53" s="3" t="s">
        <v>57</v>
      </c>
      <c r="E53" s="3" t="str">
        <f aca="false">IF(OR(F53="true",G53="true"),"X","-")</f>
        <v>X</v>
      </c>
      <c r="F53" s="3" t="str">
        <f aca="false">IF(COUNTIF(L53:U53,"X")&gt;1,"true","false")</f>
        <v>true</v>
      </c>
      <c r="G53" s="3" t="str">
        <f aca="false">IF(COUNTIF(AJ53:AS53,"X")&gt;1,"true","false")</f>
        <v>false</v>
      </c>
      <c r="H53" s="3" t="s">
        <v>58</v>
      </c>
      <c r="I53" s="3" t="s">
        <v>26</v>
      </c>
      <c r="J53" s="14" t="s">
        <v>32</v>
      </c>
      <c r="L53" s="1" t="s">
        <v>28</v>
      </c>
      <c r="M53" s="1" t="s">
        <v>29</v>
      </c>
      <c r="N53" s="1" t="s">
        <v>29</v>
      </c>
      <c r="O53" s="1" t="s">
        <v>29</v>
      </c>
      <c r="P53" s="1" t="s">
        <v>29</v>
      </c>
      <c r="Q53" s="1" t="s">
        <v>28</v>
      </c>
      <c r="R53" s="1" t="s">
        <v>28</v>
      </c>
      <c r="S53" s="1" t="s">
        <v>28</v>
      </c>
      <c r="T53" s="1" t="s">
        <v>28</v>
      </c>
      <c r="U53" s="1" t="s">
        <v>28</v>
      </c>
      <c r="V53" s="1" t="s">
        <v>28</v>
      </c>
      <c r="W53" s="21" t="str">
        <f aca="false">IF(L53="X","(1&lt;&lt;"&amp;L$2&amp;") | ","")</f>
        <v/>
      </c>
      <c r="X53" s="21" t="str">
        <f aca="false">IF(M53="X","(1&lt;&lt;"&amp;M$2&amp;") | ","")</f>
        <v>(1&lt;&lt;(int)MasterType::Char) | </v>
      </c>
      <c r="Y53" s="21" t="str">
        <f aca="false">IF(N53="X","(1&lt;&lt;"&amp;N$2&amp;") | ","")</f>
        <v>(1&lt;&lt;(int)MasterType::Short) | </v>
      </c>
      <c r="Z53" s="21" t="str">
        <f aca="false">IF(O53="X","(1&lt;&lt;"&amp;O$2&amp;") | ","")</f>
        <v>(1&lt;&lt;(int)MasterType::Integer) | </v>
      </c>
      <c r="AA53" s="21" t="str">
        <f aca="false">IF(P53="X","(1&lt;&lt;"&amp;P$2&amp;") | ","")</f>
        <v>(1&lt;&lt;(int)MasterType::Long) | </v>
      </c>
      <c r="AB53" s="21" t="str">
        <f aca="false">IF(Q53="X","(1&lt;&lt;"&amp;Q$2&amp;") | ","")</f>
        <v/>
      </c>
      <c r="AC53" s="21" t="str">
        <f aca="false">IF(R53="X","(1&lt;&lt;"&amp;R$2&amp;") | ","")</f>
        <v/>
      </c>
      <c r="AD53" s="21" t="str">
        <f aca="false">IF(S53="X","(1&lt;&lt;"&amp;S$2&amp;") | ","")</f>
        <v/>
      </c>
      <c r="AE53" s="21" t="str">
        <f aca="false">IF(T53="X","(1&lt;&lt;"&amp;T$2&amp;") | ","")</f>
        <v/>
      </c>
      <c r="AF53" s="21" t="str">
        <f aca="false">IF(U53="X","(1&lt;&lt;"&amp;U$2&amp;") | ","")</f>
        <v/>
      </c>
      <c r="AG53" s="21" t="str">
        <f aca="false">IF(V53="X","(1&lt;&lt;"&amp;V$2&amp;") | ","")</f>
        <v/>
      </c>
      <c r="AH53" s="21" t="str">
        <f aca="false">W53&amp;X53&amp;Y53&amp;Z53&amp;AA53&amp;AB53&amp;AC53&amp;AD53&amp;AE53&amp;AF53&amp;AG53</f>
        <v>(1&lt;&lt;(int)MasterType::Char) | (1&lt;&lt;(int)MasterType::Short) | (1&lt;&lt;(int)MasterType::Integer) | (1&lt;&lt;(int)MasterType::Long) | </v>
      </c>
      <c r="AJ53" s="1" t="s">
        <v>28</v>
      </c>
      <c r="AK53" s="1" t="s">
        <v>28</v>
      </c>
      <c r="AL53" s="1" t="s">
        <v>28</v>
      </c>
      <c r="AM53" s="1" t="s">
        <v>28</v>
      </c>
      <c r="AN53" s="1" t="s">
        <v>29</v>
      </c>
      <c r="AO53" s="1" t="s">
        <v>28</v>
      </c>
      <c r="AP53" s="1" t="s">
        <v>28</v>
      </c>
      <c r="AQ53" s="1" t="s">
        <v>28</v>
      </c>
      <c r="AR53" s="1" t="s">
        <v>28</v>
      </c>
      <c r="AS53" s="1" t="s">
        <v>28</v>
      </c>
      <c r="AT53" s="1" t="s">
        <v>28</v>
      </c>
      <c r="AU53" s="21" t="str">
        <f aca="false">IF(AJ53="X","(1&lt;&lt;"&amp;AJ$2&amp;") | ","")</f>
        <v/>
      </c>
      <c r="AV53" s="21" t="str">
        <f aca="false">IF(AK53="X","(1&lt;&lt;"&amp;AK$2&amp;") | ","")</f>
        <v/>
      </c>
      <c r="AW53" s="21" t="str">
        <f aca="false">IF(AL53="X","(1&lt;&lt;"&amp;AL$2&amp;") | ","")</f>
        <v/>
      </c>
      <c r="AX53" s="21" t="str">
        <f aca="false">IF(AM53="X","(1&lt;&lt;"&amp;AM$2&amp;") | ","")</f>
        <v/>
      </c>
      <c r="AY53" s="21" t="str">
        <f aca="false">IF(AN53="X","(1&lt;&lt;"&amp;AN$2&amp;") | ","")</f>
        <v>(1&lt;&lt;(int)MasterType::Long) | </v>
      </c>
      <c r="AZ53" s="21" t="str">
        <f aca="false">IF(AO53="X","(1&lt;&lt;"&amp;AO$2&amp;") | ","")</f>
        <v/>
      </c>
      <c r="BA53" s="21" t="str">
        <f aca="false">IF(AP53="X","(1&lt;&lt;"&amp;AP$2&amp;") | ","")</f>
        <v/>
      </c>
      <c r="BB53" s="21" t="str">
        <f aca="false">IF(AQ53="X","(1&lt;&lt;"&amp;AQ$2&amp;") | ","")</f>
        <v/>
      </c>
      <c r="BC53" s="21" t="str">
        <f aca="false">IF(AR53="X","(1&lt;&lt;"&amp;AR$2&amp;") | ","")</f>
        <v/>
      </c>
      <c r="BD53" s="21" t="str">
        <f aca="false">IF(AS53="X","(1&lt;&lt;"&amp;AS$2&amp;") | ","")</f>
        <v/>
      </c>
      <c r="BE53" s="21" t="str">
        <f aca="false">IF(AT53="X","(1&lt;&lt;"&amp;AT$2&amp;") | ","")</f>
        <v/>
      </c>
      <c r="BF53" s="21" t="str">
        <f aca="false">AU53&amp;AV53&amp;AW53&amp;AX53&amp;AY53&amp;AZ53&amp;BA53&amp;BB53&amp;BC53&amp;BD53&amp;BE53</f>
        <v>(1&lt;&lt;(int)MasterType::Long) | </v>
      </c>
      <c r="BH53" s="7" t="str">
        <f aca="false">"  {"&amp;A53&amp;REPT(" ",29-LEN(A53))&amp;", {"&amp;F53&amp;REPT(" ",5-LEN(F53))&amp;","&amp;G53&amp;REPT(" ",5-LEN(G53))&amp;"}, "&amp;H53&amp;REPT(" ",23-LEN(H53))&amp;", "&amp;I53&amp;REPT(" ",19-LEN(I53))&amp;", "&amp;J53&amp;REPT(" ",20-LEN(J53))&amp;","&amp;" { "&amp;IF(AH53="",0,MID(AH53,1,LEN(AH53)-2))&amp;", "&amp;IF(BF53="",0,MID(BF53,1,LEN(BF53)-2))&amp;" } },"</f>
        <v>  {ExprOperator::Division       , {true ,false}, ExprPromMode::ToResult , (MasterType)0      , MasterType::Long    , { (1&lt;&lt;(int)MasterType::Char) | (1&lt;&lt;(int)MasterType::Short) | (1&lt;&lt;(int)MasterType::Integer) | (1&lt;&lt;(int)MasterType::Long) , (1&lt;&lt;(int)MasterType::Long)  } },</v>
      </c>
    </row>
    <row r="54" customFormat="false" ht="15" hidden="false" customHeight="false" outlineLevel="0" collapsed="false">
      <c r="A54" s="1" t="s">
        <v>59</v>
      </c>
      <c r="B54" s="2" t="s">
        <v>60</v>
      </c>
      <c r="C54" s="20" t="s">
        <v>61</v>
      </c>
      <c r="D54" s="3" t="s">
        <v>57</v>
      </c>
      <c r="E54" s="3" t="str">
        <f aca="false">IF(OR(F54="true",G54="true"),"X","-")</f>
        <v>X</v>
      </c>
      <c r="F54" s="3" t="str">
        <f aca="false">IF(COUNTIF(L54:U54,"X")&gt;1,"true","false")</f>
        <v>false</v>
      </c>
      <c r="G54" s="3" t="str">
        <f aca="false">IF(COUNTIF(AJ54:AS54,"X")&gt;1,"true","false")</f>
        <v>true</v>
      </c>
      <c r="H54" s="3" t="s">
        <v>58</v>
      </c>
      <c r="I54" s="3" t="s">
        <v>26</v>
      </c>
      <c r="J54" s="14" t="s">
        <v>33</v>
      </c>
      <c r="L54" s="1" t="s">
        <v>28</v>
      </c>
      <c r="M54" s="1" t="s">
        <v>28</v>
      </c>
      <c r="O54" s="1" t="s">
        <v>28</v>
      </c>
      <c r="P54" s="1" t="s">
        <v>28</v>
      </c>
      <c r="Q54" s="1" t="s">
        <v>29</v>
      </c>
      <c r="R54" s="1" t="s">
        <v>28</v>
      </c>
      <c r="S54" s="1" t="s">
        <v>28</v>
      </c>
      <c r="T54" s="1" t="s">
        <v>28</v>
      </c>
      <c r="U54" s="1" t="s">
        <v>28</v>
      </c>
      <c r="V54" s="1" t="s">
        <v>28</v>
      </c>
      <c r="W54" s="21" t="str">
        <f aca="false">IF(L54="X","(1&lt;&lt;"&amp;L$2&amp;") | ","")</f>
        <v/>
      </c>
      <c r="X54" s="21" t="str">
        <f aca="false">IF(M54="X","(1&lt;&lt;"&amp;M$2&amp;") | ","")</f>
        <v/>
      </c>
      <c r="Y54" s="21" t="str">
        <f aca="false">IF(N54="X","(1&lt;&lt;"&amp;N$2&amp;") | ","")</f>
        <v/>
      </c>
      <c r="Z54" s="21" t="str">
        <f aca="false">IF(O54="X","(1&lt;&lt;"&amp;O$2&amp;") | ","")</f>
        <v/>
      </c>
      <c r="AA54" s="21" t="str">
        <f aca="false">IF(P54="X","(1&lt;&lt;"&amp;P$2&amp;") | ","")</f>
        <v/>
      </c>
      <c r="AB54" s="21" t="str">
        <f aca="false">IF(Q54="X","(1&lt;&lt;"&amp;Q$2&amp;") | ","")</f>
        <v>(1&lt;&lt;(int)MasterType::Float) | </v>
      </c>
      <c r="AC54" s="21" t="str">
        <f aca="false">IF(R54="X","(1&lt;&lt;"&amp;R$2&amp;") | ","")</f>
        <v/>
      </c>
      <c r="AD54" s="21" t="str">
        <f aca="false">IF(S54="X","(1&lt;&lt;"&amp;S$2&amp;") | ","")</f>
        <v/>
      </c>
      <c r="AE54" s="21" t="str">
        <f aca="false">IF(T54="X","(1&lt;&lt;"&amp;T$2&amp;") | ","")</f>
        <v/>
      </c>
      <c r="AF54" s="21" t="str">
        <f aca="false">IF(U54="X","(1&lt;&lt;"&amp;U$2&amp;") | ","")</f>
        <v/>
      </c>
      <c r="AG54" s="21" t="str">
        <f aca="false">IF(V54="X","(1&lt;&lt;"&amp;V$2&amp;") | ","")</f>
        <v/>
      </c>
      <c r="AH54" s="21" t="str">
        <f aca="false">W54&amp;X54&amp;Y54&amp;Z54&amp;AA54&amp;AB54&amp;AC54&amp;AD54&amp;AE54&amp;AF54&amp;AG54</f>
        <v>(1&lt;&lt;(int)MasterType::Float) | </v>
      </c>
      <c r="AJ54" s="1" t="s">
        <v>28</v>
      </c>
      <c r="AK54" s="1" t="s">
        <v>29</v>
      </c>
      <c r="AL54" s="1" t="s">
        <v>29</v>
      </c>
      <c r="AM54" s="1" t="s">
        <v>29</v>
      </c>
      <c r="AN54" s="1" t="s">
        <v>29</v>
      </c>
      <c r="AO54" s="1" t="s">
        <v>29</v>
      </c>
      <c r="AP54" s="1" t="s">
        <v>28</v>
      </c>
      <c r="AQ54" s="1" t="s">
        <v>28</v>
      </c>
      <c r="AR54" s="1" t="s">
        <v>28</v>
      </c>
      <c r="AS54" s="1" t="s">
        <v>28</v>
      </c>
      <c r="AT54" s="1" t="s">
        <v>28</v>
      </c>
      <c r="AU54" s="21" t="str">
        <f aca="false">IF(AJ54="X","(1&lt;&lt;"&amp;AJ$2&amp;") | ","")</f>
        <v/>
      </c>
      <c r="AV54" s="21" t="str">
        <f aca="false">IF(AK54="X","(1&lt;&lt;"&amp;AK$2&amp;") | ","")</f>
        <v>(1&lt;&lt;(int)MasterType::Char) | </v>
      </c>
      <c r="AW54" s="21" t="str">
        <f aca="false">IF(AL54="X","(1&lt;&lt;"&amp;AL$2&amp;") | ","")</f>
        <v>(1&lt;&lt;(int)MasterType::Short) | </v>
      </c>
      <c r="AX54" s="21" t="str">
        <f aca="false">IF(AM54="X","(1&lt;&lt;"&amp;AM$2&amp;") | ","")</f>
        <v>(1&lt;&lt;(int)MasterType::Integer) | </v>
      </c>
      <c r="AY54" s="21" t="str">
        <f aca="false">IF(AN54="X","(1&lt;&lt;"&amp;AN$2&amp;") | ","")</f>
        <v>(1&lt;&lt;(int)MasterType::Long) | </v>
      </c>
      <c r="AZ54" s="21" t="str">
        <f aca="false">IF(AO54="X","(1&lt;&lt;"&amp;AO$2&amp;") | ","")</f>
        <v>(1&lt;&lt;(int)MasterType::Float) | </v>
      </c>
      <c r="BA54" s="21" t="str">
        <f aca="false">IF(AP54="X","(1&lt;&lt;"&amp;AP$2&amp;") | ","")</f>
        <v/>
      </c>
      <c r="BB54" s="21" t="str">
        <f aca="false">IF(AQ54="X","(1&lt;&lt;"&amp;AQ$2&amp;") | ","")</f>
        <v/>
      </c>
      <c r="BC54" s="21" t="str">
        <f aca="false">IF(AR54="X","(1&lt;&lt;"&amp;AR$2&amp;") | ","")</f>
        <v/>
      </c>
      <c r="BD54" s="21" t="str">
        <f aca="false">IF(AS54="X","(1&lt;&lt;"&amp;AS$2&amp;") | ","")</f>
        <v/>
      </c>
      <c r="BE54" s="21" t="str">
        <f aca="false">IF(AT54="X","(1&lt;&lt;"&amp;AT$2&amp;") | ","")</f>
        <v/>
      </c>
      <c r="BF54" s="21" t="str">
        <f aca="false">AU54&amp;AV54&amp;AW54&amp;AX54&amp;AY54&amp;AZ54&amp;BA54&amp;BB54&amp;BC54&amp;BD54&amp;BE54</f>
        <v>(1&lt;&lt;(int)MasterType::Char) | (1&lt;&lt;(int)MasterType::Short) | (1&lt;&lt;(int)MasterType::Integer) | (1&lt;&lt;(int)MasterType::Long) | (1&lt;&lt;(int)MasterType::Float) | </v>
      </c>
      <c r="BH54" s="7" t="str">
        <f aca="false">"  {"&amp;A54&amp;REPT(" ",29-LEN(A54))&amp;", {"&amp;F54&amp;REPT(" ",5-LEN(F54))&amp;","&amp;G54&amp;REPT(" ",5-LEN(G54))&amp;"}, "&amp;H54&amp;REPT(" ",23-LEN(H54))&amp;", "&amp;I54&amp;REPT(" ",19-LEN(I54))&amp;", "&amp;J54&amp;REPT(" ",20-LEN(J54))&amp;","&amp;" { "&amp;IF(AH54="",0,MID(AH54,1,LEN(AH54)-2))&amp;", "&amp;IF(BF54="",0,MID(BF54,1,LEN(BF54)-2))&amp;" } },"</f>
        <v>  {ExprOperator::Division       , {false,true }, ExprPromMode::ToResult , (MasterType)0      , MasterType::Float   , { (1&lt;&lt;(int)MasterType::Float) , (1&lt;&lt;(int)MasterType::Char) | (1&lt;&lt;(int)MasterType::Short) | (1&lt;&lt;(int)MasterType::Integer) | (1&lt;&lt;(int)MasterType::Long) | (1&lt;&lt;(int)MasterType::Float)  } },</v>
      </c>
    </row>
    <row r="55" customFormat="false" ht="15" hidden="false" customHeight="false" outlineLevel="0" collapsed="false">
      <c r="A55" s="1" t="s">
        <v>59</v>
      </c>
      <c r="B55" s="2" t="s">
        <v>60</v>
      </c>
      <c r="C55" s="20" t="s">
        <v>61</v>
      </c>
      <c r="D55" s="3" t="s">
        <v>57</v>
      </c>
      <c r="E55" s="3" t="str">
        <f aca="false">IF(OR(F55="true",G55="true"),"X","-")</f>
        <v>X</v>
      </c>
      <c r="F55" s="3" t="str">
        <f aca="false">IF(COUNTIF(L55:U55,"X")&gt;1,"true","false")</f>
        <v>true</v>
      </c>
      <c r="G55" s="3" t="str">
        <f aca="false">IF(COUNTIF(AJ55:AS55,"X")&gt;1,"true","false")</f>
        <v>false</v>
      </c>
      <c r="H55" s="3" t="s">
        <v>58</v>
      </c>
      <c r="I55" s="3" t="s">
        <v>26</v>
      </c>
      <c r="J55" s="14" t="s">
        <v>33</v>
      </c>
      <c r="L55" s="1" t="s">
        <v>28</v>
      </c>
      <c r="M55" s="1" t="s">
        <v>29</v>
      </c>
      <c r="N55" s="1" t="s">
        <v>29</v>
      </c>
      <c r="O55" s="1" t="s">
        <v>29</v>
      </c>
      <c r="P55" s="1" t="s">
        <v>29</v>
      </c>
      <c r="Q55" s="1" t="s">
        <v>29</v>
      </c>
      <c r="R55" s="1" t="s">
        <v>28</v>
      </c>
      <c r="S55" s="1" t="s">
        <v>28</v>
      </c>
      <c r="T55" s="1" t="s">
        <v>28</v>
      </c>
      <c r="U55" s="1" t="s">
        <v>28</v>
      </c>
      <c r="V55" s="1" t="s">
        <v>28</v>
      </c>
      <c r="W55" s="21" t="str">
        <f aca="false">IF(L55="X","(1&lt;&lt;"&amp;L$2&amp;") | ","")</f>
        <v/>
      </c>
      <c r="X55" s="21" t="str">
        <f aca="false">IF(M55="X","(1&lt;&lt;"&amp;M$2&amp;") | ","")</f>
        <v>(1&lt;&lt;(int)MasterType::Char) | </v>
      </c>
      <c r="Y55" s="21" t="str">
        <f aca="false">IF(N55="X","(1&lt;&lt;"&amp;N$2&amp;") | ","")</f>
        <v>(1&lt;&lt;(int)MasterType::Short) | </v>
      </c>
      <c r="Z55" s="21" t="str">
        <f aca="false">IF(O55="X","(1&lt;&lt;"&amp;O$2&amp;") | ","")</f>
        <v>(1&lt;&lt;(int)MasterType::Integer) | </v>
      </c>
      <c r="AA55" s="21" t="str">
        <f aca="false">IF(P55="X","(1&lt;&lt;"&amp;P$2&amp;") | ","")</f>
        <v>(1&lt;&lt;(int)MasterType::Long) | </v>
      </c>
      <c r="AB55" s="21" t="str">
        <f aca="false">IF(Q55="X","(1&lt;&lt;"&amp;Q$2&amp;") | ","")</f>
        <v>(1&lt;&lt;(int)MasterType::Float) | </v>
      </c>
      <c r="AC55" s="21" t="str">
        <f aca="false">IF(R55="X","(1&lt;&lt;"&amp;R$2&amp;") | ","")</f>
        <v/>
      </c>
      <c r="AD55" s="21" t="str">
        <f aca="false">IF(S55="X","(1&lt;&lt;"&amp;S$2&amp;") | ","")</f>
        <v/>
      </c>
      <c r="AE55" s="21" t="str">
        <f aca="false">IF(T55="X","(1&lt;&lt;"&amp;T$2&amp;") | ","")</f>
        <v/>
      </c>
      <c r="AF55" s="21" t="str">
        <f aca="false">IF(U55="X","(1&lt;&lt;"&amp;U$2&amp;") | ","")</f>
        <v/>
      </c>
      <c r="AG55" s="21" t="str">
        <f aca="false">IF(V55="X","(1&lt;&lt;"&amp;V$2&amp;") | ","")</f>
        <v/>
      </c>
      <c r="AH55" s="21" t="str">
        <f aca="false">W55&amp;X55&amp;Y55&amp;Z55&amp;AA55&amp;AB55&amp;AC55&amp;AD55&amp;AE55&amp;AF55&amp;AG55</f>
        <v>(1&lt;&lt;(int)MasterType::Char) | (1&lt;&lt;(int)MasterType::Short) | (1&lt;&lt;(int)MasterType::Integer) | (1&lt;&lt;(int)MasterType::Long) | (1&lt;&lt;(int)MasterType::Float) | </v>
      </c>
      <c r="AJ55" s="1" t="s">
        <v>28</v>
      </c>
      <c r="AK55" s="1" t="s">
        <v>28</v>
      </c>
      <c r="AL55" s="1" t="s">
        <v>28</v>
      </c>
      <c r="AM55" s="1" t="s">
        <v>28</v>
      </c>
      <c r="AN55" s="1" t="s">
        <v>28</v>
      </c>
      <c r="AO55" s="1" t="s">
        <v>29</v>
      </c>
      <c r="AP55" s="1" t="s">
        <v>28</v>
      </c>
      <c r="AQ55" s="1" t="s">
        <v>28</v>
      </c>
      <c r="AR55" s="1" t="s">
        <v>28</v>
      </c>
      <c r="AS55" s="1" t="s">
        <v>28</v>
      </c>
      <c r="AT55" s="1" t="s">
        <v>28</v>
      </c>
      <c r="AU55" s="21" t="str">
        <f aca="false">IF(AJ55="X","(1&lt;&lt;"&amp;AJ$2&amp;") | ","")</f>
        <v/>
      </c>
      <c r="AV55" s="21" t="str">
        <f aca="false">IF(AK55="X","(1&lt;&lt;"&amp;AK$2&amp;") | ","")</f>
        <v/>
      </c>
      <c r="AW55" s="21" t="str">
        <f aca="false">IF(AL55="X","(1&lt;&lt;"&amp;AL$2&amp;") | ","")</f>
        <v/>
      </c>
      <c r="AX55" s="21" t="str">
        <f aca="false">IF(AM55="X","(1&lt;&lt;"&amp;AM$2&amp;") | ","")</f>
        <v/>
      </c>
      <c r="AY55" s="21" t="str">
        <f aca="false">IF(AN55="X","(1&lt;&lt;"&amp;AN$2&amp;") | ","")</f>
        <v/>
      </c>
      <c r="AZ55" s="21" t="str">
        <f aca="false">IF(AO55="X","(1&lt;&lt;"&amp;AO$2&amp;") | ","")</f>
        <v>(1&lt;&lt;(int)MasterType::Float) | </v>
      </c>
      <c r="BA55" s="21" t="str">
        <f aca="false">IF(AP55="X","(1&lt;&lt;"&amp;AP$2&amp;") | ","")</f>
        <v/>
      </c>
      <c r="BB55" s="21" t="str">
        <f aca="false">IF(AQ55="X","(1&lt;&lt;"&amp;AQ$2&amp;") | ","")</f>
        <v/>
      </c>
      <c r="BC55" s="21" t="str">
        <f aca="false">IF(AR55="X","(1&lt;&lt;"&amp;AR$2&amp;") | ","")</f>
        <v/>
      </c>
      <c r="BD55" s="21" t="str">
        <f aca="false">IF(AS55="X","(1&lt;&lt;"&amp;AS$2&amp;") | ","")</f>
        <v/>
      </c>
      <c r="BE55" s="21" t="str">
        <f aca="false">IF(AT55="X","(1&lt;&lt;"&amp;AT$2&amp;") | ","")</f>
        <v/>
      </c>
      <c r="BF55" s="21" t="str">
        <f aca="false">AU55&amp;AV55&amp;AW55&amp;AX55&amp;AY55&amp;AZ55&amp;BA55&amp;BB55&amp;BC55&amp;BD55&amp;BE55</f>
        <v>(1&lt;&lt;(int)MasterType::Float) | </v>
      </c>
      <c r="BH55" s="7" t="str">
        <f aca="false">"  {"&amp;A55&amp;REPT(" ",29-LEN(A55))&amp;", {"&amp;F55&amp;REPT(" ",5-LEN(F55))&amp;","&amp;G55&amp;REPT(" ",5-LEN(G55))&amp;"}, "&amp;H55&amp;REPT(" ",23-LEN(H55))&amp;", "&amp;I55&amp;REPT(" ",19-LEN(I55))&amp;", "&amp;J55&amp;REPT(" ",20-LEN(J55))&amp;","&amp;" { "&amp;IF(AH55="",0,MID(AH55,1,LEN(AH55)-2))&amp;", "&amp;IF(BF55="",0,MID(BF55,1,LEN(BF55)-2))&amp;" } },"</f>
        <v>  {ExprOperator::Division       , {true ,false}, ExprPromMode::ToResult , (MasterType)0      , MasterType::Float   , { (1&lt;&lt;(int)MasterType::Char) | (1&lt;&lt;(int)MasterType::Short) | (1&lt;&lt;(int)MasterType::Integer) | (1&lt;&lt;(int)MasterType::Long) | (1&lt;&lt;(int)MasterType::Float) , (1&lt;&lt;(int)MasterType::Float)  } },</v>
      </c>
    </row>
    <row r="56" customFormat="false" ht="15" hidden="false" customHeight="false" outlineLevel="0" collapsed="false">
      <c r="A56" s="1" t="s">
        <v>62</v>
      </c>
      <c r="B56" s="2" t="s">
        <v>63</v>
      </c>
      <c r="C56" s="20" t="s">
        <v>64</v>
      </c>
      <c r="D56" s="3" t="s">
        <v>57</v>
      </c>
      <c r="E56" s="3" t="str">
        <f aca="false">IF(OR(F56="true",G56="true"),"X","-")</f>
        <v>-</v>
      </c>
      <c r="F56" s="3" t="str">
        <f aca="false">IF(COUNTIF(L56:U56,"X")&gt;1,"true","false")</f>
        <v>false</v>
      </c>
      <c r="G56" s="3" t="str">
        <f aca="false">IF(COUNTIF(AJ56:AS56,"X")&gt;1,"true","false")</f>
        <v>false</v>
      </c>
      <c r="H56" s="3" t="s">
        <v>25</v>
      </c>
      <c r="I56" s="3" t="s">
        <v>26</v>
      </c>
      <c r="J56" s="14" t="s">
        <v>27</v>
      </c>
      <c r="L56" s="1" t="s">
        <v>28</v>
      </c>
      <c r="M56" s="1" t="s">
        <v>29</v>
      </c>
      <c r="N56" s="1" t="s">
        <v>28</v>
      </c>
      <c r="O56" s="1" t="s">
        <v>28</v>
      </c>
      <c r="P56" s="1" t="s">
        <v>28</v>
      </c>
      <c r="Q56" s="1" t="s">
        <v>28</v>
      </c>
      <c r="R56" s="1" t="s">
        <v>28</v>
      </c>
      <c r="S56" s="1" t="s">
        <v>28</v>
      </c>
      <c r="T56" s="1" t="s">
        <v>28</v>
      </c>
      <c r="U56" s="1" t="s">
        <v>28</v>
      </c>
      <c r="V56" s="1" t="s">
        <v>28</v>
      </c>
      <c r="W56" s="21" t="str">
        <f aca="false">IF(L56="X","(1&lt;&lt;"&amp;L$2&amp;") | ","")</f>
        <v/>
      </c>
      <c r="X56" s="21" t="str">
        <f aca="false">IF(M56="X","(1&lt;&lt;"&amp;M$2&amp;") | ","")</f>
        <v>(1&lt;&lt;(int)MasterType::Char) | </v>
      </c>
      <c r="Y56" s="21" t="str">
        <f aca="false">IF(N56="X","(1&lt;&lt;"&amp;N$2&amp;") | ","")</f>
        <v/>
      </c>
      <c r="Z56" s="21" t="str">
        <f aca="false">IF(O56="X","(1&lt;&lt;"&amp;O$2&amp;") | ","")</f>
        <v/>
      </c>
      <c r="AA56" s="21" t="str">
        <f aca="false">IF(P56="X","(1&lt;&lt;"&amp;P$2&amp;") | ","")</f>
        <v/>
      </c>
      <c r="AB56" s="21" t="str">
        <f aca="false">IF(Q56="X","(1&lt;&lt;"&amp;Q$2&amp;") | ","")</f>
        <v/>
      </c>
      <c r="AC56" s="21" t="str">
        <f aca="false">IF(R56="X","(1&lt;&lt;"&amp;R$2&amp;") | ","")</f>
        <v/>
      </c>
      <c r="AD56" s="21" t="str">
        <f aca="false">IF(S56="X","(1&lt;&lt;"&amp;S$2&amp;") | ","")</f>
        <v/>
      </c>
      <c r="AE56" s="21" t="str">
        <f aca="false">IF(T56="X","(1&lt;&lt;"&amp;T$2&amp;") | ","")</f>
        <v/>
      </c>
      <c r="AF56" s="21" t="str">
        <f aca="false">IF(U56="X","(1&lt;&lt;"&amp;U$2&amp;") | ","")</f>
        <v/>
      </c>
      <c r="AG56" s="21" t="str">
        <f aca="false">IF(V56="X","(1&lt;&lt;"&amp;V$2&amp;") | ","")</f>
        <v/>
      </c>
      <c r="AH56" s="21" t="str">
        <f aca="false">W56&amp;X56&amp;Y56&amp;Z56&amp;AA56&amp;AB56&amp;AC56&amp;AD56&amp;AE56&amp;AF56&amp;AG56</f>
        <v>(1&lt;&lt;(int)MasterType::Char) | </v>
      </c>
      <c r="AJ56" s="1" t="s">
        <v>28</v>
      </c>
      <c r="AK56" s="1" t="s">
        <v>29</v>
      </c>
      <c r="AL56" s="1" t="s">
        <v>28</v>
      </c>
      <c r="AM56" s="1" t="s">
        <v>28</v>
      </c>
      <c r="AN56" s="1" t="s">
        <v>28</v>
      </c>
      <c r="AO56" s="1" t="s">
        <v>28</v>
      </c>
      <c r="AP56" s="1" t="s">
        <v>28</v>
      </c>
      <c r="AQ56" s="1" t="s">
        <v>28</v>
      </c>
      <c r="AR56" s="1" t="s">
        <v>28</v>
      </c>
      <c r="AS56" s="1" t="s">
        <v>28</v>
      </c>
      <c r="AT56" s="1" t="s">
        <v>28</v>
      </c>
      <c r="AU56" s="21" t="str">
        <f aca="false">IF(AJ56="X","(1&lt;&lt;"&amp;AJ$2&amp;") | ","")</f>
        <v/>
      </c>
      <c r="AV56" s="21" t="str">
        <f aca="false">IF(AK56="X","(1&lt;&lt;"&amp;AK$2&amp;") | ","")</f>
        <v>(1&lt;&lt;(int)MasterType::Char) | </v>
      </c>
      <c r="AW56" s="21" t="str">
        <f aca="false">IF(AL56="X","(1&lt;&lt;"&amp;AL$2&amp;") | ","")</f>
        <v/>
      </c>
      <c r="AX56" s="21" t="str">
        <f aca="false">IF(AM56="X","(1&lt;&lt;"&amp;AM$2&amp;") | ","")</f>
        <v/>
      </c>
      <c r="AY56" s="21" t="str">
        <f aca="false">IF(AN56="X","(1&lt;&lt;"&amp;AN$2&amp;") | ","")</f>
        <v/>
      </c>
      <c r="AZ56" s="21" t="str">
        <f aca="false">IF(AO56="X","(1&lt;&lt;"&amp;AO$2&amp;") | ","")</f>
        <v/>
      </c>
      <c r="BA56" s="21" t="str">
        <f aca="false">IF(AP56="X","(1&lt;&lt;"&amp;AP$2&amp;") | ","")</f>
        <v/>
      </c>
      <c r="BB56" s="21" t="str">
        <f aca="false">IF(AQ56="X","(1&lt;&lt;"&amp;AQ$2&amp;") | ","")</f>
        <v/>
      </c>
      <c r="BC56" s="21" t="str">
        <f aca="false">IF(AR56="X","(1&lt;&lt;"&amp;AR$2&amp;") | ","")</f>
        <v/>
      </c>
      <c r="BD56" s="21" t="str">
        <f aca="false">IF(AS56="X","(1&lt;&lt;"&amp;AS$2&amp;") | ","")</f>
        <v/>
      </c>
      <c r="BE56" s="21" t="str">
        <f aca="false">IF(AT56="X","(1&lt;&lt;"&amp;AT$2&amp;") | ","")</f>
        <v/>
      </c>
      <c r="BF56" s="21" t="str">
        <f aca="false">AU56&amp;AV56&amp;AW56&amp;AX56&amp;AY56&amp;AZ56&amp;BA56&amp;BB56&amp;BC56&amp;BD56&amp;BE56</f>
        <v>(1&lt;&lt;(int)MasterType::Char) | </v>
      </c>
      <c r="BH56" s="7" t="str">
        <f aca="false">"  {"&amp;A56&amp;REPT(" ",29-LEN(A56))&amp;", {"&amp;F56&amp;REPT(" ",5-LEN(F56))&amp;","&amp;G56&amp;REPT(" ",5-LEN(G56))&amp;"}, "&amp;H56&amp;REPT(" ",23-LEN(H56))&amp;", "&amp;I56&amp;REPT(" ",19-LEN(I56))&amp;", "&amp;J56&amp;REPT(" ",20-LEN(J56))&amp;","&amp;" { "&amp;IF(AH56="",0,MID(AH56,1,LEN(AH56)-2))&amp;", "&amp;IF(BF56="",0,MID(BF56,1,LEN(BF56)-2))&amp;" } },"</f>
        <v>  {ExprOperator::Modulus        , {false,false}, (ExprPromMode)0        , (MasterType)0      , MasterType::Char    , { (1&lt;&lt;(int)MasterType::Char) , (1&lt;&lt;(int)MasterType::Char)  } },</v>
      </c>
    </row>
    <row r="57" customFormat="false" ht="15" hidden="false" customHeight="false" outlineLevel="0" collapsed="false">
      <c r="A57" s="1" t="s">
        <v>62</v>
      </c>
      <c r="B57" s="2" t="s">
        <v>63</v>
      </c>
      <c r="C57" s="20" t="s">
        <v>64</v>
      </c>
      <c r="D57" s="3" t="s">
        <v>57</v>
      </c>
      <c r="E57" s="3" t="str">
        <f aca="false">IF(OR(F57="true",G57="true"),"X","-")</f>
        <v>X</v>
      </c>
      <c r="F57" s="3" t="str">
        <f aca="false">IF(COUNTIF(L57:U57,"X")&gt;1,"true","false")</f>
        <v>false</v>
      </c>
      <c r="G57" s="3" t="str">
        <f aca="false">IF(COUNTIF(AJ57:AS57,"X")&gt;1,"true","false")</f>
        <v>true</v>
      </c>
      <c r="H57" s="3" t="s">
        <v>58</v>
      </c>
      <c r="I57" s="3" t="s">
        <v>26</v>
      </c>
      <c r="J57" s="14" t="s">
        <v>30</v>
      </c>
      <c r="L57" s="1" t="s">
        <v>28</v>
      </c>
      <c r="M57" s="1" t="s">
        <v>28</v>
      </c>
      <c r="N57" s="1" t="s">
        <v>29</v>
      </c>
      <c r="O57" s="1" t="s">
        <v>28</v>
      </c>
      <c r="P57" s="1" t="s">
        <v>28</v>
      </c>
      <c r="Q57" s="1" t="s">
        <v>28</v>
      </c>
      <c r="R57" s="1" t="s">
        <v>28</v>
      </c>
      <c r="S57" s="1" t="s">
        <v>28</v>
      </c>
      <c r="T57" s="1" t="s">
        <v>28</v>
      </c>
      <c r="U57" s="1" t="s">
        <v>28</v>
      </c>
      <c r="V57" s="1" t="s">
        <v>28</v>
      </c>
      <c r="W57" s="21" t="str">
        <f aca="false">IF(L57="X","(1&lt;&lt;"&amp;L$2&amp;") | ","")</f>
        <v/>
      </c>
      <c r="X57" s="21" t="str">
        <f aca="false">IF(M57="X","(1&lt;&lt;"&amp;M$2&amp;") | ","")</f>
        <v/>
      </c>
      <c r="Y57" s="21" t="str">
        <f aca="false">IF(N57="X","(1&lt;&lt;"&amp;N$2&amp;") | ","")</f>
        <v>(1&lt;&lt;(int)MasterType::Short) | </v>
      </c>
      <c r="Z57" s="21" t="str">
        <f aca="false">IF(O57="X","(1&lt;&lt;"&amp;O$2&amp;") | ","")</f>
        <v/>
      </c>
      <c r="AA57" s="21" t="str">
        <f aca="false">IF(P57="X","(1&lt;&lt;"&amp;P$2&amp;") | ","")</f>
        <v/>
      </c>
      <c r="AB57" s="21" t="str">
        <f aca="false">IF(Q57="X","(1&lt;&lt;"&amp;Q$2&amp;") | ","")</f>
        <v/>
      </c>
      <c r="AC57" s="21" t="str">
        <f aca="false">IF(R57="X","(1&lt;&lt;"&amp;R$2&amp;") | ","")</f>
        <v/>
      </c>
      <c r="AD57" s="21" t="str">
        <f aca="false">IF(S57="X","(1&lt;&lt;"&amp;S$2&amp;") | ","")</f>
        <v/>
      </c>
      <c r="AE57" s="21" t="str">
        <f aca="false">IF(T57="X","(1&lt;&lt;"&amp;T$2&amp;") | ","")</f>
        <v/>
      </c>
      <c r="AF57" s="21" t="str">
        <f aca="false">IF(U57="X","(1&lt;&lt;"&amp;U$2&amp;") | ","")</f>
        <v/>
      </c>
      <c r="AG57" s="21" t="str">
        <f aca="false">IF(V57="X","(1&lt;&lt;"&amp;V$2&amp;") | ","")</f>
        <v/>
      </c>
      <c r="AH57" s="21" t="str">
        <f aca="false">W57&amp;X57&amp;Y57&amp;Z57&amp;AA57&amp;AB57&amp;AC57&amp;AD57&amp;AE57&amp;AF57&amp;AG57</f>
        <v>(1&lt;&lt;(int)MasterType::Short) | </v>
      </c>
      <c r="AJ57" s="1" t="s">
        <v>28</v>
      </c>
      <c r="AK57" s="1" t="s">
        <v>29</v>
      </c>
      <c r="AL57" s="1" t="s">
        <v>29</v>
      </c>
      <c r="AM57" s="1" t="s">
        <v>28</v>
      </c>
      <c r="AN57" s="1" t="s">
        <v>28</v>
      </c>
      <c r="AO57" s="1" t="s">
        <v>28</v>
      </c>
      <c r="AP57" s="1" t="s">
        <v>28</v>
      </c>
      <c r="AQ57" s="1" t="s">
        <v>28</v>
      </c>
      <c r="AR57" s="1" t="s">
        <v>28</v>
      </c>
      <c r="AS57" s="1" t="s">
        <v>28</v>
      </c>
      <c r="AT57" s="1" t="s">
        <v>28</v>
      </c>
      <c r="AU57" s="21" t="str">
        <f aca="false">IF(AJ57="X","(1&lt;&lt;"&amp;AJ$2&amp;") | ","")</f>
        <v/>
      </c>
      <c r="AV57" s="21" t="str">
        <f aca="false">IF(AK57="X","(1&lt;&lt;"&amp;AK$2&amp;") | ","")</f>
        <v>(1&lt;&lt;(int)MasterType::Char) | </v>
      </c>
      <c r="AW57" s="21" t="str">
        <f aca="false">IF(AL57="X","(1&lt;&lt;"&amp;AL$2&amp;") | ","")</f>
        <v>(1&lt;&lt;(int)MasterType::Short) | </v>
      </c>
      <c r="AX57" s="21" t="str">
        <f aca="false">IF(AM57="X","(1&lt;&lt;"&amp;AM$2&amp;") | ","")</f>
        <v/>
      </c>
      <c r="AY57" s="21" t="str">
        <f aca="false">IF(AN57="X","(1&lt;&lt;"&amp;AN$2&amp;") | ","")</f>
        <v/>
      </c>
      <c r="AZ57" s="21" t="str">
        <f aca="false">IF(AO57="X","(1&lt;&lt;"&amp;AO$2&amp;") | ","")</f>
        <v/>
      </c>
      <c r="BA57" s="21" t="str">
        <f aca="false">IF(AP57="X","(1&lt;&lt;"&amp;AP$2&amp;") | ","")</f>
        <v/>
      </c>
      <c r="BB57" s="21" t="str">
        <f aca="false">IF(AQ57="X","(1&lt;&lt;"&amp;AQ$2&amp;") | ","")</f>
        <v/>
      </c>
      <c r="BC57" s="21" t="str">
        <f aca="false">IF(AR57="X","(1&lt;&lt;"&amp;AR$2&amp;") | ","")</f>
        <v/>
      </c>
      <c r="BD57" s="21" t="str">
        <f aca="false">IF(AS57="X","(1&lt;&lt;"&amp;AS$2&amp;") | ","")</f>
        <v/>
      </c>
      <c r="BE57" s="21" t="str">
        <f aca="false">IF(AT57="X","(1&lt;&lt;"&amp;AT$2&amp;") | ","")</f>
        <v/>
      </c>
      <c r="BF57" s="21" t="str">
        <f aca="false">AU57&amp;AV57&amp;AW57&amp;AX57&amp;AY57&amp;AZ57&amp;BA57&amp;BB57&amp;BC57&amp;BD57&amp;BE57</f>
        <v>(1&lt;&lt;(int)MasterType::Char) | (1&lt;&lt;(int)MasterType::Short) | </v>
      </c>
      <c r="BH57" s="7" t="str">
        <f aca="false">"  {"&amp;A57&amp;REPT(" ",29-LEN(A57))&amp;", {"&amp;F57&amp;REPT(" ",5-LEN(F57))&amp;","&amp;G57&amp;REPT(" ",5-LEN(G57))&amp;"}, "&amp;H57&amp;REPT(" ",23-LEN(H57))&amp;", "&amp;I57&amp;REPT(" ",19-LEN(I57))&amp;", "&amp;J57&amp;REPT(" ",20-LEN(J57))&amp;","&amp;" { "&amp;IF(AH57="",0,MID(AH57,1,LEN(AH57)-2))&amp;", "&amp;IF(BF57="",0,MID(BF57,1,LEN(BF57)-2))&amp;" } },"</f>
        <v>  {ExprOperator::Modulus        , {false,true }, ExprPromMode::ToResult , (MasterType)0      , MasterType::Short   , { (1&lt;&lt;(int)MasterType::Short) , (1&lt;&lt;(int)MasterType::Char) | (1&lt;&lt;(int)MasterType::Short)  } },</v>
      </c>
    </row>
    <row r="58" customFormat="false" ht="15" hidden="false" customHeight="false" outlineLevel="0" collapsed="false">
      <c r="A58" s="1" t="s">
        <v>62</v>
      </c>
      <c r="B58" s="2" t="s">
        <v>63</v>
      </c>
      <c r="C58" s="20" t="s">
        <v>64</v>
      </c>
      <c r="D58" s="3" t="s">
        <v>57</v>
      </c>
      <c r="E58" s="3" t="str">
        <f aca="false">IF(OR(F58="true",G58="true"),"X","-")</f>
        <v>X</v>
      </c>
      <c r="F58" s="3" t="str">
        <f aca="false">IF(COUNTIF(L58:U58,"X")&gt;1,"true","false")</f>
        <v>true</v>
      </c>
      <c r="G58" s="3" t="str">
        <f aca="false">IF(COUNTIF(AJ58:AS58,"X")&gt;1,"true","false")</f>
        <v>false</v>
      </c>
      <c r="H58" s="3" t="s">
        <v>58</v>
      </c>
      <c r="I58" s="3" t="s">
        <v>26</v>
      </c>
      <c r="J58" s="14" t="s">
        <v>30</v>
      </c>
      <c r="L58" s="1" t="s">
        <v>28</v>
      </c>
      <c r="M58" s="1" t="s">
        <v>29</v>
      </c>
      <c r="N58" s="1" t="s">
        <v>29</v>
      </c>
      <c r="O58" s="1" t="s">
        <v>28</v>
      </c>
      <c r="P58" s="1" t="s">
        <v>28</v>
      </c>
      <c r="Q58" s="1" t="s">
        <v>28</v>
      </c>
      <c r="R58" s="1" t="s">
        <v>28</v>
      </c>
      <c r="S58" s="1" t="s">
        <v>28</v>
      </c>
      <c r="T58" s="1" t="s">
        <v>28</v>
      </c>
      <c r="U58" s="1" t="s">
        <v>28</v>
      </c>
      <c r="V58" s="1" t="s">
        <v>28</v>
      </c>
      <c r="W58" s="21" t="str">
        <f aca="false">IF(L58="X","(1&lt;&lt;"&amp;L$2&amp;") | ","")</f>
        <v/>
      </c>
      <c r="X58" s="21" t="str">
        <f aca="false">IF(M58="X","(1&lt;&lt;"&amp;M$2&amp;") | ","")</f>
        <v>(1&lt;&lt;(int)MasterType::Char) | </v>
      </c>
      <c r="Y58" s="21" t="str">
        <f aca="false">IF(N58="X","(1&lt;&lt;"&amp;N$2&amp;") | ","")</f>
        <v>(1&lt;&lt;(int)MasterType::Short) | </v>
      </c>
      <c r="Z58" s="21" t="str">
        <f aca="false">IF(O58="X","(1&lt;&lt;"&amp;O$2&amp;") | ","")</f>
        <v/>
      </c>
      <c r="AA58" s="21" t="str">
        <f aca="false">IF(P58="X","(1&lt;&lt;"&amp;P$2&amp;") | ","")</f>
        <v/>
      </c>
      <c r="AB58" s="21" t="str">
        <f aca="false">IF(Q58="X","(1&lt;&lt;"&amp;Q$2&amp;") | ","")</f>
        <v/>
      </c>
      <c r="AC58" s="21" t="str">
        <f aca="false">IF(R58="X","(1&lt;&lt;"&amp;R$2&amp;") | ","")</f>
        <v/>
      </c>
      <c r="AD58" s="21" t="str">
        <f aca="false">IF(S58="X","(1&lt;&lt;"&amp;S$2&amp;") | ","")</f>
        <v/>
      </c>
      <c r="AE58" s="21" t="str">
        <f aca="false">IF(T58="X","(1&lt;&lt;"&amp;T$2&amp;") | ","")</f>
        <v/>
      </c>
      <c r="AF58" s="21" t="str">
        <f aca="false">IF(U58="X","(1&lt;&lt;"&amp;U$2&amp;") | ","")</f>
        <v/>
      </c>
      <c r="AG58" s="21" t="str">
        <f aca="false">IF(V58="X","(1&lt;&lt;"&amp;V$2&amp;") | ","")</f>
        <v/>
      </c>
      <c r="AH58" s="21" t="str">
        <f aca="false">W58&amp;X58&amp;Y58&amp;Z58&amp;AA58&amp;AB58&amp;AC58&amp;AD58&amp;AE58&amp;AF58&amp;AG58</f>
        <v>(1&lt;&lt;(int)MasterType::Char) | (1&lt;&lt;(int)MasterType::Short) | </v>
      </c>
      <c r="AJ58" s="1" t="s">
        <v>28</v>
      </c>
      <c r="AK58" s="1" t="s">
        <v>28</v>
      </c>
      <c r="AL58" s="1" t="s">
        <v>29</v>
      </c>
      <c r="AM58" s="1" t="s">
        <v>28</v>
      </c>
      <c r="AN58" s="1" t="s">
        <v>28</v>
      </c>
      <c r="AO58" s="1" t="s">
        <v>28</v>
      </c>
      <c r="AP58" s="1" t="s">
        <v>28</v>
      </c>
      <c r="AQ58" s="1" t="s">
        <v>28</v>
      </c>
      <c r="AR58" s="1" t="s">
        <v>28</v>
      </c>
      <c r="AS58" s="1" t="s">
        <v>28</v>
      </c>
      <c r="AT58" s="1" t="s">
        <v>28</v>
      </c>
      <c r="AU58" s="21" t="str">
        <f aca="false">IF(AJ58="X","(1&lt;&lt;"&amp;AJ$2&amp;") | ","")</f>
        <v/>
      </c>
      <c r="AV58" s="21" t="str">
        <f aca="false">IF(AK58="X","(1&lt;&lt;"&amp;AK$2&amp;") | ","")</f>
        <v/>
      </c>
      <c r="AW58" s="21" t="str">
        <f aca="false">IF(AL58="X","(1&lt;&lt;"&amp;AL$2&amp;") | ","")</f>
        <v>(1&lt;&lt;(int)MasterType::Short) | </v>
      </c>
      <c r="AX58" s="21" t="str">
        <f aca="false">IF(AM58="X","(1&lt;&lt;"&amp;AM$2&amp;") | ","")</f>
        <v/>
      </c>
      <c r="AY58" s="21" t="str">
        <f aca="false">IF(AN58="X","(1&lt;&lt;"&amp;AN$2&amp;") | ","")</f>
        <v/>
      </c>
      <c r="AZ58" s="21" t="str">
        <f aca="false">IF(AO58="X","(1&lt;&lt;"&amp;AO$2&amp;") | ","")</f>
        <v/>
      </c>
      <c r="BA58" s="21" t="str">
        <f aca="false">IF(AP58="X","(1&lt;&lt;"&amp;AP$2&amp;") | ","")</f>
        <v/>
      </c>
      <c r="BB58" s="21" t="str">
        <f aca="false">IF(AQ58="X","(1&lt;&lt;"&amp;AQ$2&amp;") | ","")</f>
        <v/>
      </c>
      <c r="BC58" s="21" t="str">
        <f aca="false">IF(AR58="X","(1&lt;&lt;"&amp;AR$2&amp;") | ","")</f>
        <v/>
      </c>
      <c r="BD58" s="21" t="str">
        <f aca="false">IF(AS58="X","(1&lt;&lt;"&amp;AS$2&amp;") | ","")</f>
        <v/>
      </c>
      <c r="BE58" s="21" t="str">
        <f aca="false">IF(AT58="X","(1&lt;&lt;"&amp;AT$2&amp;") | ","")</f>
        <v/>
      </c>
      <c r="BF58" s="21" t="str">
        <f aca="false">AU58&amp;AV58&amp;AW58&amp;AX58&amp;AY58&amp;AZ58&amp;BA58&amp;BB58&amp;BC58&amp;BD58&amp;BE58</f>
        <v>(1&lt;&lt;(int)MasterType::Short) | </v>
      </c>
      <c r="BH58" s="7" t="str">
        <f aca="false">"  {"&amp;A58&amp;REPT(" ",29-LEN(A58))&amp;", {"&amp;F58&amp;REPT(" ",5-LEN(F58))&amp;","&amp;G58&amp;REPT(" ",5-LEN(G58))&amp;"}, "&amp;H58&amp;REPT(" ",23-LEN(H58))&amp;", "&amp;I58&amp;REPT(" ",19-LEN(I58))&amp;", "&amp;J58&amp;REPT(" ",20-LEN(J58))&amp;","&amp;" { "&amp;IF(AH58="",0,MID(AH58,1,LEN(AH58)-2))&amp;", "&amp;IF(BF58="",0,MID(BF58,1,LEN(BF58)-2))&amp;" } },"</f>
        <v>  {ExprOperator::Modulus        , {true ,false}, ExprPromMode::ToResult , (MasterType)0      , MasterType::Short   , { (1&lt;&lt;(int)MasterType::Char) | (1&lt;&lt;(int)MasterType::Short) , (1&lt;&lt;(int)MasterType::Short)  } },</v>
      </c>
    </row>
    <row r="59" customFormat="false" ht="15" hidden="false" customHeight="false" outlineLevel="0" collapsed="false">
      <c r="A59" s="1" t="s">
        <v>62</v>
      </c>
      <c r="B59" s="2" t="s">
        <v>63</v>
      </c>
      <c r="C59" s="20" t="s">
        <v>64</v>
      </c>
      <c r="D59" s="3" t="s">
        <v>57</v>
      </c>
      <c r="E59" s="3" t="str">
        <f aca="false">IF(OR(F59="true",G59="true"),"X","-")</f>
        <v>X</v>
      </c>
      <c r="F59" s="3" t="str">
        <f aca="false">IF(COUNTIF(L59:U59,"X")&gt;1,"true","false")</f>
        <v>false</v>
      </c>
      <c r="G59" s="3" t="str">
        <f aca="false">IF(COUNTIF(AJ59:AS59,"X")&gt;1,"true","false")</f>
        <v>true</v>
      </c>
      <c r="H59" s="3" t="s">
        <v>58</v>
      </c>
      <c r="I59" s="3" t="s">
        <v>26</v>
      </c>
      <c r="J59" s="14" t="s">
        <v>31</v>
      </c>
      <c r="L59" s="1" t="s">
        <v>28</v>
      </c>
      <c r="M59" s="1" t="s">
        <v>28</v>
      </c>
      <c r="N59" s="1" t="s">
        <v>28</v>
      </c>
      <c r="O59" s="1" t="s">
        <v>29</v>
      </c>
      <c r="P59" s="1" t="s">
        <v>28</v>
      </c>
      <c r="Q59" s="1" t="s">
        <v>28</v>
      </c>
      <c r="R59" s="1" t="s">
        <v>28</v>
      </c>
      <c r="S59" s="1" t="s">
        <v>28</v>
      </c>
      <c r="T59" s="1" t="s">
        <v>28</v>
      </c>
      <c r="U59" s="1" t="s">
        <v>28</v>
      </c>
      <c r="V59" s="1" t="s">
        <v>28</v>
      </c>
      <c r="W59" s="21" t="str">
        <f aca="false">IF(L59="X","(1&lt;&lt;"&amp;L$2&amp;") | ","")</f>
        <v/>
      </c>
      <c r="X59" s="21" t="str">
        <f aca="false">IF(M59="X","(1&lt;&lt;"&amp;M$2&amp;") | ","")</f>
        <v/>
      </c>
      <c r="Y59" s="21" t="str">
        <f aca="false">IF(N59="X","(1&lt;&lt;"&amp;N$2&amp;") | ","")</f>
        <v/>
      </c>
      <c r="Z59" s="21" t="str">
        <f aca="false">IF(O59="X","(1&lt;&lt;"&amp;O$2&amp;") | ","")</f>
        <v>(1&lt;&lt;(int)MasterType::Integer) | </v>
      </c>
      <c r="AA59" s="21" t="str">
        <f aca="false">IF(P59="X","(1&lt;&lt;"&amp;P$2&amp;") | ","")</f>
        <v/>
      </c>
      <c r="AB59" s="21" t="str">
        <f aca="false">IF(Q59="X","(1&lt;&lt;"&amp;Q$2&amp;") | ","")</f>
        <v/>
      </c>
      <c r="AC59" s="21" t="str">
        <f aca="false">IF(R59="X","(1&lt;&lt;"&amp;R$2&amp;") | ","")</f>
        <v/>
      </c>
      <c r="AD59" s="21" t="str">
        <f aca="false">IF(S59="X","(1&lt;&lt;"&amp;S$2&amp;") | ","")</f>
        <v/>
      </c>
      <c r="AE59" s="21" t="str">
        <f aca="false">IF(T59="X","(1&lt;&lt;"&amp;T$2&amp;") | ","")</f>
        <v/>
      </c>
      <c r="AF59" s="21" t="str">
        <f aca="false">IF(U59="X","(1&lt;&lt;"&amp;U$2&amp;") | ","")</f>
        <v/>
      </c>
      <c r="AG59" s="21" t="str">
        <f aca="false">IF(V59="X","(1&lt;&lt;"&amp;V$2&amp;") | ","")</f>
        <v/>
      </c>
      <c r="AH59" s="21" t="str">
        <f aca="false">W59&amp;X59&amp;Y59&amp;Z59&amp;AA59&amp;AB59&amp;AC59&amp;AD59&amp;AE59&amp;AF59&amp;AG59</f>
        <v>(1&lt;&lt;(int)MasterType::Integer) | </v>
      </c>
      <c r="AJ59" s="1" t="s">
        <v>28</v>
      </c>
      <c r="AK59" s="1" t="s">
        <v>29</v>
      </c>
      <c r="AL59" s="1" t="s">
        <v>29</v>
      </c>
      <c r="AM59" s="1" t="s">
        <v>29</v>
      </c>
      <c r="AN59" s="1" t="s">
        <v>28</v>
      </c>
      <c r="AO59" s="1" t="s">
        <v>28</v>
      </c>
      <c r="AP59" s="1" t="s">
        <v>28</v>
      </c>
      <c r="AQ59" s="1" t="s">
        <v>28</v>
      </c>
      <c r="AR59" s="1" t="s">
        <v>28</v>
      </c>
      <c r="AS59" s="1" t="s">
        <v>28</v>
      </c>
      <c r="AT59" s="1" t="s">
        <v>28</v>
      </c>
      <c r="AU59" s="21" t="str">
        <f aca="false">IF(AJ59="X","(1&lt;&lt;"&amp;AJ$2&amp;") | ","")</f>
        <v/>
      </c>
      <c r="AV59" s="21" t="str">
        <f aca="false">IF(AK59="X","(1&lt;&lt;"&amp;AK$2&amp;") | ","")</f>
        <v>(1&lt;&lt;(int)MasterType::Char) | </v>
      </c>
      <c r="AW59" s="21" t="str">
        <f aca="false">IF(AL59="X","(1&lt;&lt;"&amp;AL$2&amp;") | ","")</f>
        <v>(1&lt;&lt;(int)MasterType::Short) | </v>
      </c>
      <c r="AX59" s="21" t="str">
        <f aca="false">IF(AM59="X","(1&lt;&lt;"&amp;AM$2&amp;") | ","")</f>
        <v>(1&lt;&lt;(int)MasterType::Integer) | </v>
      </c>
      <c r="AY59" s="21" t="str">
        <f aca="false">IF(AN59="X","(1&lt;&lt;"&amp;AN$2&amp;") | ","")</f>
        <v/>
      </c>
      <c r="AZ59" s="21" t="str">
        <f aca="false">IF(AO59="X","(1&lt;&lt;"&amp;AO$2&amp;") | ","")</f>
        <v/>
      </c>
      <c r="BA59" s="21" t="str">
        <f aca="false">IF(AP59="X","(1&lt;&lt;"&amp;AP$2&amp;") | ","")</f>
        <v/>
      </c>
      <c r="BB59" s="21" t="str">
        <f aca="false">IF(AQ59="X","(1&lt;&lt;"&amp;AQ$2&amp;") | ","")</f>
        <v/>
      </c>
      <c r="BC59" s="21" t="str">
        <f aca="false">IF(AR59="X","(1&lt;&lt;"&amp;AR$2&amp;") | ","")</f>
        <v/>
      </c>
      <c r="BD59" s="21" t="str">
        <f aca="false">IF(AS59="X","(1&lt;&lt;"&amp;AS$2&amp;") | ","")</f>
        <v/>
      </c>
      <c r="BE59" s="21" t="str">
        <f aca="false">IF(AT59="X","(1&lt;&lt;"&amp;AT$2&amp;") | ","")</f>
        <v/>
      </c>
      <c r="BF59" s="21" t="str">
        <f aca="false">AU59&amp;AV59&amp;AW59&amp;AX59&amp;AY59&amp;AZ59&amp;BA59&amp;BB59&amp;BC59&amp;BD59&amp;BE59</f>
        <v>(1&lt;&lt;(int)MasterType::Char) | (1&lt;&lt;(int)MasterType::Short) | (1&lt;&lt;(int)MasterType::Integer) | </v>
      </c>
      <c r="BH59" s="7" t="str">
        <f aca="false">"  {"&amp;A59&amp;REPT(" ",29-LEN(A59))&amp;", {"&amp;F59&amp;REPT(" ",5-LEN(F59))&amp;","&amp;G59&amp;REPT(" ",5-LEN(G59))&amp;"}, "&amp;H59&amp;REPT(" ",23-LEN(H59))&amp;", "&amp;I59&amp;REPT(" ",19-LEN(I59))&amp;", "&amp;J59&amp;REPT(" ",20-LEN(J59))&amp;","&amp;" { "&amp;IF(AH59="",0,MID(AH59,1,LEN(AH59)-2))&amp;", "&amp;IF(BF59="",0,MID(BF59,1,LEN(BF59)-2))&amp;" } },"</f>
        <v>  {ExprOperator::Modulus        , {false,true }, ExprPromMode::ToResult , (MasterType)0      , MasterType::Integer , { (1&lt;&lt;(int)MasterType::Integer) , (1&lt;&lt;(int)MasterType::Char) | (1&lt;&lt;(int)MasterType::Short) | (1&lt;&lt;(int)MasterType::Integer)  } },</v>
      </c>
    </row>
    <row r="60" customFormat="false" ht="15" hidden="false" customHeight="false" outlineLevel="0" collapsed="false">
      <c r="A60" s="1" t="s">
        <v>62</v>
      </c>
      <c r="B60" s="2" t="s">
        <v>63</v>
      </c>
      <c r="C60" s="20" t="s">
        <v>64</v>
      </c>
      <c r="D60" s="3" t="s">
        <v>57</v>
      </c>
      <c r="E60" s="3" t="str">
        <f aca="false">IF(OR(F60="true",G60="true"),"X","-")</f>
        <v>X</v>
      </c>
      <c r="F60" s="3" t="str">
        <f aca="false">IF(COUNTIF(L60:U60,"X")&gt;1,"true","false")</f>
        <v>true</v>
      </c>
      <c r="G60" s="3" t="str">
        <f aca="false">IF(COUNTIF(AJ60:AS60,"X")&gt;1,"true","false")</f>
        <v>false</v>
      </c>
      <c r="H60" s="3" t="s">
        <v>58</v>
      </c>
      <c r="I60" s="3" t="s">
        <v>26</v>
      </c>
      <c r="J60" s="14" t="s">
        <v>31</v>
      </c>
      <c r="L60" s="1" t="s">
        <v>28</v>
      </c>
      <c r="M60" s="1" t="s">
        <v>29</v>
      </c>
      <c r="N60" s="1" t="s">
        <v>29</v>
      </c>
      <c r="O60" s="1" t="s">
        <v>29</v>
      </c>
      <c r="P60" s="1" t="s">
        <v>28</v>
      </c>
      <c r="Q60" s="1" t="s">
        <v>28</v>
      </c>
      <c r="R60" s="1" t="s">
        <v>28</v>
      </c>
      <c r="S60" s="1" t="s">
        <v>28</v>
      </c>
      <c r="T60" s="1" t="s">
        <v>28</v>
      </c>
      <c r="U60" s="1" t="s">
        <v>28</v>
      </c>
      <c r="V60" s="1" t="s">
        <v>28</v>
      </c>
      <c r="W60" s="21" t="str">
        <f aca="false">IF(L60="X","(1&lt;&lt;"&amp;L$2&amp;") | ","")</f>
        <v/>
      </c>
      <c r="X60" s="21" t="str">
        <f aca="false">IF(M60="X","(1&lt;&lt;"&amp;M$2&amp;") | ","")</f>
        <v>(1&lt;&lt;(int)MasterType::Char) | </v>
      </c>
      <c r="Y60" s="21" t="str">
        <f aca="false">IF(N60="X","(1&lt;&lt;"&amp;N$2&amp;") | ","")</f>
        <v>(1&lt;&lt;(int)MasterType::Short) | </v>
      </c>
      <c r="Z60" s="21" t="str">
        <f aca="false">IF(O60="X","(1&lt;&lt;"&amp;O$2&amp;") | ","")</f>
        <v>(1&lt;&lt;(int)MasterType::Integer) | </v>
      </c>
      <c r="AA60" s="21" t="str">
        <f aca="false">IF(P60="X","(1&lt;&lt;"&amp;P$2&amp;") | ","")</f>
        <v/>
      </c>
      <c r="AB60" s="21" t="str">
        <f aca="false">IF(Q60="X","(1&lt;&lt;"&amp;Q$2&amp;") | ","")</f>
        <v/>
      </c>
      <c r="AC60" s="21" t="str">
        <f aca="false">IF(R60="X","(1&lt;&lt;"&amp;R$2&amp;") | ","")</f>
        <v/>
      </c>
      <c r="AD60" s="21" t="str">
        <f aca="false">IF(S60="X","(1&lt;&lt;"&amp;S$2&amp;") | ","")</f>
        <v/>
      </c>
      <c r="AE60" s="21" t="str">
        <f aca="false">IF(T60="X","(1&lt;&lt;"&amp;T$2&amp;") | ","")</f>
        <v/>
      </c>
      <c r="AF60" s="21" t="str">
        <f aca="false">IF(U60="X","(1&lt;&lt;"&amp;U$2&amp;") | ","")</f>
        <v/>
      </c>
      <c r="AG60" s="21" t="str">
        <f aca="false">IF(V60="X","(1&lt;&lt;"&amp;V$2&amp;") | ","")</f>
        <v/>
      </c>
      <c r="AH60" s="21" t="str">
        <f aca="false">W60&amp;X60&amp;Y60&amp;Z60&amp;AA60&amp;AB60&amp;AC60&amp;AD60&amp;AE60&amp;AF60&amp;AG60</f>
        <v>(1&lt;&lt;(int)MasterType::Char) | (1&lt;&lt;(int)MasterType::Short) | (1&lt;&lt;(int)MasterType::Integer) | </v>
      </c>
      <c r="AJ60" s="1" t="s">
        <v>28</v>
      </c>
      <c r="AK60" s="1" t="s">
        <v>28</v>
      </c>
      <c r="AL60" s="1" t="s">
        <v>28</v>
      </c>
      <c r="AM60" s="1" t="s">
        <v>29</v>
      </c>
      <c r="AN60" s="1" t="s">
        <v>28</v>
      </c>
      <c r="AO60" s="1" t="s">
        <v>28</v>
      </c>
      <c r="AP60" s="1" t="s">
        <v>28</v>
      </c>
      <c r="AQ60" s="1" t="s">
        <v>28</v>
      </c>
      <c r="AR60" s="1" t="s">
        <v>28</v>
      </c>
      <c r="AS60" s="1" t="s">
        <v>28</v>
      </c>
      <c r="AT60" s="1" t="s">
        <v>28</v>
      </c>
      <c r="AU60" s="21" t="str">
        <f aca="false">IF(AJ60="X","(1&lt;&lt;"&amp;AJ$2&amp;") | ","")</f>
        <v/>
      </c>
      <c r="AV60" s="21" t="str">
        <f aca="false">IF(AK60="X","(1&lt;&lt;"&amp;AK$2&amp;") | ","")</f>
        <v/>
      </c>
      <c r="AW60" s="21" t="str">
        <f aca="false">IF(AL60="X","(1&lt;&lt;"&amp;AL$2&amp;") | ","")</f>
        <v/>
      </c>
      <c r="AX60" s="21" t="str">
        <f aca="false">IF(AM60="X","(1&lt;&lt;"&amp;AM$2&amp;") | ","")</f>
        <v>(1&lt;&lt;(int)MasterType::Integer) | </v>
      </c>
      <c r="AY60" s="21" t="str">
        <f aca="false">IF(AN60="X","(1&lt;&lt;"&amp;AN$2&amp;") | ","")</f>
        <v/>
      </c>
      <c r="AZ60" s="21" t="str">
        <f aca="false">IF(AO60="X","(1&lt;&lt;"&amp;AO$2&amp;") | ","")</f>
        <v/>
      </c>
      <c r="BA60" s="21" t="str">
        <f aca="false">IF(AP60="X","(1&lt;&lt;"&amp;AP$2&amp;") | ","")</f>
        <v/>
      </c>
      <c r="BB60" s="21" t="str">
        <f aca="false">IF(AQ60="X","(1&lt;&lt;"&amp;AQ$2&amp;") | ","")</f>
        <v/>
      </c>
      <c r="BC60" s="21" t="str">
        <f aca="false">IF(AR60="X","(1&lt;&lt;"&amp;AR$2&amp;") | ","")</f>
        <v/>
      </c>
      <c r="BD60" s="21" t="str">
        <f aca="false">IF(AS60="X","(1&lt;&lt;"&amp;AS$2&amp;") | ","")</f>
        <v/>
      </c>
      <c r="BE60" s="21" t="str">
        <f aca="false">IF(AT60="X","(1&lt;&lt;"&amp;AT$2&amp;") | ","")</f>
        <v/>
      </c>
      <c r="BF60" s="21" t="str">
        <f aca="false">AU60&amp;AV60&amp;AW60&amp;AX60&amp;AY60&amp;AZ60&amp;BA60&amp;BB60&amp;BC60&amp;BD60&amp;BE60</f>
        <v>(1&lt;&lt;(int)MasterType::Integer) | </v>
      </c>
      <c r="BH60" s="7" t="str">
        <f aca="false">"  {"&amp;A60&amp;REPT(" ",29-LEN(A60))&amp;", {"&amp;F60&amp;REPT(" ",5-LEN(F60))&amp;","&amp;G60&amp;REPT(" ",5-LEN(G60))&amp;"}, "&amp;H60&amp;REPT(" ",23-LEN(H60))&amp;", "&amp;I60&amp;REPT(" ",19-LEN(I60))&amp;", "&amp;J60&amp;REPT(" ",20-LEN(J60))&amp;","&amp;" { "&amp;IF(AH60="",0,MID(AH60,1,LEN(AH60)-2))&amp;", "&amp;IF(BF60="",0,MID(BF60,1,LEN(BF60)-2))&amp;" } },"</f>
        <v>  {ExprOperator::Modulus        , {true ,false}, ExprPromMode::ToResult , (MasterType)0      , MasterType::Integer , { (1&lt;&lt;(int)MasterType::Char) | (1&lt;&lt;(int)MasterType::Short) | (1&lt;&lt;(int)MasterType::Integer) , (1&lt;&lt;(int)MasterType::Integer)  } },</v>
      </c>
    </row>
    <row r="61" customFormat="false" ht="15" hidden="false" customHeight="false" outlineLevel="0" collapsed="false">
      <c r="A61" s="1" t="s">
        <v>62</v>
      </c>
      <c r="B61" s="2" t="s">
        <v>63</v>
      </c>
      <c r="C61" s="20" t="s">
        <v>64</v>
      </c>
      <c r="D61" s="3" t="s">
        <v>57</v>
      </c>
      <c r="E61" s="3" t="str">
        <f aca="false">IF(OR(F61="true",G61="true"),"X","-")</f>
        <v>X</v>
      </c>
      <c r="F61" s="3" t="str">
        <f aca="false">IF(COUNTIF(L61:U61,"X")&gt;1,"true","false")</f>
        <v>false</v>
      </c>
      <c r="G61" s="3" t="str">
        <f aca="false">IF(COUNTIF(AJ61:AS61,"X")&gt;1,"true","false")</f>
        <v>true</v>
      </c>
      <c r="H61" s="3" t="s">
        <v>58</v>
      </c>
      <c r="I61" s="3" t="s">
        <v>26</v>
      </c>
      <c r="J61" s="14" t="s">
        <v>32</v>
      </c>
      <c r="L61" s="1" t="s">
        <v>28</v>
      </c>
      <c r="M61" s="1" t="s">
        <v>28</v>
      </c>
      <c r="N61" s="1" t="s">
        <v>28</v>
      </c>
      <c r="O61" s="1" t="s">
        <v>28</v>
      </c>
      <c r="P61" s="1" t="s">
        <v>29</v>
      </c>
      <c r="Q61" s="1" t="s">
        <v>28</v>
      </c>
      <c r="R61" s="1" t="s">
        <v>28</v>
      </c>
      <c r="S61" s="1" t="s">
        <v>28</v>
      </c>
      <c r="T61" s="1" t="s">
        <v>28</v>
      </c>
      <c r="U61" s="1" t="s">
        <v>28</v>
      </c>
      <c r="V61" s="1" t="s">
        <v>28</v>
      </c>
      <c r="W61" s="21" t="str">
        <f aca="false">IF(L61="X","(1&lt;&lt;"&amp;L$2&amp;") | ","")</f>
        <v/>
      </c>
      <c r="X61" s="21" t="str">
        <f aca="false">IF(M61="X","(1&lt;&lt;"&amp;M$2&amp;") | ","")</f>
        <v/>
      </c>
      <c r="Y61" s="21" t="str">
        <f aca="false">IF(N61="X","(1&lt;&lt;"&amp;N$2&amp;") | ","")</f>
        <v/>
      </c>
      <c r="Z61" s="21" t="str">
        <f aca="false">IF(O61="X","(1&lt;&lt;"&amp;O$2&amp;") | ","")</f>
        <v/>
      </c>
      <c r="AA61" s="21" t="str">
        <f aca="false">IF(P61="X","(1&lt;&lt;"&amp;P$2&amp;") | ","")</f>
        <v>(1&lt;&lt;(int)MasterType::Long) | </v>
      </c>
      <c r="AB61" s="21" t="str">
        <f aca="false">IF(Q61="X","(1&lt;&lt;"&amp;Q$2&amp;") | ","")</f>
        <v/>
      </c>
      <c r="AC61" s="21" t="str">
        <f aca="false">IF(R61="X","(1&lt;&lt;"&amp;R$2&amp;") | ","")</f>
        <v/>
      </c>
      <c r="AD61" s="21" t="str">
        <f aca="false">IF(S61="X","(1&lt;&lt;"&amp;S$2&amp;") | ","")</f>
        <v/>
      </c>
      <c r="AE61" s="21" t="str">
        <f aca="false">IF(T61="X","(1&lt;&lt;"&amp;T$2&amp;") | ","")</f>
        <v/>
      </c>
      <c r="AF61" s="21" t="str">
        <f aca="false">IF(U61="X","(1&lt;&lt;"&amp;U$2&amp;") | ","")</f>
        <v/>
      </c>
      <c r="AG61" s="21" t="str">
        <f aca="false">IF(V61="X","(1&lt;&lt;"&amp;V$2&amp;") | ","")</f>
        <v/>
      </c>
      <c r="AH61" s="21" t="str">
        <f aca="false">W61&amp;X61&amp;Y61&amp;Z61&amp;AA61&amp;AB61&amp;AC61&amp;AD61&amp;AE61&amp;AF61&amp;AG61</f>
        <v>(1&lt;&lt;(int)MasterType::Long) | </v>
      </c>
      <c r="AJ61" s="1" t="s">
        <v>28</v>
      </c>
      <c r="AK61" s="1" t="s">
        <v>29</v>
      </c>
      <c r="AL61" s="1" t="s">
        <v>29</v>
      </c>
      <c r="AM61" s="1" t="s">
        <v>29</v>
      </c>
      <c r="AN61" s="1" t="s">
        <v>29</v>
      </c>
      <c r="AO61" s="1" t="s">
        <v>28</v>
      </c>
      <c r="AP61" s="1" t="s">
        <v>28</v>
      </c>
      <c r="AQ61" s="1" t="s">
        <v>28</v>
      </c>
      <c r="AR61" s="1" t="s">
        <v>28</v>
      </c>
      <c r="AS61" s="1" t="s">
        <v>28</v>
      </c>
      <c r="AT61" s="1" t="s">
        <v>28</v>
      </c>
      <c r="AU61" s="21" t="str">
        <f aca="false">IF(AJ61="X","(1&lt;&lt;"&amp;AJ$2&amp;") | ","")</f>
        <v/>
      </c>
      <c r="AV61" s="21" t="str">
        <f aca="false">IF(AK61="X","(1&lt;&lt;"&amp;AK$2&amp;") | ","")</f>
        <v>(1&lt;&lt;(int)MasterType::Char) | </v>
      </c>
      <c r="AW61" s="21" t="str">
        <f aca="false">IF(AL61="X","(1&lt;&lt;"&amp;AL$2&amp;") | ","")</f>
        <v>(1&lt;&lt;(int)MasterType::Short) | </v>
      </c>
      <c r="AX61" s="21" t="str">
        <f aca="false">IF(AM61="X","(1&lt;&lt;"&amp;AM$2&amp;") | ","")</f>
        <v>(1&lt;&lt;(int)MasterType::Integer) | </v>
      </c>
      <c r="AY61" s="21" t="str">
        <f aca="false">IF(AN61="X","(1&lt;&lt;"&amp;AN$2&amp;") | ","")</f>
        <v>(1&lt;&lt;(int)MasterType::Long) | </v>
      </c>
      <c r="AZ61" s="21" t="str">
        <f aca="false">IF(AO61="X","(1&lt;&lt;"&amp;AO$2&amp;") | ","")</f>
        <v/>
      </c>
      <c r="BA61" s="21" t="str">
        <f aca="false">IF(AP61="X","(1&lt;&lt;"&amp;AP$2&amp;") | ","")</f>
        <v/>
      </c>
      <c r="BB61" s="21" t="str">
        <f aca="false">IF(AQ61="X","(1&lt;&lt;"&amp;AQ$2&amp;") | ","")</f>
        <v/>
      </c>
      <c r="BC61" s="21" t="str">
        <f aca="false">IF(AR61="X","(1&lt;&lt;"&amp;AR$2&amp;") | ","")</f>
        <v/>
      </c>
      <c r="BD61" s="21" t="str">
        <f aca="false">IF(AS61="X","(1&lt;&lt;"&amp;AS$2&amp;") | ","")</f>
        <v/>
      </c>
      <c r="BE61" s="21" t="str">
        <f aca="false">IF(AT61="X","(1&lt;&lt;"&amp;AT$2&amp;") | ","")</f>
        <v/>
      </c>
      <c r="BF61" s="21" t="str">
        <f aca="false">AU61&amp;AV61&amp;AW61&amp;AX61&amp;AY61&amp;AZ61&amp;BA61&amp;BB61&amp;BC61&amp;BD61&amp;BE61</f>
        <v>(1&lt;&lt;(int)MasterType::Char) | (1&lt;&lt;(int)MasterType::Short) | (1&lt;&lt;(int)MasterType::Integer) | (1&lt;&lt;(int)MasterType::Long) | </v>
      </c>
      <c r="BH61" s="7" t="str">
        <f aca="false">"  {"&amp;A61&amp;REPT(" ",29-LEN(A61))&amp;", {"&amp;F61&amp;REPT(" ",5-LEN(F61))&amp;","&amp;G61&amp;REPT(" ",5-LEN(G61))&amp;"}, "&amp;H61&amp;REPT(" ",23-LEN(H61))&amp;", "&amp;I61&amp;REPT(" ",19-LEN(I61))&amp;", "&amp;J61&amp;REPT(" ",20-LEN(J61))&amp;","&amp;" { "&amp;IF(AH61="",0,MID(AH61,1,LEN(AH61)-2))&amp;", "&amp;IF(BF61="",0,MID(BF61,1,LEN(BF61)-2))&amp;" } },"</f>
        <v>  {ExprOperator::Modulus        , {false,true }, ExprPromMode::ToResult , (MasterType)0      , MasterType::Long    , { (1&lt;&lt;(int)MasterType::Long) , (1&lt;&lt;(int)MasterType::Char) | (1&lt;&lt;(int)MasterType::Short) | (1&lt;&lt;(int)MasterType::Integer) | (1&lt;&lt;(int)MasterType::Long)  } },</v>
      </c>
    </row>
    <row r="62" customFormat="false" ht="15" hidden="false" customHeight="false" outlineLevel="0" collapsed="false">
      <c r="A62" s="1" t="s">
        <v>62</v>
      </c>
      <c r="B62" s="2" t="s">
        <v>63</v>
      </c>
      <c r="C62" s="20" t="s">
        <v>64</v>
      </c>
      <c r="D62" s="3" t="s">
        <v>57</v>
      </c>
      <c r="E62" s="3" t="str">
        <f aca="false">IF(OR(F62="true",G62="true"),"X","-")</f>
        <v>X</v>
      </c>
      <c r="F62" s="3" t="str">
        <f aca="false">IF(COUNTIF(L62:U62,"X")&gt;1,"true","false")</f>
        <v>true</v>
      </c>
      <c r="G62" s="3" t="str">
        <f aca="false">IF(COUNTIF(AJ62:AS62,"X")&gt;1,"true","false")</f>
        <v>false</v>
      </c>
      <c r="H62" s="3" t="s">
        <v>58</v>
      </c>
      <c r="I62" s="3" t="s">
        <v>26</v>
      </c>
      <c r="J62" s="14" t="s">
        <v>32</v>
      </c>
      <c r="L62" s="1" t="s">
        <v>28</v>
      </c>
      <c r="M62" s="1" t="s">
        <v>29</v>
      </c>
      <c r="N62" s="1" t="s">
        <v>29</v>
      </c>
      <c r="O62" s="1" t="s">
        <v>29</v>
      </c>
      <c r="P62" s="1" t="s">
        <v>29</v>
      </c>
      <c r="Q62" s="1" t="s">
        <v>28</v>
      </c>
      <c r="R62" s="1" t="s">
        <v>28</v>
      </c>
      <c r="S62" s="1" t="s">
        <v>28</v>
      </c>
      <c r="T62" s="1" t="s">
        <v>28</v>
      </c>
      <c r="U62" s="1" t="s">
        <v>28</v>
      </c>
      <c r="V62" s="1" t="s">
        <v>28</v>
      </c>
      <c r="W62" s="21" t="str">
        <f aca="false">IF(L62="X","(1&lt;&lt;"&amp;L$2&amp;") | ","")</f>
        <v/>
      </c>
      <c r="X62" s="21" t="str">
        <f aca="false">IF(M62="X","(1&lt;&lt;"&amp;M$2&amp;") | ","")</f>
        <v>(1&lt;&lt;(int)MasterType::Char) | </v>
      </c>
      <c r="Y62" s="21" t="str">
        <f aca="false">IF(N62="X","(1&lt;&lt;"&amp;N$2&amp;") | ","")</f>
        <v>(1&lt;&lt;(int)MasterType::Short) | </v>
      </c>
      <c r="Z62" s="21" t="str">
        <f aca="false">IF(O62="X","(1&lt;&lt;"&amp;O$2&amp;") | ","")</f>
        <v>(1&lt;&lt;(int)MasterType::Integer) | </v>
      </c>
      <c r="AA62" s="21" t="str">
        <f aca="false">IF(P62="X","(1&lt;&lt;"&amp;P$2&amp;") | ","")</f>
        <v>(1&lt;&lt;(int)MasterType::Long) | </v>
      </c>
      <c r="AB62" s="21" t="str">
        <f aca="false">IF(Q62="X","(1&lt;&lt;"&amp;Q$2&amp;") | ","")</f>
        <v/>
      </c>
      <c r="AC62" s="21" t="str">
        <f aca="false">IF(R62="X","(1&lt;&lt;"&amp;R$2&amp;") | ","")</f>
        <v/>
      </c>
      <c r="AD62" s="21" t="str">
        <f aca="false">IF(S62="X","(1&lt;&lt;"&amp;S$2&amp;") | ","")</f>
        <v/>
      </c>
      <c r="AE62" s="21" t="str">
        <f aca="false">IF(T62="X","(1&lt;&lt;"&amp;T$2&amp;") | ","")</f>
        <v/>
      </c>
      <c r="AF62" s="21" t="str">
        <f aca="false">IF(U62="X","(1&lt;&lt;"&amp;U$2&amp;") | ","")</f>
        <v/>
      </c>
      <c r="AG62" s="21" t="str">
        <f aca="false">IF(V62="X","(1&lt;&lt;"&amp;V$2&amp;") | ","")</f>
        <v/>
      </c>
      <c r="AH62" s="21" t="str">
        <f aca="false">W62&amp;X62&amp;Y62&amp;Z62&amp;AA62&amp;AB62&amp;AC62&amp;AD62&amp;AE62&amp;AF62&amp;AG62</f>
        <v>(1&lt;&lt;(int)MasterType::Char) | (1&lt;&lt;(int)MasterType::Short) | (1&lt;&lt;(int)MasterType::Integer) | (1&lt;&lt;(int)MasterType::Long) | </v>
      </c>
      <c r="AJ62" s="1" t="s">
        <v>28</v>
      </c>
      <c r="AK62" s="1" t="s">
        <v>28</v>
      </c>
      <c r="AL62" s="1" t="s">
        <v>28</v>
      </c>
      <c r="AM62" s="1" t="s">
        <v>28</v>
      </c>
      <c r="AN62" s="1" t="s">
        <v>29</v>
      </c>
      <c r="AO62" s="1" t="s">
        <v>28</v>
      </c>
      <c r="AP62" s="1" t="s">
        <v>28</v>
      </c>
      <c r="AQ62" s="1" t="s">
        <v>28</v>
      </c>
      <c r="AR62" s="1" t="s">
        <v>28</v>
      </c>
      <c r="AS62" s="1" t="s">
        <v>28</v>
      </c>
      <c r="AT62" s="1" t="s">
        <v>28</v>
      </c>
      <c r="AU62" s="21" t="str">
        <f aca="false">IF(AJ62="X","(1&lt;&lt;"&amp;AJ$2&amp;") | ","")</f>
        <v/>
      </c>
      <c r="AV62" s="21" t="str">
        <f aca="false">IF(AK62="X","(1&lt;&lt;"&amp;AK$2&amp;") | ","")</f>
        <v/>
      </c>
      <c r="AW62" s="21" t="str">
        <f aca="false">IF(AL62="X","(1&lt;&lt;"&amp;AL$2&amp;") | ","")</f>
        <v/>
      </c>
      <c r="AX62" s="21" t="str">
        <f aca="false">IF(AM62="X","(1&lt;&lt;"&amp;AM$2&amp;") | ","")</f>
        <v/>
      </c>
      <c r="AY62" s="21" t="str">
        <f aca="false">IF(AN62="X","(1&lt;&lt;"&amp;AN$2&amp;") | ","")</f>
        <v>(1&lt;&lt;(int)MasterType::Long) | </v>
      </c>
      <c r="AZ62" s="21" t="str">
        <f aca="false">IF(AO62="X","(1&lt;&lt;"&amp;AO$2&amp;") | ","")</f>
        <v/>
      </c>
      <c r="BA62" s="21" t="str">
        <f aca="false">IF(AP62="X","(1&lt;&lt;"&amp;AP$2&amp;") | ","")</f>
        <v/>
      </c>
      <c r="BB62" s="21" t="str">
        <f aca="false">IF(AQ62="X","(1&lt;&lt;"&amp;AQ$2&amp;") | ","")</f>
        <v/>
      </c>
      <c r="BC62" s="21" t="str">
        <f aca="false">IF(AR62="X","(1&lt;&lt;"&amp;AR$2&amp;") | ","")</f>
        <v/>
      </c>
      <c r="BD62" s="21" t="str">
        <f aca="false">IF(AS62="X","(1&lt;&lt;"&amp;AS$2&amp;") | ","")</f>
        <v/>
      </c>
      <c r="BE62" s="21" t="str">
        <f aca="false">IF(AT62="X","(1&lt;&lt;"&amp;AT$2&amp;") | ","")</f>
        <v/>
      </c>
      <c r="BF62" s="21" t="str">
        <f aca="false">AU62&amp;AV62&amp;AW62&amp;AX62&amp;AY62&amp;AZ62&amp;BA62&amp;BB62&amp;BC62&amp;BD62&amp;BE62</f>
        <v>(1&lt;&lt;(int)MasterType::Long) | </v>
      </c>
      <c r="BH62" s="7" t="str">
        <f aca="false">"  {"&amp;A62&amp;REPT(" ",29-LEN(A62))&amp;", {"&amp;F62&amp;REPT(" ",5-LEN(F62))&amp;","&amp;G62&amp;REPT(" ",5-LEN(G62))&amp;"}, "&amp;H62&amp;REPT(" ",23-LEN(H62))&amp;", "&amp;I62&amp;REPT(" ",19-LEN(I62))&amp;", "&amp;J62&amp;REPT(" ",20-LEN(J62))&amp;","&amp;" { "&amp;IF(AH62="",0,MID(AH62,1,LEN(AH62)-2))&amp;", "&amp;IF(BF62="",0,MID(BF62,1,LEN(BF62)-2))&amp;" } },"</f>
        <v>  {ExprOperator::Modulus        , {true ,false}, ExprPromMode::ToResult , (MasterType)0      , MasterType::Long    , { (1&lt;&lt;(int)MasterType::Char) | (1&lt;&lt;(int)MasterType::Short) | (1&lt;&lt;(int)MasterType::Integer) | (1&lt;&lt;(int)MasterType::Long) , (1&lt;&lt;(int)MasterType::Long)  } },</v>
      </c>
    </row>
    <row r="63" customFormat="false" ht="15" hidden="false" customHeight="false" outlineLevel="0" collapsed="false">
      <c r="A63" s="1" t="s">
        <v>65</v>
      </c>
      <c r="B63" s="2" t="s">
        <v>42</v>
      </c>
      <c r="C63" s="20" t="s">
        <v>66</v>
      </c>
      <c r="D63" s="3" t="s">
        <v>57</v>
      </c>
      <c r="E63" s="3" t="str">
        <f aca="false">IF(OR(F63="true",G63="true"),"X","-")</f>
        <v>-</v>
      </c>
      <c r="F63" s="3" t="str">
        <f aca="false">IF(COUNTIF(L63:U63,"X")&gt;1,"true","false")</f>
        <v>false</v>
      </c>
      <c r="G63" s="3" t="str">
        <f aca="false">IF(COUNTIF(AJ63:AS63,"X")&gt;1,"true","false")</f>
        <v>false</v>
      </c>
      <c r="H63" s="3" t="s">
        <v>25</v>
      </c>
      <c r="I63" s="3" t="s">
        <v>26</v>
      </c>
      <c r="J63" s="14" t="s">
        <v>27</v>
      </c>
      <c r="L63" s="1" t="s">
        <v>28</v>
      </c>
      <c r="M63" s="1" t="s">
        <v>29</v>
      </c>
      <c r="N63" s="1" t="s">
        <v>28</v>
      </c>
      <c r="O63" s="1" t="s">
        <v>28</v>
      </c>
      <c r="P63" s="1" t="s">
        <v>28</v>
      </c>
      <c r="Q63" s="1" t="s">
        <v>28</v>
      </c>
      <c r="R63" s="1" t="s">
        <v>28</v>
      </c>
      <c r="S63" s="1" t="s">
        <v>28</v>
      </c>
      <c r="T63" s="1" t="s">
        <v>28</v>
      </c>
      <c r="U63" s="1" t="s">
        <v>28</v>
      </c>
      <c r="V63" s="1" t="s">
        <v>28</v>
      </c>
      <c r="W63" s="21" t="str">
        <f aca="false">IF(L63="X","(1&lt;&lt;"&amp;L$2&amp;") | ","")</f>
        <v/>
      </c>
      <c r="X63" s="21" t="str">
        <f aca="false">IF(M63="X","(1&lt;&lt;"&amp;M$2&amp;") | ","")</f>
        <v>(1&lt;&lt;(int)MasterType::Char) | </v>
      </c>
      <c r="Y63" s="21" t="str">
        <f aca="false">IF(N63="X","(1&lt;&lt;"&amp;N$2&amp;") | ","")</f>
        <v/>
      </c>
      <c r="Z63" s="21" t="str">
        <f aca="false">IF(O63="X","(1&lt;&lt;"&amp;O$2&amp;") | ","")</f>
        <v/>
      </c>
      <c r="AA63" s="21" t="str">
        <f aca="false">IF(P63="X","(1&lt;&lt;"&amp;P$2&amp;") | ","")</f>
        <v/>
      </c>
      <c r="AB63" s="21" t="str">
        <f aca="false">IF(Q63="X","(1&lt;&lt;"&amp;Q$2&amp;") | ","")</f>
        <v/>
      </c>
      <c r="AC63" s="21" t="str">
        <f aca="false">IF(R63="X","(1&lt;&lt;"&amp;R$2&amp;") | ","")</f>
        <v/>
      </c>
      <c r="AD63" s="21" t="str">
        <f aca="false">IF(S63="X","(1&lt;&lt;"&amp;S$2&amp;") | ","")</f>
        <v/>
      </c>
      <c r="AE63" s="21" t="str">
        <f aca="false">IF(T63="X","(1&lt;&lt;"&amp;T$2&amp;") | ","")</f>
        <v/>
      </c>
      <c r="AF63" s="21" t="str">
        <f aca="false">IF(U63="X","(1&lt;&lt;"&amp;U$2&amp;") | ","")</f>
        <v/>
      </c>
      <c r="AG63" s="21" t="str">
        <f aca="false">IF(V63="X","(1&lt;&lt;"&amp;V$2&amp;") | ","")</f>
        <v/>
      </c>
      <c r="AH63" s="21" t="str">
        <f aca="false">W63&amp;X63&amp;Y63&amp;Z63&amp;AA63&amp;AB63&amp;AC63&amp;AD63&amp;AE63&amp;AF63&amp;AG63</f>
        <v>(1&lt;&lt;(int)MasterType::Char) | </v>
      </c>
      <c r="AJ63" s="1" t="s">
        <v>28</v>
      </c>
      <c r="AK63" s="1" t="s">
        <v>29</v>
      </c>
      <c r="AL63" s="1" t="s">
        <v>28</v>
      </c>
      <c r="AM63" s="1" t="s">
        <v>28</v>
      </c>
      <c r="AN63" s="1" t="s">
        <v>28</v>
      </c>
      <c r="AO63" s="1" t="s">
        <v>28</v>
      </c>
      <c r="AP63" s="1" t="s">
        <v>28</v>
      </c>
      <c r="AQ63" s="1" t="s">
        <v>28</v>
      </c>
      <c r="AR63" s="1" t="s">
        <v>28</v>
      </c>
      <c r="AS63" s="1" t="s">
        <v>28</v>
      </c>
      <c r="AT63" s="1" t="s">
        <v>28</v>
      </c>
      <c r="AU63" s="21" t="str">
        <f aca="false">IF(AJ63="X","(1&lt;&lt;"&amp;AJ$2&amp;") | ","")</f>
        <v/>
      </c>
      <c r="AV63" s="21" t="str">
        <f aca="false">IF(AK63="X","(1&lt;&lt;"&amp;AK$2&amp;") | ","")</f>
        <v>(1&lt;&lt;(int)MasterType::Char) | </v>
      </c>
      <c r="AW63" s="21" t="str">
        <f aca="false">IF(AL63="X","(1&lt;&lt;"&amp;AL$2&amp;") | ","")</f>
        <v/>
      </c>
      <c r="AX63" s="21" t="str">
        <f aca="false">IF(AM63="X","(1&lt;&lt;"&amp;AM$2&amp;") | ","")</f>
        <v/>
      </c>
      <c r="AY63" s="21" t="str">
        <f aca="false">IF(AN63="X","(1&lt;&lt;"&amp;AN$2&amp;") | ","")</f>
        <v/>
      </c>
      <c r="AZ63" s="21" t="str">
        <f aca="false">IF(AO63="X","(1&lt;&lt;"&amp;AO$2&amp;") | ","")</f>
        <v/>
      </c>
      <c r="BA63" s="21" t="str">
        <f aca="false">IF(AP63="X","(1&lt;&lt;"&amp;AP$2&amp;") | ","")</f>
        <v/>
      </c>
      <c r="BB63" s="21" t="str">
        <f aca="false">IF(AQ63="X","(1&lt;&lt;"&amp;AQ$2&amp;") | ","")</f>
        <v/>
      </c>
      <c r="BC63" s="21" t="str">
        <f aca="false">IF(AR63="X","(1&lt;&lt;"&amp;AR$2&amp;") | ","")</f>
        <v/>
      </c>
      <c r="BD63" s="21" t="str">
        <f aca="false">IF(AS63="X","(1&lt;&lt;"&amp;AS$2&amp;") | ","")</f>
        <v/>
      </c>
      <c r="BE63" s="21" t="str">
        <f aca="false">IF(AT63="X","(1&lt;&lt;"&amp;AT$2&amp;") | ","")</f>
        <v/>
      </c>
      <c r="BF63" s="21" t="str">
        <f aca="false">AU63&amp;AV63&amp;AW63&amp;AX63&amp;AY63&amp;AZ63&amp;BA63&amp;BB63&amp;BC63&amp;BD63&amp;BE63</f>
        <v>(1&lt;&lt;(int)MasterType::Char) | </v>
      </c>
      <c r="BH63" s="7" t="str">
        <f aca="false">"  {"&amp;A63&amp;REPT(" ",29-LEN(A63))&amp;", {"&amp;F63&amp;REPT(" ",5-LEN(F63))&amp;","&amp;G63&amp;REPT(" ",5-LEN(G63))&amp;"}, "&amp;H63&amp;REPT(" ",23-LEN(H63))&amp;", "&amp;I63&amp;REPT(" ",19-LEN(I63))&amp;", "&amp;J63&amp;REPT(" ",20-LEN(J63))&amp;","&amp;" { "&amp;IF(AH63="",0,MID(AH63,1,LEN(AH63)-2))&amp;", "&amp;IF(BF63="",0,MID(BF63,1,LEN(BF63)-2))&amp;" } },"</f>
        <v>  {ExprOperator::Addition       , {false,false}, (ExprPromMode)0        , (MasterType)0      , MasterType::Char    , { (1&lt;&lt;(int)MasterType::Char) , (1&lt;&lt;(int)MasterType::Char)  } },</v>
      </c>
    </row>
    <row r="64" customFormat="false" ht="15" hidden="false" customHeight="false" outlineLevel="0" collapsed="false">
      <c r="A64" s="1" t="s">
        <v>65</v>
      </c>
      <c r="B64" s="2" t="s">
        <v>42</v>
      </c>
      <c r="C64" s="20" t="s">
        <v>66</v>
      </c>
      <c r="D64" s="3" t="s">
        <v>57</v>
      </c>
      <c r="E64" s="3" t="str">
        <f aca="false">IF(OR(F64="true",G64="true"),"X","-")</f>
        <v>X</v>
      </c>
      <c r="F64" s="3" t="str">
        <f aca="false">IF(COUNTIF(L64:U64,"X")&gt;1,"true","false")</f>
        <v>false</v>
      </c>
      <c r="G64" s="3" t="str">
        <f aca="false">IF(COUNTIF(AJ64:AS64,"X")&gt;1,"true","false")</f>
        <v>true</v>
      </c>
      <c r="H64" s="3" t="s">
        <v>58</v>
      </c>
      <c r="I64" s="3" t="s">
        <v>26</v>
      </c>
      <c r="J64" s="14" t="s">
        <v>30</v>
      </c>
      <c r="L64" s="1" t="s">
        <v>28</v>
      </c>
      <c r="M64" s="1" t="s">
        <v>28</v>
      </c>
      <c r="N64" s="1" t="s">
        <v>29</v>
      </c>
      <c r="O64" s="1" t="s">
        <v>28</v>
      </c>
      <c r="P64" s="1" t="s">
        <v>28</v>
      </c>
      <c r="Q64" s="1" t="s">
        <v>28</v>
      </c>
      <c r="R64" s="1" t="s">
        <v>28</v>
      </c>
      <c r="S64" s="1" t="s">
        <v>28</v>
      </c>
      <c r="T64" s="1" t="s">
        <v>28</v>
      </c>
      <c r="U64" s="1" t="s">
        <v>28</v>
      </c>
      <c r="V64" s="1" t="s">
        <v>28</v>
      </c>
      <c r="W64" s="21" t="str">
        <f aca="false">IF(L64="X","(1&lt;&lt;"&amp;L$2&amp;") | ","")</f>
        <v/>
      </c>
      <c r="X64" s="21" t="str">
        <f aca="false">IF(M64="X","(1&lt;&lt;"&amp;M$2&amp;") | ","")</f>
        <v/>
      </c>
      <c r="Y64" s="21" t="str">
        <f aca="false">IF(N64="X","(1&lt;&lt;"&amp;N$2&amp;") | ","")</f>
        <v>(1&lt;&lt;(int)MasterType::Short) | </v>
      </c>
      <c r="Z64" s="21" t="str">
        <f aca="false">IF(O64="X","(1&lt;&lt;"&amp;O$2&amp;") | ","")</f>
        <v/>
      </c>
      <c r="AA64" s="21" t="str">
        <f aca="false">IF(P64="X","(1&lt;&lt;"&amp;P$2&amp;") | ","")</f>
        <v/>
      </c>
      <c r="AB64" s="21" t="str">
        <f aca="false">IF(Q64="X","(1&lt;&lt;"&amp;Q$2&amp;") | ","")</f>
        <v/>
      </c>
      <c r="AC64" s="21" t="str">
        <f aca="false">IF(R64="X","(1&lt;&lt;"&amp;R$2&amp;") | ","")</f>
        <v/>
      </c>
      <c r="AD64" s="21" t="str">
        <f aca="false">IF(S64="X","(1&lt;&lt;"&amp;S$2&amp;") | ","")</f>
        <v/>
      </c>
      <c r="AE64" s="21" t="str">
        <f aca="false">IF(T64="X","(1&lt;&lt;"&amp;T$2&amp;") | ","")</f>
        <v/>
      </c>
      <c r="AF64" s="21" t="str">
        <f aca="false">IF(U64="X","(1&lt;&lt;"&amp;U$2&amp;") | ","")</f>
        <v/>
      </c>
      <c r="AG64" s="21" t="str">
        <f aca="false">IF(V64="X","(1&lt;&lt;"&amp;V$2&amp;") | ","")</f>
        <v/>
      </c>
      <c r="AH64" s="21" t="str">
        <f aca="false">W64&amp;X64&amp;Y64&amp;Z64&amp;AA64&amp;AB64&amp;AC64&amp;AD64&amp;AE64&amp;AF64&amp;AG64</f>
        <v>(1&lt;&lt;(int)MasterType::Short) | </v>
      </c>
      <c r="AJ64" s="1" t="s">
        <v>28</v>
      </c>
      <c r="AK64" s="1" t="s">
        <v>29</v>
      </c>
      <c r="AL64" s="1" t="s">
        <v>29</v>
      </c>
      <c r="AM64" s="1" t="s">
        <v>28</v>
      </c>
      <c r="AN64" s="1" t="s">
        <v>28</v>
      </c>
      <c r="AO64" s="1" t="s">
        <v>28</v>
      </c>
      <c r="AP64" s="1" t="s">
        <v>28</v>
      </c>
      <c r="AQ64" s="1" t="s">
        <v>28</v>
      </c>
      <c r="AR64" s="1" t="s">
        <v>28</v>
      </c>
      <c r="AS64" s="1" t="s">
        <v>28</v>
      </c>
      <c r="AT64" s="1" t="s">
        <v>28</v>
      </c>
      <c r="AU64" s="21" t="str">
        <f aca="false">IF(AJ64="X","(1&lt;&lt;"&amp;AJ$2&amp;") | ","")</f>
        <v/>
      </c>
      <c r="AV64" s="21" t="str">
        <f aca="false">IF(AK64="X","(1&lt;&lt;"&amp;AK$2&amp;") | ","")</f>
        <v>(1&lt;&lt;(int)MasterType::Char) | </v>
      </c>
      <c r="AW64" s="21" t="str">
        <f aca="false">IF(AL64="X","(1&lt;&lt;"&amp;AL$2&amp;") | ","")</f>
        <v>(1&lt;&lt;(int)MasterType::Short) | </v>
      </c>
      <c r="AX64" s="21" t="str">
        <f aca="false">IF(AM64="X","(1&lt;&lt;"&amp;AM$2&amp;") | ","")</f>
        <v/>
      </c>
      <c r="AY64" s="21" t="str">
        <f aca="false">IF(AN64="X","(1&lt;&lt;"&amp;AN$2&amp;") | ","")</f>
        <v/>
      </c>
      <c r="AZ64" s="21" t="str">
        <f aca="false">IF(AO64="X","(1&lt;&lt;"&amp;AO$2&amp;") | ","")</f>
        <v/>
      </c>
      <c r="BA64" s="21" t="str">
        <f aca="false">IF(AP64="X","(1&lt;&lt;"&amp;AP$2&amp;") | ","")</f>
        <v/>
      </c>
      <c r="BB64" s="21" t="str">
        <f aca="false">IF(AQ64="X","(1&lt;&lt;"&amp;AQ$2&amp;") | ","")</f>
        <v/>
      </c>
      <c r="BC64" s="21" t="str">
        <f aca="false">IF(AR64="X","(1&lt;&lt;"&amp;AR$2&amp;") | ","")</f>
        <v/>
      </c>
      <c r="BD64" s="21" t="str">
        <f aca="false">IF(AS64="X","(1&lt;&lt;"&amp;AS$2&amp;") | ","")</f>
        <v/>
      </c>
      <c r="BE64" s="21" t="str">
        <f aca="false">IF(AT64="X","(1&lt;&lt;"&amp;AT$2&amp;") | ","")</f>
        <v/>
      </c>
      <c r="BF64" s="21" t="str">
        <f aca="false">AU64&amp;AV64&amp;AW64&amp;AX64&amp;AY64&amp;AZ64&amp;BA64&amp;BB64&amp;BC64&amp;BD64&amp;BE64</f>
        <v>(1&lt;&lt;(int)MasterType::Char) | (1&lt;&lt;(int)MasterType::Short) | </v>
      </c>
      <c r="BH64" s="7" t="str">
        <f aca="false">"  {"&amp;A64&amp;REPT(" ",29-LEN(A64))&amp;", {"&amp;F64&amp;REPT(" ",5-LEN(F64))&amp;","&amp;G64&amp;REPT(" ",5-LEN(G64))&amp;"}, "&amp;H64&amp;REPT(" ",23-LEN(H64))&amp;", "&amp;I64&amp;REPT(" ",19-LEN(I64))&amp;", "&amp;J64&amp;REPT(" ",20-LEN(J64))&amp;","&amp;" { "&amp;IF(AH64="",0,MID(AH64,1,LEN(AH64)-2))&amp;", "&amp;IF(BF64="",0,MID(BF64,1,LEN(BF64)-2))&amp;" } },"</f>
        <v>  {ExprOperator::Addition       , {false,true }, ExprPromMode::ToResult , (MasterType)0      , MasterType::Short   , { (1&lt;&lt;(int)MasterType::Short) , (1&lt;&lt;(int)MasterType::Char) | (1&lt;&lt;(int)MasterType::Short)  } },</v>
      </c>
    </row>
    <row r="65" customFormat="false" ht="15" hidden="false" customHeight="false" outlineLevel="0" collapsed="false">
      <c r="A65" s="1" t="s">
        <v>65</v>
      </c>
      <c r="B65" s="2" t="s">
        <v>42</v>
      </c>
      <c r="C65" s="20" t="s">
        <v>66</v>
      </c>
      <c r="D65" s="3" t="s">
        <v>57</v>
      </c>
      <c r="E65" s="3" t="str">
        <f aca="false">IF(OR(F65="true",G65="true"),"X","-")</f>
        <v>X</v>
      </c>
      <c r="F65" s="3" t="str">
        <f aca="false">IF(COUNTIF(L65:U65,"X")&gt;1,"true","false")</f>
        <v>true</v>
      </c>
      <c r="G65" s="3" t="str">
        <f aca="false">IF(COUNTIF(AJ65:AS65,"X")&gt;1,"true","false")</f>
        <v>false</v>
      </c>
      <c r="H65" s="3" t="s">
        <v>58</v>
      </c>
      <c r="I65" s="3" t="s">
        <v>26</v>
      </c>
      <c r="J65" s="14" t="s">
        <v>30</v>
      </c>
      <c r="L65" s="1" t="s">
        <v>28</v>
      </c>
      <c r="M65" s="1" t="s">
        <v>29</v>
      </c>
      <c r="N65" s="1" t="s">
        <v>29</v>
      </c>
      <c r="O65" s="1" t="s">
        <v>28</v>
      </c>
      <c r="P65" s="1" t="s">
        <v>28</v>
      </c>
      <c r="Q65" s="1" t="s">
        <v>28</v>
      </c>
      <c r="R65" s="1" t="s">
        <v>28</v>
      </c>
      <c r="S65" s="1" t="s">
        <v>28</v>
      </c>
      <c r="T65" s="1" t="s">
        <v>28</v>
      </c>
      <c r="U65" s="1" t="s">
        <v>28</v>
      </c>
      <c r="V65" s="1" t="s">
        <v>28</v>
      </c>
      <c r="W65" s="21" t="str">
        <f aca="false">IF(L65="X","(1&lt;&lt;"&amp;L$2&amp;") | ","")</f>
        <v/>
      </c>
      <c r="X65" s="21" t="str">
        <f aca="false">IF(M65="X","(1&lt;&lt;"&amp;M$2&amp;") | ","")</f>
        <v>(1&lt;&lt;(int)MasterType::Char) | </v>
      </c>
      <c r="Y65" s="21" t="str">
        <f aca="false">IF(N65="X","(1&lt;&lt;"&amp;N$2&amp;") | ","")</f>
        <v>(1&lt;&lt;(int)MasterType::Short) | </v>
      </c>
      <c r="Z65" s="21" t="str">
        <f aca="false">IF(O65="X","(1&lt;&lt;"&amp;O$2&amp;") | ","")</f>
        <v/>
      </c>
      <c r="AA65" s="21" t="str">
        <f aca="false">IF(P65="X","(1&lt;&lt;"&amp;P$2&amp;") | ","")</f>
        <v/>
      </c>
      <c r="AB65" s="21" t="str">
        <f aca="false">IF(Q65="X","(1&lt;&lt;"&amp;Q$2&amp;") | ","")</f>
        <v/>
      </c>
      <c r="AC65" s="21" t="str">
        <f aca="false">IF(R65="X","(1&lt;&lt;"&amp;R$2&amp;") | ","")</f>
        <v/>
      </c>
      <c r="AD65" s="21" t="str">
        <f aca="false">IF(S65="X","(1&lt;&lt;"&amp;S$2&amp;") | ","")</f>
        <v/>
      </c>
      <c r="AE65" s="21" t="str">
        <f aca="false">IF(T65="X","(1&lt;&lt;"&amp;T$2&amp;") | ","")</f>
        <v/>
      </c>
      <c r="AF65" s="21" t="str">
        <f aca="false">IF(U65="X","(1&lt;&lt;"&amp;U$2&amp;") | ","")</f>
        <v/>
      </c>
      <c r="AG65" s="21" t="str">
        <f aca="false">IF(V65="X","(1&lt;&lt;"&amp;V$2&amp;") | ","")</f>
        <v/>
      </c>
      <c r="AH65" s="21" t="str">
        <f aca="false">W65&amp;X65&amp;Y65&amp;Z65&amp;AA65&amp;AB65&amp;AC65&amp;AD65&amp;AE65&amp;AF65&amp;AG65</f>
        <v>(1&lt;&lt;(int)MasterType::Char) | (1&lt;&lt;(int)MasterType::Short) | </v>
      </c>
      <c r="AJ65" s="1" t="s">
        <v>28</v>
      </c>
      <c r="AK65" s="1" t="s">
        <v>28</v>
      </c>
      <c r="AL65" s="1" t="s">
        <v>29</v>
      </c>
      <c r="AM65" s="1" t="s">
        <v>28</v>
      </c>
      <c r="AN65" s="1" t="s">
        <v>28</v>
      </c>
      <c r="AO65" s="1" t="s">
        <v>28</v>
      </c>
      <c r="AP65" s="1" t="s">
        <v>28</v>
      </c>
      <c r="AQ65" s="1" t="s">
        <v>28</v>
      </c>
      <c r="AR65" s="1" t="s">
        <v>28</v>
      </c>
      <c r="AS65" s="1" t="s">
        <v>28</v>
      </c>
      <c r="AT65" s="1" t="s">
        <v>28</v>
      </c>
      <c r="AU65" s="21" t="str">
        <f aca="false">IF(AJ65="X","(1&lt;&lt;"&amp;AJ$2&amp;") | ","")</f>
        <v/>
      </c>
      <c r="AV65" s="21" t="str">
        <f aca="false">IF(AK65="X","(1&lt;&lt;"&amp;AK$2&amp;") | ","")</f>
        <v/>
      </c>
      <c r="AW65" s="21" t="str">
        <f aca="false">IF(AL65="X","(1&lt;&lt;"&amp;AL$2&amp;") | ","")</f>
        <v>(1&lt;&lt;(int)MasterType::Short) | </v>
      </c>
      <c r="AX65" s="21" t="str">
        <f aca="false">IF(AM65="X","(1&lt;&lt;"&amp;AM$2&amp;") | ","")</f>
        <v/>
      </c>
      <c r="AY65" s="21" t="str">
        <f aca="false">IF(AN65="X","(1&lt;&lt;"&amp;AN$2&amp;") | ","")</f>
        <v/>
      </c>
      <c r="AZ65" s="21" t="str">
        <f aca="false">IF(AO65="X","(1&lt;&lt;"&amp;AO$2&amp;") | ","")</f>
        <v/>
      </c>
      <c r="BA65" s="21" t="str">
        <f aca="false">IF(AP65="X","(1&lt;&lt;"&amp;AP$2&amp;") | ","")</f>
        <v/>
      </c>
      <c r="BB65" s="21" t="str">
        <f aca="false">IF(AQ65="X","(1&lt;&lt;"&amp;AQ$2&amp;") | ","")</f>
        <v/>
      </c>
      <c r="BC65" s="21" t="str">
        <f aca="false">IF(AR65="X","(1&lt;&lt;"&amp;AR$2&amp;") | ","")</f>
        <v/>
      </c>
      <c r="BD65" s="21" t="str">
        <f aca="false">IF(AS65="X","(1&lt;&lt;"&amp;AS$2&amp;") | ","")</f>
        <v/>
      </c>
      <c r="BE65" s="21" t="str">
        <f aca="false">IF(AT65="X","(1&lt;&lt;"&amp;AT$2&amp;") | ","")</f>
        <v/>
      </c>
      <c r="BF65" s="21" t="str">
        <f aca="false">AU65&amp;AV65&amp;AW65&amp;AX65&amp;AY65&amp;AZ65&amp;BA65&amp;BB65&amp;BC65&amp;BD65&amp;BE65</f>
        <v>(1&lt;&lt;(int)MasterType::Short) | </v>
      </c>
      <c r="BH65" s="7" t="str">
        <f aca="false">"  {"&amp;A65&amp;REPT(" ",29-LEN(A65))&amp;", {"&amp;F65&amp;REPT(" ",5-LEN(F65))&amp;","&amp;G65&amp;REPT(" ",5-LEN(G65))&amp;"}, "&amp;H65&amp;REPT(" ",23-LEN(H65))&amp;", "&amp;I65&amp;REPT(" ",19-LEN(I65))&amp;", "&amp;J65&amp;REPT(" ",20-LEN(J65))&amp;","&amp;" { "&amp;IF(AH65="",0,MID(AH65,1,LEN(AH65)-2))&amp;", "&amp;IF(BF65="",0,MID(BF65,1,LEN(BF65)-2))&amp;" } },"</f>
        <v>  {ExprOperator::Addition       , {true ,false}, ExprPromMode::ToResult , (MasterType)0      , MasterType::Short   , { (1&lt;&lt;(int)MasterType::Char) | (1&lt;&lt;(int)MasterType::Short) , (1&lt;&lt;(int)MasterType::Short)  } },</v>
      </c>
    </row>
    <row r="66" customFormat="false" ht="15" hidden="false" customHeight="false" outlineLevel="0" collapsed="false">
      <c r="A66" s="1" t="s">
        <v>65</v>
      </c>
      <c r="B66" s="2" t="s">
        <v>42</v>
      </c>
      <c r="C66" s="20" t="s">
        <v>66</v>
      </c>
      <c r="D66" s="3" t="s">
        <v>57</v>
      </c>
      <c r="E66" s="3" t="str">
        <f aca="false">IF(OR(F66="true",G66="true"),"X","-")</f>
        <v>X</v>
      </c>
      <c r="F66" s="3" t="str">
        <f aca="false">IF(COUNTIF(L66:U66,"X")&gt;1,"true","false")</f>
        <v>false</v>
      </c>
      <c r="G66" s="3" t="str">
        <f aca="false">IF(COUNTIF(AJ66:AS66,"X")&gt;1,"true","false")</f>
        <v>true</v>
      </c>
      <c r="H66" s="3" t="s">
        <v>58</v>
      </c>
      <c r="I66" s="3" t="s">
        <v>26</v>
      </c>
      <c r="J66" s="14" t="s">
        <v>31</v>
      </c>
      <c r="L66" s="1" t="s">
        <v>28</v>
      </c>
      <c r="M66" s="1" t="s">
        <v>28</v>
      </c>
      <c r="N66" s="1" t="s">
        <v>28</v>
      </c>
      <c r="O66" s="1" t="s">
        <v>29</v>
      </c>
      <c r="P66" s="1" t="s">
        <v>28</v>
      </c>
      <c r="Q66" s="1" t="s">
        <v>28</v>
      </c>
      <c r="R66" s="1" t="s">
        <v>28</v>
      </c>
      <c r="S66" s="1" t="s">
        <v>28</v>
      </c>
      <c r="T66" s="1" t="s">
        <v>28</v>
      </c>
      <c r="U66" s="1" t="s">
        <v>28</v>
      </c>
      <c r="V66" s="1" t="s">
        <v>28</v>
      </c>
      <c r="W66" s="21" t="str">
        <f aca="false">IF(L66="X","(1&lt;&lt;"&amp;L$2&amp;") | ","")</f>
        <v/>
      </c>
      <c r="X66" s="21" t="str">
        <f aca="false">IF(M66="X","(1&lt;&lt;"&amp;M$2&amp;") | ","")</f>
        <v/>
      </c>
      <c r="Y66" s="21" t="str">
        <f aca="false">IF(N66="X","(1&lt;&lt;"&amp;N$2&amp;") | ","")</f>
        <v/>
      </c>
      <c r="Z66" s="21" t="str">
        <f aca="false">IF(O66="X","(1&lt;&lt;"&amp;O$2&amp;") | ","")</f>
        <v>(1&lt;&lt;(int)MasterType::Integer) | </v>
      </c>
      <c r="AA66" s="21" t="str">
        <f aca="false">IF(P66="X","(1&lt;&lt;"&amp;P$2&amp;") | ","")</f>
        <v/>
      </c>
      <c r="AB66" s="21" t="str">
        <f aca="false">IF(Q66="X","(1&lt;&lt;"&amp;Q$2&amp;") | ","")</f>
        <v/>
      </c>
      <c r="AC66" s="21" t="str">
        <f aca="false">IF(R66="X","(1&lt;&lt;"&amp;R$2&amp;") | ","")</f>
        <v/>
      </c>
      <c r="AD66" s="21" t="str">
        <f aca="false">IF(S66="X","(1&lt;&lt;"&amp;S$2&amp;") | ","")</f>
        <v/>
      </c>
      <c r="AE66" s="21" t="str">
        <f aca="false">IF(T66="X","(1&lt;&lt;"&amp;T$2&amp;") | ","")</f>
        <v/>
      </c>
      <c r="AF66" s="21" t="str">
        <f aca="false">IF(U66="X","(1&lt;&lt;"&amp;U$2&amp;") | ","")</f>
        <v/>
      </c>
      <c r="AG66" s="21" t="str">
        <f aca="false">IF(V66="X","(1&lt;&lt;"&amp;V$2&amp;") | ","")</f>
        <v/>
      </c>
      <c r="AH66" s="21" t="str">
        <f aca="false">W66&amp;X66&amp;Y66&amp;Z66&amp;AA66&amp;AB66&amp;AC66&amp;AD66&amp;AE66&amp;AF66&amp;AG66</f>
        <v>(1&lt;&lt;(int)MasterType::Integer) | </v>
      </c>
      <c r="AJ66" s="1" t="s">
        <v>28</v>
      </c>
      <c r="AK66" s="1" t="s">
        <v>29</v>
      </c>
      <c r="AL66" s="1" t="s">
        <v>29</v>
      </c>
      <c r="AM66" s="1" t="s">
        <v>29</v>
      </c>
      <c r="AN66" s="1" t="s">
        <v>28</v>
      </c>
      <c r="AO66" s="1" t="s">
        <v>28</v>
      </c>
      <c r="AP66" s="1" t="s">
        <v>28</v>
      </c>
      <c r="AQ66" s="1" t="s">
        <v>28</v>
      </c>
      <c r="AR66" s="1" t="s">
        <v>28</v>
      </c>
      <c r="AS66" s="1" t="s">
        <v>28</v>
      </c>
      <c r="AT66" s="1" t="s">
        <v>28</v>
      </c>
      <c r="AU66" s="21" t="str">
        <f aca="false">IF(AJ66="X","(1&lt;&lt;"&amp;AJ$2&amp;") | ","")</f>
        <v/>
      </c>
      <c r="AV66" s="21" t="str">
        <f aca="false">IF(AK66="X","(1&lt;&lt;"&amp;AK$2&amp;") | ","")</f>
        <v>(1&lt;&lt;(int)MasterType::Char) | </v>
      </c>
      <c r="AW66" s="21" t="str">
        <f aca="false">IF(AL66="X","(1&lt;&lt;"&amp;AL$2&amp;") | ","")</f>
        <v>(1&lt;&lt;(int)MasterType::Short) | </v>
      </c>
      <c r="AX66" s="21" t="str">
        <f aca="false">IF(AM66="X","(1&lt;&lt;"&amp;AM$2&amp;") | ","")</f>
        <v>(1&lt;&lt;(int)MasterType::Integer) | </v>
      </c>
      <c r="AY66" s="21" t="str">
        <f aca="false">IF(AN66="X","(1&lt;&lt;"&amp;AN$2&amp;") | ","")</f>
        <v/>
      </c>
      <c r="AZ66" s="21" t="str">
        <f aca="false">IF(AO66="X","(1&lt;&lt;"&amp;AO$2&amp;") | ","")</f>
        <v/>
      </c>
      <c r="BA66" s="21" t="str">
        <f aca="false">IF(AP66="X","(1&lt;&lt;"&amp;AP$2&amp;") | ","")</f>
        <v/>
      </c>
      <c r="BB66" s="21" t="str">
        <f aca="false">IF(AQ66="X","(1&lt;&lt;"&amp;AQ$2&amp;") | ","")</f>
        <v/>
      </c>
      <c r="BC66" s="21" t="str">
        <f aca="false">IF(AR66="X","(1&lt;&lt;"&amp;AR$2&amp;") | ","")</f>
        <v/>
      </c>
      <c r="BD66" s="21" t="str">
        <f aca="false">IF(AS66="X","(1&lt;&lt;"&amp;AS$2&amp;") | ","")</f>
        <v/>
      </c>
      <c r="BE66" s="21" t="str">
        <f aca="false">IF(AT66="X","(1&lt;&lt;"&amp;AT$2&amp;") | ","")</f>
        <v/>
      </c>
      <c r="BF66" s="21" t="str">
        <f aca="false">AU66&amp;AV66&amp;AW66&amp;AX66&amp;AY66&amp;AZ66&amp;BA66&amp;BB66&amp;BC66&amp;BD66&amp;BE66</f>
        <v>(1&lt;&lt;(int)MasterType::Char) | (1&lt;&lt;(int)MasterType::Short) | (1&lt;&lt;(int)MasterType::Integer) | </v>
      </c>
      <c r="BH66" s="7" t="str">
        <f aca="false">"  {"&amp;A66&amp;REPT(" ",29-LEN(A66))&amp;", {"&amp;F66&amp;REPT(" ",5-LEN(F66))&amp;","&amp;G66&amp;REPT(" ",5-LEN(G66))&amp;"}, "&amp;H66&amp;REPT(" ",23-LEN(H66))&amp;", "&amp;I66&amp;REPT(" ",19-LEN(I66))&amp;", "&amp;J66&amp;REPT(" ",20-LEN(J66))&amp;","&amp;" { "&amp;IF(AH66="",0,MID(AH66,1,LEN(AH66)-2))&amp;", "&amp;IF(BF66="",0,MID(BF66,1,LEN(BF66)-2))&amp;" } },"</f>
        <v>  {ExprOperator::Addition       , {false,true }, ExprPromMode::ToResult , (MasterType)0      , MasterType::Integer , { (1&lt;&lt;(int)MasterType::Integer) , (1&lt;&lt;(int)MasterType::Char) | (1&lt;&lt;(int)MasterType::Short) | (1&lt;&lt;(int)MasterType::Integer)  } },</v>
      </c>
    </row>
    <row r="67" customFormat="false" ht="15" hidden="false" customHeight="false" outlineLevel="0" collapsed="false">
      <c r="A67" s="1" t="s">
        <v>65</v>
      </c>
      <c r="B67" s="2" t="s">
        <v>42</v>
      </c>
      <c r="C67" s="20" t="s">
        <v>66</v>
      </c>
      <c r="D67" s="3" t="s">
        <v>57</v>
      </c>
      <c r="E67" s="3" t="str">
        <f aca="false">IF(OR(F67="true",G67="true"),"X","-")</f>
        <v>X</v>
      </c>
      <c r="F67" s="3" t="str">
        <f aca="false">IF(COUNTIF(L67:U67,"X")&gt;1,"true","false")</f>
        <v>true</v>
      </c>
      <c r="G67" s="3" t="str">
        <f aca="false">IF(COUNTIF(AJ67:AS67,"X")&gt;1,"true","false")</f>
        <v>false</v>
      </c>
      <c r="H67" s="3" t="s">
        <v>58</v>
      </c>
      <c r="I67" s="3" t="s">
        <v>26</v>
      </c>
      <c r="J67" s="14" t="s">
        <v>31</v>
      </c>
      <c r="L67" s="1" t="s">
        <v>28</v>
      </c>
      <c r="M67" s="1" t="s">
        <v>29</v>
      </c>
      <c r="N67" s="1" t="s">
        <v>29</v>
      </c>
      <c r="O67" s="1" t="s">
        <v>29</v>
      </c>
      <c r="P67" s="1" t="s">
        <v>28</v>
      </c>
      <c r="Q67" s="1" t="s">
        <v>28</v>
      </c>
      <c r="R67" s="1" t="s">
        <v>28</v>
      </c>
      <c r="S67" s="1" t="s">
        <v>28</v>
      </c>
      <c r="T67" s="1" t="s">
        <v>28</v>
      </c>
      <c r="U67" s="1" t="s">
        <v>28</v>
      </c>
      <c r="V67" s="1" t="s">
        <v>28</v>
      </c>
      <c r="W67" s="21" t="str">
        <f aca="false">IF(L67="X","(1&lt;&lt;"&amp;L$2&amp;") | ","")</f>
        <v/>
      </c>
      <c r="X67" s="21" t="str">
        <f aca="false">IF(M67="X","(1&lt;&lt;"&amp;M$2&amp;") | ","")</f>
        <v>(1&lt;&lt;(int)MasterType::Char) | </v>
      </c>
      <c r="Y67" s="21" t="str">
        <f aca="false">IF(N67="X","(1&lt;&lt;"&amp;N$2&amp;") | ","")</f>
        <v>(1&lt;&lt;(int)MasterType::Short) | </v>
      </c>
      <c r="Z67" s="21" t="str">
        <f aca="false">IF(O67="X","(1&lt;&lt;"&amp;O$2&amp;") | ","")</f>
        <v>(1&lt;&lt;(int)MasterType::Integer) | </v>
      </c>
      <c r="AA67" s="21" t="str">
        <f aca="false">IF(P67="X","(1&lt;&lt;"&amp;P$2&amp;") | ","")</f>
        <v/>
      </c>
      <c r="AB67" s="21" t="str">
        <f aca="false">IF(Q67="X","(1&lt;&lt;"&amp;Q$2&amp;") | ","")</f>
        <v/>
      </c>
      <c r="AC67" s="21" t="str">
        <f aca="false">IF(R67="X","(1&lt;&lt;"&amp;R$2&amp;") | ","")</f>
        <v/>
      </c>
      <c r="AD67" s="21" t="str">
        <f aca="false">IF(S67="X","(1&lt;&lt;"&amp;S$2&amp;") | ","")</f>
        <v/>
      </c>
      <c r="AE67" s="21" t="str">
        <f aca="false">IF(T67="X","(1&lt;&lt;"&amp;T$2&amp;") | ","")</f>
        <v/>
      </c>
      <c r="AF67" s="21" t="str">
        <f aca="false">IF(U67="X","(1&lt;&lt;"&amp;U$2&amp;") | ","")</f>
        <v/>
      </c>
      <c r="AG67" s="21" t="str">
        <f aca="false">IF(V67="X","(1&lt;&lt;"&amp;V$2&amp;") | ","")</f>
        <v/>
      </c>
      <c r="AH67" s="21" t="str">
        <f aca="false">W67&amp;X67&amp;Y67&amp;Z67&amp;AA67&amp;AB67&amp;AC67&amp;AD67&amp;AE67&amp;AF67&amp;AG67</f>
        <v>(1&lt;&lt;(int)MasterType::Char) | (1&lt;&lt;(int)MasterType::Short) | (1&lt;&lt;(int)MasterType::Integer) | </v>
      </c>
      <c r="AJ67" s="1" t="s">
        <v>28</v>
      </c>
      <c r="AK67" s="1" t="s">
        <v>28</v>
      </c>
      <c r="AL67" s="1" t="s">
        <v>28</v>
      </c>
      <c r="AM67" s="1" t="s">
        <v>29</v>
      </c>
      <c r="AN67" s="1" t="s">
        <v>28</v>
      </c>
      <c r="AO67" s="1" t="s">
        <v>28</v>
      </c>
      <c r="AP67" s="1" t="s">
        <v>28</v>
      </c>
      <c r="AQ67" s="1" t="s">
        <v>28</v>
      </c>
      <c r="AR67" s="1" t="s">
        <v>28</v>
      </c>
      <c r="AS67" s="1" t="s">
        <v>28</v>
      </c>
      <c r="AT67" s="1" t="s">
        <v>28</v>
      </c>
      <c r="AU67" s="21" t="str">
        <f aca="false">IF(AJ67="X","(1&lt;&lt;"&amp;AJ$2&amp;") | ","")</f>
        <v/>
      </c>
      <c r="AV67" s="21" t="str">
        <f aca="false">IF(AK67="X","(1&lt;&lt;"&amp;AK$2&amp;") | ","")</f>
        <v/>
      </c>
      <c r="AW67" s="21" t="str">
        <f aca="false">IF(AL67="X","(1&lt;&lt;"&amp;AL$2&amp;") | ","")</f>
        <v/>
      </c>
      <c r="AX67" s="21" t="str">
        <f aca="false">IF(AM67="X","(1&lt;&lt;"&amp;AM$2&amp;") | ","")</f>
        <v>(1&lt;&lt;(int)MasterType::Integer) | </v>
      </c>
      <c r="AY67" s="21" t="str">
        <f aca="false">IF(AN67="X","(1&lt;&lt;"&amp;AN$2&amp;") | ","")</f>
        <v/>
      </c>
      <c r="AZ67" s="21" t="str">
        <f aca="false">IF(AO67="X","(1&lt;&lt;"&amp;AO$2&amp;") | ","")</f>
        <v/>
      </c>
      <c r="BA67" s="21" t="str">
        <f aca="false">IF(AP67="X","(1&lt;&lt;"&amp;AP$2&amp;") | ","")</f>
        <v/>
      </c>
      <c r="BB67" s="21" t="str">
        <f aca="false">IF(AQ67="X","(1&lt;&lt;"&amp;AQ$2&amp;") | ","")</f>
        <v/>
      </c>
      <c r="BC67" s="21" t="str">
        <f aca="false">IF(AR67="X","(1&lt;&lt;"&amp;AR$2&amp;") | ","")</f>
        <v/>
      </c>
      <c r="BD67" s="21" t="str">
        <f aca="false">IF(AS67="X","(1&lt;&lt;"&amp;AS$2&amp;") | ","")</f>
        <v/>
      </c>
      <c r="BE67" s="21" t="str">
        <f aca="false">IF(AT67="X","(1&lt;&lt;"&amp;AT$2&amp;") | ","")</f>
        <v/>
      </c>
      <c r="BF67" s="21" t="str">
        <f aca="false">AU67&amp;AV67&amp;AW67&amp;AX67&amp;AY67&amp;AZ67&amp;BA67&amp;BB67&amp;BC67&amp;BD67&amp;BE67</f>
        <v>(1&lt;&lt;(int)MasterType::Integer) | </v>
      </c>
      <c r="BH67" s="7" t="str">
        <f aca="false">"  {"&amp;A67&amp;REPT(" ",29-LEN(A67))&amp;", {"&amp;F67&amp;REPT(" ",5-LEN(F67))&amp;","&amp;G67&amp;REPT(" ",5-LEN(G67))&amp;"}, "&amp;H67&amp;REPT(" ",23-LEN(H67))&amp;", "&amp;I67&amp;REPT(" ",19-LEN(I67))&amp;", "&amp;J67&amp;REPT(" ",20-LEN(J67))&amp;","&amp;" { "&amp;IF(AH67="",0,MID(AH67,1,LEN(AH67)-2))&amp;", "&amp;IF(BF67="",0,MID(BF67,1,LEN(BF67)-2))&amp;" } },"</f>
        <v>  {ExprOperator::Addition       , {true ,false}, ExprPromMode::ToResult , (MasterType)0      , MasterType::Integer , { (1&lt;&lt;(int)MasterType::Char) | (1&lt;&lt;(int)MasterType::Short) | (1&lt;&lt;(int)MasterType::Integer) , (1&lt;&lt;(int)MasterType::Integer)  } },</v>
      </c>
    </row>
    <row r="68" customFormat="false" ht="15" hidden="false" customHeight="false" outlineLevel="0" collapsed="false">
      <c r="A68" s="1" t="s">
        <v>65</v>
      </c>
      <c r="B68" s="2" t="s">
        <v>42</v>
      </c>
      <c r="C68" s="20" t="s">
        <v>66</v>
      </c>
      <c r="D68" s="3" t="s">
        <v>57</v>
      </c>
      <c r="E68" s="3" t="str">
        <f aca="false">IF(OR(F68="true",G68="true"),"X","-")</f>
        <v>X</v>
      </c>
      <c r="F68" s="3" t="str">
        <f aca="false">IF(COUNTIF(L68:U68,"X")&gt;1,"true","false")</f>
        <v>false</v>
      </c>
      <c r="G68" s="3" t="str">
        <f aca="false">IF(COUNTIF(AJ68:AS68,"X")&gt;1,"true","false")</f>
        <v>true</v>
      </c>
      <c r="H68" s="3" t="s">
        <v>58</v>
      </c>
      <c r="I68" s="3" t="s">
        <v>26</v>
      </c>
      <c r="J68" s="14" t="s">
        <v>32</v>
      </c>
      <c r="L68" s="1" t="s">
        <v>28</v>
      </c>
      <c r="M68" s="1" t="s">
        <v>28</v>
      </c>
      <c r="N68" s="1" t="s">
        <v>28</v>
      </c>
      <c r="O68" s="1" t="s">
        <v>28</v>
      </c>
      <c r="P68" s="1" t="s">
        <v>29</v>
      </c>
      <c r="Q68" s="1" t="s">
        <v>28</v>
      </c>
      <c r="R68" s="1" t="s">
        <v>28</v>
      </c>
      <c r="S68" s="1" t="s">
        <v>28</v>
      </c>
      <c r="T68" s="1" t="s">
        <v>28</v>
      </c>
      <c r="U68" s="1" t="s">
        <v>28</v>
      </c>
      <c r="V68" s="1" t="s">
        <v>28</v>
      </c>
      <c r="W68" s="21" t="str">
        <f aca="false">IF(L68="X","(1&lt;&lt;"&amp;L$2&amp;") | ","")</f>
        <v/>
      </c>
      <c r="X68" s="21" t="str">
        <f aca="false">IF(M68="X","(1&lt;&lt;"&amp;M$2&amp;") | ","")</f>
        <v/>
      </c>
      <c r="Y68" s="21" t="str">
        <f aca="false">IF(N68="X","(1&lt;&lt;"&amp;N$2&amp;") | ","")</f>
        <v/>
      </c>
      <c r="Z68" s="21" t="str">
        <f aca="false">IF(O68="X","(1&lt;&lt;"&amp;O$2&amp;") | ","")</f>
        <v/>
      </c>
      <c r="AA68" s="21" t="str">
        <f aca="false">IF(P68="X","(1&lt;&lt;"&amp;P$2&amp;") | ","")</f>
        <v>(1&lt;&lt;(int)MasterType::Long) | </v>
      </c>
      <c r="AB68" s="21" t="str">
        <f aca="false">IF(Q68="X","(1&lt;&lt;"&amp;Q$2&amp;") | ","")</f>
        <v/>
      </c>
      <c r="AC68" s="21" t="str">
        <f aca="false">IF(R68="X","(1&lt;&lt;"&amp;R$2&amp;") | ","")</f>
        <v/>
      </c>
      <c r="AD68" s="21" t="str">
        <f aca="false">IF(S68="X","(1&lt;&lt;"&amp;S$2&amp;") | ","")</f>
        <v/>
      </c>
      <c r="AE68" s="21" t="str">
        <f aca="false">IF(T68="X","(1&lt;&lt;"&amp;T$2&amp;") | ","")</f>
        <v/>
      </c>
      <c r="AF68" s="21" t="str">
        <f aca="false">IF(U68="X","(1&lt;&lt;"&amp;U$2&amp;") | ","")</f>
        <v/>
      </c>
      <c r="AG68" s="21" t="str">
        <f aca="false">IF(V68="X","(1&lt;&lt;"&amp;V$2&amp;") | ","")</f>
        <v/>
      </c>
      <c r="AH68" s="21" t="str">
        <f aca="false">W68&amp;X68&amp;Y68&amp;Z68&amp;AA68&amp;AB68&amp;AC68&amp;AD68&amp;AE68&amp;AF68&amp;AG68</f>
        <v>(1&lt;&lt;(int)MasterType::Long) | </v>
      </c>
      <c r="AJ68" s="1" t="s">
        <v>28</v>
      </c>
      <c r="AK68" s="1" t="s">
        <v>29</v>
      </c>
      <c r="AL68" s="1" t="s">
        <v>29</v>
      </c>
      <c r="AM68" s="1" t="s">
        <v>29</v>
      </c>
      <c r="AN68" s="1" t="s">
        <v>29</v>
      </c>
      <c r="AO68" s="1" t="s">
        <v>28</v>
      </c>
      <c r="AP68" s="1" t="s">
        <v>28</v>
      </c>
      <c r="AQ68" s="1" t="s">
        <v>28</v>
      </c>
      <c r="AR68" s="1" t="s">
        <v>28</v>
      </c>
      <c r="AS68" s="1" t="s">
        <v>28</v>
      </c>
      <c r="AT68" s="1" t="s">
        <v>28</v>
      </c>
      <c r="AU68" s="21" t="str">
        <f aca="false">IF(AJ68="X","(1&lt;&lt;"&amp;AJ$2&amp;") | ","")</f>
        <v/>
      </c>
      <c r="AV68" s="21" t="str">
        <f aca="false">IF(AK68="X","(1&lt;&lt;"&amp;AK$2&amp;") | ","")</f>
        <v>(1&lt;&lt;(int)MasterType::Char) | </v>
      </c>
      <c r="AW68" s="21" t="str">
        <f aca="false">IF(AL68="X","(1&lt;&lt;"&amp;AL$2&amp;") | ","")</f>
        <v>(1&lt;&lt;(int)MasterType::Short) | </v>
      </c>
      <c r="AX68" s="21" t="str">
        <f aca="false">IF(AM68="X","(1&lt;&lt;"&amp;AM$2&amp;") | ","")</f>
        <v>(1&lt;&lt;(int)MasterType::Integer) | </v>
      </c>
      <c r="AY68" s="21" t="str">
        <f aca="false">IF(AN68="X","(1&lt;&lt;"&amp;AN$2&amp;") | ","")</f>
        <v>(1&lt;&lt;(int)MasterType::Long) | </v>
      </c>
      <c r="AZ68" s="21" t="str">
        <f aca="false">IF(AO68="X","(1&lt;&lt;"&amp;AO$2&amp;") | ","")</f>
        <v/>
      </c>
      <c r="BA68" s="21" t="str">
        <f aca="false">IF(AP68="X","(1&lt;&lt;"&amp;AP$2&amp;") | ","")</f>
        <v/>
      </c>
      <c r="BB68" s="21" t="str">
        <f aca="false">IF(AQ68="X","(1&lt;&lt;"&amp;AQ$2&amp;") | ","")</f>
        <v/>
      </c>
      <c r="BC68" s="21" t="str">
        <f aca="false">IF(AR68="X","(1&lt;&lt;"&amp;AR$2&amp;") | ","")</f>
        <v/>
      </c>
      <c r="BD68" s="21" t="str">
        <f aca="false">IF(AS68="X","(1&lt;&lt;"&amp;AS$2&amp;") | ","")</f>
        <v/>
      </c>
      <c r="BE68" s="21" t="str">
        <f aca="false">IF(AT68="X","(1&lt;&lt;"&amp;AT$2&amp;") | ","")</f>
        <v/>
      </c>
      <c r="BF68" s="21" t="str">
        <f aca="false">AU68&amp;AV68&amp;AW68&amp;AX68&amp;AY68&amp;AZ68&amp;BA68&amp;BB68&amp;BC68&amp;BD68&amp;BE68</f>
        <v>(1&lt;&lt;(int)MasterType::Char) | (1&lt;&lt;(int)MasterType::Short) | (1&lt;&lt;(int)MasterType::Integer) | (1&lt;&lt;(int)MasterType::Long) | </v>
      </c>
      <c r="BH68" s="7" t="str">
        <f aca="false">"  {"&amp;A68&amp;REPT(" ",29-LEN(A68))&amp;", {"&amp;F68&amp;REPT(" ",5-LEN(F68))&amp;","&amp;G68&amp;REPT(" ",5-LEN(G68))&amp;"}, "&amp;H68&amp;REPT(" ",23-LEN(H68))&amp;", "&amp;I68&amp;REPT(" ",19-LEN(I68))&amp;", "&amp;J68&amp;REPT(" ",20-LEN(J68))&amp;","&amp;" { "&amp;IF(AH68="",0,MID(AH68,1,LEN(AH68)-2))&amp;", "&amp;IF(BF68="",0,MID(BF68,1,LEN(BF68)-2))&amp;" } },"</f>
        <v>  {ExprOperator::Addition       , {false,true }, ExprPromMode::ToResult , (MasterType)0      , MasterType::Long    , { (1&lt;&lt;(int)MasterType::Long) , (1&lt;&lt;(int)MasterType::Char) | (1&lt;&lt;(int)MasterType::Short) | (1&lt;&lt;(int)MasterType::Integer) | (1&lt;&lt;(int)MasterType::Long)  } },</v>
      </c>
    </row>
    <row r="69" customFormat="false" ht="15" hidden="false" customHeight="false" outlineLevel="0" collapsed="false">
      <c r="A69" s="1" t="s">
        <v>65</v>
      </c>
      <c r="B69" s="2" t="s">
        <v>42</v>
      </c>
      <c r="C69" s="20" t="s">
        <v>66</v>
      </c>
      <c r="D69" s="3" t="s">
        <v>57</v>
      </c>
      <c r="E69" s="3" t="str">
        <f aca="false">IF(OR(F69="true",G69="true"),"X","-")</f>
        <v>X</v>
      </c>
      <c r="F69" s="3" t="str">
        <f aca="false">IF(COUNTIF(L69:U69,"X")&gt;1,"true","false")</f>
        <v>true</v>
      </c>
      <c r="G69" s="3" t="str">
        <f aca="false">IF(COUNTIF(AJ69:AS69,"X")&gt;1,"true","false")</f>
        <v>false</v>
      </c>
      <c r="H69" s="3" t="s">
        <v>58</v>
      </c>
      <c r="I69" s="3" t="s">
        <v>26</v>
      </c>
      <c r="J69" s="14" t="s">
        <v>32</v>
      </c>
      <c r="L69" s="1" t="s">
        <v>28</v>
      </c>
      <c r="M69" s="1" t="s">
        <v>29</v>
      </c>
      <c r="N69" s="1" t="s">
        <v>29</v>
      </c>
      <c r="O69" s="1" t="s">
        <v>29</v>
      </c>
      <c r="P69" s="1" t="s">
        <v>29</v>
      </c>
      <c r="Q69" s="1" t="s">
        <v>28</v>
      </c>
      <c r="R69" s="1" t="s">
        <v>28</v>
      </c>
      <c r="S69" s="1" t="s">
        <v>28</v>
      </c>
      <c r="T69" s="1" t="s">
        <v>28</v>
      </c>
      <c r="U69" s="1" t="s">
        <v>28</v>
      </c>
      <c r="V69" s="1" t="s">
        <v>28</v>
      </c>
      <c r="W69" s="21" t="str">
        <f aca="false">IF(L69="X","(1&lt;&lt;"&amp;L$2&amp;") | ","")</f>
        <v/>
      </c>
      <c r="X69" s="21" t="str">
        <f aca="false">IF(M69="X","(1&lt;&lt;"&amp;M$2&amp;") | ","")</f>
        <v>(1&lt;&lt;(int)MasterType::Char) | </v>
      </c>
      <c r="Y69" s="21" t="str">
        <f aca="false">IF(N69="X","(1&lt;&lt;"&amp;N$2&amp;") | ","")</f>
        <v>(1&lt;&lt;(int)MasterType::Short) | </v>
      </c>
      <c r="Z69" s="21" t="str">
        <f aca="false">IF(O69="X","(1&lt;&lt;"&amp;O$2&amp;") | ","")</f>
        <v>(1&lt;&lt;(int)MasterType::Integer) | </v>
      </c>
      <c r="AA69" s="21" t="str">
        <f aca="false">IF(P69="X","(1&lt;&lt;"&amp;P$2&amp;") | ","")</f>
        <v>(1&lt;&lt;(int)MasterType::Long) | </v>
      </c>
      <c r="AB69" s="21" t="str">
        <f aca="false">IF(Q69="X","(1&lt;&lt;"&amp;Q$2&amp;") | ","")</f>
        <v/>
      </c>
      <c r="AC69" s="21" t="str">
        <f aca="false">IF(R69="X","(1&lt;&lt;"&amp;R$2&amp;") | ","")</f>
        <v/>
      </c>
      <c r="AD69" s="21" t="str">
        <f aca="false">IF(S69="X","(1&lt;&lt;"&amp;S$2&amp;") | ","")</f>
        <v/>
      </c>
      <c r="AE69" s="21" t="str">
        <f aca="false">IF(T69="X","(1&lt;&lt;"&amp;T$2&amp;") | ","")</f>
        <v/>
      </c>
      <c r="AF69" s="21" t="str">
        <f aca="false">IF(U69="X","(1&lt;&lt;"&amp;U$2&amp;") | ","")</f>
        <v/>
      </c>
      <c r="AG69" s="21" t="str">
        <f aca="false">IF(V69="X","(1&lt;&lt;"&amp;V$2&amp;") | ","")</f>
        <v/>
      </c>
      <c r="AH69" s="21" t="str">
        <f aca="false">W69&amp;X69&amp;Y69&amp;Z69&amp;AA69&amp;AB69&amp;AC69&amp;AD69&amp;AE69&amp;AF69&amp;AG69</f>
        <v>(1&lt;&lt;(int)MasterType::Char) | (1&lt;&lt;(int)MasterType::Short) | (1&lt;&lt;(int)MasterType::Integer) | (1&lt;&lt;(int)MasterType::Long) | </v>
      </c>
      <c r="AJ69" s="1" t="s">
        <v>28</v>
      </c>
      <c r="AK69" s="1" t="s">
        <v>28</v>
      </c>
      <c r="AL69" s="1" t="s">
        <v>28</v>
      </c>
      <c r="AM69" s="1" t="s">
        <v>28</v>
      </c>
      <c r="AN69" s="1" t="s">
        <v>29</v>
      </c>
      <c r="AO69" s="1" t="s">
        <v>28</v>
      </c>
      <c r="AP69" s="1" t="s">
        <v>28</v>
      </c>
      <c r="AQ69" s="1" t="s">
        <v>28</v>
      </c>
      <c r="AR69" s="1" t="s">
        <v>28</v>
      </c>
      <c r="AS69" s="1" t="s">
        <v>28</v>
      </c>
      <c r="AT69" s="1" t="s">
        <v>28</v>
      </c>
      <c r="AU69" s="21" t="str">
        <f aca="false">IF(AJ69="X","(1&lt;&lt;"&amp;AJ$2&amp;") | ","")</f>
        <v/>
      </c>
      <c r="AV69" s="21" t="str">
        <f aca="false">IF(AK69="X","(1&lt;&lt;"&amp;AK$2&amp;") | ","")</f>
        <v/>
      </c>
      <c r="AW69" s="21" t="str">
        <f aca="false">IF(AL69="X","(1&lt;&lt;"&amp;AL$2&amp;") | ","")</f>
        <v/>
      </c>
      <c r="AX69" s="21" t="str">
        <f aca="false">IF(AM69="X","(1&lt;&lt;"&amp;AM$2&amp;") | ","")</f>
        <v/>
      </c>
      <c r="AY69" s="21" t="str">
        <f aca="false">IF(AN69="X","(1&lt;&lt;"&amp;AN$2&amp;") | ","")</f>
        <v>(1&lt;&lt;(int)MasterType::Long) | </v>
      </c>
      <c r="AZ69" s="21" t="str">
        <f aca="false">IF(AO69="X","(1&lt;&lt;"&amp;AO$2&amp;") | ","")</f>
        <v/>
      </c>
      <c r="BA69" s="21" t="str">
        <f aca="false">IF(AP69="X","(1&lt;&lt;"&amp;AP$2&amp;") | ","")</f>
        <v/>
      </c>
      <c r="BB69" s="21" t="str">
        <f aca="false">IF(AQ69="X","(1&lt;&lt;"&amp;AQ$2&amp;") | ","")</f>
        <v/>
      </c>
      <c r="BC69" s="21" t="str">
        <f aca="false">IF(AR69="X","(1&lt;&lt;"&amp;AR$2&amp;") | ","")</f>
        <v/>
      </c>
      <c r="BD69" s="21" t="str">
        <f aca="false">IF(AS69="X","(1&lt;&lt;"&amp;AS$2&amp;") | ","")</f>
        <v/>
      </c>
      <c r="BE69" s="21" t="str">
        <f aca="false">IF(AT69="X","(1&lt;&lt;"&amp;AT$2&amp;") | ","")</f>
        <v/>
      </c>
      <c r="BF69" s="21" t="str">
        <f aca="false">AU69&amp;AV69&amp;AW69&amp;AX69&amp;AY69&amp;AZ69&amp;BA69&amp;BB69&amp;BC69&amp;BD69&amp;BE69</f>
        <v>(1&lt;&lt;(int)MasterType::Long) | </v>
      </c>
      <c r="BH69" s="7" t="str">
        <f aca="false">"  {"&amp;A69&amp;REPT(" ",29-LEN(A69))&amp;", {"&amp;F69&amp;REPT(" ",5-LEN(F69))&amp;","&amp;G69&amp;REPT(" ",5-LEN(G69))&amp;"}, "&amp;H69&amp;REPT(" ",23-LEN(H69))&amp;", "&amp;I69&amp;REPT(" ",19-LEN(I69))&amp;", "&amp;J69&amp;REPT(" ",20-LEN(J69))&amp;","&amp;" { "&amp;IF(AH69="",0,MID(AH69,1,LEN(AH69)-2))&amp;", "&amp;IF(BF69="",0,MID(BF69,1,LEN(BF69)-2))&amp;" } },"</f>
        <v>  {ExprOperator::Addition       , {true ,false}, ExprPromMode::ToResult , (MasterType)0      , MasterType::Long    , { (1&lt;&lt;(int)MasterType::Char) | (1&lt;&lt;(int)MasterType::Short) | (1&lt;&lt;(int)MasterType::Integer) | (1&lt;&lt;(int)MasterType::Long) , (1&lt;&lt;(int)MasterType::Long)  } },</v>
      </c>
    </row>
    <row r="70" customFormat="false" ht="15" hidden="false" customHeight="false" outlineLevel="0" collapsed="false">
      <c r="A70" s="1" t="s">
        <v>65</v>
      </c>
      <c r="B70" s="2" t="s">
        <v>42</v>
      </c>
      <c r="C70" s="20" t="s">
        <v>66</v>
      </c>
      <c r="D70" s="3" t="s">
        <v>57</v>
      </c>
      <c r="E70" s="3" t="str">
        <f aca="false">IF(OR(F70="true",G70="true"),"X","-")</f>
        <v>X</v>
      </c>
      <c r="F70" s="3" t="str">
        <f aca="false">IF(COUNTIF(L70:U70,"X")&gt;1,"true","false")</f>
        <v>false</v>
      </c>
      <c r="G70" s="3" t="str">
        <f aca="false">IF(COUNTIF(AJ70:AS70,"X")&gt;1,"true","false")</f>
        <v>true</v>
      </c>
      <c r="H70" s="3" t="s">
        <v>58</v>
      </c>
      <c r="I70" s="3" t="s">
        <v>26</v>
      </c>
      <c r="J70" s="14" t="s">
        <v>33</v>
      </c>
      <c r="L70" s="1" t="s">
        <v>28</v>
      </c>
      <c r="M70" s="1" t="s">
        <v>28</v>
      </c>
      <c r="O70" s="1" t="s">
        <v>28</v>
      </c>
      <c r="P70" s="1" t="s">
        <v>28</v>
      </c>
      <c r="Q70" s="1" t="s">
        <v>29</v>
      </c>
      <c r="R70" s="1" t="s">
        <v>28</v>
      </c>
      <c r="S70" s="1" t="s">
        <v>28</v>
      </c>
      <c r="T70" s="1" t="s">
        <v>28</v>
      </c>
      <c r="U70" s="1" t="s">
        <v>28</v>
      </c>
      <c r="V70" s="1" t="s">
        <v>28</v>
      </c>
      <c r="W70" s="21" t="str">
        <f aca="false">IF(L70="X","(1&lt;&lt;"&amp;L$2&amp;") | ","")</f>
        <v/>
      </c>
      <c r="X70" s="21" t="str">
        <f aca="false">IF(M70="X","(1&lt;&lt;"&amp;M$2&amp;") | ","")</f>
        <v/>
      </c>
      <c r="Y70" s="21" t="str">
        <f aca="false">IF(N70="X","(1&lt;&lt;"&amp;N$2&amp;") | ","")</f>
        <v/>
      </c>
      <c r="Z70" s="21" t="str">
        <f aca="false">IF(O70="X","(1&lt;&lt;"&amp;O$2&amp;") | ","")</f>
        <v/>
      </c>
      <c r="AA70" s="21" t="str">
        <f aca="false">IF(P70="X","(1&lt;&lt;"&amp;P$2&amp;") | ","")</f>
        <v/>
      </c>
      <c r="AB70" s="21" t="str">
        <f aca="false">IF(Q70="X","(1&lt;&lt;"&amp;Q$2&amp;") | ","")</f>
        <v>(1&lt;&lt;(int)MasterType::Float) | </v>
      </c>
      <c r="AC70" s="21" t="str">
        <f aca="false">IF(R70="X","(1&lt;&lt;"&amp;R$2&amp;") | ","")</f>
        <v/>
      </c>
      <c r="AD70" s="21" t="str">
        <f aca="false">IF(S70="X","(1&lt;&lt;"&amp;S$2&amp;") | ","")</f>
        <v/>
      </c>
      <c r="AE70" s="21" t="str">
        <f aca="false">IF(T70="X","(1&lt;&lt;"&amp;T$2&amp;") | ","")</f>
        <v/>
      </c>
      <c r="AF70" s="21" t="str">
        <f aca="false">IF(U70="X","(1&lt;&lt;"&amp;U$2&amp;") | ","")</f>
        <v/>
      </c>
      <c r="AG70" s="21" t="str">
        <f aca="false">IF(V70="X","(1&lt;&lt;"&amp;V$2&amp;") | ","")</f>
        <v/>
      </c>
      <c r="AH70" s="21" t="str">
        <f aca="false">W70&amp;X70&amp;Y70&amp;Z70&amp;AA70&amp;AB70&amp;AC70&amp;AD70&amp;AE70&amp;AF70&amp;AG70</f>
        <v>(1&lt;&lt;(int)MasterType::Float) | </v>
      </c>
      <c r="AJ70" s="1" t="s">
        <v>28</v>
      </c>
      <c r="AK70" s="1" t="s">
        <v>29</v>
      </c>
      <c r="AL70" s="1" t="s">
        <v>29</v>
      </c>
      <c r="AM70" s="1" t="s">
        <v>29</v>
      </c>
      <c r="AN70" s="1" t="s">
        <v>29</v>
      </c>
      <c r="AO70" s="1" t="s">
        <v>29</v>
      </c>
      <c r="AP70" s="1" t="s">
        <v>28</v>
      </c>
      <c r="AQ70" s="1" t="s">
        <v>28</v>
      </c>
      <c r="AR70" s="1" t="s">
        <v>28</v>
      </c>
      <c r="AS70" s="1" t="s">
        <v>28</v>
      </c>
      <c r="AT70" s="1" t="s">
        <v>28</v>
      </c>
      <c r="AU70" s="21" t="str">
        <f aca="false">IF(AJ70="X","(1&lt;&lt;"&amp;AJ$2&amp;") | ","")</f>
        <v/>
      </c>
      <c r="AV70" s="21" t="str">
        <f aca="false">IF(AK70="X","(1&lt;&lt;"&amp;AK$2&amp;") | ","")</f>
        <v>(1&lt;&lt;(int)MasterType::Char) | </v>
      </c>
      <c r="AW70" s="21" t="str">
        <f aca="false">IF(AL70="X","(1&lt;&lt;"&amp;AL$2&amp;") | ","")</f>
        <v>(1&lt;&lt;(int)MasterType::Short) | </v>
      </c>
      <c r="AX70" s="21" t="str">
        <f aca="false">IF(AM70="X","(1&lt;&lt;"&amp;AM$2&amp;") | ","")</f>
        <v>(1&lt;&lt;(int)MasterType::Integer) | </v>
      </c>
      <c r="AY70" s="21" t="str">
        <f aca="false">IF(AN70="X","(1&lt;&lt;"&amp;AN$2&amp;") | ","")</f>
        <v>(1&lt;&lt;(int)MasterType::Long) | </v>
      </c>
      <c r="AZ70" s="21" t="str">
        <f aca="false">IF(AO70="X","(1&lt;&lt;"&amp;AO$2&amp;") | ","")</f>
        <v>(1&lt;&lt;(int)MasterType::Float) | </v>
      </c>
      <c r="BA70" s="21" t="str">
        <f aca="false">IF(AP70="X","(1&lt;&lt;"&amp;AP$2&amp;") | ","")</f>
        <v/>
      </c>
      <c r="BB70" s="21" t="str">
        <f aca="false">IF(AQ70="X","(1&lt;&lt;"&amp;AQ$2&amp;") | ","")</f>
        <v/>
      </c>
      <c r="BC70" s="21" t="str">
        <f aca="false">IF(AR70="X","(1&lt;&lt;"&amp;AR$2&amp;") | ","")</f>
        <v/>
      </c>
      <c r="BD70" s="21" t="str">
        <f aca="false">IF(AS70="X","(1&lt;&lt;"&amp;AS$2&amp;") | ","")</f>
        <v/>
      </c>
      <c r="BE70" s="21" t="str">
        <f aca="false">IF(AT70="X","(1&lt;&lt;"&amp;AT$2&amp;") | ","")</f>
        <v/>
      </c>
      <c r="BF70" s="21" t="str">
        <f aca="false">AU70&amp;AV70&amp;AW70&amp;AX70&amp;AY70&amp;AZ70&amp;BA70&amp;BB70&amp;BC70&amp;BD70&amp;BE70</f>
        <v>(1&lt;&lt;(int)MasterType::Char) | (1&lt;&lt;(int)MasterType::Short) | (1&lt;&lt;(int)MasterType::Integer) | (1&lt;&lt;(int)MasterType::Long) | (1&lt;&lt;(int)MasterType::Float) | </v>
      </c>
      <c r="BH70" s="7" t="str">
        <f aca="false">"  {"&amp;A70&amp;REPT(" ",29-LEN(A70))&amp;", {"&amp;F70&amp;REPT(" ",5-LEN(F70))&amp;","&amp;G70&amp;REPT(" ",5-LEN(G70))&amp;"}, "&amp;H70&amp;REPT(" ",23-LEN(H70))&amp;", "&amp;I70&amp;REPT(" ",19-LEN(I70))&amp;", "&amp;J70&amp;REPT(" ",20-LEN(J70))&amp;","&amp;" { "&amp;IF(AH70="",0,MID(AH70,1,LEN(AH70)-2))&amp;", "&amp;IF(BF70="",0,MID(BF70,1,LEN(BF70)-2))&amp;" } },"</f>
        <v>  {ExprOperator::Addition       , {false,true }, ExprPromMode::ToResult , (MasterType)0      , MasterType::Float   , { (1&lt;&lt;(int)MasterType::Float) , (1&lt;&lt;(int)MasterType::Char) | (1&lt;&lt;(int)MasterType::Short) | (1&lt;&lt;(int)MasterType::Integer) | (1&lt;&lt;(int)MasterType::Long) | (1&lt;&lt;(int)MasterType::Float)  } },</v>
      </c>
    </row>
    <row r="71" customFormat="false" ht="15" hidden="false" customHeight="false" outlineLevel="0" collapsed="false">
      <c r="A71" s="1" t="s">
        <v>65</v>
      </c>
      <c r="B71" s="2" t="s">
        <v>42</v>
      </c>
      <c r="C71" s="20" t="s">
        <v>66</v>
      </c>
      <c r="D71" s="3" t="s">
        <v>57</v>
      </c>
      <c r="E71" s="3" t="str">
        <f aca="false">IF(OR(F71="true",G71="true"),"X","-")</f>
        <v>X</v>
      </c>
      <c r="F71" s="3" t="str">
        <f aca="false">IF(COUNTIF(L71:U71,"X")&gt;1,"true","false")</f>
        <v>true</v>
      </c>
      <c r="G71" s="3" t="str">
        <f aca="false">IF(COUNTIF(AJ71:AS71,"X")&gt;1,"true","false")</f>
        <v>false</v>
      </c>
      <c r="H71" s="3" t="s">
        <v>58</v>
      </c>
      <c r="I71" s="3" t="s">
        <v>26</v>
      </c>
      <c r="J71" s="14" t="s">
        <v>33</v>
      </c>
      <c r="L71" s="1" t="s">
        <v>28</v>
      </c>
      <c r="M71" s="1" t="s">
        <v>29</v>
      </c>
      <c r="N71" s="1" t="s">
        <v>29</v>
      </c>
      <c r="O71" s="1" t="s">
        <v>29</v>
      </c>
      <c r="P71" s="1" t="s">
        <v>29</v>
      </c>
      <c r="Q71" s="1" t="s">
        <v>29</v>
      </c>
      <c r="R71" s="1" t="s">
        <v>28</v>
      </c>
      <c r="S71" s="1" t="s">
        <v>28</v>
      </c>
      <c r="T71" s="1" t="s">
        <v>28</v>
      </c>
      <c r="U71" s="1" t="s">
        <v>28</v>
      </c>
      <c r="V71" s="1" t="s">
        <v>28</v>
      </c>
      <c r="W71" s="21" t="str">
        <f aca="false">IF(L71="X","(1&lt;&lt;"&amp;L$2&amp;") | ","")</f>
        <v/>
      </c>
      <c r="X71" s="21" t="str">
        <f aca="false">IF(M71="X","(1&lt;&lt;"&amp;M$2&amp;") | ","")</f>
        <v>(1&lt;&lt;(int)MasterType::Char) | </v>
      </c>
      <c r="Y71" s="21" t="str">
        <f aca="false">IF(N71="X","(1&lt;&lt;"&amp;N$2&amp;") | ","")</f>
        <v>(1&lt;&lt;(int)MasterType::Short) | </v>
      </c>
      <c r="Z71" s="21" t="str">
        <f aca="false">IF(O71="X","(1&lt;&lt;"&amp;O$2&amp;") | ","")</f>
        <v>(1&lt;&lt;(int)MasterType::Integer) | </v>
      </c>
      <c r="AA71" s="21" t="str">
        <f aca="false">IF(P71="X","(1&lt;&lt;"&amp;P$2&amp;") | ","")</f>
        <v>(1&lt;&lt;(int)MasterType::Long) | </v>
      </c>
      <c r="AB71" s="21" t="str">
        <f aca="false">IF(Q71="X","(1&lt;&lt;"&amp;Q$2&amp;") | ","")</f>
        <v>(1&lt;&lt;(int)MasterType::Float) | </v>
      </c>
      <c r="AC71" s="21" t="str">
        <f aca="false">IF(R71="X","(1&lt;&lt;"&amp;R$2&amp;") | ","")</f>
        <v/>
      </c>
      <c r="AD71" s="21" t="str">
        <f aca="false">IF(S71="X","(1&lt;&lt;"&amp;S$2&amp;") | ","")</f>
        <v/>
      </c>
      <c r="AE71" s="21" t="str">
        <f aca="false">IF(T71="X","(1&lt;&lt;"&amp;T$2&amp;") | ","")</f>
        <v/>
      </c>
      <c r="AF71" s="21" t="str">
        <f aca="false">IF(U71="X","(1&lt;&lt;"&amp;U$2&amp;") | ","")</f>
        <v/>
      </c>
      <c r="AG71" s="21" t="str">
        <f aca="false">IF(V71="X","(1&lt;&lt;"&amp;V$2&amp;") | ","")</f>
        <v/>
      </c>
      <c r="AH71" s="21" t="str">
        <f aca="false">W71&amp;X71&amp;Y71&amp;Z71&amp;AA71&amp;AB71&amp;AC71&amp;AD71&amp;AE71&amp;AF71&amp;AG71</f>
        <v>(1&lt;&lt;(int)MasterType::Char) | (1&lt;&lt;(int)MasterType::Short) | (1&lt;&lt;(int)MasterType::Integer) | (1&lt;&lt;(int)MasterType::Long) | (1&lt;&lt;(int)MasterType::Float) | </v>
      </c>
      <c r="AJ71" s="1" t="s">
        <v>28</v>
      </c>
      <c r="AK71" s="1" t="s">
        <v>28</v>
      </c>
      <c r="AL71" s="1" t="s">
        <v>28</v>
      </c>
      <c r="AM71" s="1" t="s">
        <v>28</v>
      </c>
      <c r="AN71" s="1" t="s">
        <v>28</v>
      </c>
      <c r="AO71" s="1" t="s">
        <v>29</v>
      </c>
      <c r="AP71" s="1" t="s">
        <v>28</v>
      </c>
      <c r="AQ71" s="1" t="s">
        <v>28</v>
      </c>
      <c r="AR71" s="1" t="s">
        <v>28</v>
      </c>
      <c r="AS71" s="1" t="s">
        <v>28</v>
      </c>
      <c r="AT71" s="1" t="s">
        <v>28</v>
      </c>
      <c r="AU71" s="21" t="str">
        <f aca="false">IF(AJ71="X","(1&lt;&lt;"&amp;AJ$2&amp;") | ","")</f>
        <v/>
      </c>
      <c r="AV71" s="21" t="str">
        <f aca="false">IF(AK71="X","(1&lt;&lt;"&amp;AK$2&amp;") | ","")</f>
        <v/>
      </c>
      <c r="AW71" s="21" t="str">
        <f aca="false">IF(AL71="X","(1&lt;&lt;"&amp;AL$2&amp;") | ","")</f>
        <v/>
      </c>
      <c r="AX71" s="21" t="str">
        <f aca="false">IF(AM71="X","(1&lt;&lt;"&amp;AM$2&amp;") | ","")</f>
        <v/>
      </c>
      <c r="AY71" s="21" t="str">
        <f aca="false">IF(AN71="X","(1&lt;&lt;"&amp;AN$2&amp;") | ","")</f>
        <v/>
      </c>
      <c r="AZ71" s="21" t="str">
        <f aca="false">IF(AO71="X","(1&lt;&lt;"&amp;AO$2&amp;") | ","")</f>
        <v>(1&lt;&lt;(int)MasterType::Float) | </v>
      </c>
      <c r="BA71" s="21" t="str">
        <f aca="false">IF(AP71="X","(1&lt;&lt;"&amp;AP$2&amp;") | ","")</f>
        <v/>
      </c>
      <c r="BB71" s="21" t="str">
        <f aca="false">IF(AQ71="X","(1&lt;&lt;"&amp;AQ$2&amp;") | ","")</f>
        <v/>
      </c>
      <c r="BC71" s="21" t="str">
        <f aca="false">IF(AR71="X","(1&lt;&lt;"&amp;AR$2&amp;") | ","")</f>
        <v/>
      </c>
      <c r="BD71" s="21" t="str">
        <f aca="false">IF(AS71="X","(1&lt;&lt;"&amp;AS$2&amp;") | ","")</f>
        <v/>
      </c>
      <c r="BE71" s="21" t="str">
        <f aca="false">IF(AT71="X","(1&lt;&lt;"&amp;AT$2&amp;") | ","")</f>
        <v/>
      </c>
      <c r="BF71" s="21" t="str">
        <f aca="false">AU71&amp;AV71&amp;AW71&amp;AX71&amp;AY71&amp;AZ71&amp;BA71&amp;BB71&amp;BC71&amp;BD71&amp;BE71</f>
        <v>(1&lt;&lt;(int)MasterType::Float) | </v>
      </c>
      <c r="BH71" s="7" t="str">
        <f aca="false">"  {"&amp;A71&amp;REPT(" ",29-LEN(A71))&amp;", {"&amp;F71&amp;REPT(" ",5-LEN(F71))&amp;","&amp;G71&amp;REPT(" ",5-LEN(G71))&amp;"}, "&amp;H71&amp;REPT(" ",23-LEN(H71))&amp;", "&amp;I71&amp;REPT(" ",19-LEN(I71))&amp;", "&amp;J71&amp;REPT(" ",20-LEN(J71))&amp;","&amp;" { "&amp;IF(AH71="",0,MID(AH71,1,LEN(AH71)-2))&amp;", "&amp;IF(BF71="",0,MID(BF71,1,LEN(BF71)-2))&amp;" } },"</f>
        <v>  {ExprOperator::Addition       , {true ,false}, ExprPromMode::ToResult , (MasterType)0      , MasterType::Float   , { (1&lt;&lt;(int)MasterType::Char) | (1&lt;&lt;(int)MasterType::Short) | (1&lt;&lt;(int)MasterType::Integer) | (1&lt;&lt;(int)MasterType::Long) | (1&lt;&lt;(int)MasterType::Float) , (1&lt;&lt;(int)MasterType::Float)  } },</v>
      </c>
    </row>
    <row r="72" customFormat="false" ht="15" hidden="false" customHeight="false" outlineLevel="0" collapsed="false">
      <c r="A72" s="1" t="s">
        <v>65</v>
      </c>
      <c r="B72" s="2" t="s">
        <v>42</v>
      </c>
      <c r="C72" s="20" t="s">
        <v>67</v>
      </c>
      <c r="D72" s="3" t="s">
        <v>57</v>
      </c>
      <c r="E72" s="3" t="str">
        <f aca="false">IF(OR(F72="true",G72="true"),"X","-")</f>
        <v>X</v>
      </c>
      <c r="F72" s="3" t="str">
        <f aca="false">IF(COUNTIF(L72:U72,"X")&gt;1,"true","false")</f>
        <v>false</v>
      </c>
      <c r="G72" s="3" t="str">
        <f aca="false">IF(COUNTIF(AJ72:AS72,"X")&gt;1,"true","false")</f>
        <v>true</v>
      </c>
      <c r="H72" s="3" t="s">
        <v>58</v>
      </c>
      <c r="I72" s="3" t="s">
        <v>26</v>
      </c>
      <c r="J72" s="14" t="s">
        <v>68</v>
      </c>
      <c r="L72" s="1" t="s">
        <v>28</v>
      </c>
      <c r="M72" s="1" t="s">
        <v>28</v>
      </c>
      <c r="N72" s="1" t="s">
        <v>28</v>
      </c>
      <c r="O72" s="1" t="s">
        <v>28</v>
      </c>
      <c r="P72" s="1" t="s">
        <v>28</v>
      </c>
      <c r="Q72" s="1" t="s">
        <v>28</v>
      </c>
      <c r="R72" s="1" t="s">
        <v>29</v>
      </c>
      <c r="S72" s="1" t="s">
        <v>28</v>
      </c>
      <c r="T72" s="1" t="s">
        <v>28</v>
      </c>
      <c r="U72" s="1" t="s">
        <v>28</v>
      </c>
      <c r="V72" s="1" t="s">
        <v>28</v>
      </c>
      <c r="W72" s="21" t="str">
        <f aca="false">IF(L72="X","(1&lt;&lt;"&amp;L$2&amp;") | ","")</f>
        <v/>
      </c>
      <c r="X72" s="21" t="str">
        <f aca="false">IF(M72="X","(1&lt;&lt;"&amp;M$2&amp;") | ","")</f>
        <v/>
      </c>
      <c r="Y72" s="21" t="str">
        <f aca="false">IF(N72="X","(1&lt;&lt;"&amp;N$2&amp;") | ","")</f>
        <v/>
      </c>
      <c r="Z72" s="21" t="str">
        <f aca="false">IF(O72="X","(1&lt;&lt;"&amp;O$2&amp;") | ","")</f>
        <v/>
      </c>
      <c r="AA72" s="21" t="str">
        <f aca="false">IF(P72="X","(1&lt;&lt;"&amp;P$2&amp;") | ","")</f>
        <v/>
      </c>
      <c r="AB72" s="21" t="str">
        <f aca="false">IF(Q72="X","(1&lt;&lt;"&amp;Q$2&amp;") | ","")</f>
        <v/>
      </c>
      <c r="AC72" s="21" t="str">
        <f aca="false">IF(R72="X","(1&lt;&lt;"&amp;R$2&amp;") | ","")</f>
        <v>(1&lt;&lt;(int)MasterType::String) | </v>
      </c>
      <c r="AD72" s="21" t="str">
        <f aca="false">IF(S72="X","(1&lt;&lt;"&amp;S$2&amp;") | ","")</f>
        <v/>
      </c>
      <c r="AE72" s="21" t="str">
        <f aca="false">IF(T72="X","(1&lt;&lt;"&amp;T$2&amp;") | ","")</f>
        <v/>
      </c>
      <c r="AF72" s="21" t="str">
        <f aca="false">IF(U72="X","(1&lt;&lt;"&amp;U$2&amp;") | ","")</f>
        <v/>
      </c>
      <c r="AG72" s="21" t="str">
        <f aca="false">IF(V72="X","(1&lt;&lt;"&amp;V$2&amp;") | ","")</f>
        <v/>
      </c>
      <c r="AH72" s="21" t="str">
        <f aca="false">W72&amp;X72&amp;Y72&amp;Z72&amp;AA72&amp;AB72&amp;AC72&amp;AD72&amp;AE72&amp;AF72&amp;AG72</f>
        <v>(1&lt;&lt;(int)MasterType::String) | </v>
      </c>
      <c r="AJ72" s="1" t="s">
        <v>28</v>
      </c>
      <c r="AK72" s="1" t="s">
        <v>29</v>
      </c>
      <c r="AL72" s="1" t="s">
        <v>28</v>
      </c>
      <c r="AM72" s="1" t="s">
        <v>28</v>
      </c>
      <c r="AN72" s="1" t="s">
        <v>28</v>
      </c>
      <c r="AO72" s="1" t="s">
        <v>28</v>
      </c>
      <c r="AP72" s="1" t="s">
        <v>29</v>
      </c>
      <c r="AQ72" s="1" t="s">
        <v>28</v>
      </c>
      <c r="AR72" s="1" t="s">
        <v>28</v>
      </c>
      <c r="AS72" s="1" t="s">
        <v>28</v>
      </c>
      <c r="AT72" s="1" t="s">
        <v>28</v>
      </c>
      <c r="AU72" s="21" t="str">
        <f aca="false">IF(AJ72="X","(1&lt;&lt;"&amp;AJ$2&amp;") | ","")</f>
        <v/>
      </c>
      <c r="AV72" s="21" t="str">
        <f aca="false">IF(AK72="X","(1&lt;&lt;"&amp;AK$2&amp;") | ","")</f>
        <v>(1&lt;&lt;(int)MasterType::Char) | </v>
      </c>
      <c r="AW72" s="21" t="str">
        <f aca="false">IF(AL72="X","(1&lt;&lt;"&amp;AL$2&amp;") | ","")</f>
        <v/>
      </c>
      <c r="AX72" s="21" t="str">
        <f aca="false">IF(AM72="X","(1&lt;&lt;"&amp;AM$2&amp;") | ","")</f>
        <v/>
      </c>
      <c r="AY72" s="21" t="str">
        <f aca="false">IF(AN72="X","(1&lt;&lt;"&amp;AN$2&amp;") | ","")</f>
        <v/>
      </c>
      <c r="AZ72" s="21" t="str">
        <f aca="false">IF(AO72="X","(1&lt;&lt;"&amp;AO$2&amp;") | ","")</f>
        <v/>
      </c>
      <c r="BA72" s="21" t="str">
        <f aca="false">IF(AP72="X","(1&lt;&lt;"&amp;AP$2&amp;") | ","")</f>
        <v>(1&lt;&lt;(int)MasterType::String) | </v>
      </c>
      <c r="BB72" s="21" t="str">
        <f aca="false">IF(AQ72="X","(1&lt;&lt;"&amp;AQ$2&amp;") | ","")</f>
        <v/>
      </c>
      <c r="BC72" s="21" t="str">
        <f aca="false">IF(AR72="X","(1&lt;&lt;"&amp;AR$2&amp;") | ","")</f>
        <v/>
      </c>
      <c r="BD72" s="21" t="str">
        <f aca="false">IF(AS72="X","(1&lt;&lt;"&amp;AS$2&amp;") | ","")</f>
        <v/>
      </c>
      <c r="BE72" s="21" t="str">
        <f aca="false">IF(AT72="X","(1&lt;&lt;"&amp;AT$2&amp;") | ","")</f>
        <v/>
      </c>
      <c r="BF72" s="21" t="str">
        <f aca="false">AU72&amp;AV72&amp;AW72&amp;AX72&amp;AY72&amp;AZ72&amp;BA72&amp;BB72&amp;BC72&amp;BD72&amp;BE72</f>
        <v>(1&lt;&lt;(int)MasterType::Char) | (1&lt;&lt;(int)MasterType::String) | </v>
      </c>
      <c r="BH72" s="7" t="str">
        <f aca="false">"  {"&amp;A72&amp;REPT(" ",29-LEN(A72))&amp;", {"&amp;F72&amp;REPT(" ",5-LEN(F72))&amp;","&amp;G72&amp;REPT(" ",5-LEN(G72))&amp;"}, "&amp;H72&amp;REPT(" ",23-LEN(H72))&amp;", "&amp;I72&amp;REPT(" ",19-LEN(I72))&amp;", "&amp;J72&amp;REPT(" ",20-LEN(J72))&amp;","&amp;" { "&amp;IF(AH72="",0,MID(AH72,1,LEN(AH72)-2))&amp;", "&amp;IF(BF72="",0,MID(BF72,1,LEN(BF72)-2))&amp;" } },"</f>
        <v>  {ExprOperator::Addition       , {false,true }, ExprPromMode::ToResult , (MasterType)0      , MasterType::String  , { (1&lt;&lt;(int)MasterType::String) , (1&lt;&lt;(int)MasterType::Char) | (1&lt;&lt;(int)MasterType::String)  } },</v>
      </c>
    </row>
    <row r="73" customFormat="false" ht="15" hidden="false" customHeight="false" outlineLevel="0" collapsed="false">
      <c r="A73" s="1" t="s">
        <v>65</v>
      </c>
      <c r="B73" s="2" t="s">
        <v>42</v>
      </c>
      <c r="C73" s="20" t="s">
        <v>67</v>
      </c>
      <c r="D73" s="3" t="s">
        <v>57</v>
      </c>
      <c r="E73" s="3" t="str">
        <f aca="false">IF(OR(F73="true",G73="true"),"X","-")</f>
        <v>X</v>
      </c>
      <c r="F73" s="3" t="str">
        <f aca="false">IF(COUNTIF(L73:U73,"X")&gt;1,"true","false")</f>
        <v>true</v>
      </c>
      <c r="G73" s="3" t="str">
        <f aca="false">IF(COUNTIF(AJ73:AS73,"X")&gt;1,"true","false")</f>
        <v>false</v>
      </c>
      <c r="H73" s="3" t="s">
        <v>58</v>
      </c>
      <c r="I73" s="3" t="s">
        <v>26</v>
      </c>
      <c r="J73" s="14" t="s">
        <v>68</v>
      </c>
      <c r="L73" s="1" t="s">
        <v>28</v>
      </c>
      <c r="M73" s="1" t="s">
        <v>29</v>
      </c>
      <c r="N73" s="1" t="s">
        <v>28</v>
      </c>
      <c r="O73" s="1" t="s">
        <v>28</v>
      </c>
      <c r="P73" s="1" t="s">
        <v>28</v>
      </c>
      <c r="Q73" s="1" t="s">
        <v>28</v>
      </c>
      <c r="R73" s="1" t="s">
        <v>29</v>
      </c>
      <c r="S73" s="1" t="s">
        <v>28</v>
      </c>
      <c r="T73" s="1" t="s">
        <v>28</v>
      </c>
      <c r="U73" s="1" t="s">
        <v>28</v>
      </c>
      <c r="V73" s="1" t="s">
        <v>28</v>
      </c>
      <c r="W73" s="21" t="str">
        <f aca="false">IF(L73="X","(1&lt;&lt;"&amp;L$2&amp;") | ","")</f>
        <v/>
      </c>
      <c r="X73" s="21" t="str">
        <f aca="false">IF(M73="X","(1&lt;&lt;"&amp;M$2&amp;") | ","")</f>
        <v>(1&lt;&lt;(int)MasterType::Char) | </v>
      </c>
      <c r="Y73" s="21" t="str">
        <f aca="false">IF(N73="X","(1&lt;&lt;"&amp;N$2&amp;") | ","")</f>
        <v/>
      </c>
      <c r="Z73" s="21" t="str">
        <f aca="false">IF(O73="X","(1&lt;&lt;"&amp;O$2&amp;") | ","")</f>
        <v/>
      </c>
      <c r="AA73" s="21" t="str">
        <f aca="false">IF(P73="X","(1&lt;&lt;"&amp;P$2&amp;") | ","")</f>
        <v/>
      </c>
      <c r="AB73" s="21" t="str">
        <f aca="false">IF(Q73="X","(1&lt;&lt;"&amp;Q$2&amp;") | ","")</f>
        <v/>
      </c>
      <c r="AC73" s="21" t="str">
        <f aca="false">IF(R73="X","(1&lt;&lt;"&amp;R$2&amp;") | ","")</f>
        <v>(1&lt;&lt;(int)MasterType::String) | </v>
      </c>
      <c r="AD73" s="21" t="str">
        <f aca="false">IF(S73="X","(1&lt;&lt;"&amp;S$2&amp;") | ","")</f>
        <v/>
      </c>
      <c r="AE73" s="21" t="str">
        <f aca="false">IF(T73="X","(1&lt;&lt;"&amp;T$2&amp;") | ","")</f>
        <v/>
      </c>
      <c r="AF73" s="21" t="str">
        <f aca="false">IF(U73="X","(1&lt;&lt;"&amp;U$2&amp;") | ","")</f>
        <v/>
      </c>
      <c r="AG73" s="21" t="str">
        <f aca="false">IF(V73="X","(1&lt;&lt;"&amp;V$2&amp;") | ","")</f>
        <v/>
      </c>
      <c r="AH73" s="21" t="str">
        <f aca="false">W73&amp;X73&amp;Y73&amp;Z73&amp;AA73&amp;AB73&amp;AC73&amp;AD73&amp;AE73&amp;AF73&amp;AG73</f>
        <v>(1&lt;&lt;(int)MasterType::Char) | (1&lt;&lt;(int)MasterType::String) | </v>
      </c>
      <c r="AJ73" s="1" t="s">
        <v>28</v>
      </c>
      <c r="AK73" s="1" t="s">
        <v>28</v>
      </c>
      <c r="AL73" s="1" t="s">
        <v>28</v>
      </c>
      <c r="AM73" s="1" t="s">
        <v>28</v>
      </c>
      <c r="AN73" s="1" t="s">
        <v>28</v>
      </c>
      <c r="AO73" s="1" t="s">
        <v>28</v>
      </c>
      <c r="AP73" s="1" t="s">
        <v>29</v>
      </c>
      <c r="AQ73" s="1" t="s">
        <v>28</v>
      </c>
      <c r="AR73" s="1" t="s">
        <v>28</v>
      </c>
      <c r="AS73" s="1" t="s">
        <v>28</v>
      </c>
      <c r="AT73" s="1" t="s">
        <v>28</v>
      </c>
      <c r="AU73" s="21" t="str">
        <f aca="false">IF(AJ73="X","(1&lt;&lt;"&amp;AJ$2&amp;") | ","")</f>
        <v/>
      </c>
      <c r="AV73" s="21" t="str">
        <f aca="false">IF(AK73="X","(1&lt;&lt;"&amp;AK$2&amp;") | ","")</f>
        <v/>
      </c>
      <c r="AW73" s="21" t="str">
        <f aca="false">IF(AL73="X","(1&lt;&lt;"&amp;AL$2&amp;") | ","")</f>
        <v/>
      </c>
      <c r="AX73" s="21" t="str">
        <f aca="false">IF(AM73="X","(1&lt;&lt;"&amp;AM$2&amp;") | ","")</f>
        <v/>
      </c>
      <c r="AY73" s="21" t="str">
        <f aca="false">IF(AN73="X","(1&lt;&lt;"&amp;AN$2&amp;") | ","")</f>
        <v/>
      </c>
      <c r="AZ73" s="21" t="str">
        <f aca="false">IF(AO73="X","(1&lt;&lt;"&amp;AO$2&amp;") | ","")</f>
        <v/>
      </c>
      <c r="BA73" s="21" t="str">
        <f aca="false">IF(AP73="X","(1&lt;&lt;"&amp;AP$2&amp;") | ","")</f>
        <v>(1&lt;&lt;(int)MasterType::String) | </v>
      </c>
      <c r="BB73" s="21" t="str">
        <f aca="false">IF(AQ73="X","(1&lt;&lt;"&amp;AQ$2&amp;") | ","")</f>
        <v/>
      </c>
      <c r="BC73" s="21" t="str">
        <f aca="false">IF(AR73="X","(1&lt;&lt;"&amp;AR$2&amp;") | ","")</f>
        <v/>
      </c>
      <c r="BD73" s="21" t="str">
        <f aca="false">IF(AS73="X","(1&lt;&lt;"&amp;AS$2&amp;") | ","")</f>
        <v/>
      </c>
      <c r="BE73" s="21" t="str">
        <f aca="false">IF(AT73="X","(1&lt;&lt;"&amp;AT$2&amp;") | ","")</f>
        <v/>
      </c>
      <c r="BF73" s="21" t="str">
        <f aca="false">AU73&amp;AV73&amp;AW73&amp;AX73&amp;AY73&amp;AZ73&amp;BA73&amp;BB73&amp;BC73&amp;BD73&amp;BE73</f>
        <v>(1&lt;&lt;(int)MasterType::String) | </v>
      </c>
      <c r="BH73" s="7" t="str">
        <f aca="false">"  {"&amp;A73&amp;REPT(" ",29-LEN(A73))&amp;", {"&amp;F73&amp;REPT(" ",5-LEN(F73))&amp;","&amp;G73&amp;REPT(" ",5-LEN(G73))&amp;"}, "&amp;H73&amp;REPT(" ",23-LEN(H73))&amp;", "&amp;I73&amp;REPT(" ",19-LEN(I73))&amp;", "&amp;J73&amp;REPT(" ",20-LEN(J73))&amp;","&amp;" { "&amp;IF(AH73="",0,MID(AH73,1,LEN(AH73)-2))&amp;", "&amp;IF(BF73="",0,MID(BF73,1,LEN(BF73)-2))&amp;" } },"</f>
        <v>  {ExprOperator::Addition       , {true ,false}, ExprPromMode::ToResult , (MasterType)0      , MasterType::String  , { (1&lt;&lt;(int)MasterType::Char) | (1&lt;&lt;(int)MasterType::String) , (1&lt;&lt;(int)MasterType::String)  } },</v>
      </c>
    </row>
    <row r="74" customFormat="false" ht="15" hidden="false" customHeight="false" outlineLevel="0" collapsed="false">
      <c r="A74" s="1" t="s">
        <v>69</v>
      </c>
      <c r="B74" s="2" t="s">
        <v>45</v>
      </c>
      <c r="C74" s="20" t="s">
        <v>70</v>
      </c>
      <c r="D74" s="3" t="s">
        <v>57</v>
      </c>
      <c r="E74" s="3" t="str">
        <f aca="false">IF(OR(F74="true",G74="true"),"X","-")</f>
        <v>-</v>
      </c>
      <c r="F74" s="3" t="str">
        <f aca="false">IF(COUNTIF(L74:U74,"X")&gt;1,"true","false")</f>
        <v>false</v>
      </c>
      <c r="G74" s="3" t="str">
        <f aca="false">IF(COUNTIF(AJ74:AS74,"X")&gt;1,"true","false")</f>
        <v>false</v>
      </c>
      <c r="H74" s="3" t="s">
        <v>25</v>
      </c>
      <c r="I74" s="3" t="s">
        <v>26</v>
      </c>
      <c r="J74" s="14" t="s">
        <v>27</v>
      </c>
      <c r="L74" s="1" t="s">
        <v>28</v>
      </c>
      <c r="M74" s="1" t="s">
        <v>29</v>
      </c>
      <c r="N74" s="1" t="s">
        <v>28</v>
      </c>
      <c r="O74" s="1" t="s">
        <v>28</v>
      </c>
      <c r="P74" s="1" t="s">
        <v>28</v>
      </c>
      <c r="Q74" s="1" t="s">
        <v>28</v>
      </c>
      <c r="R74" s="1" t="s">
        <v>28</v>
      </c>
      <c r="S74" s="1" t="s">
        <v>28</v>
      </c>
      <c r="T74" s="1" t="s">
        <v>28</v>
      </c>
      <c r="U74" s="1" t="s">
        <v>28</v>
      </c>
      <c r="V74" s="1" t="s">
        <v>28</v>
      </c>
      <c r="W74" s="21" t="str">
        <f aca="false">IF(L74="X","(1&lt;&lt;"&amp;L$2&amp;") | ","")</f>
        <v/>
      </c>
      <c r="X74" s="21" t="str">
        <f aca="false">IF(M74="X","(1&lt;&lt;"&amp;M$2&amp;") | ","")</f>
        <v>(1&lt;&lt;(int)MasterType::Char) | </v>
      </c>
      <c r="Y74" s="21" t="str">
        <f aca="false">IF(N74="X","(1&lt;&lt;"&amp;N$2&amp;") | ","")</f>
        <v/>
      </c>
      <c r="Z74" s="21" t="str">
        <f aca="false">IF(O74="X","(1&lt;&lt;"&amp;O$2&amp;") | ","")</f>
        <v/>
      </c>
      <c r="AA74" s="21" t="str">
        <f aca="false">IF(P74="X","(1&lt;&lt;"&amp;P$2&amp;") | ","")</f>
        <v/>
      </c>
      <c r="AB74" s="21" t="str">
        <f aca="false">IF(Q74="X","(1&lt;&lt;"&amp;Q$2&amp;") | ","")</f>
        <v/>
      </c>
      <c r="AC74" s="21" t="str">
        <f aca="false">IF(R74="X","(1&lt;&lt;"&amp;R$2&amp;") | ","")</f>
        <v/>
      </c>
      <c r="AD74" s="21" t="str">
        <f aca="false">IF(S74="X","(1&lt;&lt;"&amp;S$2&amp;") | ","")</f>
        <v/>
      </c>
      <c r="AE74" s="21" t="str">
        <f aca="false">IF(T74="X","(1&lt;&lt;"&amp;T$2&amp;") | ","")</f>
        <v/>
      </c>
      <c r="AF74" s="21" t="str">
        <f aca="false">IF(U74="X","(1&lt;&lt;"&amp;U$2&amp;") | ","")</f>
        <v/>
      </c>
      <c r="AG74" s="21" t="str">
        <f aca="false">IF(V74="X","(1&lt;&lt;"&amp;V$2&amp;") | ","")</f>
        <v/>
      </c>
      <c r="AH74" s="21" t="str">
        <f aca="false">W74&amp;X74&amp;Y74&amp;Z74&amp;AA74&amp;AB74&amp;AC74&amp;AD74&amp;AE74&amp;AF74&amp;AG74</f>
        <v>(1&lt;&lt;(int)MasterType::Char) | </v>
      </c>
      <c r="AJ74" s="1" t="s">
        <v>28</v>
      </c>
      <c r="AK74" s="1" t="s">
        <v>29</v>
      </c>
      <c r="AL74" s="1" t="s">
        <v>28</v>
      </c>
      <c r="AM74" s="1" t="s">
        <v>28</v>
      </c>
      <c r="AN74" s="1" t="s">
        <v>28</v>
      </c>
      <c r="AO74" s="1" t="s">
        <v>28</v>
      </c>
      <c r="AP74" s="1" t="s">
        <v>28</v>
      </c>
      <c r="AQ74" s="1" t="s">
        <v>28</v>
      </c>
      <c r="AR74" s="1" t="s">
        <v>28</v>
      </c>
      <c r="AS74" s="1" t="s">
        <v>28</v>
      </c>
      <c r="AT74" s="1" t="s">
        <v>28</v>
      </c>
      <c r="AU74" s="21" t="str">
        <f aca="false">IF(AJ74="X","(1&lt;&lt;"&amp;AJ$2&amp;") | ","")</f>
        <v/>
      </c>
      <c r="AV74" s="21" t="str">
        <f aca="false">IF(AK74="X","(1&lt;&lt;"&amp;AK$2&amp;") | ","")</f>
        <v>(1&lt;&lt;(int)MasterType::Char) | </v>
      </c>
      <c r="AW74" s="21" t="str">
        <f aca="false">IF(AL74="X","(1&lt;&lt;"&amp;AL$2&amp;") | ","")</f>
        <v/>
      </c>
      <c r="AX74" s="21" t="str">
        <f aca="false">IF(AM74="X","(1&lt;&lt;"&amp;AM$2&amp;") | ","")</f>
        <v/>
      </c>
      <c r="AY74" s="21" t="str">
        <f aca="false">IF(AN74="X","(1&lt;&lt;"&amp;AN$2&amp;") | ","")</f>
        <v/>
      </c>
      <c r="AZ74" s="21" t="str">
        <f aca="false">IF(AO74="X","(1&lt;&lt;"&amp;AO$2&amp;") | ","")</f>
        <v/>
      </c>
      <c r="BA74" s="21" t="str">
        <f aca="false">IF(AP74="X","(1&lt;&lt;"&amp;AP$2&amp;") | ","")</f>
        <v/>
      </c>
      <c r="BB74" s="21" t="str">
        <f aca="false">IF(AQ74="X","(1&lt;&lt;"&amp;AQ$2&amp;") | ","")</f>
        <v/>
      </c>
      <c r="BC74" s="21" t="str">
        <f aca="false">IF(AR74="X","(1&lt;&lt;"&amp;AR$2&amp;") | ","")</f>
        <v/>
      </c>
      <c r="BD74" s="21" t="str">
        <f aca="false">IF(AS74="X","(1&lt;&lt;"&amp;AS$2&amp;") | ","")</f>
        <v/>
      </c>
      <c r="BE74" s="21" t="str">
        <f aca="false">IF(AT74="X","(1&lt;&lt;"&amp;AT$2&amp;") | ","")</f>
        <v/>
      </c>
      <c r="BF74" s="21" t="str">
        <f aca="false">AU74&amp;AV74&amp;AW74&amp;AX74&amp;AY74&amp;AZ74&amp;BA74&amp;BB74&amp;BC74&amp;BD74&amp;BE74</f>
        <v>(1&lt;&lt;(int)MasterType::Char) | </v>
      </c>
      <c r="BH74" s="7" t="str">
        <f aca="false">"  {"&amp;A74&amp;REPT(" ",29-LEN(A74))&amp;", {"&amp;F74&amp;REPT(" ",5-LEN(F74))&amp;","&amp;G74&amp;REPT(" ",5-LEN(G74))&amp;"}, "&amp;H74&amp;REPT(" ",23-LEN(H74))&amp;", "&amp;I74&amp;REPT(" ",19-LEN(I74))&amp;", "&amp;J74&amp;REPT(" ",20-LEN(J74))&amp;","&amp;" { "&amp;IF(AH74="",0,MID(AH74,1,LEN(AH74)-2))&amp;", "&amp;IF(BF74="",0,MID(BF74,1,LEN(BF74)-2))&amp;" } },"</f>
        <v>  {ExprOperator::Substraction   , {false,false}, (ExprPromMode)0        , (MasterType)0      , MasterType::Char    , { (1&lt;&lt;(int)MasterType::Char) , (1&lt;&lt;(int)MasterType::Char)  } },</v>
      </c>
    </row>
    <row r="75" customFormat="false" ht="15" hidden="false" customHeight="false" outlineLevel="0" collapsed="false">
      <c r="A75" s="1" t="s">
        <v>69</v>
      </c>
      <c r="B75" s="2" t="s">
        <v>45</v>
      </c>
      <c r="C75" s="20" t="s">
        <v>70</v>
      </c>
      <c r="D75" s="3" t="s">
        <v>57</v>
      </c>
      <c r="E75" s="3" t="str">
        <f aca="false">IF(OR(F75="true",G75="true"),"X","-")</f>
        <v>X</v>
      </c>
      <c r="F75" s="3" t="str">
        <f aca="false">IF(COUNTIF(L75:U75,"X")&gt;1,"true","false")</f>
        <v>false</v>
      </c>
      <c r="G75" s="3" t="str">
        <f aca="false">IF(COUNTIF(AJ75:AS75,"X")&gt;1,"true","false")</f>
        <v>true</v>
      </c>
      <c r="H75" s="3" t="s">
        <v>58</v>
      </c>
      <c r="I75" s="3" t="s">
        <v>26</v>
      </c>
      <c r="J75" s="14" t="s">
        <v>30</v>
      </c>
      <c r="L75" s="1" t="s">
        <v>28</v>
      </c>
      <c r="M75" s="1" t="s">
        <v>28</v>
      </c>
      <c r="N75" s="1" t="s">
        <v>29</v>
      </c>
      <c r="O75" s="1" t="s">
        <v>28</v>
      </c>
      <c r="P75" s="1" t="s">
        <v>28</v>
      </c>
      <c r="Q75" s="1" t="s">
        <v>28</v>
      </c>
      <c r="R75" s="1" t="s">
        <v>28</v>
      </c>
      <c r="S75" s="1" t="s">
        <v>28</v>
      </c>
      <c r="T75" s="1" t="s">
        <v>28</v>
      </c>
      <c r="U75" s="1" t="s">
        <v>28</v>
      </c>
      <c r="V75" s="1" t="s">
        <v>28</v>
      </c>
      <c r="W75" s="21" t="str">
        <f aca="false">IF(L75="X","(1&lt;&lt;"&amp;L$2&amp;") | ","")</f>
        <v/>
      </c>
      <c r="X75" s="21" t="str">
        <f aca="false">IF(M75="X","(1&lt;&lt;"&amp;M$2&amp;") | ","")</f>
        <v/>
      </c>
      <c r="Y75" s="21" t="str">
        <f aca="false">IF(N75="X","(1&lt;&lt;"&amp;N$2&amp;") | ","")</f>
        <v>(1&lt;&lt;(int)MasterType::Short) | </v>
      </c>
      <c r="Z75" s="21" t="str">
        <f aca="false">IF(O75="X","(1&lt;&lt;"&amp;O$2&amp;") | ","")</f>
        <v/>
      </c>
      <c r="AA75" s="21" t="str">
        <f aca="false">IF(P75="X","(1&lt;&lt;"&amp;P$2&amp;") | ","")</f>
        <v/>
      </c>
      <c r="AB75" s="21" t="str">
        <f aca="false">IF(Q75="X","(1&lt;&lt;"&amp;Q$2&amp;") | ","")</f>
        <v/>
      </c>
      <c r="AC75" s="21" t="str">
        <f aca="false">IF(R75="X","(1&lt;&lt;"&amp;R$2&amp;") | ","")</f>
        <v/>
      </c>
      <c r="AD75" s="21" t="str">
        <f aca="false">IF(S75="X","(1&lt;&lt;"&amp;S$2&amp;") | ","")</f>
        <v/>
      </c>
      <c r="AE75" s="21" t="str">
        <f aca="false">IF(T75="X","(1&lt;&lt;"&amp;T$2&amp;") | ","")</f>
        <v/>
      </c>
      <c r="AF75" s="21" t="str">
        <f aca="false">IF(U75="X","(1&lt;&lt;"&amp;U$2&amp;") | ","")</f>
        <v/>
      </c>
      <c r="AG75" s="21" t="str">
        <f aca="false">IF(V75="X","(1&lt;&lt;"&amp;V$2&amp;") | ","")</f>
        <v/>
      </c>
      <c r="AH75" s="21" t="str">
        <f aca="false">W75&amp;X75&amp;Y75&amp;Z75&amp;AA75&amp;AB75&amp;AC75&amp;AD75&amp;AE75&amp;AF75&amp;AG75</f>
        <v>(1&lt;&lt;(int)MasterType::Short) | </v>
      </c>
      <c r="AJ75" s="1" t="s">
        <v>28</v>
      </c>
      <c r="AK75" s="1" t="s">
        <v>29</v>
      </c>
      <c r="AL75" s="1" t="s">
        <v>29</v>
      </c>
      <c r="AM75" s="1" t="s">
        <v>28</v>
      </c>
      <c r="AN75" s="1" t="s">
        <v>28</v>
      </c>
      <c r="AO75" s="1" t="s">
        <v>28</v>
      </c>
      <c r="AP75" s="1" t="s">
        <v>28</v>
      </c>
      <c r="AQ75" s="1" t="s">
        <v>28</v>
      </c>
      <c r="AR75" s="1" t="s">
        <v>28</v>
      </c>
      <c r="AS75" s="1" t="s">
        <v>28</v>
      </c>
      <c r="AT75" s="1" t="s">
        <v>28</v>
      </c>
      <c r="AU75" s="21" t="str">
        <f aca="false">IF(AJ75="X","(1&lt;&lt;"&amp;AJ$2&amp;") | ","")</f>
        <v/>
      </c>
      <c r="AV75" s="21" t="str">
        <f aca="false">IF(AK75="X","(1&lt;&lt;"&amp;AK$2&amp;") | ","")</f>
        <v>(1&lt;&lt;(int)MasterType::Char) | </v>
      </c>
      <c r="AW75" s="21" t="str">
        <f aca="false">IF(AL75="X","(1&lt;&lt;"&amp;AL$2&amp;") | ","")</f>
        <v>(1&lt;&lt;(int)MasterType::Short) | </v>
      </c>
      <c r="AX75" s="21" t="str">
        <f aca="false">IF(AM75="X","(1&lt;&lt;"&amp;AM$2&amp;") | ","")</f>
        <v/>
      </c>
      <c r="AY75" s="21" t="str">
        <f aca="false">IF(AN75="X","(1&lt;&lt;"&amp;AN$2&amp;") | ","")</f>
        <v/>
      </c>
      <c r="AZ75" s="21" t="str">
        <f aca="false">IF(AO75="X","(1&lt;&lt;"&amp;AO$2&amp;") | ","")</f>
        <v/>
      </c>
      <c r="BA75" s="21" t="str">
        <f aca="false">IF(AP75="X","(1&lt;&lt;"&amp;AP$2&amp;") | ","")</f>
        <v/>
      </c>
      <c r="BB75" s="21" t="str">
        <f aca="false">IF(AQ75="X","(1&lt;&lt;"&amp;AQ$2&amp;") | ","")</f>
        <v/>
      </c>
      <c r="BC75" s="21" t="str">
        <f aca="false">IF(AR75="X","(1&lt;&lt;"&amp;AR$2&amp;") | ","")</f>
        <v/>
      </c>
      <c r="BD75" s="21" t="str">
        <f aca="false">IF(AS75="X","(1&lt;&lt;"&amp;AS$2&amp;") | ","")</f>
        <v/>
      </c>
      <c r="BE75" s="21" t="str">
        <f aca="false">IF(AT75="X","(1&lt;&lt;"&amp;AT$2&amp;") | ","")</f>
        <v/>
      </c>
      <c r="BF75" s="21" t="str">
        <f aca="false">AU75&amp;AV75&amp;AW75&amp;AX75&amp;AY75&amp;AZ75&amp;BA75&amp;BB75&amp;BC75&amp;BD75&amp;BE75</f>
        <v>(1&lt;&lt;(int)MasterType::Char) | (1&lt;&lt;(int)MasterType::Short) | </v>
      </c>
      <c r="BH75" s="7" t="str">
        <f aca="false">"  {"&amp;A75&amp;REPT(" ",29-LEN(A75))&amp;", {"&amp;F75&amp;REPT(" ",5-LEN(F75))&amp;","&amp;G75&amp;REPT(" ",5-LEN(G75))&amp;"}, "&amp;H75&amp;REPT(" ",23-LEN(H75))&amp;", "&amp;I75&amp;REPT(" ",19-LEN(I75))&amp;", "&amp;J75&amp;REPT(" ",20-LEN(J75))&amp;","&amp;" { "&amp;IF(AH75="",0,MID(AH75,1,LEN(AH75)-2))&amp;", "&amp;IF(BF75="",0,MID(BF75,1,LEN(BF75)-2))&amp;" } },"</f>
        <v>  {ExprOperator::Substraction   , {false,true }, ExprPromMode::ToResult , (MasterType)0      , MasterType::Short   , { (1&lt;&lt;(int)MasterType::Short) , (1&lt;&lt;(int)MasterType::Char) | (1&lt;&lt;(int)MasterType::Short)  } },</v>
      </c>
    </row>
    <row r="76" customFormat="false" ht="15" hidden="false" customHeight="false" outlineLevel="0" collapsed="false">
      <c r="A76" s="1" t="s">
        <v>69</v>
      </c>
      <c r="B76" s="2" t="s">
        <v>45</v>
      </c>
      <c r="C76" s="20" t="s">
        <v>70</v>
      </c>
      <c r="D76" s="3" t="s">
        <v>57</v>
      </c>
      <c r="E76" s="3" t="str">
        <f aca="false">IF(OR(F76="true",G76="true"),"X","-")</f>
        <v>X</v>
      </c>
      <c r="F76" s="3" t="str">
        <f aca="false">IF(COUNTIF(L76:U76,"X")&gt;1,"true","false")</f>
        <v>true</v>
      </c>
      <c r="G76" s="3" t="str">
        <f aca="false">IF(COUNTIF(AJ76:AS76,"X")&gt;1,"true","false")</f>
        <v>false</v>
      </c>
      <c r="H76" s="3" t="s">
        <v>58</v>
      </c>
      <c r="I76" s="3" t="s">
        <v>26</v>
      </c>
      <c r="J76" s="14" t="s">
        <v>30</v>
      </c>
      <c r="L76" s="1" t="s">
        <v>28</v>
      </c>
      <c r="M76" s="1" t="s">
        <v>29</v>
      </c>
      <c r="N76" s="1" t="s">
        <v>29</v>
      </c>
      <c r="O76" s="1" t="s">
        <v>28</v>
      </c>
      <c r="P76" s="1" t="s">
        <v>28</v>
      </c>
      <c r="Q76" s="1" t="s">
        <v>28</v>
      </c>
      <c r="R76" s="1" t="s">
        <v>28</v>
      </c>
      <c r="S76" s="1" t="s">
        <v>28</v>
      </c>
      <c r="T76" s="1" t="s">
        <v>28</v>
      </c>
      <c r="U76" s="1" t="s">
        <v>28</v>
      </c>
      <c r="V76" s="1" t="s">
        <v>28</v>
      </c>
      <c r="W76" s="21" t="str">
        <f aca="false">IF(L76="X","(1&lt;&lt;"&amp;L$2&amp;") | ","")</f>
        <v/>
      </c>
      <c r="X76" s="21" t="str">
        <f aca="false">IF(M76="X","(1&lt;&lt;"&amp;M$2&amp;") | ","")</f>
        <v>(1&lt;&lt;(int)MasterType::Char) | </v>
      </c>
      <c r="Y76" s="21" t="str">
        <f aca="false">IF(N76="X","(1&lt;&lt;"&amp;N$2&amp;") | ","")</f>
        <v>(1&lt;&lt;(int)MasterType::Short) | </v>
      </c>
      <c r="Z76" s="21" t="str">
        <f aca="false">IF(O76="X","(1&lt;&lt;"&amp;O$2&amp;") | ","")</f>
        <v/>
      </c>
      <c r="AA76" s="21" t="str">
        <f aca="false">IF(P76="X","(1&lt;&lt;"&amp;P$2&amp;") | ","")</f>
        <v/>
      </c>
      <c r="AB76" s="21" t="str">
        <f aca="false">IF(Q76="X","(1&lt;&lt;"&amp;Q$2&amp;") | ","")</f>
        <v/>
      </c>
      <c r="AC76" s="21" t="str">
        <f aca="false">IF(R76="X","(1&lt;&lt;"&amp;R$2&amp;") | ","")</f>
        <v/>
      </c>
      <c r="AD76" s="21" t="str">
        <f aca="false">IF(S76="X","(1&lt;&lt;"&amp;S$2&amp;") | ","")</f>
        <v/>
      </c>
      <c r="AE76" s="21" t="str">
        <f aca="false">IF(T76="X","(1&lt;&lt;"&amp;T$2&amp;") | ","")</f>
        <v/>
      </c>
      <c r="AF76" s="21" t="str">
        <f aca="false">IF(U76="X","(1&lt;&lt;"&amp;U$2&amp;") | ","")</f>
        <v/>
      </c>
      <c r="AG76" s="21" t="str">
        <f aca="false">IF(V76="X","(1&lt;&lt;"&amp;V$2&amp;") | ","")</f>
        <v/>
      </c>
      <c r="AH76" s="21" t="str">
        <f aca="false">W76&amp;X76&amp;Y76&amp;Z76&amp;AA76&amp;AB76&amp;AC76&amp;AD76&amp;AE76&amp;AF76&amp;AG76</f>
        <v>(1&lt;&lt;(int)MasterType::Char) | (1&lt;&lt;(int)MasterType::Short) | </v>
      </c>
      <c r="AJ76" s="1" t="s">
        <v>28</v>
      </c>
      <c r="AK76" s="1" t="s">
        <v>28</v>
      </c>
      <c r="AL76" s="1" t="s">
        <v>29</v>
      </c>
      <c r="AM76" s="1" t="s">
        <v>28</v>
      </c>
      <c r="AN76" s="1" t="s">
        <v>28</v>
      </c>
      <c r="AO76" s="1" t="s">
        <v>28</v>
      </c>
      <c r="AP76" s="1" t="s">
        <v>28</v>
      </c>
      <c r="AQ76" s="1" t="s">
        <v>28</v>
      </c>
      <c r="AR76" s="1" t="s">
        <v>28</v>
      </c>
      <c r="AS76" s="1" t="s">
        <v>28</v>
      </c>
      <c r="AT76" s="1" t="s">
        <v>28</v>
      </c>
      <c r="AU76" s="21" t="str">
        <f aca="false">IF(AJ76="X","(1&lt;&lt;"&amp;AJ$2&amp;") | ","")</f>
        <v/>
      </c>
      <c r="AV76" s="21" t="str">
        <f aca="false">IF(AK76="X","(1&lt;&lt;"&amp;AK$2&amp;") | ","")</f>
        <v/>
      </c>
      <c r="AW76" s="21" t="str">
        <f aca="false">IF(AL76="X","(1&lt;&lt;"&amp;AL$2&amp;") | ","")</f>
        <v>(1&lt;&lt;(int)MasterType::Short) | </v>
      </c>
      <c r="AX76" s="21" t="str">
        <f aca="false">IF(AM76="X","(1&lt;&lt;"&amp;AM$2&amp;") | ","")</f>
        <v/>
      </c>
      <c r="AY76" s="21" t="str">
        <f aca="false">IF(AN76="X","(1&lt;&lt;"&amp;AN$2&amp;") | ","")</f>
        <v/>
      </c>
      <c r="AZ76" s="21" t="str">
        <f aca="false">IF(AO76="X","(1&lt;&lt;"&amp;AO$2&amp;") | ","")</f>
        <v/>
      </c>
      <c r="BA76" s="21" t="str">
        <f aca="false">IF(AP76="X","(1&lt;&lt;"&amp;AP$2&amp;") | ","")</f>
        <v/>
      </c>
      <c r="BB76" s="21" t="str">
        <f aca="false">IF(AQ76="X","(1&lt;&lt;"&amp;AQ$2&amp;") | ","")</f>
        <v/>
      </c>
      <c r="BC76" s="21" t="str">
        <f aca="false">IF(AR76="X","(1&lt;&lt;"&amp;AR$2&amp;") | ","")</f>
        <v/>
      </c>
      <c r="BD76" s="21" t="str">
        <f aca="false">IF(AS76="X","(1&lt;&lt;"&amp;AS$2&amp;") | ","")</f>
        <v/>
      </c>
      <c r="BE76" s="21" t="str">
        <f aca="false">IF(AT76="X","(1&lt;&lt;"&amp;AT$2&amp;") | ","")</f>
        <v/>
      </c>
      <c r="BF76" s="21" t="str">
        <f aca="false">AU76&amp;AV76&amp;AW76&amp;AX76&amp;AY76&amp;AZ76&amp;BA76&amp;BB76&amp;BC76&amp;BD76&amp;BE76</f>
        <v>(1&lt;&lt;(int)MasterType::Short) | </v>
      </c>
      <c r="BH76" s="7" t="str">
        <f aca="false">"  {"&amp;A76&amp;REPT(" ",29-LEN(A76))&amp;", {"&amp;F76&amp;REPT(" ",5-LEN(F76))&amp;","&amp;G76&amp;REPT(" ",5-LEN(G76))&amp;"}, "&amp;H76&amp;REPT(" ",23-LEN(H76))&amp;", "&amp;I76&amp;REPT(" ",19-LEN(I76))&amp;", "&amp;J76&amp;REPT(" ",20-LEN(J76))&amp;","&amp;" { "&amp;IF(AH76="",0,MID(AH76,1,LEN(AH76)-2))&amp;", "&amp;IF(BF76="",0,MID(BF76,1,LEN(BF76)-2))&amp;" } },"</f>
        <v>  {ExprOperator::Substraction   , {true ,false}, ExprPromMode::ToResult , (MasterType)0      , MasterType::Short   , { (1&lt;&lt;(int)MasterType::Char) | (1&lt;&lt;(int)MasterType::Short) , (1&lt;&lt;(int)MasterType::Short)  } },</v>
      </c>
    </row>
    <row r="77" customFormat="false" ht="15" hidden="false" customHeight="false" outlineLevel="0" collapsed="false">
      <c r="A77" s="1" t="s">
        <v>69</v>
      </c>
      <c r="B77" s="2" t="s">
        <v>45</v>
      </c>
      <c r="C77" s="20" t="s">
        <v>70</v>
      </c>
      <c r="D77" s="3" t="s">
        <v>57</v>
      </c>
      <c r="E77" s="3" t="str">
        <f aca="false">IF(OR(F77="true",G77="true"),"X","-")</f>
        <v>X</v>
      </c>
      <c r="F77" s="3" t="str">
        <f aca="false">IF(COUNTIF(L77:U77,"X")&gt;1,"true","false")</f>
        <v>false</v>
      </c>
      <c r="G77" s="3" t="str">
        <f aca="false">IF(COUNTIF(AJ77:AS77,"X")&gt;1,"true","false")</f>
        <v>true</v>
      </c>
      <c r="H77" s="3" t="s">
        <v>58</v>
      </c>
      <c r="I77" s="3" t="s">
        <v>26</v>
      </c>
      <c r="J77" s="14" t="s">
        <v>31</v>
      </c>
      <c r="L77" s="1" t="s">
        <v>28</v>
      </c>
      <c r="M77" s="1" t="s">
        <v>28</v>
      </c>
      <c r="N77" s="1" t="s">
        <v>28</v>
      </c>
      <c r="O77" s="1" t="s">
        <v>29</v>
      </c>
      <c r="P77" s="1" t="s">
        <v>28</v>
      </c>
      <c r="Q77" s="1" t="s">
        <v>28</v>
      </c>
      <c r="R77" s="1" t="s">
        <v>28</v>
      </c>
      <c r="S77" s="1" t="s">
        <v>28</v>
      </c>
      <c r="T77" s="1" t="s">
        <v>28</v>
      </c>
      <c r="U77" s="1" t="s">
        <v>28</v>
      </c>
      <c r="V77" s="1" t="s">
        <v>28</v>
      </c>
      <c r="W77" s="21" t="str">
        <f aca="false">IF(L77="X","(1&lt;&lt;"&amp;L$2&amp;") | ","")</f>
        <v/>
      </c>
      <c r="X77" s="21" t="str">
        <f aca="false">IF(M77="X","(1&lt;&lt;"&amp;M$2&amp;") | ","")</f>
        <v/>
      </c>
      <c r="Y77" s="21" t="str">
        <f aca="false">IF(N77="X","(1&lt;&lt;"&amp;N$2&amp;") | ","")</f>
        <v/>
      </c>
      <c r="Z77" s="21" t="str">
        <f aca="false">IF(O77="X","(1&lt;&lt;"&amp;O$2&amp;") | ","")</f>
        <v>(1&lt;&lt;(int)MasterType::Integer) | </v>
      </c>
      <c r="AA77" s="21" t="str">
        <f aca="false">IF(P77="X","(1&lt;&lt;"&amp;P$2&amp;") | ","")</f>
        <v/>
      </c>
      <c r="AB77" s="21" t="str">
        <f aca="false">IF(Q77="X","(1&lt;&lt;"&amp;Q$2&amp;") | ","")</f>
        <v/>
      </c>
      <c r="AC77" s="21" t="str">
        <f aca="false">IF(R77="X","(1&lt;&lt;"&amp;R$2&amp;") | ","")</f>
        <v/>
      </c>
      <c r="AD77" s="21" t="str">
        <f aca="false">IF(S77="X","(1&lt;&lt;"&amp;S$2&amp;") | ","")</f>
        <v/>
      </c>
      <c r="AE77" s="21" t="str">
        <f aca="false">IF(T77="X","(1&lt;&lt;"&amp;T$2&amp;") | ","")</f>
        <v/>
      </c>
      <c r="AF77" s="21" t="str">
        <f aca="false">IF(U77="X","(1&lt;&lt;"&amp;U$2&amp;") | ","")</f>
        <v/>
      </c>
      <c r="AG77" s="21" t="str">
        <f aca="false">IF(V77="X","(1&lt;&lt;"&amp;V$2&amp;") | ","")</f>
        <v/>
      </c>
      <c r="AH77" s="21" t="str">
        <f aca="false">W77&amp;X77&amp;Y77&amp;Z77&amp;AA77&amp;AB77&amp;AC77&amp;AD77&amp;AE77&amp;AF77&amp;AG77</f>
        <v>(1&lt;&lt;(int)MasterType::Integer) | </v>
      </c>
      <c r="AJ77" s="1" t="s">
        <v>28</v>
      </c>
      <c r="AK77" s="1" t="s">
        <v>29</v>
      </c>
      <c r="AL77" s="1" t="s">
        <v>29</v>
      </c>
      <c r="AM77" s="1" t="s">
        <v>29</v>
      </c>
      <c r="AN77" s="1" t="s">
        <v>28</v>
      </c>
      <c r="AO77" s="1" t="s">
        <v>28</v>
      </c>
      <c r="AP77" s="1" t="s">
        <v>28</v>
      </c>
      <c r="AQ77" s="1" t="s">
        <v>28</v>
      </c>
      <c r="AR77" s="1" t="s">
        <v>28</v>
      </c>
      <c r="AS77" s="1" t="s">
        <v>28</v>
      </c>
      <c r="AT77" s="1" t="s">
        <v>28</v>
      </c>
      <c r="AU77" s="21" t="str">
        <f aca="false">IF(AJ77="X","(1&lt;&lt;"&amp;AJ$2&amp;") | ","")</f>
        <v/>
      </c>
      <c r="AV77" s="21" t="str">
        <f aca="false">IF(AK77="X","(1&lt;&lt;"&amp;AK$2&amp;") | ","")</f>
        <v>(1&lt;&lt;(int)MasterType::Char) | </v>
      </c>
      <c r="AW77" s="21" t="str">
        <f aca="false">IF(AL77="X","(1&lt;&lt;"&amp;AL$2&amp;") | ","")</f>
        <v>(1&lt;&lt;(int)MasterType::Short) | </v>
      </c>
      <c r="AX77" s="21" t="str">
        <f aca="false">IF(AM77="X","(1&lt;&lt;"&amp;AM$2&amp;") | ","")</f>
        <v>(1&lt;&lt;(int)MasterType::Integer) | </v>
      </c>
      <c r="AY77" s="21" t="str">
        <f aca="false">IF(AN77="X","(1&lt;&lt;"&amp;AN$2&amp;") | ","")</f>
        <v/>
      </c>
      <c r="AZ77" s="21" t="str">
        <f aca="false">IF(AO77="X","(1&lt;&lt;"&amp;AO$2&amp;") | ","")</f>
        <v/>
      </c>
      <c r="BA77" s="21" t="str">
        <f aca="false">IF(AP77="X","(1&lt;&lt;"&amp;AP$2&amp;") | ","")</f>
        <v/>
      </c>
      <c r="BB77" s="21" t="str">
        <f aca="false">IF(AQ77="X","(1&lt;&lt;"&amp;AQ$2&amp;") | ","")</f>
        <v/>
      </c>
      <c r="BC77" s="21" t="str">
        <f aca="false">IF(AR77="X","(1&lt;&lt;"&amp;AR$2&amp;") | ","")</f>
        <v/>
      </c>
      <c r="BD77" s="21" t="str">
        <f aca="false">IF(AS77="X","(1&lt;&lt;"&amp;AS$2&amp;") | ","")</f>
        <v/>
      </c>
      <c r="BE77" s="21" t="str">
        <f aca="false">IF(AT77="X","(1&lt;&lt;"&amp;AT$2&amp;") | ","")</f>
        <v/>
      </c>
      <c r="BF77" s="21" t="str">
        <f aca="false">AU77&amp;AV77&amp;AW77&amp;AX77&amp;AY77&amp;AZ77&amp;BA77&amp;BB77&amp;BC77&amp;BD77&amp;BE77</f>
        <v>(1&lt;&lt;(int)MasterType::Char) | (1&lt;&lt;(int)MasterType::Short) | (1&lt;&lt;(int)MasterType::Integer) | </v>
      </c>
      <c r="BH77" s="7" t="str">
        <f aca="false">"  {"&amp;A77&amp;REPT(" ",29-LEN(A77))&amp;", {"&amp;F77&amp;REPT(" ",5-LEN(F77))&amp;","&amp;G77&amp;REPT(" ",5-LEN(G77))&amp;"}, "&amp;H77&amp;REPT(" ",23-LEN(H77))&amp;", "&amp;I77&amp;REPT(" ",19-LEN(I77))&amp;", "&amp;J77&amp;REPT(" ",20-LEN(J77))&amp;","&amp;" { "&amp;IF(AH77="",0,MID(AH77,1,LEN(AH77)-2))&amp;", "&amp;IF(BF77="",0,MID(BF77,1,LEN(BF77)-2))&amp;" } },"</f>
        <v>  {ExprOperator::Substraction   , {false,true }, ExprPromMode::ToResult , (MasterType)0      , MasterType::Integer , { (1&lt;&lt;(int)MasterType::Integer) , (1&lt;&lt;(int)MasterType::Char) | (1&lt;&lt;(int)MasterType::Short) | (1&lt;&lt;(int)MasterType::Integer)  } },</v>
      </c>
    </row>
    <row r="78" customFormat="false" ht="15" hidden="false" customHeight="false" outlineLevel="0" collapsed="false">
      <c r="A78" s="1" t="s">
        <v>69</v>
      </c>
      <c r="B78" s="2" t="s">
        <v>45</v>
      </c>
      <c r="C78" s="20" t="s">
        <v>70</v>
      </c>
      <c r="D78" s="3" t="s">
        <v>57</v>
      </c>
      <c r="E78" s="3" t="str">
        <f aca="false">IF(OR(F78="true",G78="true"),"X","-")</f>
        <v>X</v>
      </c>
      <c r="F78" s="3" t="str">
        <f aca="false">IF(COUNTIF(L78:U78,"X")&gt;1,"true","false")</f>
        <v>true</v>
      </c>
      <c r="G78" s="3" t="str">
        <f aca="false">IF(COUNTIF(AJ78:AS78,"X")&gt;1,"true","false")</f>
        <v>false</v>
      </c>
      <c r="H78" s="3" t="s">
        <v>58</v>
      </c>
      <c r="I78" s="3" t="s">
        <v>26</v>
      </c>
      <c r="J78" s="14" t="s">
        <v>31</v>
      </c>
      <c r="L78" s="1" t="s">
        <v>28</v>
      </c>
      <c r="M78" s="1" t="s">
        <v>29</v>
      </c>
      <c r="N78" s="1" t="s">
        <v>29</v>
      </c>
      <c r="O78" s="1" t="s">
        <v>29</v>
      </c>
      <c r="P78" s="1" t="s">
        <v>28</v>
      </c>
      <c r="Q78" s="1" t="s">
        <v>28</v>
      </c>
      <c r="R78" s="1" t="s">
        <v>28</v>
      </c>
      <c r="S78" s="1" t="s">
        <v>28</v>
      </c>
      <c r="T78" s="1" t="s">
        <v>28</v>
      </c>
      <c r="U78" s="1" t="s">
        <v>28</v>
      </c>
      <c r="V78" s="1" t="s">
        <v>28</v>
      </c>
      <c r="W78" s="21" t="str">
        <f aca="false">IF(L78="X","(1&lt;&lt;"&amp;L$2&amp;") | ","")</f>
        <v/>
      </c>
      <c r="X78" s="21" t="str">
        <f aca="false">IF(M78="X","(1&lt;&lt;"&amp;M$2&amp;") | ","")</f>
        <v>(1&lt;&lt;(int)MasterType::Char) | </v>
      </c>
      <c r="Y78" s="21" t="str">
        <f aca="false">IF(N78="X","(1&lt;&lt;"&amp;N$2&amp;") | ","")</f>
        <v>(1&lt;&lt;(int)MasterType::Short) | </v>
      </c>
      <c r="Z78" s="21" t="str">
        <f aca="false">IF(O78="X","(1&lt;&lt;"&amp;O$2&amp;") | ","")</f>
        <v>(1&lt;&lt;(int)MasterType::Integer) | </v>
      </c>
      <c r="AA78" s="21" t="str">
        <f aca="false">IF(P78="X","(1&lt;&lt;"&amp;P$2&amp;") | ","")</f>
        <v/>
      </c>
      <c r="AB78" s="21" t="str">
        <f aca="false">IF(Q78="X","(1&lt;&lt;"&amp;Q$2&amp;") | ","")</f>
        <v/>
      </c>
      <c r="AC78" s="21" t="str">
        <f aca="false">IF(R78="X","(1&lt;&lt;"&amp;R$2&amp;") | ","")</f>
        <v/>
      </c>
      <c r="AD78" s="21" t="str">
        <f aca="false">IF(S78="X","(1&lt;&lt;"&amp;S$2&amp;") | ","")</f>
        <v/>
      </c>
      <c r="AE78" s="21" t="str">
        <f aca="false">IF(T78="X","(1&lt;&lt;"&amp;T$2&amp;") | ","")</f>
        <v/>
      </c>
      <c r="AF78" s="21" t="str">
        <f aca="false">IF(U78="X","(1&lt;&lt;"&amp;U$2&amp;") | ","")</f>
        <v/>
      </c>
      <c r="AG78" s="21" t="str">
        <f aca="false">IF(V78="X","(1&lt;&lt;"&amp;V$2&amp;") | ","")</f>
        <v/>
      </c>
      <c r="AH78" s="21" t="str">
        <f aca="false">W78&amp;X78&amp;Y78&amp;Z78&amp;AA78&amp;AB78&amp;AC78&amp;AD78&amp;AE78&amp;AF78&amp;AG78</f>
        <v>(1&lt;&lt;(int)MasterType::Char) | (1&lt;&lt;(int)MasterType::Short) | (1&lt;&lt;(int)MasterType::Integer) | </v>
      </c>
      <c r="AJ78" s="1" t="s">
        <v>28</v>
      </c>
      <c r="AK78" s="1" t="s">
        <v>28</v>
      </c>
      <c r="AL78" s="1" t="s">
        <v>28</v>
      </c>
      <c r="AM78" s="1" t="s">
        <v>29</v>
      </c>
      <c r="AN78" s="1" t="s">
        <v>28</v>
      </c>
      <c r="AO78" s="1" t="s">
        <v>28</v>
      </c>
      <c r="AP78" s="1" t="s">
        <v>28</v>
      </c>
      <c r="AQ78" s="1" t="s">
        <v>28</v>
      </c>
      <c r="AR78" s="1" t="s">
        <v>28</v>
      </c>
      <c r="AS78" s="1" t="s">
        <v>28</v>
      </c>
      <c r="AT78" s="1" t="s">
        <v>28</v>
      </c>
      <c r="AU78" s="21" t="str">
        <f aca="false">IF(AJ78="X","(1&lt;&lt;"&amp;AJ$2&amp;") | ","")</f>
        <v/>
      </c>
      <c r="AV78" s="21" t="str">
        <f aca="false">IF(AK78="X","(1&lt;&lt;"&amp;AK$2&amp;") | ","")</f>
        <v/>
      </c>
      <c r="AW78" s="21" t="str">
        <f aca="false">IF(AL78="X","(1&lt;&lt;"&amp;AL$2&amp;") | ","")</f>
        <v/>
      </c>
      <c r="AX78" s="21" t="str">
        <f aca="false">IF(AM78="X","(1&lt;&lt;"&amp;AM$2&amp;") | ","")</f>
        <v>(1&lt;&lt;(int)MasterType::Integer) | </v>
      </c>
      <c r="AY78" s="21" t="str">
        <f aca="false">IF(AN78="X","(1&lt;&lt;"&amp;AN$2&amp;") | ","")</f>
        <v/>
      </c>
      <c r="AZ78" s="21" t="str">
        <f aca="false">IF(AO78="X","(1&lt;&lt;"&amp;AO$2&amp;") | ","")</f>
        <v/>
      </c>
      <c r="BA78" s="21" t="str">
        <f aca="false">IF(AP78="X","(1&lt;&lt;"&amp;AP$2&amp;") | ","")</f>
        <v/>
      </c>
      <c r="BB78" s="21" t="str">
        <f aca="false">IF(AQ78="X","(1&lt;&lt;"&amp;AQ$2&amp;") | ","")</f>
        <v/>
      </c>
      <c r="BC78" s="21" t="str">
        <f aca="false">IF(AR78="X","(1&lt;&lt;"&amp;AR$2&amp;") | ","")</f>
        <v/>
      </c>
      <c r="BD78" s="21" t="str">
        <f aca="false">IF(AS78="X","(1&lt;&lt;"&amp;AS$2&amp;") | ","")</f>
        <v/>
      </c>
      <c r="BE78" s="21" t="str">
        <f aca="false">IF(AT78="X","(1&lt;&lt;"&amp;AT$2&amp;") | ","")</f>
        <v/>
      </c>
      <c r="BF78" s="21" t="str">
        <f aca="false">AU78&amp;AV78&amp;AW78&amp;AX78&amp;AY78&amp;AZ78&amp;BA78&amp;BB78&amp;BC78&amp;BD78&amp;BE78</f>
        <v>(1&lt;&lt;(int)MasterType::Integer) | </v>
      </c>
      <c r="BH78" s="7" t="str">
        <f aca="false">"  {"&amp;A78&amp;REPT(" ",29-LEN(A78))&amp;", {"&amp;F78&amp;REPT(" ",5-LEN(F78))&amp;","&amp;G78&amp;REPT(" ",5-LEN(G78))&amp;"}, "&amp;H78&amp;REPT(" ",23-LEN(H78))&amp;", "&amp;I78&amp;REPT(" ",19-LEN(I78))&amp;", "&amp;J78&amp;REPT(" ",20-LEN(J78))&amp;","&amp;" { "&amp;IF(AH78="",0,MID(AH78,1,LEN(AH78)-2))&amp;", "&amp;IF(BF78="",0,MID(BF78,1,LEN(BF78)-2))&amp;" } },"</f>
        <v>  {ExprOperator::Substraction   , {true ,false}, ExprPromMode::ToResult , (MasterType)0      , MasterType::Integer , { (1&lt;&lt;(int)MasterType::Char) | (1&lt;&lt;(int)MasterType::Short) | (1&lt;&lt;(int)MasterType::Integer) , (1&lt;&lt;(int)MasterType::Integer)  } },</v>
      </c>
    </row>
    <row r="79" customFormat="false" ht="15" hidden="false" customHeight="false" outlineLevel="0" collapsed="false">
      <c r="A79" s="1" t="s">
        <v>69</v>
      </c>
      <c r="B79" s="2" t="s">
        <v>45</v>
      </c>
      <c r="C79" s="20" t="s">
        <v>70</v>
      </c>
      <c r="D79" s="3" t="s">
        <v>57</v>
      </c>
      <c r="E79" s="3" t="str">
        <f aca="false">IF(OR(F79="true",G79="true"),"X","-")</f>
        <v>X</v>
      </c>
      <c r="F79" s="3" t="str">
        <f aca="false">IF(COUNTIF(L79:U79,"X")&gt;1,"true","false")</f>
        <v>false</v>
      </c>
      <c r="G79" s="3" t="str">
        <f aca="false">IF(COUNTIF(AJ79:AS79,"X")&gt;1,"true","false")</f>
        <v>true</v>
      </c>
      <c r="H79" s="3" t="s">
        <v>58</v>
      </c>
      <c r="I79" s="3" t="s">
        <v>26</v>
      </c>
      <c r="J79" s="14" t="s">
        <v>32</v>
      </c>
      <c r="L79" s="1" t="s">
        <v>28</v>
      </c>
      <c r="M79" s="1" t="s">
        <v>28</v>
      </c>
      <c r="N79" s="1" t="s">
        <v>28</v>
      </c>
      <c r="O79" s="1" t="s">
        <v>28</v>
      </c>
      <c r="P79" s="1" t="s">
        <v>29</v>
      </c>
      <c r="Q79" s="1" t="s">
        <v>28</v>
      </c>
      <c r="R79" s="1" t="s">
        <v>28</v>
      </c>
      <c r="S79" s="1" t="s">
        <v>28</v>
      </c>
      <c r="T79" s="1" t="s">
        <v>28</v>
      </c>
      <c r="U79" s="1" t="s">
        <v>28</v>
      </c>
      <c r="V79" s="1" t="s">
        <v>28</v>
      </c>
      <c r="W79" s="21" t="str">
        <f aca="false">IF(L79="X","(1&lt;&lt;"&amp;L$2&amp;") | ","")</f>
        <v/>
      </c>
      <c r="X79" s="21" t="str">
        <f aca="false">IF(M79="X","(1&lt;&lt;"&amp;M$2&amp;") | ","")</f>
        <v/>
      </c>
      <c r="Y79" s="21" t="str">
        <f aca="false">IF(N79="X","(1&lt;&lt;"&amp;N$2&amp;") | ","")</f>
        <v/>
      </c>
      <c r="Z79" s="21" t="str">
        <f aca="false">IF(O79="X","(1&lt;&lt;"&amp;O$2&amp;") | ","")</f>
        <v/>
      </c>
      <c r="AA79" s="21" t="str">
        <f aca="false">IF(P79="X","(1&lt;&lt;"&amp;P$2&amp;") | ","")</f>
        <v>(1&lt;&lt;(int)MasterType::Long) | </v>
      </c>
      <c r="AB79" s="21" t="str">
        <f aca="false">IF(Q79="X","(1&lt;&lt;"&amp;Q$2&amp;") | ","")</f>
        <v/>
      </c>
      <c r="AC79" s="21" t="str">
        <f aca="false">IF(R79="X","(1&lt;&lt;"&amp;R$2&amp;") | ","")</f>
        <v/>
      </c>
      <c r="AD79" s="21" t="str">
        <f aca="false">IF(S79="X","(1&lt;&lt;"&amp;S$2&amp;") | ","")</f>
        <v/>
      </c>
      <c r="AE79" s="21" t="str">
        <f aca="false">IF(T79="X","(1&lt;&lt;"&amp;T$2&amp;") | ","")</f>
        <v/>
      </c>
      <c r="AF79" s="21" t="str">
        <f aca="false">IF(U79="X","(1&lt;&lt;"&amp;U$2&amp;") | ","")</f>
        <v/>
      </c>
      <c r="AG79" s="21" t="str">
        <f aca="false">IF(V79="X","(1&lt;&lt;"&amp;V$2&amp;") | ","")</f>
        <v/>
      </c>
      <c r="AH79" s="21" t="str">
        <f aca="false">W79&amp;X79&amp;Y79&amp;Z79&amp;AA79&amp;AB79&amp;AC79&amp;AD79&amp;AE79&amp;AF79&amp;AG79</f>
        <v>(1&lt;&lt;(int)MasterType::Long) | </v>
      </c>
      <c r="AJ79" s="1" t="s">
        <v>28</v>
      </c>
      <c r="AK79" s="1" t="s">
        <v>29</v>
      </c>
      <c r="AL79" s="1" t="s">
        <v>29</v>
      </c>
      <c r="AM79" s="1" t="s">
        <v>29</v>
      </c>
      <c r="AN79" s="1" t="s">
        <v>29</v>
      </c>
      <c r="AO79" s="1" t="s">
        <v>28</v>
      </c>
      <c r="AP79" s="1" t="s">
        <v>28</v>
      </c>
      <c r="AQ79" s="1" t="s">
        <v>28</v>
      </c>
      <c r="AR79" s="1" t="s">
        <v>28</v>
      </c>
      <c r="AS79" s="1" t="s">
        <v>28</v>
      </c>
      <c r="AT79" s="1" t="s">
        <v>28</v>
      </c>
      <c r="AU79" s="21" t="str">
        <f aca="false">IF(AJ79="X","(1&lt;&lt;"&amp;AJ$2&amp;") | ","")</f>
        <v/>
      </c>
      <c r="AV79" s="21" t="str">
        <f aca="false">IF(AK79="X","(1&lt;&lt;"&amp;AK$2&amp;") | ","")</f>
        <v>(1&lt;&lt;(int)MasterType::Char) | </v>
      </c>
      <c r="AW79" s="21" t="str">
        <f aca="false">IF(AL79="X","(1&lt;&lt;"&amp;AL$2&amp;") | ","")</f>
        <v>(1&lt;&lt;(int)MasterType::Short) | </v>
      </c>
      <c r="AX79" s="21" t="str">
        <f aca="false">IF(AM79="X","(1&lt;&lt;"&amp;AM$2&amp;") | ","")</f>
        <v>(1&lt;&lt;(int)MasterType::Integer) | </v>
      </c>
      <c r="AY79" s="21" t="str">
        <f aca="false">IF(AN79="X","(1&lt;&lt;"&amp;AN$2&amp;") | ","")</f>
        <v>(1&lt;&lt;(int)MasterType::Long) | </v>
      </c>
      <c r="AZ79" s="21" t="str">
        <f aca="false">IF(AO79="X","(1&lt;&lt;"&amp;AO$2&amp;") | ","")</f>
        <v/>
      </c>
      <c r="BA79" s="21" t="str">
        <f aca="false">IF(AP79="X","(1&lt;&lt;"&amp;AP$2&amp;") | ","")</f>
        <v/>
      </c>
      <c r="BB79" s="21" t="str">
        <f aca="false">IF(AQ79="X","(1&lt;&lt;"&amp;AQ$2&amp;") | ","")</f>
        <v/>
      </c>
      <c r="BC79" s="21" t="str">
        <f aca="false">IF(AR79="X","(1&lt;&lt;"&amp;AR$2&amp;") | ","")</f>
        <v/>
      </c>
      <c r="BD79" s="21" t="str">
        <f aca="false">IF(AS79="X","(1&lt;&lt;"&amp;AS$2&amp;") | ","")</f>
        <v/>
      </c>
      <c r="BE79" s="21" t="str">
        <f aca="false">IF(AT79="X","(1&lt;&lt;"&amp;AT$2&amp;") | ","")</f>
        <v/>
      </c>
      <c r="BF79" s="21" t="str">
        <f aca="false">AU79&amp;AV79&amp;AW79&amp;AX79&amp;AY79&amp;AZ79&amp;BA79&amp;BB79&amp;BC79&amp;BD79&amp;BE79</f>
        <v>(1&lt;&lt;(int)MasterType::Char) | (1&lt;&lt;(int)MasterType::Short) | (1&lt;&lt;(int)MasterType::Integer) | (1&lt;&lt;(int)MasterType::Long) | </v>
      </c>
      <c r="BH79" s="7" t="str">
        <f aca="false">"  {"&amp;A79&amp;REPT(" ",29-LEN(A79))&amp;", {"&amp;F79&amp;REPT(" ",5-LEN(F79))&amp;","&amp;G79&amp;REPT(" ",5-LEN(G79))&amp;"}, "&amp;H79&amp;REPT(" ",23-LEN(H79))&amp;", "&amp;I79&amp;REPT(" ",19-LEN(I79))&amp;", "&amp;J79&amp;REPT(" ",20-LEN(J79))&amp;","&amp;" { "&amp;IF(AH79="",0,MID(AH79,1,LEN(AH79)-2))&amp;", "&amp;IF(BF79="",0,MID(BF79,1,LEN(BF79)-2))&amp;" } },"</f>
        <v>  {ExprOperator::Substraction   , {false,true }, ExprPromMode::ToResult , (MasterType)0      , MasterType::Long    , { (1&lt;&lt;(int)MasterType::Long) , (1&lt;&lt;(int)MasterType::Char) | (1&lt;&lt;(int)MasterType::Short) | (1&lt;&lt;(int)MasterType::Integer) | (1&lt;&lt;(int)MasterType::Long)  } },</v>
      </c>
    </row>
    <row r="80" customFormat="false" ht="15" hidden="false" customHeight="false" outlineLevel="0" collapsed="false">
      <c r="A80" s="1" t="s">
        <v>69</v>
      </c>
      <c r="B80" s="2" t="s">
        <v>45</v>
      </c>
      <c r="C80" s="20" t="s">
        <v>70</v>
      </c>
      <c r="D80" s="3" t="s">
        <v>57</v>
      </c>
      <c r="E80" s="3" t="str">
        <f aca="false">IF(OR(F80="true",G80="true"),"X","-")</f>
        <v>X</v>
      </c>
      <c r="F80" s="3" t="str">
        <f aca="false">IF(COUNTIF(L80:U80,"X")&gt;1,"true","false")</f>
        <v>true</v>
      </c>
      <c r="G80" s="3" t="str">
        <f aca="false">IF(COUNTIF(AJ80:AS80,"X")&gt;1,"true","false")</f>
        <v>false</v>
      </c>
      <c r="H80" s="3" t="s">
        <v>58</v>
      </c>
      <c r="I80" s="3" t="s">
        <v>26</v>
      </c>
      <c r="J80" s="14" t="s">
        <v>32</v>
      </c>
      <c r="L80" s="1" t="s">
        <v>28</v>
      </c>
      <c r="M80" s="1" t="s">
        <v>29</v>
      </c>
      <c r="N80" s="1" t="s">
        <v>29</v>
      </c>
      <c r="O80" s="1" t="s">
        <v>29</v>
      </c>
      <c r="P80" s="1" t="s">
        <v>29</v>
      </c>
      <c r="Q80" s="1" t="s">
        <v>28</v>
      </c>
      <c r="R80" s="1" t="s">
        <v>28</v>
      </c>
      <c r="S80" s="1" t="s">
        <v>28</v>
      </c>
      <c r="T80" s="1" t="s">
        <v>28</v>
      </c>
      <c r="U80" s="1" t="s">
        <v>28</v>
      </c>
      <c r="V80" s="1" t="s">
        <v>28</v>
      </c>
      <c r="W80" s="21" t="str">
        <f aca="false">IF(L80="X","(1&lt;&lt;"&amp;L$2&amp;") | ","")</f>
        <v/>
      </c>
      <c r="X80" s="21" t="str">
        <f aca="false">IF(M80="X","(1&lt;&lt;"&amp;M$2&amp;") | ","")</f>
        <v>(1&lt;&lt;(int)MasterType::Char) | </v>
      </c>
      <c r="Y80" s="21" t="str">
        <f aca="false">IF(N80="X","(1&lt;&lt;"&amp;N$2&amp;") | ","")</f>
        <v>(1&lt;&lt;(int)MasterType::Short) | </v>
      </c>
      <c r="Z80" s="21" t="str">
        <f aca="false">IF(O80="X","(1&lt;&lt;"&amp;O$2&amp;") | ","")</f>
        <v>(1&lt;&lt;(int)MasterType::Integer) | </v>
      </c>
      <c r="AA80" s="21" t="str">
        <f aca="false">IF(P80="X","(1&lt;&lt;"&amp;P$2&amp;") | ","")</f>
        <v>(1&lt;&lt;(int)MasterType::Long) | </v>
      </c>
      <c r="AB80" s="21" t="str">
        <f aca="false">IF(Q80="X","(1&lt;&lt;"&amp;Q$2&amp;") | ","")</f>
        <v/>
      </c>
      <c r="AC80" s="21" t="str">
        <f aca="false">IF(R80="X","(1&lt;&lt;"&amp;R$2&amp;") | ","")</f>
        <v/>
      </c>
      <c r="AD80" s="21" t="str">
        <f aca="false">IF(S80="X","(1&lt;&lt;"&amp;S$2&amp;") | ","")</f>
        <v/>
      </c>
      <c r="AE80" s="21" t="str">
        <f aca="false">IF(T80="X","(1&lt;&lt;"&amp;T$2&amp;") | ","")</f>
        <v/>
      </c>
      <c r="AF80" s="21" t="str">
        <f aca="false">IF(U80="X","(1&lt;&lt;"&amp;U$2&amp;") | ","")</f>
        <v/>
      </c>
      <c r="AG80" s="21" t="str">
        <f aca="false">IF(V80="X","(1&lt;&lt;"&amp;V$2&amp;") | ","")</f>
        <v/>
      </c>
      <c r="AH80" s="21" t="str">
        <f aca="false">W80&amp;X80&amp;Y80&amp;Z80&amp;AA80&amp;AB80&amp;AC80&amp;AD80&amp;AE80&amp;AF80&amp;AG80</f>
        <v>(1&lt;&lt;(int)MasterType::Char) | (1&lt;&lt;(int)MasterType::Short) | (1&lt;&lt;(int)MasterType::Integer) | (1&lt;&lt;(int)MasterType::Long) | </v>
      </c>
      <c r="AJ80" s="1" t="s">
        <v>28</v>
      </c>
      <c r="AK80" s="1" t="s">
        <v>28</v>
      </c>
      <c r="AL80" s="1" t="s">
        <v>28</v>
      </c>
      <c r="AM80" s="1" t="s">
        <v>28</v>
      </c>
      <c r="AN80" s="1" t="s">
        <v>29</v>
      </c>
      <c r="AO80" s="1" t="s">
        <v>28</v>
      </c>
      <c r="AP80" s="1" t="s">
        <v>28</v>
      </c>
      <c r="AQ80" s="1" t="s">
        <v>28</v>
      </c>
      <c r="AR80" s="1" t="s">
        <v>28</v>
      </c>
      <c r="AS80" s="1" t="s">
        <v>28</v>
      </c>
      <c r="AT80" s="1" t="s">
        <v>28</v>
      </c>
      <c r="AU80" s="21" t="str">
        <f aca="false">IF(AJ80="X","(1&lt;&lt;"&amp;AJ$2&amp;") | ","")</f>
        <v/>
      </c>
      <c r="AV80" s="21" t="str">
        <f aca="false">IF(AK80="X","(1&lt;&lt;"&amp;AK$2&amp;") | ","")</f>
        <v/>
      </c>
      <c r="AW80" s="21" t="str">
        <f aca="false">IF(AL80="X","(1&lt;&lt;"&amp;AL$2&amp;") | ","")</f>
        <v/>
      </c>
      <c r="AX80" s="21" t="str">
        <f aca="false">IF(AM80="X","(1&lt;&lt;"&amp;AM$2&amp;") | ","")</f>
        <v/>
      </c>
      <c r="AY80" s="21" t="str">
        <f aca="false">IF(AN80="X","(1&lt;&lt;"&amp;AN$2&amp;") | ","")</f>
        <v>(1&lt;&lt;(int)MasterType::Long) | </v>
      </c>
      <c r="AZ80" s="21" t="str">
        <f aca="false">IF(AO80="X","(1&lt;&lt;"&amp;AO$2&amp;") | ","")</f>
        <v/>
      </c>
      <c r="BA80" s="21" t="str">
        <f aca="false">IF(AP80="X","(1&lt;&lt;"&amp;AP$2&amp;") | ","")</f>
        <v/>
      </c>
      <c r="BB80" s="21" t="str">
        <f aca="false">IF(AQ80="X","(1&lt;&lt;"&amp;AQ$2&amp;") | ","")</f>
        <v/>
      </c>
      <c r="BC80" s="21" t="str">
        <f aca="false">IF(AR80="X","(1&lt;&lt;"&amp;AR$2&amp;") | ","")</f>
        <v/>
      </c>
      <c r="BD80" s="21" t="str">
        <f aca="false">IF(AS80="X","(1&lt;&lt;"&amp;AS$2&amp;") | ","")</f>
        <v/>
      </c>
      <c r="BE80" s="21" t="str">
        <f aca="false">IF(AT80="X","(1&lt;&lt;"&amp;AT$2&amp;") | ","")</f>
        <v/>
      </c>
      <c r="BF80" s="21" t="str">
        <f aca="false">AU80&amp;AV80&amp;AW80&amp;AX80&amp;AY80&amp;AZ80&amp;BA80&amp;BB80&amp;BC80&amp;BD80&amp;BE80</f>
        <v>(1&lt;&lt;(int)MasterType::Long) | </v>
      </c>
      <c r="BH80" s="7" t="str">
        <f aca="false">"  {"&amp;A80&amp;REPT(" ",29-LEN(A80))&amp;", {"&amp;F80&amp;REPT(" ",5-LEN(F80))&amp;","&amp;G80&amp;REPT(" ",5-LEN(G80))&amp;"}, "&amp;H80&amp;REPT(" ",23-LEN(H80))&amp;", "&amp;I80&amp;REPT(" ",19-LEN(I80))&amp;", "&amp;J80&amp;REPT(" ",20-LEN(J80))&amp;","&amp;" { "&amp;IF(AH80="",0,MID(AH80,1,LEN(AH80)-2))&amp;", "&amp;IF(BF80="",0,MID(BF80,1,LEN(BF80)-2))&amp;" } },"</f>
        <v>  {ExprOperator::Substraction   , {true ,false}, ExprPromMode::ToResult , (MasterType)0      , MasterType::Long    , { (1&lt;&lt;(int)MasterType::Char) | (1&lt;&lt;(int)MasterType::Short) | (1&lt;&lt;(int)MasterType::Integer) | (1&lt;&lt;(int)MasterType::Long) , (1&lt;&lt;(int)MasterType::Long)  } },</v>
      </c>
    </row>
    <row r="81" customFormat="false" ht="15" hidden="false" customHeight="false" outlineLevel="0" collapsed="false">
      <c r="A81" s="1" t="s">
        <v>69</v>
      </c>
      <c r="B81" s="2" t="s">
        <v>45</v>
      </c>
      <c r="C81" s="20" t="s">
        <v>70</v>
      </c>
      <c r="D81" s="3" t="s">
        <v>57</v>
      </c>
      <c r="E81" s="3" t="str">
        <f aca="false">IF(OR(F81="true",G81="true"),"X","-")</f>
        <v>X</v>
      </c>
      <c r="F81" s="3" t="str">
        <f aca="false">IF(COUNTIF(L81:U81,"X")&gt;1,"true","false")</f>
        <v>false</v>
      </c>
      <c r="G81" s="3" t="str">
        <f aca="false">IF(COUNTIF(AJ81:AS81,"X")&gt;1,"true","false")</f>
        <v>true</v>
      </c>
      <c r="H81" s="3" t="s">
        <v>58</v>
      </c>
      <c r="I81" s="3" t="s">
        <v>26</v>
      </c>
      <c r="J81" s="14" t="s">
        <v>33</v>
      </c>
      <c r="L81" s="1" t="s">
        <v>28</v>
      </c>
      <c r="M81" s="1" t="s">
        <v>28</v>
      </c>
      <c r="O81" s="1" t="s">
        <v>28</v>
      </c>
      <c r="P81" s="1" t="s">
        <v>28</v>
      </c>
      <c r="Q81" s="1" t="s">
        <v>29</v>
      </c>
      <c r="R81" s="1" t="s">
        <v>28</v>
      </c>
      <c r="S81" s="1" t="s">
        <v>28</v>
      </c>
      <c r="T81" s="1" t="s">
        <v>28</v>
      </c>
      <c r="U81" s="1" t="s">
        <v>28</v>
      </c>
      <c r="V81" s="1" t="s">
        <v>28</v>
      </c>
      <c r="W81" s="21" t="str">
        <f aca="false">IF(L81="X","(1&lt;&lt;"&amp;L$2&amp;") | ","")</f>
        <v/>
      </c>
      <c r="X81" s="21" t="str">
        <f aca="false">IF(M81="X","(1&lt;&lt;"&amp;M$2&amp;") | ","")</f>
        <v/>
      </c>
      <c r="Y81" s="21" t="str">
        <f aca="false">IF(N81="X","(1&lt;&lt;"&amp;N$2&amp;") | ","")</f>
        <v/>
      </c>
      <c r="Z81" s="21" t="str">
        <f aca="false">IF(O81="X","(1&lt;&lt;"&amp;O$2&amp;") | ","")</f>
        <v/>
      </c>
      <c r="AA81" s="21" t="str">
        <f aca="false">IF(P81="X","(1&lt;&lt;"&amp;P$2&amp;") | ","")</f>
        <v/>
      </c>
      <c r="AB81" s="21" t="str">
        <f aca="false">IF(Q81="X","(1&lt;&lt;"&amp;Q$2&amp;") | ","")</f>
        <v>(1&lt;&lt;(int)MasterType::Float) | </v>
      </c>
      <c r="AC81" s="21" t="str">
        <f aca="false">IF(R81="X","(1&lt;&lt;"&amp;R$2&amp;") | ","")</f>
        <v/>
      </c>
      <c r="AD81" s="21" t="str">
        <f aca="false">IF(S81="X","(1&lt;&lt;"&amp;S$2&amp;") | ","")</f>
        <v/>
      </c>
      <c r="AE81" s="21" t="str">
        <f aca="false">IF(T81="X","(1&lt;&lt;"&amp;T$2&amp;") | ","")</f>
        <v/>
      </c>
      <c r="AF81" s="21" t="str">
        <f aca="false">IF(U81="X","(1&lt;&lt;"&amp;U$2&amp;") | ","")</f>
        <v/>
      </c>
      <c r="AG81" s="21" t="str">
        <f aca="false">IF(V81="X","(1&lt;&lt;"&amp;V$2&amp;") | ","")</f>
        <v/>
      </c>
      <c r="AH81" s="21" t="str">
        <f aca="false">W81&amp;X81&amp;Y81&amp;Z81&amp;AA81&amp;AB81&amp;AC81&amp;AD81&amp;AE81&amp;AF81&amp;AG81</f>
        <v>(1&lt;&lt;(int)MasterType::Float) | </v>
      </c>
      <c r="AJ81" s="1" t="s">
        <v>28</v>
      </c>
      <c r="AK81" s="1" t="s">
        <v>29</v>
      </c>
      <c r="AL81" s="1" t="s">
        <v>29</v>
      </c>
      <c r="AM81" s="1" t="s">
        <v>29</v>
      </c>
      <c r="AN81" s="1" t="s">
        <v>29</v>
      </c>
      <c r="AO81" s="1" t="s">
        <v>29</v>
      </c>
      <c r="AP81" s="1" t="s">
        <v>28</v>
      </c>
      <c r="AQ81" s="1" t="s">
        <v>28</v>
      </c>
      <c r="AR81" s="1" t="s">
        <v>28</v>
      </c>
      <c r="AS81" s="1" t="s">
        <v>28</v>
      </c>
      <c r="AT81" s="1" t="s">
        <v>28</v>
      </c>
      <c r="AU81" s="21" t="str">
        <f aca="false">IF(AJ81="X","(1&lt;&lt;"&amp;AJ$2&amp;") | ","")</f>
        <v/>
      </c>
      <c r="AV81" s="21" t="str">
        <f aca="false">IF(AK81="X","(1&lt;&lt;"&amp;AK$2&amp;") | ","")</f>
        <v>(1&lt;&lt;(int)MasterType::Char) | </v>
      </c>
      <c r="AW81" s="21" t="str">
        <f aca="false">IF(AL81="X","(1&lt;&lt;"&amp;AL$2&amp;") | ","")</f>
        <v>(1&lt;&lt;(int)MasterType::Short) | </v>
      </c>
      <c r="AX81" s="21" t="str">
        <f aca="false">IF(AM81="X","(1&lt;&lt;"&amp;AM$2&amp;") | ","")</f>
        <v>(1&lt;&lt;(int)MasterType::Integer) | </v>
      </c>
      <c r="AY81" s="21" t="str">
        <f aca="false">IF(AN81="X","(1&lt;&lt;"&amp;AN$2&amp;") | ","")</f>
        <v>(1&lt;&lt;(int)MasterType::Long) | </v>
      </c>
      <c r="AZ81" s="21" t="str">
        <f aca="false">IF(AO81="X","(1&lt;&lt;"&amp;AO$2&amp;") | ","")</f>
        <v>(1&lt;&lt;(int)MasterType::Float) | </v>
      </c>
      <c r="BA81" s="21" t="str">
        <f aca="false">IF(AP81="X","(1&lt;&lt;"&amp;AP$2&amp;") | ","")</f>
        <v/>
      </c>
      <c r="BB81" s="21" t="str">
        <f aca="false">IF(AQ81="X","(1&lt;&lt;"&amp;AQ$2&amp;") | ","")</f>
        <v/>
      </c>
      <c r="BC81" s="21" t="str">
        <f aca="false">IF(AR81="X","(1&lt;&lt;"&amp;AR$2&amp;") | ","")</f>
        <v/>
      </c>
      <c r="BD81" s="21" t="str">
        <f aca="false">IF(AS81="X","(1&lt;&lt;"&amp;AS$2&amp;") | ","")</f>
        <v/>
      </c>
      <c r="BE81" s="21" t="str">
        <f aca="false">IF(AT81="X","(1&lt;&lt;"&amp;AT$2&amp;") | ","")</f>
        <v/>
      </c>
      <c r="BF81" s="21" t="str">
        <f aca="false">AU81&amp;AV81&amp;AW81&amp;AX81&amp;AY81&amp;AZ81&amp;BA81&amp;BB81&amp;BC81&amp;BD81&amp;BE81</f>
        <v>(1&lt;&lt;(int)MasterType::Char) | (1&lt;&lt;(int)MasterType::Short) | (1&lt;&lt;(int)MasterType::Integer) | (1&lt;&lt;(int)MasterType::Long) | (1&lt;&lt;(int)MasterType::Float) | </v>
      </c>
      <c r="BH81" s="7" t="str">
        <f aca="false">"  {"&amp;A81&amp;REPT(" ",29-LEN(A81))&amp;", {"&amp;F81&amp;REPT(" ",5-LEN(F81))&amp;","&amp;G81&amp;REPT(" ",5-LEN(G81))&amp;"}, "&amp;H81&amp;REPT(" ",23-LEN(H81))&amp;", "&amp;I81&amp;REPT(" ",19-LEN(I81))&amp;", "&amp;J81&amp;REPT(" ",20-LEN(J81))&amp;","&amp;" { "&amp;IF(AH81="",0,MID(AH81,1,LEN(AH81)-2))&amp;", "&amp;IF(BF81="",0,MID(BF81,1,LEN(BF81)-2))&amp;" } },"</f>
        <v>  {ExprOperator::Substraction   , {false,true }, ExprPromMode::ToResult , (MasterType)0      , MasterType::Float   , { (1&lt;&lt;(int)MasterType::Float) , (1&lt;&lt;(int)MasterType::Char) | (1&lt;&lt;(int)MasterType::Short) | (1&lt;&lt;(int)MasterType::Integer) | (1&lt;&lt;(int)MasterType::Long) | (1&lt;&lt;(int)MasterType::Float)  } },</v>
      </c>
    </row>
    <row r="82" customFormat="false" ht="15" hidden="false" customHeight="false" outlineLevel="0" collapsed="false">
      <c r="A82" s="1" t="s">
        <v>69</v>
      </c>
      <c r="B82" s="2" t="s">
        <v>45</v>
      </c>
      <c r="C82" s="20" t="s">
        <v>70</v>
      </c>
      <c r="D82" s="3" t="s">
        <v>57</v>
      </c>
      <c r="E82" s="3" t="str">
        <f aca="false">IF(OR(F82="true",G82="true"),"X","-")</f>
        <v>X</v>
      </c>
      <c r="F82" s="3" t="str">
        <f aca="false">IF(COUNTIF(L82:U82,"X")&gt;1,"true","false")</f>
        <v>true</v>
      </c>
      <c r="G82" s="3" t="str">
        <f aca="false">IF(COUNTIF(AJ82:AS82,"X")&gt;1,"true","false")</f>
        <v>false</v>
      </c>
      <c r="H82" s="3" t="s">
        <v>58</v>
      </c>
      <c r="I82" s="3" t="s">
        <v>26</v>
      </c>
      <c r="J82" s="14" t="s">
        <v>33</v>
      </c>
      <c r="L82" s="1" t="s">
        <v>28</v>
      </c>
      <c r="M82" s="1" t="s">
        <v>29</v>
      </c>
      <c r="N82" s="1" t="s">
        <v>29</v>
      </c>
      <c r="O82" s="1" t="s">
        <v>29</v>
      </c>
      <c r="P82" s="1" t="s">
        <v>29</v>
      </c>
      <c r="Q82" s="1" t="s">
        <v>29</v>
      </c>
      <c r="R82" s="1" t="s">
        <v>28</v>
      </c>
      <c r="S82" s="1" t="s">
        <v>28</v>
      </c>
      <c r="T82" s="1" t="s">
        <v>28</v>
      </c>
      <c r="U82" s="1" t="s">
        <v>28</v>
      </c>
      <c r="V82" s="1" t="s">
        <v>28</v>
      </c>
      <c r="W82" s="21" t="str">
        <f aca="false">IF(L82="X","(1&lt;&lt;"&amp;L$2&amp;") | ","")</f>
        <v/>
      </c>
      <c r="X82" s="21" t="str">
        <f aca="false">IF(M82="X","(1&lt;&lt;"&amp;M$2&amp;") | ","")</f>
        <v>(1&lt;&lt;(int)MasterType::Char) | </v>
      </c>
      <c r="Y82" s="21" t="str">
        <f aca="false">IF(N82="X","(1&lt;&lt;"&amp;N$2&amp;") | ","")</f>
        <v>(1&lt;&lt;(int)MasterType::Short) | </v>
      </c>
      <c r="Z82" s="21" t="str">
        <f aca="false">IF(O82="X","(1&lt;&lt;"&amp;O$2&amp;") | ","")</f>
        <v>(1&lt;&lt;(int)MasterType::Integer) | </v>
      </c>
      <c r="AA82" s="21" t="str">
        <f aca="false">IF(P82="X","(1&lt;&lt;"&amp;P$2&amp;") | ","")</f>
        <v>(1&lt;&lt;(int)MasterType::Long) | </v>
      </c>
      <c r="AB82" s="21" t="str">
        <f aca="false">IF(Q82="X","(1&lt;&lt;"&amp;Q$2&amp;") | ","")</f>
        <v>(1&lt;&lt;(int)MasterType::Float) | </v>
      </c>
      <c r="AC82" s="21" t="str">
        <f aca="false">IF(R82="X","(1&lt;&lt;"&amp;R$2&amp;") | ","")</f>
        <v/>
      </c>
      <c r="AD82" s="21" t="str">
        <f aca="false">IF(S82="X","(1&lt;&lt;"&amp;S$2&amp;") | ","")</f>
        <v/>
      </c>
      <c r="AE82" s="21" t="str">
        <f aca="false">IF(T82="X","(1&lt;&lt;"&amp;T$2&amp;") | ","")</f>
        <v/>
      </c>
      <c r="AF82" s="21" t="str">
        <f aca="false">IF(U82="X","(1&lt;&lt;"&amp;U$2&amp;") | ","")</f>
        <v/>
      </c>
      <c r="AG82" s="21" t="str">
        <f aca="false">IF(V82="X","(1&lt;&lt;"&amp;V$2&amp;") | ","")</f>
        <v/>
      </c>
      <c r="AH82" s="21" t="str">
        <f aca="false">W82&amp;X82&amp;Y82&amp;Z82&amp;AA82&amp;AB82&amp;AC82&amp;AD82&amp;AE82&amp;AF82&amp;AG82</f>
        <v>(1&lt;&lt;(int)MasterType::Char) | (1&lt;&lt;(int)MasterType::Short) | (1&lt;&lt;(int)MasterType::Integer) | (1&lt;&lt;(int)MasterType::Long) | (1&lt;&lt;(int)MasterType::Float) | </v>
      </c>
      <c r="AJ82" s="1" t="s">
        <v>28</v>
      </c>
      <c r="AK82" s="1" t="s">
        <v>28</v>
      </c>
      <c r="AL82" s="1" t="s">
        <v>28</v>
      </c>
      <c r="AM82" s="1" t="s">
        <v>28</v>
      </c>
      <c r="AN82" s="1" t="s">
        <v>28</v>
      </c>
      <c r="AO82" s="1" t="s">
        <v>29</v>
      </c>
      <c r="AP82" s="1" t="s">
        <v>28</v>
      </c>
      <c r="AQ82" s="1" t="s">
        <v>28</v>
      </c>
      <c r="AR82" s="1" t="s">
        <v>28</v>
      </c>
      <c r="AS82" s="1" t="s">
        <v>28</v>
      </c>
      <c r="AT82" s="1" t="s">
        <v>28</v>
      </c>
      <c r="AU82" s="21" t="str">
        <f aca="false">IF(AJ82="X","(1&lt;&lt;"&amp;AJ$2&amp;") | ","")</f>
        <v/>
      </c>
      <c r="AV82" s="21" t="str">
        <f aca="false">IF(AK82="X","(1&lt;&lt;"&amp;AK$2&amp;") | ","")</f>
        <v/>
      </c>
      <c r="AW82" s="21" t="str">
        <f aca="false">IF(AL82="X","(1&lt;&lt;"&amp;AL$2&amp;") | ","")</f>
        <v/>
      </c>
      <c r="AX82" s="21" t="str">
        <f aca="false">IF(AM82="X","(1&lt;&lt;"&amp;AM$2&amp;") | ","")</f>
        <v/>
      </c>
      <c r="AY82" s="21" t="str">
        <f aca="false">IF(AN82="X","(1&lt;&lt;"&amp;AN$2&amp;") | ","")</f>
        <v/>
      </c>
      <c r="AZ82" s="21" t="str">
        <f aca="false">IF(AO82="X","(1&lt;&lt;"&amp;AO$2&amp;") | ","")</f>
        <v>(1&lt;&lt;(int)MasterType::Float) | </v>
      </c>
      <c r="BA82" s="21" t="str">
        <f aca="false">IF(AP82="X","(1&lt;&lt;"&amp;AP$2&amp;") | ","")</f>
        <v/>
      </c>
      <c r="BB82" s="21" t="str">
        <f aca="false">IF(AQ82="X","(1&lt;&lt;"&amp;AQ$2&amp;") | ","")</f>
        <v/>
      </c>
      <c r="BC82" s="21" t="str">
        <f aca="false">IF(AR82="X","(1&lt;&lt;"&amp;AR$2&amp;") | ","")</f>
        <v/>
      </c>
      <c r="BD82" s="21" t="str">
        <f aca="false">IF(AS82="X","(1&lt;&lt;"&amp;AS$2&amp;") | ","")</f>
        <v/>
      </c>
      <c r="BE82" s="21" t="str">
        <f aca="false">IF(AT82="X","(1&lt;&lt;"&amp;AT$2&amp;") | ","")</f>
        <v/>
      </c>
      <c r="BF82" s="21" t="str">
        <f aca="false">AU82&amp;AV82&amp;AW82&amp;AX82&amp;AY82&amp;AZ82&amp;BA82&amp;BB82&amp;BC82&amp;BD82&amp;BE82</f>
        <v>(1&lt;&lt;(int)MasterType::Float) | </v>
      </c>
      <c r="BH82" s="7" t="str">
        <f aca="false">"  {"&amp;A82&amp;REPT(" ",29-LEN(A82))&amp;", {"&amp;F82&amp;REPT(" ",5-LEN(F82))&amp;","&amp;G82&amp;REPT(" ",5-LEN(G82))&amp;"}, "&amp;H82&amp;REPT(" ",23-LEN(H82))&amp;", "&amp;I82&amp;REPT(" ",19-LEN(I82))&amp;", "&amp;J82&amp;REPT(" ",20-LEN(J82))&amp;","&amp;" { "&amp;IF(AH82="",0,MID(AH82,1,LEN(AH82)-2))&amp;", "&amp;IF(BF82="",0,MID(BF82,1,LEN(BF82)-2))&amp;" } },"</f>
        <v>  {ExprOperator::Substraction   , {true ,false}, ExprPromMode::ToResult , (MasterType)0      , MasterType::Float   , { (1&lt;&lt;(int)MasterType::Char) | (1&lt;&lt;(int)MasterType::Short) | (1&lt;&lt;(int)MasterType::Integer) | (1&lt;&lt;(int)MasterType::Long) | (1&lt;&lt;(int)MasterType::Float) , (1&lt;&lt;(int)MasterType::Float)  } },</v>
      </c>
    </row>
    <row r="83" customFormat="false" ht="15" hidden="false" customHeight="false" outlineLevel="0" collapsed="false">
      <c r="A83" s="1" t="s">
        <v>71</v>
      </c>
      <c r="B83" s="2" t="s">
        <v>72</v>
      </c>
      <c r="C83" s="20" t="s">
        <v>73</v>
      </c>
      <c r="D83" s="3" t="s">
        <v>57</v>
      </c>
      <c r="E83" s="3" t="str">
        <f aca="false">IF(OR(F83="true",G83="true"),"X","-")</f>
        <v>-</v>
      </c>
      <c r="F83" s="3" t="str">
        <f aca="false">IF(COUNTIF(L83:U83,"X")&gt;1,"true","false")</f>
        <v>false</v>
      </c>
      <c r="G83" s="3" t="str">
        <f aca="false">IF(COUNTIF(AJ83:AS83,"X")&gt;1,"true","false")</f>
        <v>false</v>
      </c>
      <c r="H83" s="3" t="s">
        <v>74</v>
      </c>
      <c r="I83" s="14" t="s">
        <v>27</v>
      </c>
      <c r="J83" s="14" t="s">
        <v>27</v>
      </c>
      <c r="L83" s="1" t="s">
        <v>28</v>
      </c>
      <c r="M83" s="1" t="s">
        <v>29</v>
      </c>
      <c r="N83" s="1" t="s">
        <v>28</v>
      </c>
      <c r="O83" s="1" t="s">
        <v>28</v>
      </c>
      <c r="P83" s="1" t="s">
        <v>28</v>
      </c>
      <c r="Q83" s="1" t="s">
        <v>28</v>
      </c>
      <c r="R83" s="1" t="s">
        <v>28</v>
      </c>
      <c r="S83" s="1" t="s">
        <v>28</v>
      </c>
      <c r="T83" s="1" t="s">
        <v>28</v>
      </c>
      <c r="U83" s="1" t="s">
        <v>28</v>
      </c>
      <c r="V83" s="1" t="s">
        <v>28</v>
      </c>
      <c r="W83" s="21" t="str">
        <f aca="false">IF(L83="X","(1&lt;&lt;"&amp;L$2&amp;") | ","")</f>
        <v/>
      </c>
      <c r="X83" s="21" t="str">
        <f aca="false">IF(M83="X","(1&lt;&lt;"&amp;M$2&amp;") | ","")</f>
        <v>(1&lt;&lt;(int)MasterType::Char) | </v>
      </c>
      <c r="Y83" s="21" t="str">
        <f aca="false">IF(N83="X","(1&lt;&lt;"&amp;N$2&amp;") | ","")</f>
        <v/>
      </c>
      <c r="Z83" s="21" t="str">
        <f aca="false">IF(O83="X","(1&lt;&lt;"&amp;O$2&amp;") | ","")</f>
        <v/>
      </c>
      <c r="AA83" s="21" t="str">
        <f aca="false">IF(P83="X","(1&lt;&lt;"&amp;P$2&amp;") | ","")</f>
        <v/>
      </c>
      <c r="AB83" s="21" t="str">
        <f aca="false">IF(Q83="X","(1&lt;&lt;"&amp;Q$2&amp;") | ","")</f>
        <v/>
      </c>
      <c r="AC83" s="21" t="str">
        <f aca="false">IF(R83="X","(1&lt;&lt;"&amp;R$2&amp;") | ","")</f>
        <v/>
      </c>
      <c r="AD83" s="21" t="str">
        <f aca="false">IF(S83="X","(1&lt;&lt;"&amp;S$2&amp;") | ","")</f>
        <v/>
      </c>
      <c r="AE83" s="21" t="str">
        <f aca="false">IF(T83="X","(1&lt;&lt;"&amp;T$2&amp;") | ","")</f>
        <v/>
      </c>
      <c r="AF83" s="21" t="str">
        <f aca="false">IF(U83="X","(1&lt;&lt;"&amp;U$2&amp;") | ","")</f>
        <v/>
      </c>
      <c r="AG83" s="21" t="str">
        <f aca="false">IF(V83="X","(1&lt;&lt;"&amp;V$2&amp;") | ","")</f>
        <v/>
      </c>
      <c r="AH83" s="21" t="str">
        <f aca="false">W83&amp;X83&amp;Y83&amp;Z83&amp;AA83&amp;AB83&amp;AC83&amp;AD83&amp;AE83&amp;AF83&amp;AG83</f>
        <v>(1&lt;&lt;(int)MasterType::Char) | </v>
      </c>
      <c r="AJ83" s="1" t="s">
        <v>28</v>
      </c>
      <c r="AK83" s="1" t="s">
        <v>29</v>
      </c>
      <c r="AL83" s="1" t="s">
        <v>28</v>
      </c>
      <c r="AM83" s="1" t="s">
        <v>28</v>
      </c>
      <c r="AN83" s="1" t="s">
        <v>28</v>
      </c>
      <c r="AO83" s="1" t="s">
        <v>28</v>
      </c>
      <c r="AP83" s="1" t="s">
        <v>28</v>
      </c>
      <c r="AQ83" s="1" t="s">
        <v>28</v>
      </c>
      <c r="AR83" s="1" t="s">
        <v>28</v>
      </c>
      <c r="AS83" s="1" t="s">
        <v>28</v>
      </c>
      <c r="AT83" s="1" t="s">
        <v>28</v>
      </c>
      <c r="AU83" s="21" t="str">
        <f aca="false">IF(AJ83="X","(1&lt;&lt;"&amp;AJ$2&amp;") | ","")</f>
        <v/>
      </c>
      <c r="AV83" s="21" t="str">
        <f aca="false">IF(AK83="X","(1&lt;&lt;"&amp;AK$2&amp;") | ","")</f>
        <v>(1&lt;&lt;(int)MasterType::Char) | </v>
      </c>
      <c r="AW83" s="21" t="str">
        <f aca="false">IF(AL83="X","(1&lt;&lt;"&amp;AL$2&amp;") | ","")</f>
        <v/>
      </c>
      <c r="AX83" s="21" t="str">
        <f aca="false">IF(AM83="X","(1&lt;&lt;"&amp;AM$2&amp;") | ","")</f>
        <v/>
      </c>
      <c r="AY83" s="21" t="str">
        <f aca="false">IF(AN83="X","(1&lt;&lt;"&amp;AN$2&amp;") | ","")</f>
        <v/>
      </c>
      <c r="AZ83" s="21" t="str">
        <f aca="false">IF(AO83="X","(1&lt;&lt;"&amp;AO$2&amp;") | ","")</f>
        <v/>
      </c>
      <c r="BA83" s="21" t="str">
        <f aca="false">IF(AP83="X","(1&lt;&lt;"&amp;AP$2&amp;") | ","")</f>
        <v/>
      </c>
      <c r="BB83" s="21" t="str">
        <f aca="false">IF(AQ83="X","(1&lt;&lt;"&amp;AQ$2&amp;") | ","")</f>
        <v/>
      </c>
      <c r="BC83" s="21" t="str">
        <f aca="false">IF(AR83="X","(1&lt;&lt;"&amp;AR$2&amp;") | ","")</f>
        <v/>
      </c>
      <c r="BD83" s="21" t="str">
        <f aca="false">IF(AS83="X","(1&lt;&lt;"&amp;AS$2&amp;") | ","")</f>
        <v/>
      </c>
      <c r="BE83" s="21" t="str">
        <f aca="false">IF(AT83="X","(1&lt;&lt;"&amp;AT$2&amp;") | ","")</f>
        <v/>
      </c>
      <c r="BF83" s="21" t="str">
        <f aca="false">AU83&amp;AV83&amp;AW83&amp;AX83&amp;AY83&amp;AZ83&amp;BA83&amp;BB83&amp;BC83&amp;BD83&amp;BE83</f>
        <v>(1&lt;&lt;(int)MasterType::Char) | </v>
      </c>
      <c r="BH83" s="7" t="str">
        <f aca="false">"  {"&amp;A83&amp;REPT(" ",29-LEN(A83))&amp;", {"&amp;F83&amp;REPT(" ",5-LEN(F83))&amp;","&amp;G83&amp;REPT(" ",5-LEN(G83))&amp;"}, "&amp;H83&amp;REPT(" ",23-LEN(H83))&amp;", "&amp;I83&amp;REPT(" ",19-LEN(I83))&amp;", "&amp;J83&amp;REPT(" ",20-LEN(J83))&amp;","&amp;" { "&amp;IF(AH83="",0,MID(AH83,1,LEN(AH83)-2))&amp;", "&amp;IF(BF83="",0,MID(BF83,1,LEN(BF83)-2))&amp;" } },"</f>
        <v>  {ExprOperator::ShiftLeft      , {false,false}, ExprPromMode::ToOther  , MasterType::Char   , MasterType::Char    , { (1&lt;&lt;(int)MasterType::Char) , (1&lt;&lt;(int)MasterType::Char)  } },</v>
      </c>
    </row>
    <row r="84" customFormat="false" ht="15" hidden="false" customHeight="false" outlineLevel="0" collapsed="false">
      <c r="A84" s="1" t="s">
        <v>71</v>
      </c>
      <c r="B84" s="2" t="s">
        <v>72</v>
      </c>
      <c r="C84" s="20" t="s">
        <v>73</v>
      </c>
      <c r="D84" s="3" t="s">
        <v>57</v>
      </c>
      <c r="E84" s="3" t="str">
        <f aca="false">IF(OR(F84="true",G84="true"),"X","-")</f>
        <v>X</v>
      </c>
      <c r="F84" s="3" t="str">
        <f aca="false">IF(COUNTIF(L84:U84,"X")&gt;1,"true","false")</f>
        <v>false</v>
      </c>
      <c r="G84" s="3" t="str">
        <f aca="false">IF(COUNTIF(AJ84:AS84,"X")&gt;1,"true","false")</f>
        <v>true</v>
      </c>
      <c r="H84" s="3" t="s">
        <v>74</v>
      </c>
      <c r="I84" s="14" t="s">
        <v>30</v>
      </c>
      <c r="J84" s="14" t="s">
        <v>30</v>
      </c>
      <c r="L84" s="1" t="s">
        <v>28</v>
      </c>
      <c r="M84" s="1" t="s">
        <v>28</v>
      </c>
      <c r="N84" s="1" t="s">
        <v>29</v>
      </c>
      <c r="O84" s="1" t="s">
        <v>28</v>
      </c>
      <c r="P84" s="1" t="s">
        <v>28</v>
      </c>
      <c r="Q84" s="1" t="s">
        <v>28</v>
      </c>
      <c r="R84" s="1" t="s">
        <v>28</v>
      </c>
      <c r="S84" s="1" t="s">
        <v>28</v>
      </c>
      <c r="T84" s="1" t="s">
        <v>28</v>
      </c>
      <c r="U84" s="1" t="s">
        <v>28</v>
      </c>
      <c r="V84" s="1" t="s">
        <v>28</v>
      </c>
      <c r="W84" s="21" t="str">
        <f aca="false">IF(L84="X","(1&lt;&lt;"&amp;L$2&amp;") | ","")</f>
        <v/>
      </c>
      <c r="X84" s="21" t="str">
        <f aca="false">IF(M84="X","(1&lt;&lt;"&amp;M$2&amp;") | ","")</f>
        <v/>
      </c>
      <c r="Y84" s="21" t="str">
        <f aca="false">IF(N84="X","(1&lt;&lt;"&amp;N$2&amp;") | ","")</f>
        <v>(1&lt;&lt;(int)MasterType::Short) | </v>
      </c>
      <c r="Z84" s="21" t="str">
        <f aca="false">IF(O84="X","(1&lt;&lt;"&amp;O$2&amp;") | ","")</f>
        <v/>
      </c>
      <c r="AA84" s="21" t="str">
        <f aca="false">IF(P84="X","(1&lt;&lt;"&amp;P$2&amp;") | ","")</f>
        <v/>
      </c>
      <c r="AB84" s="21" t="str">
        <f aca="false">IF(Q84="X","(1&lt;&lt;"&amp;Q$2&amp;") | ","")</f>
        <v/>
      </c>
      <c r="AC84" s="21" t="str">
        <f aca="false">IF(R84="X","(1&lt;&lt;"&amp;R$2&amp;") | ","")</f>
        <v/>
      </c>
      <c r="AD84" s="21" t="str">
        <f aca="false">IF(S84="X","(1&lt;&lt;"&amp;S$2&amp;") | ","")</f>
        <v/>
      </c>
      <c r="AE84" s="21" t="str">
        <f aca="false">IF(T84="X","(1&lt;&lt;"&amp;T$2&amp;") | ","")</f>
        <v/>
      </c>
      <c r="AF84" s="21" t="str">
        <f aca="false">IF(U84="X","(1&lt;&lt;"&amp;U$2&amp;") | ","")</f>
        <v/>
      </c>
      <c r="AG84" s="21" t="str">
        <f aca="false">IF(V84="X","(1&lt;&lt;"&amp;V$2&amp;") | ","")</f>
        <v/>
      </c>
      <c r="AH84" s="21" t="str">
        <f aca="false">W84&amp;X84&amp;Y84&amp;Z84&amp;AA84&amp;AB84&amp;AC84&amp;AD84&amp;AE84&amp;AF84&amp;AG84</f>
        <v>(1&lt;&lt;(int)MasterType::Short) | </v>
      </c>
      <c r="AJ84" s="1" t="s">
        <v>28</v>
      </c>
      <c r="AK84" s="1" t="s">
        <v>29</v>
      </c>
      <c r="AL84" s="1" t="s">
        <v>29</v>
      </c>
      <c r="AM84" s="1" t="s">
        <v>28</v>
      </c>
      <c r="AN84" s="1" t="s">
        <v>28</v>
      </c>
      <c r="AO84" s="1" t="s">
        <v>28</v>
      </c>
      <c r="AP84" s="1" t="s">
        <v>28</v>
      </c>
      <c r="AQ84" s="1" t="s">
        <v>28</v>
      </c>
      <c r="AR84" s="1" t="s">
        <v>28</v>
      </c>
      <c r="AS84" s="1" t="s">
        <v>28</v>
      </c>
      <c r="AT84" s="1" t="s">
        <v>28</v>
      </c>
      <c r="AU84" s="21" t="str">
        <f aca="false">IF(AJ84="X","(1&lt;&lt;"&amp;AJ$2&amp;") | ","")</f>
        <v/>
      </c>
      <c r="AV84" s="21" t="str">
        <f aca="false">IF(AK84="X","(1&lt;&lt;"&amp;AK$2&amp;") | ","")</f>
        <v>(1&lt;&lt;(int)MasterType::Char) | </v>
      </c>
      <c r="AW84" s="21" t="str">
        <f aca="false">IF(AL84="X","(1&lt;&lt;"&amp;AL$2&amp;") | ","")</f>
        <v>(1&lt;&lt;(int)MasterType::Short) | </v>
      </c>
      <c r="AX84" s="21" t="str">
        <f aca="false">IF(AM84="X","(1&lt;&lt;"&amp;AM$2&amp;") | ","")</f>
        <v/>
      </c>
      <c r="AY84" s="21" t="str">
        <f aca="false">IF(AN84="X","(1&lt;&lt;"&amp;AN$2&amp;") | ","")</f>
        <v/>
      </c>
      <c r="AZ84" s="21" t="str">
        <f aca="false">IF(AO84="X","(1&lt;&lt;"&amp;AO$2&amp;") | ","")</f>
        <v/>
      </c>
      <c r="BA84" s="21" t="str">
        <f aca="false">IF(AP84="X","(1&lt;&lt;"&amp;AP$2&amp;") | ","")</f>
        <v/>
      </c>
      <c r="BB84" s="21" t="str">
        <f aca="false">IF(AQ84="X","(1&lt;&lt;"&amp;AQ$2&amp;") | ","")</f>
        <v/>
      </c>
      <c r="BC84" s="21" t="str">
        <f aca="false">IF(AR84="X","(1&lt;&lt;"&amp;AR$2&amp;") | ","")</f>
        <v/>
      </c>
      <c r="BD84" s="21" t="str">
        <f aca="false">IF(AS84="X","(1&lt;&lt;"&amp;AS$2&amp;") | ","")</f>
        <v/>
      </c>
      <c r="BE84" s="21" t="str">
        <f aca="false">IF(AT84="X","(1&lt;&lt;"&amp;AT$2&amp;") | ","")</f>
        <v/>
      </c>
      <c r="BF84" s="21" t="str">
        <f aca="false">AU84&amp;AV84&amp;AW84&amp;AX84&amp;AY84&amp;AZ84&amp;BA84&amp;BB84&amp;BC84&amp;BD84&amp;BE84</f>
        <v>(1&lt;&lt;(int)MasterType::Char) | (1&lt;&lt;(int)MasterType::Short) | </v>
      </c>
      <c r="BH84" s="7" t="str">
        <f aca="false">"  {"&amp;A84&amp;REPT(" ",29-LEN(A84))&amp;", {"&amp;F84&amp;REPT(" ",5-LEN(F84))&amp;","&amp;G84&amp;REPT(" ",5-LEN(G84))&amp;"}, "&amp;H84&amp;REPT(" ",23-LEN(H84))&amp;", "&amp;I84&amp;REPT(" ",19-LEN(I84))&amp;", "&amp;J84&amp;REPT(" ",20-LEN(J84))&amp;","&amp;" { "&amp;IF(AH84="",0,MID(AH84,1,LEN(AH84)-2))&amp;", "&amp;IF(BF84="",0,MID(BF84,1,LEN(BF84)-2))&amp;" } },"</f>
        <v>  {ExprOperator::ShiftLeft      , {false,true }, ExprPromMode::ToOther  , MasterType::Short  , MasterType::Short   , { (1&lt;&lt;(int)MasterType::Short) , (1&lt;&lt;(int)MasterType::Char) | (1&lt;&lt;(int)MasterType::Short)  } },</v>
      </c>
    </row>
    <row r="85" customFormat="false" ht="15" hidden="false" customHeight="false" outlineLevel="0" collapsed="false">
      <c r="A85" s="1" t="s">
        <v>71</v>
      </c>
      <c r="B85" s="2" t="s">
        <v>72</v>
      </c>
      <c r="C85" s="20" t="s">
        <v>73</v>
      </c>
      <c r="D85" s="3" t="s">
        <v>57</v>
      </c>
      <c r="E85" s="3" t="str">
        <f aca="false">IF(OR(F85="true",G85="true"),"X","-")</f>
        <v>X</v>
      </c>
      <c r="F85" s="3" t="str">
        <f aca="false">IF(COUNTIF(L85:U85,"X")&gt;1,"true","false")</f>
        <v>false</v>
      </c>
      <c r="G85" s="3" t="str">
        <f aca="false">IF(COUNTIF(AJ85:AS85,"X")&gt;1,"true","false")</f>
        <v>true</v>
      </c>
      <c r="H85" s="3" t="s">
        <v>74</v>
      </c>
      <c r="I85" s="14" t="s">
        <v>31</v>
      </c>
      <c r="J85" s="14" t="s">
        <v>31</v>
      </c>
      <c r="L85" s="1" t="s">
        <v>28</v>
      </c>
      <c r="M85" s="1" t="s">
        <v>28</v>
      </c>
      <c r="N85" s="1" t="s">
        <v>28</v>
      </c>
      <c r="O85" s="1" t="s">
        <v>29</v>
      </c>
      <c r="P85" s="1" t="s">
        <v>28</v>
      </c>
      <c r="Q85" s="1" t="s">
        <v>28</v>
      </c>
      <c r="R85" s="1" t="s">
        <v>28</v>
      </c>
      <c r="S85" s="1" t="s">
        <v>28</v>
      </c>
      <c r="T85" s="1" t="s">
        <v>28</v>
      </c>
      <c r="U85" s="1" t="s">
        <v>28</v>
      </c>
      <c r="V85" s="1" t="s">
        <v>28</v>
      </c>
      <c r="W85" s="21" t="str">
        <f aca="false">IF(L85="X","(1&lt;&lt;"&amp;L$2&amp;") | ","")</f>
        <v/>
      </c>
      <c r="X85" s="21" t="str">
        <f aca="false">IF(M85="X","(1&lt;&lt;"&amp;M$2&amp;") | ","")</f>
        <v/>
      </c>
      <c r="Y85" s="21" t="str">
        <f aca="false">IF(N85="X","(1&lt;&lt;"&amp;N$2&amp;") | ","")</f>
        <v/>
      </c>
      <c r="Z85" s="21" t="str">
        <f aca="false">IF(O85="X","(1&lt;&lt;"&amp;O$2&amp;") | ","")</f>
        <v>(1&lt;&lt;(int)MasterType::Integer) | </v>
      </c>
      <c r="AA85" s="21" t="str">
        <f aca="false">IF(P85="X","(1&lt;&lt;"&amp;P$2&amp;") | ","")</f>
        <v/>
      </c>
      <c r="AB85" s="21" t="str">
        <f aca="false">IF(Q85="X","(1&lt;&lt;"&amp;Q$2&amp;") | ","")</f>
        <v/>
      </c>
      <c r="AC85" s="21" t="str">
        <f aca="false">IF(R85="X","(1&lt;&lt;"&amp;R$2&amp;") | ","")</f>
        <v/>
      </c>
      <c r="AD85" s="21" t="str">
        <f aca="false">IF(S85="X","(1&lt;&lt;"&amp;S$2&amp;") | ","")</f>
        <v/>
      </c>
      <c r="AE85" s="21" t="str">
        <f aca="false">IF(T85="X","(1&lt;&lt;"&amp;T$2&amp;") | ","")</f>
        <v/>
      </c>
      <c r="AF85" s="21" t="str">
        <f aca="false">IF(U85="X","(1&lt;&lt;"&amp;U$2&amp;") | ","")</f>
        <v/>
      </c>
      <c r="AG85" s="21" t="str">
        <f aca="false">IF(V85="X","(1&lt;&lt;"&amp;V$2&amp;") | ","")</f>
        <v/>
      </c>
      <c r="AH85" s="21" t="str">
        <f aca="false">W85&amp;X85&amp;Y85&amp;Z85&amp;AA85&amp;AB85&amp;AC85&amp;AD85&amp;AE85&amp;AF85&amp;AG85</f>
        <v>(1&lt;&lt;(int)MasterType::Integer) | </v>
      </c>
      <c r="AJ85" s="1" t="s">
        <v>28</v>
      </c>
      <c r="AK85" s="1" t="s">
        <v>29</v>
      </c>
      <c r="AL85" s="1" t="s">
        <v>29</v>
      </c>
      <c r="AM85" s="1" t="s">
        <v>29</v>
      </c>
      <c r="AN85" s="1" t="s">
        <v>28</v>
      </c>
      <c r="AO85" s="1" t="s">
        <v>28</v>
      </c>
      <c r="AP85" s="1" t="s">
        <v>28</v>
      </c>
      <c r="AQ85" s="1" t="s">
        <v>28</v>
      </c>
      <c r="AR85" s="1" t="s">
        <v>28</v>
      </c>
      <c r="AS85" s="1" t="s">
        <v>28</v>
      </c>
      <c r="AT85" s="1" t="s">
        <v>28</v>
      </c>
      <c r="AU85" s="21" t="str">
        <f aca="false">IF(AJ85="X","(1&lt;&lt;"&amp;AJ$2&amp;") | ","")</f>
        <v/>
      </c>
      <c r="AV85" s="21" t="str">
        <f aca="false">IF(AK85="X","(1&lt;&lt;"&amp;AK$2&amp;") | ","")</f>
        <v>(1&lt;&lt;(int)MasterType::Char) | </v>
      </c>
      <c r="AW85" s="21" t="str">
        <f aca="false">IF(AL85="X","(1&lt;&lt;"&amp;AL$2&amp;") | ","")</f>
        <v>(1&lt;&lt;(int)MasterType::Short) | </v>
      </c>
      <c r="AX85" s="21" t="str">
        <f aca="false">IF(AM85="X","(1&lt;&lt;"&amp;AM$2&amp;") | ","")</f>
        <v>(1&lt;&lt;(int)MasterType::Integer) | </v>
      </c>
      <c r="AY85" s="21" t="str">
        <f aca="false">IF(AN85="X","(1&lt;&lt;"&amp;AN$2&amp;") | ","")</f>
        <v/>
      </c>
      <c r="AZ85" s="21" t="str">
        <f aca="false">IF(AO85="X","(1&lt;&lt;"&amp;AO$2&amp;") | ","")</f>
        <v/>
      </c>
      <c r="BA85" s="21" t="str">
        <f aca="false">IF(AP85="X","(1&lt;&lt;"&amp;AP$2&amp;") | ","")</f>
        <v/>
      </c>
      <c r="BB85" s="21" t="str">
        <f aca="false">IF(AQ85="X","(1&lt;&lt;"&amp;AQ$2&amp;") | ","")</f>
        <v/>
      </c>
      <c r="BC85" s="21" t="str">
        <f aca="false">IF(AR85="X","(1&lt;&lt;"&amp;AR$2&amp;") | ","")</f>
        <v/>
      </c>
      <c r="BD85" s="21" t="str">
        <f aca="false">IF(AS85="X","(1&lt;&lt;"&amp;AS$2&amp;") | ","")</f>
        <v/>
      </c>
      <c r="BE85" s="21" t="str">
        <f aca="false">IF(AT85="X","(1&lt;&lt;"&amp;AT$2&amp;") | ","")</f>
        <v/>
      </c>
      <c r="BF85" s="21" t="str">
        <f aca="false">AU85&amp;AV85&amp;AW85&amp;AX85&amp;AY85&amp;AZ85&amp;BA85&amp;BB85&amp;BC85&amp;BD85&amp;BE85</f>
        <v>(1&lt;&lt;(int)MasterType::Char) | (1&lt;&lt;(int)MasterType::Short) | (1&lt;&lt;(int)MasterType::Integer) | </v>
      </c>
      <c r="BH85" s="7" t="str">
        <f aca="false">"  {"&amp;A85&amp;REPT(" ",29-LEN(A85))&amp;", {"&amp;F85&amp;REPT(" ",5-LEN(F85))&amp;","&amp;G85&amp;REPT(" ",5-LEN(G85))&amp;"}, "&amp;H85&amp;REPT(" ",23-LEN(H85))&amp;", "&amp;I85&amp;REPT(" ",19-LEN(I85))&amp;", "&amp;J85&amp;REPT(" ",20-LEN(J85))&amp;","&amp;" { "&amp;IF(AH85="",0,MID(AH85,1,LEN(AH85)-2))&amp;", "&amp;IF(BF85="",0,MID(BF85,1,LEN(BF85)-2))&amp;" } },"</f>
        <v>  {ExprOperator::ShiftLeft      , {false,true }, ExprPromMode::ToOther  , MasterType::Integer, MasterType::Integer , { (1&lt;&lt;(int)MasterType::Integer) , (1&lt;&lt;(int)MasterType::Char) | (1&lt;&lt;(int)MasterType::Short) | (1&lt;&lt;(int)MasterType::Integer)  } },</v>
      </c>
    </row>
    <row r="86" customFormat="false" ht="15" hidden="false" customHeight="false" outlineLevel="0" collapsed="false">
      <c r="A86" s="1" t="s">
        <v>71</v>
      </c>
      <c r="B86" s="2" t="s">
        <v>72</v>
      </c>
      <c r="C86" s="20" t="s">
        <v>73</v>
      </c>
      <c r="D86" s="3" t="s">
        <v>57</v>
      </c>
      <c r="E86" s="3" t="str">
        <f aca="false">IF(OR(F86="true",G86="true"),"X","-")</f>
        <v>X</v>
      </c>
      <c r="F86" s="3" t="str">
        <f aca="false">IF(COUNTIF(L86:U86,"X")&gt;1,"true","false")</f>
        <v>false</v>
      </c>
      <c r="G86" s="3" t="str">
        <f aca="false">IF(COUNTIF(AJ86:AS86,"X")&gt;1,"true","false")</f>
        <v>true</v>
      </c>
      <c r="H86" s="3" t="s">
        <v>74</v>
      </c>
      <c r="I86" s="14" t="s">
        <v>32</v>
      </c>
      <c r="J86" s="14" t="s">
        <v>32</v>
      </c>
      <c r="L86" s="1" t="s">
        <v>28</v>
      </c>
      <c r="M86" s="1" t="s">
        <v>28</v>
      </c>
      <c r="N86" s="1" t="s">
        <v>28</v>
      </c>
      <c r="O86" s="1" t="s">
        <v>28</v>
      </c>
      <c r="P86" s="1" t="s">
        <v>29</v>
      </c>
      <c r="Q86" s="1" t="s">
        <v>28</v>
      </c>
      <c r="R86" s="1" t="s">
        <v>28</v>
      </c>
      <c r="S86" s="1" t="s">
        <v>28</v>
      </c>
      <c r="T86" s="1" t="s">
        <v>28</v>
      </c>
      <c r="U86" s="1" t="s">
        <v>28</v>
      </c>
      <c r="V86" s="1" t="s">
        <v>28</v>
      </c>
      <c r="W86" s="21" t="str">
        <f aca="false">IF(L86="X","(1&lt;&lt;"&amp;L$2&amp;") | ","")</f>
        <v/>
      </c>
      <c r="X86" s="21" t="str">
        <f aca="false">IF(M86="X","(1&lt;&lt;"&amp;M$2&amp;") | ","")</f>
        <v/>
      </c>
      <c r="Y86" s="21" t="str">
        <f aca="false">IF(N86="X","(1&lt;&lt;"&amp;N$2&amp;") | ","")</f>
        <v/>
      </c>
      <c r="Z86" s="21" t="str">
        <f aca="false">IF(O86="X","(1&lt;&lt;"&amp;O$2&amp;") | ","")</f>
        <v/>
      </c>
      <c r="AA86" s="21" t="str">
        <f aca="false">IF(P86="X","(1&lt;&lt;"&amp;P$2&amp;") | ","")</f>
        <v>(1&lt;&lt;(int)MasterType::Long) | </v>
      </c>
      <c r="AB86" s="21" t="str">
        <f aca="false">IF(Q86="X","(1&lt;&lt;"&amp;Q$2&amp;") | ","")</f>
        <v/>
      </c>
      <c r="AC86" s="21" t="str">
        <f aca="false">IF(R86="X","(1&lt;&lt;"&amp;R$2&amp;") | ","")</f>
        <v/>
      </c>
      <c r="AD86" s="21" t="str">
        <f aca="false">IF(S86="X","(1&lt;&lt;"&amp;S$2&amp;") | ","")</f>
        <v/>
      </c>
      <c r="AE86" s="21" t="str">
        <f aca="false">IF(T86="X","(1&lt;&lt;"&amp;T$2&amp;") | ","")</f>
        <v/>
      </c>
      <c r="AF86" s="21" t="str">
        <f aca="false">IF(U86="X","(1&lt;&lt;"&amp;U$2&amp;") | ","")</f>
        <v/>
      </c>
      <c r="AG86" s="21" t="str">
        <f aca="false">IF(V86="X","(1&lt;&lt;"&amp;V$2&amp;") | ","")</f>
        <v/>
      </c>
      <c r="AH86" s="21" t="str">
        <f aca="false">W86&amp;X86&amp;Y86&amp;Z86&amp;AA86&amp;AB86&amp;AC86&amp;AD86&amp;AE86&amp;AF86&amp;AG86</f>
        <v>(1&lt;&lt;(int)MasterType::Long) | </v>
      </c>
      <c r="AJ86" s="1" t="s">
        <v>28</v>
      </c>
      <c r="AK86" s="1" t="s">
        <v>29</v>
      </c>
      <c r="AL86" s="1" t="s">
        <v>29</v>
      </c>
      <c r="AM86" s="1" t="s">
        <v>29</v>
      </c>
      <c r="AN86" s="1" t="s">
        <v>29</v>
      </c>
      <c r="AO86" s="1" t="s">
        <v>28</v>
      </c>
      <c r="AP86" s="1" t="s">
        <v>28</v>
      </c>
      <c r="AQ86" s="1" t="s">
        <v>28</v>
      </c>
      <c r="AR86" s="1" t="s">
        <v>28</v>
      </c>
      <c r="AS86" s="1" t="s">
        <v>28</v>
      </c>
      <c r="AT86" s="1" t="s">
        <v>28</v>
      </c>
      <c r="AU86" s="21" t="str">
        <f aca="false">IF(AJ86="X","(1&lt;&lt;"&amp;AJ$2&amp;") | ","")</f>
        <v/>
      </c>
      <c r="AV86" s="21" t="str">
        <f aca="false">IF(AK86="X","(1&lt;&lt;"&amp;AK$2&amp;") | ","")</f>
        <v>(1&lt;&lt;(int)MasterType::Char) | </v>
      </c>
      <c r="AW86" s="21" t="str">
        <f aca="false">IF(AL86="X","(1&lt;&lt;"&amp;AL$2&amp;") | ","")</f>
        <v>(1&lt;&lt;(int)MasterType::Short) | </v>
      </c>
      <c r="AX86" s="21" t="str">
        <f aca="false">IF(AM86="X","(1&lt;&lt;"&amp;AM$2&amp;") | ","")</f>
        <v>(1&lt;&lt;(int)MasterType::Integer) | </v>
      </c>
      <c r="AY86" s="21" t="str">
        <f aca="false">IF(AN86="X","(1&lt;&lt;"&amp;AN$2&amp;") | ","")</f>
        <v>(1&lt;&lt;(int)MasterType::Long) | </v>
      </c>
      <c r="AZ86" s="21" t="str">
        <f aca="false">IF(AO86="X","(1&lt;&lt;"&amp;AO$2&amp;") | ","")</f>
        <v/>
      </c>
      <c r="BA86" s="21" t="str">
        <f aca="false">IF(AP86="X","(1&lt;&lt;"&amp;AP$2&amp;") | ","")</f>
        <v/>
      </c>
      <c r="BB86" s="21" t="str">
        <f aca="false">IF(AQ86="X","(1&lt;&lt;"&amp;AQ$2&amp;") | ","")</f>
        <v/>
      </c>
      <c r="BC86" s="21" t="str">
        <f aca="false">IF(AR86="X","(1&lt;&lt;"&amp;AR$2&amp;") | ","")</f>
        <v/>
      </c>
      <c r="BD86" s="21" t="str">
        <f aca="false">IF(AS86="X","(1&lt;&lt;"&amp;AS$2&amp;") | ","")</f>
        <v/>
      </c>
      <c r="BE86" s="21" t="str">
        <f aca="false">IF(AT86="X","(1&lt;&lt;"&amp;AT$2&amp;") | ","")</f>
        <v/>
      </c>
      <c r="BF86" s="21" t="str">
        <f aca="false">AU86&amp;AV86&amp;AW86&amp;AX86&amp;AY86&amp;AZ86&amp;BA86&amp;BB86&amp;BC86&amp;BD86&amp;BE86</f>
        <v>(1&lt;&lt;(int)MasterType::Char) | (1&lt;&lt;(int)MasterType::Short) | (1&lt;&lt;(int)MasterType::Integer) | (1&lt;&lt;(int)MasterType::Long) | </v>
      </c>
      <c r="BH86" s="7" t="str">
        <f aca="false">"  {"&amp;A86&amp;REPT(" ",29-LEN(A86))&amp;", {"&amp;F86&amp;REPT(" ",5-LEN(F86))&amp;","&amp;G86&amp;REPT(" ",5-LEN(G86))&amp;"}, "&amp;H86&amp;REPT(" ",23-LEN(H86))&amp;", "&amp;I86&amp;REPT(" ",19-LEN(I86))&amp;", "&amp;J86&amp;REPT(" ",20-LEN(J86))&amp;","&amp;" { "&amp;IF(AH86="",0,MID(AH86,1,LEN(AH86)-2))&amp;", "&amp;IF(BF86="",0,MID(BF86,1,LEN(BF86)-2))&amp;" } },"</f>
        <v>  {ExprOperator::ShiftLeft      , {false,true }, ExprPromMode::ToOther  , MasterType::Long   , MasterType::Long    , { (1&lt;&lt;(int)MasterType::Long) , (1&lt;&lt;(int)MasterType::Char) | (1&lt;&lt;(int)MasterType::Short) | (1&lt;&lt;(int)MasterType::Integer) | (1&lt;&lt;(int)MasterType::Long)  } },</v>
      </c>
    </row>
    <row r="87" customFormat="false" ht="15" hidden="false" customHeight="false" outlineLevel="0" collapsed="false">
      <c r="A87" s="1" t="s">
        <v>75</v>
      </c>
      <c r="B87" s="2" t="s">
        <v>76</v>
      </c>
      <c r="C87" s="20" t="s">
        <v>77</v>
      </c>
      <c r="D87" s="3" t="s">
        <v>57</v>
      </c>
      <c r="E87" s="3" t="str">
        <f aca="false">IF(OR(F87="true",G87="true"),"X","-")</f>
        <v>-</v>
      </c>
      <c r="F87" s="3" t="str">
        <f aca="false">IF(COUNTIF(L87:U87,"X")&gt;1,"true","false")</f>
        <v>false</v>
      </c>
      <c r="G87" s="3" t="str">
        <f aca="false">IF(COUNTIF(AJ87:AS87,"X")&gt;1,"true","false")</f>
        <v>false</v>
      </c>
      <c r="H87" s="3" t="s">
        <v>74</v>
      </c>
      <c r="I87" s="14" t="s">
        <v>27</v>
      </c>
      <c r="J87" s="14" t="s">
        <v>27</v>
      </c>
      <c r="L87" s="1" t="s">
        <v>28</v>
      </c>
      <c r="M87" s="1" t="s">
        <v>29</v>
      </c>
      <c r="N87" s="1" t="s">
        <v>28</v>
      </c>
      <c r="O87" s="1" t="s">
        <v>28</v>
      </c>
      <c r="P87" s="1" t="s">
        <v>28</v>
      </c>
      <c r="Q87" s="1" t="s">
        <v>28</v>
      </c>
      <c r="R87" s="1" t="s">
        <v>28</v>
      </c>
      <c r="S87" s="1" t="s">
        <v>28</v>
      </c>
      <c r="T87" s="1" t="s">
        <v>28</v>
      </c>
      <c r="U87" s="1" t="s">
        <v>28</v>
      </c>
      <c r="V87" s="1" t="s">
        <v>28</v>
      </c>
      <c r="W87" s="21" t="str">
        <f aca="false">IF(L87="X","(1&lt;&lt;"&amp;L$2&amp;") | ","")</f>
        <v/>
      </c>
      <c r="X87" s="21" t="str">
        <f aca="false">IF(M87="X","(1&lt;&lt;"&amp;M$2&amp;") | ","")</f>
        <v>(1&lt;&lt;(int)MasterType::Char) | </v>
      </c>
      <c r="Y87" s="21" t="str">
        <f aca="false">IF(N87="X","(1&lt;&lt;"&amp;N$2&amp;") | ","")</f>
        <v/>
      </c>
      <c r="Z87" s="21" t="str">
        <f aca="false">IF(O87="X","(1&lt;&lt;"&amp;O$2&amp;") | ","")</f>
        <v/>
      </c>
      <c r="AA87" s="21" t="str">
        <f aca="false">IF(P87="X","(1&lt;&lt;"&amp;P$2&amp;") | ","")</f>
        <v/>
      </c>
      <c r="AB87" s="21" t="str">
        <f aca="false">IF(Q87="X","(1&lt;&lt;"&amp;Q$2&amp;") | ","")</f>
        <v/>
      </c>
      <c r="AC87" s="21" t="str">
        <f aca="false">IF(R87="X","(1&lt;&lt;"&amp;R$2&amp;") | ","")</f>
        <v/>
      </c>
      <c r="AD87" s="21" t="str">
        <f aca="false">IF(S87="X","(1&lt;&lt;"&amp;S$2&amp;") | ","")</f>
        <v/>
      </c>
      <c r="AE87" s="21" t="str">
        <f aca="false">IF(T87="X","(1&lt;&lt;"&amp;T$2&amp;") | ","")</f>
        <v/>
      </c>
      <c r="AF87" s="21" t="str">
        <f aca="false">IF(U87="X","(1&lt;&lt;"&amp;U$2&amp;") | ","")</f>
        <v/>
      </c>
      <c r="AG87" s="21" t="str">
        <f aca="false">IF(V87="X","(1&lt;&lt;"&amp;V$2&amp;") | ","")</f>
        <v/>
      </c>
      <c r="AH87" s="21" t="str">
        <f aca="false">W87&amp;X87&amp;Y87&amp;Z87&amp;AA87&amp;AB87&amp;AC87&amp;AD87&amp;AE87&amp;AF87&amp;AG87</f>
        <v>(1&lt;&lt;(int)MasterType::Char) | </v>
      </c>
      <c r="AJ87" s="1" t="s">
        <v>28</v>
      </c>
      <c r="AK87" s="1" t="s">
        <v>29</v>
      </c>
      <c r="AL87" s="1" t="s">
        <v>28</v>
      </c>
      <c r="AM87" s="1" t="s">
        <v>28</v>
      </c>
      <c r="AN87" s="1" t="s">
        <v>28</v>
      </c>
      <c r="AO87" s="1" t="s">
        <v>28</v>
      </c>
      <c r="AP87" s="1" t="s">
        <v>28</v>
      </c>
      <c r="AQ87" s="1" t="s">
        <v>28</v>
      </c>
      <c r="AR87" s="1" t="s">
        <v>28</v>
      </c>
      <c r="AS87" s="1" t="s">
        <v>28</v>
      </c>
      <c r="AT87" s="1" t="s">
        <v>28</v>
      </c>
      <c r="AU87" s="21" t="str">
        <f aca="false">IF(AJ87="X","(1&lt;&lt;"&amp;AJ$2&amp;") | ","")</f>
        <v/>
      </c>
      <c r="AV87" s="21" t="str">
        <f aca="false">IF(AK87="X","(1&lt;&lt;"&amp;AK$2&amp;") | ","")</f>
        <v>(1&lt;&lt;(int)MasterType::Char) | </v>
      </c>
      <c r="AW87" s="21" t="str">
        <f aca="false">IF(AL87="X","(1&lt;&lt;"&amp;AL$2&amp;") | ","")</f>
        <v/>
      </c>
      <c r="AX87" s="21" t="str">
        <f aca="false">IF(AM87="X","(1&lt;&lt;"&amp;AM$2&amp;") | ","")</f>
        <v/>
      </c>
      <c r="AY87" s="21" t="str">
        <f aca="false">IF(AN87="X","(1&lt;&lt;"&amp;AN$2&amp;") | ","")</f>
        <v/>
      </c>
      <c r="AZ87" s="21" t="str">
        <f aca="false">IF(AO87="X","(1&lt;&lt;"&amp;AO$2&amp;") | ","")</f>
        <v/>
      </c>
      <c r="BA87" s="21" t="str">
        <f aca="false">IF(AP87="X","(1&lt;&lt;"&amp;AP$2&amp;") | ","")</f>
        <v/>
      </c>
      <c r="BB87" s="21" t="str">
        <f aca="false">IF(AQ87="X","(1&lt;&lt;"&amp;AQ$2&amp;") | ","")</f>
        <v/>
      </c>
      <c r="BC87" s="21" t="str">
        <f aca="false">IF(AR87="X","(1&lt;&lt;"&amp;AR$2&amp;") | ","")</f>
        <v/>
      </c>
      <c r="BD87" s="21" t="str">
        <f aca="false">IF(AS87="X","(1&lt;&lt;"&amp;AS$2&amp;") | ","")</f>
        <v/>
      </c>
      <c r="BE87" s="21" t="str">
        <f aca="false">IF(AT87="X","(1&lt;&lt;"&amp;AT$2&amp;") | ","")</f>
        <v/>
      </c>
      <c r="BF87" s="21" t="str">
        <f aca="false">AU87&amp;AV87&amp;AW87&amp;AX87&amp;AY87&amp;AZ87&amp;BA87&amp;BB87&amp;BC87&amp;BD87&amp;BE87</f>
        <v>(1&lt;&lt;(int)MasterType::Char) | </v>
      </c>
      <c r="BH87" s="7" t="str">
        <f aca="false">"  {"&amp;A87&amp;REPT(" ",29-LEN(A87))&amp;", {"&amp;F87&amp;REPT(" ",5-LEN(F87))&amp;","&amp;G87&amp;REPT(" ",5-LEN(G87))&amp;"}, "&amp;H87&amp;REPT(" ",23-LEN(H87))&amp;", "&amp;I87&amp;REPT(" ",19-LEN(I87))&amp;", "&amp;J87&amp;REPT(" ",20-LEN(J87))&amp;","&amp;" { "&amp;IF(AH87="",0,MID(AH87,1,LEN(AH87)-2))&amp;", "&amp;IF(BF87="",0,MID(BF87,1,LEN(BF87)-2))&amp;" } },"</f>
        <v>  {ExprOperator::ShiftRight     , {false,false}, ExprPromMode::ToOther  , MasterType::Char   , MasterType::Char    , { (1&lt;&lt;(int)MasterType::Char) , (1&lt;&lt;(int)MasterType::Char)  } },</v>
      </c>
    </row>
    <row r="88" customFormat="false" ht="15" hidden="false" customHeight="false" outlineLevel="0" collapsed="false">
      <c r="A88" s="1" t="s">
        <v>75</v>
      </c>
      <c r="B88" s="2" t="s">
        <v>76</v>
      </c>
      <c r="C88" s="20" t="s">
        <v>77</v>
      </c>
      <c r="D88" s="3" t="s">
        <v>57</v>
      </c>
      <c r="E88" s="3" t="str">
        <f aca="false">IF(OR(F88="true",G88="true"),"X","-")</f>
        <v>X</v>
      </c>
      <c r="F88" s="3" t="str">
        <f aca="false">IF(COUNTIF(L88:U88,"X")&gt;1,"true","false")</f>
        <v>false</v>
      </c>
      <c r="G88" s="3" t="str">
        <f aca="false">IF(COUNTIF(AJ88:AS88,"X")&gt;1,"true","false")</f>
        <v>true</v>
      </c>
      <c r="H88" s="3" t="s">
        <v>74</v>
      </c>
      <c r="I88" s="14" t="s">
        <v>30</v>
      </c>
      <c r="J88" s="14" t="s">
        <v>30</v>
      </c>
      <c r="L88" s="1" t="s">
        <v>28</v>
      </c>
      <c r="M88" s="1" t="s">
        <v>28</v>
      </c>
      <c r="N88" s="1" t="s">
        <v>29</v>
      </c>
      <c r="O88" s="1" t="s">
        <v>28</v>
      </c>
      <c r="P88" s="1" t="s">
        <v>28</v>
      </c>
      <c r="Q88" s="1" t="s">
        <v>28</v>
      </c>
      <c r="R88" s="1" t="s">
        <v>28</v>
      </c>
      <c r="S88" s="1" t="s">
        <v>28</v>
      </c>
      <c r="T88" s="1" t="s">
        <v>28</v>
      </c>
      <c r="U88" s="1" t="s">
        <v>28</v>
      </c>
      <c r="V88" s="1" t="s">
        <v>28</v>
      </c>
      <c r="W88" s="21" t="str">
        <f aca="false">IF(L88="X","(1&lt;&lt;"&amp;L$2&amp;") | ","")</f>
        <v/>
      </c>
      <c r="X88" s="21" t="str">
        <f aca="false">IF(M88="X","(1&lt;&lt;"&amp;M$2&amp;") | ","")</f>
        <v/>
      </c>
      <c r="Y88" s="21" t="str">
        <f aca="false">IF(N88="X","(1&lt;&lt;"&amp;N$2&amp;") | ","")</f>
        <v>(1&lt;&lt;(int)MasterType::Short) | </v>
      </c>
      <c r="Z88" s="21" t="str">
        <f aca="false">IF(O88="X","(1&lt;&lt;"&amp;O$2&amp;") | ","")</f>
        <v/>
      </c>
      <c r="AA88" s="21" t="str">
        <f aca="false">IF(P88="X","(1&lt;&lt;"&amp;P$2&amp;") | ","")</f>
        <v/>
      </c>
      <c r="AB88" s="21" t="str">
        <f aca="false">IF(Q88="X","(1&lt;&lt;"&amp;Q$2&amp;") | ","")</f>
        <v/>
      </c>
      <c r="AC88" s="21" t="str">
        <f aca="false">IF(R88="X","(1&lt;&lt;"&amp;R$2&amp;") | ","")</f>
        <v/>
      </c>
      <c r="AD88" s="21" t="str">
        <f aca="false">IF(S88="X","(1&lt;&lt;"&amp;S$2&amp;") | ","")</f>
        <v/>
      </c>
      <c r="AE88" s="21" t="str">
        <f aca="false">IF(T88="X","(1&lt;&lt;"&amp;T$2&amp;") | ","")</f>
        <v/>
      </c>
      <c r="AF88" s="21" t="str">
        <f aca="false">IF(U88="X","(1&lt;&lt;"&amp;U$2&amp;") | ","")</f>
        <v/>
      </c>
      <c r="AG88" s="21" t="str">
        <f aca="false">IF(V88="X","(1&lt;&lt;"&amp;V$2&amp;") | ","")</f>
        <v/>
      </c>
      <c r="AH88" s="21" t="str">
        <f aca="false">W88&amp;X88&amp;Y88&amp;Z88&amp;AA88&amp;AB88&amp;AC88&amp;AD88&amp;AE88&amp;AF88&amp;AG88</f>
        <v>(1&lt;&lt;(int)MasterType::Short) | </v>
      </c>
      <c r="AJ88" s="1" t="s">
        <v>28</v>
      </c>
      <c r="AK88" s="1" t="s">
        <v>29</v>
      </c>
      <c r="AL88" s="1" t="s">
        <v>29</v>
      </c>
      <c r="AM88" s="1" t="s">
        <v>28</v>
      </c>
      <c r="AN88" s="1" t="s">
        <v>28</v>
      </c>
      <c r="AO88" s="1" t="s">
        <v>28</v>
      </c>
      <c r="AP88" s="1" t="s">
        <v>28</v>
      </c>
      <c r="AQ88" s="1" t="s">
        <v>28</v>
      </c>
      <c r="AR88" s="1" t="s">
        <v>28</v>
      </c>
      <c r="AS88" s="1" t="s">
        <v>28</v>
      </c>
      <c r="AT88" s="1" t="s">
        <v>28</v>
      </c>
      <c r="AU88" s="21" t="str">
        <f aca="false">IF(AJ88="X","(1&lt;&lt;"&amp;AJ$2&amp;") | ","")</f>
        <v/>
      </c>
      <c r="AV88" s="21" t="str">
        <f aca="false">IF(AK88="X","(1&lt;&lt;"&amp;AK$2&amp;") | ","")</f>
        <v>(1&lt;&lt;(int)MasterType::Char) | </v>
      </c>
      <c r="AW88" s="21" t="str">
        <f aca="false">IF(AL88="X","(1&lt;&lt;"&amp;AL$2&amp;") | ","")</f>
        <v>(1&lt;&lt;(int)MasterType::Short) | </v>
      </c>
      <c r="AX88" s="21" t="str">
        <f aca="false">IF(AM88="X","(1&lt;&lt;"&amp;AM$2&amp;") | ","")</f>
        <v/>
      </c>
      <c r="AY88" s="21" t="str">
        <f aca="false">IF(AN88="X","(1&lt;&lt;"&amp;AN$2&amp;") | ","")</f>
        <v/>
      </c>
      <c r="AZ88" s="21" t="str">
        <f aca="false">IF(AO88="X","(1&lt;&lt;"&amp;AO$2&amp;") | ","")</f>
        <v/>
      </c>
      <c r="BA88" s="21" t="str">
        <f aca="false">IF(AP88="X","(1&lt;&lt;"&amp;AP$2&amp;") | ","")</f>
        <v/>
      </c>
      <c r="BB88" s="21" t="str">
        <f aca="false">IF(AQ88="X","(1&lt;&lt;"&amp;AQ$2&amp;") | ","")</f>
        <v/>
      </c>
      <c r="BC88" s="21" t="str">
        <f aca="false">IF(AR88="X","(1&lt;&lt;"&amp;AR$2&amp;") | ","")</f>
        <v/>
      </c>
      <c r="BD88" s="21" t="str">
        <f aca="false">IF(AS88="X","(1&lt;&lt;"&amp;AS$2&amp;") | ","")</f>
        <v/>
      </c>
      <c r="BE88" s="21" t="str">
        <f aca="false">IF(AT88="X","(1&lt;&lt;"&amp;AT$2&amp;") | ","")</f>
        <v/>
      </c>
      <c r="BF88" s="21" t="str">
        <f aca="false">AU88&amp;AV88&amp;AW88&amp;AX88&amp;AY88&amp;AZ88&amp;BA88&amp;BB88&amp;BC88&amp;BD88&amp;BE88</f>
        <v>(1&lt;&lt;(int)MasterType::Char) | (1&lt;&lt;(int)MasterType::Short) | </v>
      </c>
      <c r="BH88" s="7" t="str">
        <f aca="false">"  {"&amp;A88&amp;REPT(" ",29-LEN(A88))&amp;", {"&amp;F88&amp;REPT(" ",5-LEN(F88))&amp;","&amp;G88&amp;REPT(" ",5-LEN(G88))&amp;"}, "&amp;H88&amp;REPT(" ",23-LEN(H88))&amp;", "&amp;I88&amp;REPT(" ",19-LEN(I88))&amp;", "&amp;J88&amp;REPT(" ",20-LEN(J88))&amp;","&amp;" { "&amp;IF(AH88="",0,MID(AH88,1,LEN(AH88)-2))&amp;", "&amp;IF(BF88="",0,MID(BF88,1,LEN(BF88)-2))&amp;" } },"</f>
        <v>  {ExprOperator::ShiftRight     , {false,true }, ExprPromMode::ToOther  , MasterType::Short  , MasterType::Short   , { (1&lt;&lt;(int)MasterType::Short) , (1&lt;&lt;(int)MasterType::Char) | (1&lt;&lt;(int)MasterType::Short)  } },</v>
      </c>
    </row>
    <row r="89" customFormat="false" ht="15" hidden="false" customHeight="false" outlineLevel="0" collapsed="false">
      <c r="A89" s="1" t="s">
        <v>75</v>
      </c>
      <c r="B89" s="2" t="s">
        <v>76</v>
      </c>
      <c r="C89" s="20" t="s">
        <v>77</v>
      </c>
      <c r="D89" s="3" t="s">
        <v>57</v>
      </c>
      <c r="E89" s="3" t="str">
        <f aca="false">IF(OR(F89="true",G89="true"),"X","-")</f>
        <v>X</v>
      </c>
      <c r="F89" s="3" t="str">
        <f aca="false">IF(COUNTIF(L89:U89,"X")&gt;1,"true","false")</f>
        <v>false</v>
      </c>
      <c r="G89" s="3" t="str">
        <f aca="false">IF(COUNTIF(AJ89:AS89,"X")&gt;1,"true","false")</f>
        <v>true</v>
      </c>
      <c r="H89" s="3" t="s">
        <v>74</v>
      </c>
      <c r="I89" s="14" t="s">
        <v>31</v>
      </c>
      <c r="J89" s="14" t="s">
        <v>31</v>
      </c>
      <c r="L89" s="1" t="s">
        <v>28</v>
      </c>
      <c r="M89" s="1" t="s">
        <v>28</v>
      </c>
      <c r="N89" s="1" t="s">
        <v>28</v>
      </c>
      <c r="O89" s="1" t="s">
        <v>29</v>
      </c>
      <c r="P89" s="1" t="s">
        <v>28</v>
      </c>
      <c r="Q89" s="1" t="s">
        <v>28</v>
      </c>
      <c r="R89" s="1" t="s">
        <v>28</v>
      </c>
      <c r="S89" s="1" t="s">
        <v>28</v>
      </c>
      <c r="T89" s="1" t="s">
        <v>28</v>
      </c>
      <c r="U89" s="1" t="s">
        <v>28</v>
      </c>
      <c r="V89" s="1" t="s">
        <v>28</v>
      </c>
      <c r="W89" s="21" t="str">
        <f aca="false">IF(L89="X","(1&lt;&lt;"&amp;L$2&amp;") | ","")</f>
        <v/>
      </c>
      <c r="X89" s="21" t="str">
        <f aca="false">IF(M89="X","(1&lt;&lt;"&amp;M$2&amp;") | ","")</f>
        <v/>
      </c>
      <c r="Y89" s="21" t="str">
        <f aca="false">IF(N89="X","(1&lt;&lt;"&amp;N$2&amp;") | ","")</f>
        <v/>
      </c>
      <c r="Z89" s="21" t="str">
        <f aca="false">IF(O89="X","(1&lt;&lt;"&amp;O$2&amp;") | ","")</f>
        <v>(1&lt;&lt;(int)MasterType::Integer) | </v>
      </c>
      <c r="AA89" s="21" t="str">
        <f aca="false">IF(P89="X","(1&lt;&lt;"&amp;P$2&amp;") | ","")</f>
        <v/>
      </c>
      <c r="AB89" s="21" t="str">
        <f aca="false">IF(Q89="X","(1&lt;&lt;"&amp;Q$2&amp;") | ","")</f>
        <v/>
      </c>
      <c r="AC89" s="21" t="str">
        <f aca="false">IF(R89="X","(1&lt;&lt;"&amp;R$2&amp;") | ","")</f>
        <v/>
      </c>
      <c r="AD89" s="21" t="str">
        <f aca="false">IF(S89="X","(1&lt;&lt;"&amp;S$2&amp;") | ","")</f>
        <v/>
      </c>
      <c r="AE89" s="21" t="str">
        <f aca="false">IF(T89="X","(1&lt;&lt;"&amp;T$2&amp;") | ","")</f>
        <v/>
      </c>
      <c r="AF89" s="21" t="str">
        <f aca="false">IF(U89="X","(1&lt;&lt;"&amp;U$2&amp;") | ","")</f>
        <v/>
      </c>
      <c r="AG89" s="21" t="str">
        <f aca="false">IF(V89="X","(1&lt;&lt;"&amp;V$2&amp;") | ","")</f>
        <v/>
      </c>
      <c r="AH89" s="21" t="str">
        <f aca="false">W89&amp;X89&amp;Y89&amp;Z89&amp;AA89&amp;AB89&amp;AC89&amp;AD89&amp;AE89&amp;AF89&amp;AG89</f>
        <v>(1&lt;&lt;(int)MasterType::Integer) | </v>
      </c>
      <c r="AJ89" s="1" t="s">
        <v>28</v>
      </c>
      <c r="AK89" s="1" t="s">
        <v>29</v>
      </c>
      <c r="AL89" s="1" t="s">
        <v>29</v>
      </c>
      <c r="AM89" s="1" t="s">
        <v>29</v>
      </c>
      <c r="AN89" s="1" t="s">
        <v>28</v>
      </c>
      <c r="AO89" s="1" t="s">
        <v>28</v>
      </c>
      <c r="AP89" s="1" t="s">
        <v>28</v>
      </c>
      <c r="AQ89" s="1" t="s">
        <v>28</v>
      </c>
      <c r="AR89" s="1" t="s">
        <v>28</v>
      </c>
      <c r="AS89" s="1" t="s">
        <v>28</v>
      </c>
      <c r="AT89" s="1" t="s">
        <v>28</v>
      </c>
      <c r="AU89" s="21" t="str">
        <f aca="false">IF(AJ89="X","(1&lt;&lt;"&amp;AJ$2&amp;") | ","")</f>
        <v/>
      </c>
      <c r="AV89" s="21" t="str">
        <f aca="false">IF(AK89="X","(1&lt;&lt;"&amp;AK$2&amp;") | ","")</f>
        <v>(1&lt;&lt;(int)MasterType::Char) | </v>
      </c>
      <c r="AW89" s="21" t="str">
        <f aca="false">IF(AL89="X","(1&lt;&lt;"&amp;AL$2&amp;") | ","")</f>
        <v>(1&lt;&lt;(int)MasterType::Short) | </v>
      </c>
      <c r="AX89" s="21" t="str">
        <f aca="false">IF(AM89="X","(1&lt;&lt;"&amp;AM$2&amp;") | ","")</f>
        <v>(1&lt;&lt;(int)MasterType::Integer) | </v>
      </c>
      <c r="AY89" s="21" t="str">
        <f aca="false">IF(AN89="X","(1&lt;&lt;"&amp;AN$2&amp;") | ","")</f>
        <v/>
      </c>
      <c r="AZ89" s="21" t="str">
        <f aca="false">IF(AO89="X","(1&lt;&lt;"&amp;AO$2&amp;") | ","")</f>
        <v/>
      </c>
      <c r="BA89" s="21" t="str">
        <f aca="false">IF(AP89="X","(1&lt;&lt;"&amp;AP$2&amp;") | ","")</f>
        <v/>
      </c>
      <c r="BB89" s="21" t="str">
        <f aca="false">IF(AQ89="X","(1&lt;&lt;"&amp;AQ$2&amp;") | ","")</f>
        <v/>
      </c>
      <c r="BC89" s="21" t="str">
        <f aca="false">IF(AR89="X","(1&lt;&lt;"&amp;AR$2&amp;") | ","")</f>
        <v/>
      </c>
      <c r="BD89" s="21" t="str">
        <f aca="false">IF(AS89="X","(1&lt;&lt;"&amp;AS$2&amp;") | ","")</f>
        <v/>
      </c>
      <c r="BE89" s="21" t="str">
        <f aca="false">IF(AT89="X","(1&lt;&lt;"&amp;AT$2&amp;") | ","")</f>
        <v/>
      </c>
      <c r="BF89" s="21" t="str">
        <f aca="false">AU89&amp;AV89&amp;AW89&amp;AX89&amp;AY89&amp;AZ89&amp;BA89&amp;BB89&amp;BC89&amp;BD89&amp;BE89</f>
        <v>(1&lt;&lt;(int)MasterType::Char) | (1&lt;&lt;(int)MasterType::Short) | (1&lt;&lt;(int)MasterType::Integer) | </v>
      </c>
      <c r="BH89" s="7" t="str">
        <f aca="false">"  {"&amp;A89&amp;REPT(" ",29-LEN(A89))&amp;", {"&amp;F89&amp;REPT(" ",5-LEN(F89))&amp;","&amp;G89&amp;REPT(" ",5-LEN(G89))&amp;"}, "&amp;H89&amp;REPT(" ",23-LEN(H89))&amp;", "&amp;I89&amp;REPT(" ",19-LEN(I89))&amp;", "&amp;J89&amp;REPT(" ",20-LEN(J89))&amp;","&amp;" { "&amp;IF(AH89="",0,MID(AH89,1,LEN(AH89)-2))&amp;", "&amp;IF(BF89="",0,MID(BF89,1,LEN(BF89)-2))&amp;" } },"</f>
        <v>  {ExprOperator::ShiftRight     , {false,true }, ExprPromMode::ToOther  , MasterType::Integer, MasterType::Integer , { (1&lt;&lt;(int)MasterType::Integer) , (1&lt;&lt;(int)MasterType::Char) | (1&lt;&lt;(int)MasterType::Short) | (1&lt;&lt;(int)MasterType::Integer)  } },</v>
      </c>
    </row>
    <row r="90" customFormat="false" ht="15" hidden="false" customHeight="false" outlineLevel="0" collapsed="false">
      <c r="A90" s="1" t="s">
        <v>75</v>
      </c>
      <c r="B90" s="2" t="s">
        <v>76</v>
      </c>
      <c r="C90" s="20" t="s">
        <v>77</v>
      </c>
      <c r="D90" s="3" t="s">
        <v>57</v>
      </c>
      <c r="E90" s="3" t="str">
        <f aca="false">IF(OR(F90="true",G90="true"),"X","-")</f>
        <v>X</v>
      </c>
      <c r="F90" s="3" t="str">
        <f aca="false">IF(COUNTIF(L90:U90,"X")&gt;1,"true","false")</f>
        <v>false</v>
      </c>
      <c r="G90" s="3" t="str">
        <f aca="false">IF(COUNTIF(AJ90:AS90,"X")&gt;1,"true","false")</f>
        <v>true</v>
      </c>
      <c r="H90" s="3" t="s">
        <v>74</v>
      </c>
      <c r="I90" s="14" t="s">
        <v>32</v>
      </c>
      <c r="J90" s="14" t="s">
        <v>32</v>
      </c>
      <c r="L90" s="1" t="s">
        <v>28</v>
      </c>
      <c r="M90" s="1" t="s">
        <v>28</v>
      </c>
      <c r="N90" s="1" t="s">
        <v>28</v>
      </c>
      <c r="O90" s="1" t="s">
        <v>28</v>
      </c>
      <c r="P90" s="1" t="s">
        <v>29</v>
      </c>
      <c r="Q90" s="1" t="s">
        <v>28</v>
      </c>
      <c r="R90" s="1" t="s">
        <v>28</v>
      </c>
      <c r="S90" s="1" t="s">
        <v>28</v>
      </c>
      <c r="T90" s="1" t="s">
        <v>28</v>
      </c>
      <c r="U90" s="1" t="s">
        <v>28</v>
      </c>
      <c r="V90" s="1" t="s">
        <v>28</v>
      </c>
      <c r="W90" s="21" t="str">
        <f aca="false">IF(L90="X","(1&lt;&lt;"&amp;L$2&amp;") | ","")</f>
        <v/>
      </c>
      <c r="X90" s="21" t="str">
        <f aca="false">IF(M90="X","(1&lt;&lt;"&amp;M$2&amp;") | ","")</f>
        <v/>
      </c>
      <c r="Y90" s="21" t="str">
        <f aca="false">IF(N90="X","(1&lt;&lt;"&amp;N$2&amp;") | ","")</f>
        <v/>
      </c>
      <c r="Z90" s="21" t="str">
        <f aca="false">IF(O90="X","(1&lt;&lt;"&amp;O$2&amp;") | ","")</f>
        <v/>
      </c>
      <c r="AA90" s="21" t="str">
        <f aca="false">IF(P90="X","(1&lt;&lt;"&amp;P$2&amp;") | ","")</f>
        <v>(1&lt;&lt;(int)MasterType::Long) | </v>
      </c>
      <c r="AB90" s="21" t="str">
        <f aca="false">IF(Q90="X","(1&lt;&lt;"&amp;Q$2&amp;") | ","")</f>
        <v/>
      </c>
      <c r="AC90" s="21" t="str">
        <f aca="false">IF(R90="X","(1&lt;&lt;"&amp;R$2&amp;") | ","")</f>
        <v/>
      </c>
      <c r="AD90" s="21" t="str">
        <f aca="false">IF(S90="X","(1&lt;&lt;"&amp;S$2&amp;") | ","")</f>
        <v/>
      </c>
      <c r="AE90" s="21" t="str">
        <f aca="false">IF(T90="X","(1&lt;&lt;"&amp;T$2&amp;") | ","")</f>
        <v/>
      </c>
      <c r="AF90" s="21" t="str">
        <f aca="false">IF(U90="X","(1&lt;&lt;"&amp;U$2&amp;") | ","")</f>
        <v/>
      </c>
      <c r="AG90" s="21" t="str">
        <f aca="false">IF(V90="X","(1&lt;&lt;"&amp;V$2&amp;") | ","")</f>
        <v/>
      </c>
      <c r="AH90" s="21" t="str">
        <f aca="false">W90&amp;X90&amp;Y90&amp;Z90&amp;AA90&amp;AB90&amp;AC90&amp;AD90&amp;AE90&amp;AF90&amp;AG90</f>
        <v>(1&lt;&lt;(int)MasterType::Long) | </v>
      </c>
      <c r="AJ90" s="1" t="s">
        <v>28</v>
      </c>
      <c r="AK90" s="1" t="s">
        <v>29</v>
      </c>
      <c r="AL90" s="1" t="s">
        <v>29</v>
      </c>
      <c r="AM90" s="1" t="s">
        <v>29</v>
      </c>
      <c r="AN90" s="1" t="s">
        <v>29</v>
      </c>
      <c r="AO90" s="1" t="s">
        <v>28</v>
      </c>
      <c r="AP90" s="1" t="s">
        <v>28</v>
      </c>
      <c r="AQ90" s="1" t="s">
        <v>28</v>
      </c>
      <c r="AR90" s="1" t="s">
        <v>28</v>
      </c>
      <c r="AS90" s="1" t="s">
        <v>28</v>
      </c>
      <c r="AT90" s="1" t="s">
        <v>28</v>
      </c>
      <c r="AU90" s="21" t="str">
        <f aca="false">IF(AJ90="X","(1&lt;&lt;"&amp;AJ$2&amp;") | ","")</f>
        <v/>
      </c>
      <c r="AV90" s="21" t="str">
        <f aca="false">IF(AK90="X","(1&lt;&lt;"&amp;AK$2&amp;") | ","")</f>
        <v>(1&lt;&lt;(int)MasterType::Char) | </v>
      </c>
      <c r="AW90" s="21" t="str">
        <f aca="false">IF(AL90="X","(1&lt;&lt;"&amp;AL$2&amp;") | ","")</f>
        <v>(1&lt;&lt;(int)MasterType::Short) | </v>
      </c>
      <c r="AX90" s="21" t="str">
        <f aca="false">IF(AM90="X","(1&lt;&lt;"&amp;AM$2&amp;") | ","")</f>
        <v>(1&lt;&lt;(int)MasterType::Integer) | </v>
      </c>
      <c r="AY90" s="21" t="str">
        <f aca="false">IF(AN90="X","(1&lt;&lt;"&amp;AN$2&amp;") | ","")</f>
        <v>(1&lt;&lt;(int)MasterType::Long) | </v>
      </c>
      <c r="AZ90" s="21" t="str">
        <f aca="false">IF(AO90="X","(1&lt;&lt;"&amp;AO$2&amp;") | ","")</f>
        <v/>
      </c>
      <c r="BA90" s="21" t="str">
        <f aca="false">IF(AP90="X","(1&lt;&lt;"&amp;AP$2&amp;") | ","")</f>
        <v/>
      </c>
      <c r="BB90" s="21" t="str">
        <f aca="false">IF(AQ90="X","(1&lt;&lt;"&amp;AQ$2&amp;") | ","")</f>
        <v/>
      </c>
      <c r="BC90" s="21" t="str">
        <f aca="false">IF(AR90="X","(1&lt;&lt;"&amp;AR$2&amp;") | ","")</f>
        <v/>
      </c>
      <c r="BD90" s="21" t="str">
        <f aca="false">IF(AS90="X","(1&lt;&lt;"&amp;AS$2&amp;") | ","")</f>
        <v/>
      </c>
      <c r="BE90" s="21" t="str">
        <f aca="false">IF(AT90="X","(1&lt;&lt;"&amp;AT$2&amp;") | ","")</f>
        <v/>
      </c>
      <c r="BF90" s="21" t="str">
        <f aca="false">AU90&amp;AV90&amp;AW90&amp;AX90&amp;AY90&amp;AZ90&amp;BA90&amp;BB90&amp;BC90&amp;BD90&amp;BE90</f>
        <v>(1&lt;&lt;(int)MasterType::Char) | (1&lt;&lt;(int)MasterType::Short) | (1&lt;&lt;(int)MasterType::Integer) | (1&lt;&lt;(int)MasterType::Long) | </v>
      </c>
      <c r="BH90" s="7" t="str">
        <f aca="false">"  {"&amp;A90&amp;REPT(" ",29-LEN(A90))&amp;", {"&amp;F90&amp;REPT(" ",5-LEN(F90))&amp;","&amp;G90&amp;REPT(" ",5-LEN(G90))&amp;"}, "&amp;H90&amp;REPT(" ",23-LEN(H90))&amp;", "&amp;I90&amp;REPT(" ",19-LEN(I90))&amp;", "&amp;J90&amp;REPT(" ",20-LEN(J90))&amp;","&amp;" { "&amp;IF(AH90="",0,MID(AH90,1,LEN(AH90)-2))&amp;", "&amp;IF(BF90="",0,MID(BF90,1,LEN(BF90)-2))&amp;" } },"</f>
        <v>  {ExprOperator::ShiftRight     , {false,true }, ExprPromMode::ToOther  , MasterType::Long   , MasterType::Long    , { (1&lt;&lt;(int)MasterType::Long) , (1&lt;&lt;(int)MasterType::Char) | (1&lt;&lt;(int)MasterType::Short) | (1&lt;&lt;(int)MasterType::Integer) | (1&lt;&lt;(int)MasterType::Long)  } },</v>
      </c>
    </row>
    <row r="91" customFormat="false" ht="15" hidden="false" customHeight="false" outlineLevel="0" collapsed="false">
      <c r="A91" s="1" t="s">
        <v>78</v>
      </c>
      <c r="B91" s="2" t="s">
        <v>79</v>
      </c>
      <c r="C91" s="20" t="s">
        <v>80</v>
      </c>
      <c r="D91" s="3" t="s">
        <v>57</v>
      </c>
      <c r="E91" s="3" t="str">
        <f aca="false">IF(OR(F91="true",G91="true"),"X","-")</f>
        <v>X</v>
      </c>
      <c r="F91" s="3" t="str">
        <f aca="false">IF(COUNTIF(L91:U91,"X")&gt;1,"true","false")</f>
        <v>true</v>
      </c>
      <c r="G91" s="3" t="str">
        <f aca="false">IF(COUNTIF(AJ91:AS91,"X")&gt;1,"true","false")</f>
        <v>true</v>
      </c>
      <c r="H91" s="3" t="s">
        <v>81</v>
      </c>
      <c r="I91" s="3" t="s">
        <v>26</v>
      </c>
      <c r="J91" s="14" t="s">
        <v>50</v>
      </c>
      <c r="L91" s="1" t="s">
        <v>28</v>
      </c>
      <c r="M91" s="1" t="s">
        <v>29</v>
      </c>
      <c r="N91" s="1" t="s">
        <v>29</v>
      </c>
      <c r="O91" s="1" t="s">
        <v>29</v>
      </c>
      <c r="P91" s="1" t="s">
        <v>29</v>
      </c>
      <c r="Q91" s="1" t="s">
        <v>29</v>
      </c>
      <c r="R91" s="1" t="s">
        <v>28</v>
      </c>
      <c r="S91" s="1" t="s">
        <v>28</v>
      </c>
      <c r="T91" s="1" t="s">
        <v>28</v>
      </c>
      <c r="U91" s="1" t="s">
        <v>28</v>
      </c>
      <c r="V91" s="1" t="s">
        <v>28</v>
      </c>
      <c r="W91" s="21" t="str">
        <f aca="false">IF(L91="X","(1&lt;&lt;"&amp;L$2&amp;") | ","")</f>
        <v/>
      </c>
      <c r="X91" s="21" t="str">
        <f aca="false">IF(M91="X","(1&lt;&lt;"&amp;M$2&amp;") | ","")</f>
        <v>(1&lt;&lt;(int)MasterType::Char) | </v>
      </c>
      <c r="Y91" s="21" t="str">
        <f aca="false">IF(N91="X","(1&lt;&lt;"&amp;N$2&amp;") | ","")</f>
        <v>(1&lt;&lt;(int)MasterType::Short) | </v>
      </c>
      <c r="Z91" s="21" t="str">
        <f aca="false">IF(O91="X","(1&lt;&lt;"&amp;O$2&amp;") | ","")</f>
        <v>(1&lt;&lt;(int)MasterType::Integer) | </v>
      </c>
      <c r="AA91" s="21" t="str">
        <f aca="false">IF(P91="X","(1&lt;&lt;"&amp;P$2&amp;") | ","")</f>
        <v>(1&lt;&lt;(int)MasterType::Long) | </v>
      </c>
      <c r="AB91" s="21" t="str">
        <f aca="false">IF(Q91="X","(1&lt;&lt;"&amp;Q$2&amp;") | ","")</f>
        <v>(1&lt;&lt;(int)MasterType::Float) | </v>
      </c>
      <c r="AC91" s="21" t="str">
        <f aca="false">IF(R91="X","(1&lt;&lt;"&amp;R$2&amp;") | ","")</f>
        <v/>
      </c>
      <c r="AD91" s="21" t="str">
        <f aca="false">IF(S91="X","(1&lt;&lt;"&amp;S$2&amp;") | ","")</f>
        <v/>
      </c>
      <c r="AE91" s="21" t="str">
        <f aca="false">IF(T91="X","(1&lt;&lt;"&amp;T$2&amp;") | ","")</f>
        <v/>
      </c>
      <c r="AF91" s="21" t="str">
        <f aca="false">IF(U91="X","(1&lt;&lt;"&amp;U$2&amp;") | ","")</f>
        <v/>
      </c>
      <c r="AG91" s="21" t="str">
        <f aca="false">IF(V91="X","(1&lt;&lt;"&amp;V$2&amp;") | ","")</f>
        <v/>
      </c>
      <c r="AH91" s="21" t="str">
        <f aca="false">W91&amp;X91&amp;Y91&amp;Z91&amp;AA91&amp;AB91&amp;AC91&amp;AD91&amp;AE91&amp;AF91&amp;AG91</f>
        <v>(1&lt;&lt;(int)MasterType::Char) | (1&lt;&lt;(int)MasterType::Short) | (1&lt;&lt;(int)MasterType::Integer) | (1&lt;&lt;(int)MasterType::Long) | (1&lt;&lt;(int)MasterType::Float) | </v>
      </c>
      <c r="AJ91" s="1" t="s">
        <v>28</v>
      </c>
      <c r="AK91" s="1" t="s">
        <v>29</v>
      </c>
      <c r="AL91" s="1" t="s">
        <v>29</v>
      </c>
      <c r="AM91" s="1" t="s">
        <v>29</v>
      </c>
      <c r="AN91" s="1" t="s">
        <v>29</v>
      </c>
      <c r="AO91" s="1" t="s">
        <v>29</v>
      </c>
      <c r="AP91" s="1" t="s">
        <v>28</v>
      </c>
      <c r="AQ91" s="1" t="s">
        <v>28</v>
      </c>
      <c r="AR91" s="1" t="s">
        <v>28</v>
      </c>
      <c r="AS91" s="1" t="s">
        <v>28</v>
      </c>
      <c r="AT91" s="1" t="s">
        <v>28</v>
      </c>
      <c r="AU91" s="21" t="str">
        <f aca="false">IF(AJ91="X","(1&lt;&lt;"&amp;AJ$2&amp;") | ","")</f>
        <v/>
      </c>
      <c r="AV91" s="21" t="str">
        <f aca="false">IF(AK91="X","(1&lt;&lt;"&amp;AK$2&amp;") | ","")</f>
        <v>(1&lt;&lt;(int)MasterType::Char) | </v>
      </c>
      <c r="AW91" s="21" t="str">
        <f aca="false">IF(AL91="X","(1&lt;&lt;"&amp;AL$2&amp;") | ","")</f>
        <v>(1&lt;&lt;(int)MasterType::Short) | </v>
      </c>
      <c r="AX91" s="21" t="str">
        <f aca="false">IF(AM91="X","(1&lt;&lt;"&amp;AM$2&amp;") | ","")</f>
        <v>(1&lt;&lt;(int)MasterType::Integer) | </v>
      </c>
      <c r="AY91" s="21" t="str">
        <f aca="false">IF(AN91="X","(1&lt;&lt;"&amp;AN$2&amp;") | ","")</f>
        <v>(1&lt;&lt;(int)MasterType::Long) | </v>
      </c>
      <c r="AZ91" s="21" t="str">
        <f aca="false">IF(AO91="X","(1&lt;&lt;"&amp;AO$2&amp;") | ","")</f>
        <v>(1&lt;&lt;(int)MasterType::Float) | </v>
      </c>
      <c r="BA91" s="21" t="str">
        <f aca="false">IF(AP91="X","(1&lt;&lt;"&amp;AP$2&amp;") | ","")</f>
        <v/>
      </c>
      <c r="BB91" s="21" t="str">
        <f aca="false">IF(AQ91="X","(1&lt;&lt;"&amp;AQ$2&amp;") | ","")</f>
        <v/>
      </c>
      <c r="BC91" s="21" t="str">
        <f aca="false">IF(AR91="X","(1&lt;&lt;"&amp;AR$2&amp;") | ","")</f>
        <v/>
      </c>
      <c r="BD91" s="21" t="str">
        <f aca="false">IF(AS91="X","(1&lt;&lt;"&amp;AS$2&amp;") | ","")</f>
        <v/>
      </c>
      <c r="BE91" s="21" t="str">
        <f aca="false">IF(AT91="X","(1&lt;&lt;"&amp;AT$2&amp;") | ","")</f>
        <v/>
      </c>
      <c r="BF91" s="21" t="str">
        <f aca="false">AU91&amp;AV91&amp;AW91&amp;AX91&amp;AY91&amp;AZ91&amp;BA91&amp;BB91&amp;BC91&amp;BD91&amp;BE91</f>
        <v>(1&lt;&lt;(int)MasterType::Char) | (1&lt;&lt;(int)MasterType::Short) | (1&lt;&lt;(int)MasterType::Integer) | (1&lt;&lt;(int)MasterType::Long) | (1&lt;&lt;(int)MasterType::Float) | </v>
      </c>
      <c r="BH91" s="7" t="str">
        <f aca="false">"  {"&amp;A91&amp;REPT(" ",29-LEN(A91))&amp;", {"&amp;F91&amp;REPT(" ",5-LEN(F91))&amp;","&amp;G91&amp;REPT(" ",5-LEN(G91))&amp;"}, "&amp;H91&amp;REPT(" ",23-LEN(H91))&amp;", "&amp;I91&amp;REPT(" ",19-LEN(I91))&amp;", "&amp;J91&amp;REPT(" ",20-LEN(J91))&amp;","&amp;" { "&amp;IF(AH91="",0,MID(AH91,1,LEN(AH91)-2))&amp;", "&amp;IF(BF91="",0,MID(BF91,1,LEN(BF91)-2))&amp;" } },"</f>
        <v>  {ExprOperator::Less           , {true ,true }, ExprPromMode::ToMaximun, (MasterType)0      , MasterType::Boolean , { (1&lt;&lt;(int)MasterType::Char) | (1&lt;&lt;(int)MasterType::Short) | (1&lt;&lt;(int)MasterType::Integer) | (1&lt;&lt;(int)MasterType::Long) | (1&lt;&lt;(int)MasterType::Float) , (1&lt;&lt;(int)MasterType::Char) | (1&lt;&lt;(int)MasterType::Short) | (1&lt;&lt;(int)MasterType::Integer) | (1&lt;&lt;(int)MasterType::Long) | (1&lt;&lt;(int)MasterType::Float)  } },</v>
      </c>
    </row>
    <row r="92" customFormat="false" ht="15" hidden="false" customHeight="false" outlineLevel="0" collapsed="false">
      <c r="A92" s="1" t="s">
        <v>78</v>
      </c>
      <c r="B92" s="2" t="s">
        <v>79</v>
      </c>
      <c r="C92" s="20" t="s">
        <v>80</v>
      </c>
      <c r="D92" s="3" t="s">
        <v>57</v>
      </c>
      <c r="E92" s="3" t="str">
        <f aca="false">IF(OR(F92="true",G92="true"),"X","-")</f>
        <v>-</v>
      </c>
      <c r="F92" s="3" t="str">
        <f aca="false">IF(COUNTIF(L92:U92,"X")&gt;1,"true","false")</f>
        <v>false</v>
      </c>
      <c r="G92" s="3" t="str">
        <f aca="false">IF(COUNTIF(AJ92:AS92,"X")&gt;1,"true","false")</f>
        <v>false</v>
      </c>
      <c r="H92" s="3" t="s">
        <v>25</v>
      </c>
      <c r="I92" s="3" t="s">
        <v>26</v>
      </c>
      <c r="J92" s="14" t="s">
        <v>50</v>
      </c>
      <c r="L92" s="1" t="s">
        <v>28</v>
      </c>
      <c r="M92" s="1" t="s">
        <v>28</v>
      </c>
      <c r="N92" s="1" t="s">
        <v>28</v>
      </c>
      <c r="O92" s="1" t="s">
        <v>28</v>
      </c>
      <c r="P92" s="1" t="s">
        <v>28</v>
      </c>
      <c r="Q92" s="1" t="s">
        <v>28</v>
      </c>
      <c r="R92" s="1" t="s">
        <v>29</v>
      </c>
      <c r="S92" s="1" t="s">
        <v>28</v>
      </c>
      <c r="T92" s="1" t="s">
        <v>28</v>
      </c>
      <c r="U92" s="1" t="s">
        <v>28</v>
      </c>
      <c r="V92" s="1" t="s">
        <v>28</v>
      </c>
      <c r="W92" s="21" t="str">
        <f aca="false">IF(L92="X","(1&lt;&lt;"&amp;L$2&amp;") | ","")</f>
        <v/>
      </c>
      <c r="X92" s="21" t="str">
        <f aca="false">IF(M92="X","(1&lt;&lt;"&amp;M$2&amp;") | ","")</f>
        <v/>
      </c>
      <c r="Y92" s="21" t="str">
        <f aca="false">IF(N92="X","(1&lt;&lt;"&amp;N$2&amp;") | ","")</f>
        <v/>
      </c>
      <c r="Z92" s="21" t="str">
        <f aca="false">IF(O92="X","(1&lt;&lt;"&amp;O$2&amp;") | ","")</f>
        <v/>
      </c>
      <c r="AA92" s="21" t="str">
        <f aca="false">IF(P92="X","(1&lt;&lt;"&amp;P$2&amp;") | ","")</f>
        <v/>
      </c>
      <c r="AB92" s="21" t="str">
        <f aca="false">IF(Q92="X","(1&lt;&lt;"&amp;Q$2&amp;") | ","")</f>
        <v/>
      </c>
      <c r="AC92" s="21" t="str">
        <f aca="false">IF(R92="X","(1&lt;&lt;"&amp;R$2&amp;") | ","")</f>
        <v>(1&lt;&lt;(int)MasterType::String) | </v>
      </c>
      <c r="AD92" s="21" t="str">
        <f aca="false">IF(S92="X","(1&lt;&lt;"&amp;S$2&amp;") | ","")</f>
        <v/>
      </c>
      <c r="AE92" s="21" t="str">
        <f aca="false">IF(T92="X","(1&lt;&lt;"&amp;T$2&amp;") | ","")</f>
        <v/>
      </c>
      <c r="AF92" s="21" t="str">
        <f aca="false">IF(U92="X","(1&lt;&lt;"&amp;U$2&amp;") | ","")</f>
        <v/>
      </c>
      <c r="AG92" s="21" t="str">
        <f aca="false">IF(V92="X","(1&lt;&lt;"&amp;V$2&amp;") | ","")</f>
        <v/>
      </c>
      <c r="AH92" s="21" t="str">
        <f aca="false">W92&amp;X92&amp;Y92&amp;Z92&amp;AA92&amp;AB92&amp;AC92&amp;AD92&amp;AE92&amp;AF92&amp;AG92</f>
        <v>(1&lt;&lt;(int)MasterType::String) | </v>
      </c>
      <c r="AJ92" s="1" t="s">
        <v>28</v>
      </c>
      <c r="AK92" s="1" t="s">
        <v>28</v>
      </c>
      <c r="AL92" s="1" t="s">
        <v>28</v>
      </c>
      <c r="AM92" s="1" t="s">
        <v>28</v>
      </c>
      <c r="AN92" s="1" t="s">
        <v>28</v>
      </c>
      <c r="AO92" s="1" t="s">
        <v>28</v>
      </c>
      <c r="AP92" s="1" t="s">
        <v>29</v>
      </c>
      <c r="AQ92" s="1" t="s">
        <v>28</v>
      </c>
      <c r="AR92" s="1" t="s">
        <v>28</v>
      </c>
      <c r="AS92" s="1" t="s">
        <v>28</v>
      </c>
      <c r="AT92" s="1" t="s">
        <v>28</v>
      </c>
      <c r="AU92" s="21" t="str">
        <f aca="false">IF(AJ92="X","(1&lt;&lt;"&amp;AJ$2&amp;") | ","")</f>
        <v/>
      </c>
      <c r="AV92" s="21" t="str">
        <f aca="false">IF(AK92="X","(1&lt;&lt;"&amp;AK$2&amp;") | ","")</f>
        <v/>
      </c>
      <c r="AW92" s="21" t="str">
        <f aca="false">IF(AL92="X","(1&lt;&lt;"&amp;AL$2&amp;") | ","")</f>
        <v/>
      </c>
      <c r="AX92" s="21" t="str">
        <f aca="false">IF(AM92="X","(1&lt;&lt;"&amp;AM$2&amp;") | ","")</f>
        <v/>
      </c>
      <c r="AY92" s="21" t="str">
        <f aca="false">IF(AN92="X","(1&lt;&lt;"&amp;AN$2&amp;") | ","")</f>
        <v/>
      </c>
      <c r="AZ92" s="21" t="str">
        <f aca="false">IF(AO92="X","(1&lt;&lt;"&amp;AO$2&amp;") | ","")</f>
        <v/>
      </c>
      <c r="BA92" s="21" t="str">
        <f aca="false">IF(AP92="X","(1&lt;&lt;"&amp;AP$2&amp;") | ","")</f>
        <v>(1&lt;&lt;(int)MasterType::String) | </v>
      </c>
      <c r="BB92" s="21" t="str">
        <f aca="false">IF(AQ92="X","(1&lt;&lt;"&amp;AQ$2&amp;") | ","")</f>
        <v/>
      </c>
      <c r="BC92" s="21" t="str">
        <f aca="false">IF(AR92="X","(1&lt;&lt;"&amp;AR$2&amp;") | ","")</f>
        <v/>
      </c>
      <c r="BD92" s="21" t="str">
        <f aca="false">IF(AS92="X","(1&lt;&lt;"&amp;AS$2&amp;") | ","")</f>
        <v/>
      </c>
      <c r="BE92" s="21" t="str">
        <f aca="false">IF(AT92="X","(1&lt;&lt;"&amp;AT$2&amp;") | ","")</f>
        <v/>
      </c>
      <c r="BF92" s="21" t="str">
        <f aca="false">AU92&amp;AV92&amp;AW92&amp;AX92&amp;AY92&amp;AZ92&amp;BA92&amp;BB92&amp;BC92&amp;BD92&amp;BE92</f>
        <v>(1&lt;&lt;(int)MasterType::String) | </v>
      </c>
      <c r="BH92" s="7" t="str">
        <f aca="false">"  {"&amp;A92&amp;REPT(" ",29-LEN(A92))&amp;", {"&amp;F92&amp;REPT(" ",5-LEN(F92))&amp;","&amp;G92&amp;REPT(" ",5-LEN(G92))&amp;"}, "&amp;H92&amp;REPT(" ",23-LEN(H92))&amp;", "&amp;I92&amp;REPT(" ",19-LEN(I92))&amp;", "&amp;J92&amp;REPT(" ",20-LEN(J92))&amp;","&amp;" { "&amp;IF(AH92="",0,MID(AH92,1,LEN(AH92)-2))&amp;", "&amp;IF(BF92="",0,MID(BF92,1,LEN(BF92)-2))&amp;" } },"</f>
        <v>  {ExprOperator::Less           , {false,false}, (ExprPromMode)0        , (MasterType)0      , MasterType::Boolean , { (1&lt;&lt;(int)MasterType::String) , (1&lt;&lt;(int)MasterType::String)  } },</v>
      </c>
    </row>
    <row r="93" customFormat="false" ht="15" hidden="false" customHeight="false" outlineLevel="0" collapsed="false">
      <c r="A93" s="1" t="s">
        <v>82</v>
      </c>
      <c r="B93" s="2" t="s">
        <v>83</v>
      </c>
      <c r="C93" s="20" t="s">
        <v>84</v>
      </c>
      <c r="D93" s="3" t="s">
        <v>57</v>
      </c>
      <c r="E93" s="3" t="str">
        <f aca="false">IF(OR(F93="true",G93="true"),"X","-")</f>
        <v>X</v>
      </c>
      <c r="F93" s="3" t="str">
        <f aca="false">IF(COUNTIF(L93:U93,"X")&gt;1,"true","false")</f>
        <v>true</v>
      </c>
      <c r="G93" s="3" t="str">
        <f aca="false">IF(COUNTIF(AJ93:AS93,"X")&gt;1,"true","false")</f>
        <v>true</v>
      </c>
      <c r="H93" s="3" t="s">
        <v>81</v>
      </c>
      <c r="I93" s="3" t="s">
        <v>26</v>
      </c>
      <c r="J93" s="14" t="s">
        <v>50</v>
      </c>
      <c r="L93" s="1" t="s">
        <v>28</v>
      </c>
      <c r="M93" s="1" t="s">
        <v>29</v>
      </c>
      <c r="N93" s="1" t="s">
        <v>29</v>
      </c>
      <c r="O93" s="1" t="s">
        <v>29</v>
      </c>
      <c r="P93" s="1" t="s">
        <v>29</v>
      </c>
      <c r="Q93" s="1" t="s">
        <v>29</v>
      </c>
      <c r="R93" s="1" t="s">
        <v>28</v>
      </c>
      <c r="S93" s="1" t="s">
        <v>28</v>
      </c>
      <c r="T93" s="1" t="s">
        <v>28</v>
      </c>
      <c r="U93" s="1" t="s">
        <v>28</v>
      </c>
      <c r="V93" s="1" t="s">
        <v>28</v>
      </c>
      <c r="W93" s="21" t="str">
        <f aca="false">IF(L93="X","(1&lt;&lt;"&amp;L$2&amp;") | ","")</f>
        <v/>
      </c>
      <c r="X93" s="21" t="str">
        <f aca="false">IF(M93="X","(1&lt;&lt;"&amp;M$2&amp;") | ","")</f>
        <v>(1&lt;&lt;(int)MasterType::Char) | </v>
      </c>
      <c r="Y93" s="21" t="str">
        <f aca="false">IF(N93="X","(1&lt;&lt;"&amp;N$2&amp;") | ","")</f>
        <v>(1&lt;&lt;(int)MasterType::Short) | </v>
      </c>
      <c r="Z93" s="21" t="str">
        <f aca="false">IF(O93="X","(1&lt;&lt;"&amp;O$2&amp;") | ","")</f>
        <v>(1&lt;&lt;(int)MasterType::Integer) | </v>
      </c>
      <c r="AA93" s="21" t="str">
        <f aca="false">IF(P93="X","(1&lt;&lt;"&amp;P$2&amp;") | ","")</f>
        <v>(1&lt;&lt;(int)MasterType::Long) | </v>
      </c>
      <c r="AB93" s="21" t="str">
        <f aca="false">IF(Q93="X","(1&lt;&lt;"&amp;Q$2&amp;") | ","")</f>
        <v>(1&lt;&lt;(int)MasterType::Float) | </v>
      </c>
      <c r="AC93" s="21" t="str">
        <f aca="false">IF(R93="X","(1&lt;&lt;"&amp;R$2&amp;") | ","")</f>
        <v/>
      </c>
      <c r="AD93" s="21" t="str">
        <f aca="false">IF(S93="X","(1&lt;&lt;"&amp;S$2&amp;") | ","")</f>
        <v/>
      </c>
      <c r="AE93" s="21" t="str">
        <f aca="false">IF(T93="X","(1&lt;&lt;"&amp;T$2&amp;") | ","")</f>
        <v/>
      </c>
      <c r="AF93" s="21" t="str">
        <f aca="false">IF(U93="X","(1&lt;&lt;"&amp;U$2&amp;") | ","")</f>
        <v/>
      </c>
      <c r="AG93" s="21" t="str">
        <f aca="false">IF(V93="X","(1&lt;&lt;"&amp;V$2&amp;") | ","")</f>
        <v/>
      </c>
      <c r="AH93" s="21" t="str">
        <f aca="false">W93&amp;X93&amp;Y93&amp;Z93&amp;AA93&amp;AB93&amp;AC93&amp;AD93&amp;AE93&amp;AF93&amp;AG93</f>
        <v>(1&lt;&lt;(int)MasterType::Char) | (1&lt;&lt;(int)MasterType::Short) | (1&lt;&lt;(int)MasterType::Integer) | (1&lt;&lt;(int)MasterType::Long) | (1&lt;&lt;(int)MasterType::Float) | </v>
      </c>
      <c r="AJ93" s="1" t="s">
        <v>28</v>
      </c>
      <c r="AK93" s="1" t="s">
        <v>29</v>
      </c>
      <c r="AL93" s="1" t="s">
        <v>29</v>
      </c>
      <c r="AM93" s="1" t="s">
        <v>29</v>
      </c>
      <c r="AN93" s="1" t="s">
        <v>29</v>
      </c>
      <c r="AO93" s="1" t="s">
        <v>29</v>
      </c>
      <c r="AP93" s="1" t="s">
        <v>28</v>
      </c>
      <c r="AQ93" s="1" t="s">
        <v>28</v>
      </c>
      <c r="AR93" s="1" t="s">
        <v>28</v>
      </c>
      <c r="AS93" s="1" t="s">
        <v>28</v>
      </c>
      <c r="AT93" s="1" t="s">
        <v>28</v>
      </c>
      <c r="AU93" s="21" t="str">
        <f aca="false">IF(AJ93="X","(1&lt;&lt;"&amp;AJ$2&amp;") | ","")</f>
        <v/>
      </c>
      <c r="AV93" s="21" t="str">
        <f aca="false">IF(AK93="X","(1&lt;&lt;"&amp;AK$2&amp;") | ","")</f>
        <v>(1&lt;&lt;(int)MasterType::Char) | </v>
      </c>
      <c r="AW93" s="21" t="str">
        <f aca="false">IF(AL93="X","(1&lt;&lt;"&amp;AL$2&amp;") | ","")</f>
        <v>(1&lt;&lt;(int)MasterType::Short) | </v>
      </c>
      <c r="AX93" s="21" t="str">
        <f aca="false">IF(AM93="X","(1&lt;&lt;"&amp;AM$2&amp;") | ","")</f>
        <v>(1&lt;&lt;(int)MasterType::Integer) | </v>
      </c>
      <c r="AY93" s="21" t="str">
        <f aca="false">IF(AN93="X","(1&lt;&lt;"&amp;AN$2&amp;") | ","")</f>
        <v>(1&lt;&lt;(int)MasterType::Long) | </v>
      </c>
      <c r="AZ93" s="21" t="str">
        <f aca="false">IF(AO93="X","(1&lt;&lt;"&amp;AO$2&amp;") | ","")</f>
        <v>(1&lt;&lt;(int)MasterType::Float) | </v>
      </c>
      <c r="BA93" s="21" t="str">
        <f aca="false">IF(AP93="X","(1&lt;&lt;"&amp;AP$2&amp;") | ","")</f>
        <v/>
      </c>
      <c r="BB93" s="21" t="str">
        <f aca="false">IF(AQ93="X","(1&lt;&lt;"&amp;AQ$2&amp;") | ","")</f>
        <v/>
      </c>
      <c r="BC93" s="21" t="str">
        <f aca="false">IF(AR93="X","(1&lt;&lt;"&amp;AR$2&amp;") | ","")</f>
        <v/>
      </c>
      <c r="BD93" s="21" t="str">
        <f aca="false">IF(AS93="X","(1&lt;&lt;"&amp;AS$2&amp;") | ","")</f>
        <v/>
      </c>
      <c r="BE93" s="21" t="str">
        <f aca="false">IF(AT93="X","(1&lt;&lt;"&amp;AT$2&amp;") | ","")</f>
        <v/>
      </c>
      <c r="BF93" s="21" t="str">
        <f aca="false">AU93&amp;AV93&amp;AW93&amp;AX93&amp;AY93&amp;AZ93&amp;BA93&amp;BB93&amp;BC93&amp;BD93&amp;BE93</f>
        <v>(1&lt;&lt;(int)MasterType::Char) | (1&lt;&lt;(int)MasterType::Short) | (1&lt;&lt;(int)MasterType::Integer) | (1&lt;&lt;(int)MasterType::Long) | (1&lt;&lt;(int)MasterType::Float) | </v>
      </c>
      <c r="BH93" s="7" t="str">
        <f aca="false">"  {"&amp;A93&amp;REPT(" ",29-LEN(A93))&amp;", {"&amp;F93&amp;REPT(" ",5-LEN(F93))&amp;","&amp;G93&amp;REPT(" ",5-LEN(G93))&amp;"}, "&amp;H93&amp;REPT(" ",23-LEN(H93))&amp;", "&amp;I93&amp;REPT(" ",19-LEN(I93))&amp;", "&amp;J93&amp;REPT(" ",20-LEN(J93))&amp;","&amp;" { "&amp;IF(AH93="",0,MID(AH93,1,LEN(AH93)-2))&amp;", "&amp;IF(BF93="",0,MID(BF93,1,LEN(BF93)-2))&amp;" } },"</f>
        <v>  {ExprOperator::LessEqual      , {true ,true }, ExprPromMode::ToMaximun, (MasterType)0      , MasterType::Boolean , { (1&lt;&lt;(int)MasterType::Char) | (1&lt;&lt;(int)MasterType::Short) | (1&lt;&lt;(int)MasterType::Integer) | (1&lt;&lt;(int)MasterType::Long) | (1&lt;&lt;(int)MasterType::Float) , (1&lt;&lt;(int)MasterType::Char) | (1&lt;&lt;(int)MasterType::Short) | (1&lt;&lt;(int)MasterType::Integer) | (1&lt;&lt;(int)MasterType::Long) | (1&lt;&lt;(int)MasterType::Float)  } },</v>
      </c>
    </row>
    <row r="94" customFormat="false" ht="15" hidden="false" customHeight="false" outlineLevel="0" collapsed="false">
      <c r="A94" s="1" t="s">
        <v>82</v>
      </c>
      <c r="B94" s="2" t="s">
        <v>83</v>
      </c>
      <c r="C94" s="20" t="s">
        <v>84</v>
      </c>
      <c r="D94" s="3" t="s">
        <v>57</v>
      </c>
      <c r="E94" s="3" t="str">
        <f aca="false">IF(OR(F94="true",G94="true"),"X","-")</f>
        <v>-</v>
      </c>
      <c r="F94" s="3" t="str">
        <f aca="false">IF(COUNTIF(L94:U94,"X")&gt;1,"true","false")</f>
        <v>false</v>
      </c>
      <c r="G94" s="3" t="str">
        <f aca="false">IF(COUNTIF(AJ94:AS94,"X")&gt;1,"true","false")</f>
        <v>false</v>
      </c>
      <c r="H94" s="3" t="s">
        <v>25</v>
      </c>
      <c r="I94" s="3" t="s">
        <v>26</v>
      </c>
      <c r="J94" s="14" t="s">
        <v>50</v>
      </c>
      <c r="L94" s="1" t="s">
        <v>28</v>
      </c>
      <c r="M94" s="1" t="s">
        <v>28</v>
      </c>
      <c r="N94" s="1" t="s">
        <v>28</v>
      </c>
      <c r="O94" s="1" t="s">
        <v>28</v>
      </c>
      <c r="P94" s="1" t="s">
        <v>28</v>
      </c>
      <c r="Q94" s="1" t="s">
        <v>28</v>
      </c>
      <c r="R94" s="1" t="s">
        <v>29</v>
      </c>
      <c r="S94" s="1" t="s">
        <v>28</v>
      </c>
      <c r="T94" s="1" t="s">
        <v>28</v>
      </c>
      <c r="U94" s="1" t="s">
        <v>28</v>
      </c>
      <c r="V94" s="1" t="s">
        <v>28</v>
      </c>
      <c r="W94" s="21" t="str">
        <f aca="false">IF(L94="X","(1&lt;&lt;"&amp;L$2&amp;") | ","")</f>
        <v/>
      </c>
      <c r="X94" s="21" t="str">
        <f aca="false">IF(M94="X","(1&lt;&lt;"&amp;M$2&amp;") | ","")</f>
        <v/>
      </c>
      <c r="Y94" s="21" t="str">
        <f aca="false">IF(N94="X","(1&lt;&lt;"&amp;N$2&amp;") | ","")</f>
        <v/>
      </c>
      <c r="Z94" s="21" t="str">
        <f aca="false">IF(O94="X","(1&lt;&lt;"&amp;O$2&amp;") | ","")</f>
        <v/>
      </c>
      <c r="AA94" s="21" t="str">
        <f aca="false">IF(P94="X","(1&lt;&lt;"&amp;P$2&amp;") | ","")</f>
        <v/>
      </c>
      <c r="AB94" s="21" t="str">
        <f aca="false">IF(Q94="X","(1&lt;&lt;"&amp;Q$2&amp;") | ","")</f>
        <v/>
      </c>
      <c r="AC94" s="21" t="str">
        <f aca="false">IF(R94="X","(1&lt;&lt;"&amp;R$2&amp;") | ","")</f>
        <v>(1&lt;&lt;(int)MasterType::String) | </v>
      </c>
      <c r="AD94" s="21" t="str">
        <f aca="false">IF(S94="X","(1&lt;&lt;"&amp;S$2&amp;") | ","")</f>
        <v/>
      </c>
      <c r="AE94" s="21" t="str">
        <f aca="false">IF(T94="X","(1&lt;&lt;"&amp;T$2&amp;") | ","")</f>
        <v/>
      </c>
      <c r="AF94" s="21" t="str">
        <f aca="false">IF(U94="X","(1&lt;&lt;"&amp;U$2&amp;") | ","")</f>
        <v/>
      </c>
      <c r="AG94" s="21" t="str">
        <f aca="false">IF(V94="X","(1&lt;&lt;"&amp;V$2&amp;") | ","")</f>
        <v/>
      </c>
      <c r="AH94" s="21" t="str">
        <f aca="false">W94&amp;X94&amp;Y94&amp;Z94&amp;AA94&amp;AB94&amp;AC94&amp;AD94&amp;AE94&amp;AF94&amp;AG94</f>
        <v>(1&lt;&lt;(int)MasterType::String) | </v>
      </c>
      <c r="AJ94" s="1" t="s">
        <v>28</v>
      </c>
      <c r="AK94" s="1" t="s">
        <v>28</v>
      </c>
      <c r="AL94" s="1" t="s">
        <v>28</v>
      </c>
      <c r="AM94" s="1" t="s">
        <v>28</v>
      </c>
      <c r="AN94" s="1" t="s">
        <v>28</v>
      </c>
      <c r="AO94" s="1" t="s">
        <v>28</v>
      </c>
      <c r="AP94" s="1" t="s">
        <v>29</v>
      </c>
      <c r="AQ94" s="1" t="s">
        <v>28</v>
      </c>
      <c r="AR94" s="1" t="s">
        <v>28</v>
      </c>
      <c r="AS94" s="1" t="s">
        <v>28</v>
      </c>
      <c r="AT94" s="1" t="s">
        <v>28</v>
      </c>
      <c r="AU94" s="21" t="str">
        <f aca="false">IF(AJ94="X","(1&lt;&lt;"&amp;AJ$2&amp;") | ","")</f>
        <v/>
      </c>
      <c r="AV94" s="21" t="str">
        <f aca="false">IF(AK94="X","(1&lt;&lt;"&amp;AK$2&amp;") | ","")</f>
        <v/>
      </c>
      <c r="AW94" s="21" t="str">
        <f aca="false">IF(AL94="X","(1&lt;&lt;"&amp;AL$2&amp;") | ","")</f>
        <v/>
      </c>
      <c r="AX94" s="21" t="str">
        <f aca="false">IF(AM94="X","(1&lt;&lt;"&amp;AM$2&amp;") | ","")</f>
        <v/>
      </c>
      <c r="AY94" s="21" t="str">
        <f aca="false">IF(AN94="X","(1&lt;&lt;"&amp;AN$2&amp;") | ","")</f>
        <v/>
      </c>
      <c r="AZ94" s="21" t="str">
        <f aca="false">IF(AO94="X","(1&lt;&lt;"&amp;AO$2&amp;") | ","")</f>
        <v/>
      </c>
      <c r="BA94" s="21" t="str">
        <f aca="false">IF(AP94="X","(1&lt;&lt;"&amp;AP$2&amp;") | ","")</f>
        <v>(1&lt;&lt;(int)MasterType::String) | </v>
      </c>
      <c r="BB94" s="21" t="str">
        <f aca="false">IF(AQ94="X","(1&lt;&lt;"&amp;AQ$2&amp;") | ","")</f>
        <v/>
      </c>
      <c r="BC94" s="21" t="str">
        <f aca="false">IF(AR94="X","(1&lt;&lt;"&amp;AR$2&amp;") | ","")</f>
        <v/>
      </c>
      <c r="BD94" s="21" t="str">
        <f aca="false">IF(AS94="X","(1&lt;&lt;"&amp;AS$2&amp;") | ","")</f>
        <v/>
      </c>
      <c r="BE94" s="21" t="str">
        <f aca="false">IF(AT94="X","(1&lt;&lt;"&amp;AT$2&amp;") | ","")</f>
        <v/>
      </c>
      <c r="BF94" s="21" t="str">
        <f aca="false">AU94&amp;AV94&amp;AW94&amp;AX94&amp;AY94&amp;AZ94&amp;BA94&amp;BB94&amp;BC94&amp;BD94&amp;BE94</f>
        <v>(1&lt;&lt;(int)MasterType::String) | </v>
      </c>
      <c r="BH94" s="7" t="str">
        <f aca="false">"  {"&amp;A94&amp;REPT(" ",29-LEN(A94))&amp;", {"&amp;F94&amp;REPT(" ",5-LEN(F94))&amp;","&amp;G94&amp;REPT(" ",5-LEN(G94))&amp;"}, "&amp;H94&amp;REPT(" ",23-LEN(H94))&amp;", "&amp;I94&amp;REPT(" ",19-LEN(I94))&amp;", "&amp;J94&amp;REPT(" ",20-LEN(J94))&amp;","&amp;" { "&amp;IF(AH94="",0,MID(AH94,1,LEN(AH94)-2))&amp;", "&amp;IF(BF94="",0,MID(BF94,1,LEN(BF94)-2))&amp;" } },"</f>
        <v>  {ExprOperator::LessEqual      , {false,false}, (ExprPromMode)0        , (MasterType)0      , MasterType::Boolean , { (1&lt;&lt;(int)MasterType::String) , (1&lt;&lt;(int)MasterType::String)  } },</v>
      </c>
    </row>
    <row r="95" customFormat="false" ht="15" hidden="false" customHeight="false" outlineLevel="0" collapsed="false">
      <c r="A95" s="1" t="s">
        <v>85</v>
      </c>
      <c r="B95" s="2" t="s">
        <v>86</v>
      </c>
      <c r="C95" s="20" t="s">
        <v>87</v>
      </c>
      <c r="D95" s="3" t="s">
        <v>57</v>
      </c>
      <c r="E95" s="3" t="str">
        <f aca="false">IF(OR(F95="true",G95="true"),"X","-")</f>
        <v>X</v>
      </c>
      <c r="F95" s="3" t="str">
        <f aca="false">IF(COUNTIF(L95:U95,"X")&gt;1,"true","false")</f>
        <v>true</v>
      </c>
      <c r="G95" s="3" t="str">
        <f aca="false">IF(COUNTIF(AJ95:AS95,"X")&gt;1,"true","false")</f>
        <v>true</v>
      </c>
      <c r="H95" s="3" t="s">
        <v>81</v>
      </c>
      <c r="I95" s="3" t="s">
        <v>26</v>
      </c>
      <c r="J95" s="14" t="s">
        <v>50</v>
      </c>
      <c r="L95" s="1" t="s">
        <v>28</v>
      </c>
      <c r="M95" s="1" t="s">
        <v>29</v>
      </c>
      <c r="N95" s="1" t="s">
        <v>29</v>
      </c>
      <c r="O95" s="1" t="s">
        <v>29</v>
      </c>
      <c r="P95" s="1" t="s">
        <v>29</v>
      </c>
      <c r="Q95" s="1" t="s">
        <v>29</v>
      </c>
      <c r="R95" s="1" t="s">
        <v>28</v>
      </c>
      <c r="S95" s="1" t="s">
        <v>28</v>
      </c>
      <c r="T95" s="1" t="s">
        <v>28</v>
      </c>
      <c r="U95" s="1" t="s">
        <v>28</v>
      </c>
      <c r="V95" s="1" t="s">
        <v>28</v>
      </c>
      <c r="W95" s="21" t="str">
        <f aca="false">IF(L95="X","(1&lt;&lt;"&amp;L$2&amp;") | ","")</f>
        <v/>
      </c>
      <c r="X95" s="21" t="str">
        <f aca="false">IF(M95="X","(1&lt;&lt;"&amp;M$2&amp;") | ","")</f>
        <v>(1&lt;&lt;(int)MasterType::Char) | </v>
      </c>
      <c r="Y95" s="21" t="str">
        <f aca="false">IF(N95="X","(1&lt;&lt;"&amp;N$2&amp;") | ","")</f>
        <v>(1&lt;&lt;(int)MasterType::Short) | </v>
      </c>
      <c r="Z95" s="21" t="str">
        <f aca="false">IF(O95="X","(1&lt;&lt;"&amp;O$2&amp;") | ","")</f>
        <v>(1&lt;&lt;(int)MasterType::Integer) | </v>
      </c>
      <c r="AA95" s="21" t="str">
        <f aca="false">IF(P95="X","(1&lt;&lt;"&amp;P$2&amp;") | ","")</f>
        <v>(1&lt;&lt;(int)MasterType::Long) | </v>
      </c>
      <c r="AB95" s="21" t="str">
        <f aca="false">IF(Q95="X","(1&lt;&lt;"&amp;Q$2&amp;") | ","")</f>
        <v>(1&lt;&lt;(int)MasterType::Float) | </v>
      </c>
      <c r="AC95" s="21" t="str">
        <f aca="false">IF(R95="X","(1&lt;&lt;"&amp;R$2&amp;") | ","")</f>
        <v/>
      </c>
      <c r="AD95" s="21" t="str">
        <f aca="false">IF(S95="X","(1&lt;&lt;"&amp;S$2&amp;") | ","")</f>
        <v/>
      </c>
      <c r="AE95" s="21" t="str">
        <f aca="false">IF(T95="X","(1&lt;&lt;"&amp;T$2&amp;") | ","")</f>
        <v/>
      </c>
      <c r="AF95" s="21" t="str">
        <f aca="false">IF(U95="X","(1&lt;&lt;"&amp;U$2&amp;") | ","")</f>
        <v/>
      </c>
      <c r="AG95" s="21" t="str">
        <f aca="false">IF(V95="X","(1&lt;&lt;"&amp;V$2&amp;") | ","")</f>
        <v/>
      </c>
      <c r="AH95" s="21" t="str">
        <f aca="false">W95&amp;X95&amp;Y95&amp;Z95&amp;AA95&amp;AB95&amp;AC95&amp;AD95&amp;AE95&amp;AF95&amp;AG95</f>
        <v>(1&lt;&lt;(int)MasterType::Char) | (1&lt;&lt;(int)MasterType::Short) | (1&lt;&lt;(int)MasterType::Integer) | (1&lt;&lt;(int)MasterType::Long) | (1&lt;&lt;(int)MasterType::Float) | </v>
      </c>
      <c r="AJ95" s="1" t="s">
        <v>28</v>
      </c>
      <c r="AK95" s="1" t="s">
        <v>29</v>
      </c>
      <c r="AL95" s="1" t="s">
        <v>29</v>
      </c>
      <c r="AM95" s="1" t="s">
        <v>29</v>
      </c>
      <c r="AN95" s="1" t="s">
        <v>29</v>
      </c>
      <c r="AO95" s="1" t="s">
        <v>29</v>
      </c>
      <c r="AP95" s="1" t="s">
        <v>28</v>
      </c>
      <c r="AQ95" s="1" t="s">
        <v>28</v>
      </c>
      <c r="AR95" s="1" t="s">
        <v>28</v>
      </c>
      <c r="AS95" s="1" t="s">
        <v>28</v>
      </c>
      <c r="AT95" s="1" t="s">
        <v>28</v>
      </c>
      <c r="AU95" s="21" t="str">
        <f aca="false">IF(AJ95="X","(1&lt;&lt;"&amp;AJ$2&amp;") | ","")</f>
        <v/>
      </c>
      <c r="AV95" s="21" t="str">
        <f aca="false">IF(AK95="X","(1&lt;&lt;"&amp;AK$2&amp;") | ","")</f>
        <v>(1&lt;&lt;(int)MasterType::Char) | </v>
      </c>
      <c r="AW95" s="21" t="str">
        <f aca="false">IF(AL95="X","(1&lt;&lt;"&amp;AL$2&amp;") | ","")</f>
        <v>(1&lt;&lt;(int)MasterType::Short) | </v>
      </c>
      <c r="AX95" s="21" t="str">
        <f aca="false">IF(AM95="X","(1&lt;&lt;"&amp;AM$2&amp;") | ","")</f>
        <v>(1&lt;&lt;(int)MasterType::Integer) | </v>
      </c>
      <c r="AY95" s="21" t="str">
        <f aca="false">IF(AN95="X","(1&lt;&lt;"&amp;AN$2&amp;") | ","")</f>
        <v>(1&lt;&lt;(int)MasterType::Long) | </v>
      </c>
      <c r="AZ95" s="21" t="str">
        <f aca="false">IF(AO95="X","(1&lt;&lt;"&amp;AO$2&amp;") | ","")</f>
        <v>(1&lt;&lt;(int)MasterType::Float) | </v>
      </c>
      <c r="BA95" s="21" t="str">
        <f aca="false">IF(AP95="X","(1&lt;&lt;"&amp;AP$2&amp;") | ","")</f>
        <v/>
      </c>
      <c r="BB95" s="21" t="str">
        <f aca="false">IF(AQ95="X","(1&lt;&lt;"&amp;AQ$2&amp;") | ","")</f>
        <v/>
      </c>
      <c r="BC95" s="21" t="str">
        <f aca="false">IF(AR95="X","(1&lt;&lt;"&amp;AR$2&amp;") | ","")</f>
        <v/>
      </c>
      <c r="BD95" s="21" t="str">
        <f aca="false">IF(AS95="X","(1&lt;&lt;"&amp;AS$2&amp;") | ","")</f>
        <v/>
      </c>
      <c r="BE95" s="21" t="str">
        <f aca="false">IF(AT95="X","(1&lt;&lt;"&amp;AT$2&amp;") | ","")</f>
        <v/>
      </c>
      <c r="BF95" s="21" t="str">
        <f aca="false">AU95&amp;AV95&amp;AW95&amp;AX95&amp;AY95&amp;AZ95&amp;BA95&amp;BB95&amp;BC95&amp;BD95&amp;BE95</f>
        <v>(1&lt;&lt;(int)MasterType::Char) | (1&lt;&lt;(int)MasterType::Short) | (1&lt;&lt;(int)MasterType::Integer) | (1&lt;&lt;(int)MasterType::Long) | (1&lt;&lt;(int)MasterType::Float) | </v>
      </c>
      <c r="BH95" s="7" t="str">
        <f aca="false">"  {"&amp;A95&amp;REPT(" ",29-LEN(A95))&amp;", {"&amp;F95&amp;REPT(" ",5-LEN(F95))&amp;","&amp;G95&amp;REPT(" ",5-LEN(G95))&amp;"}, "&amp;H95&amp;REPT(" ",23-LEN(H95))&amp;", "&amp;I95&amp;REPT(" ",19-LEN(I95))&amp;", "&amp;J95&amp;REPT(" ",20-LEN(J95))&amp;","&amp;" { "&amp;IF(AH95="",0,MID(AH95,1,LEN(AH95)-2))&amp;", "&amp;IF(BF95="",0,MID(BF95,1,LEN(BF95)-2))&amp;" } },"</f>
        <v>  {ExprOperator::Greater        , {true ,true }, ExprPromMode::ToMaximun, (MasterType)0      , MasterType::Boolean , { (1&lt;&lt;(int)MasterType::Char) | (1&lt;&lt;(int)MasterType::Short) | (1&lt;&lt;(int)MasterType::Integer) | (1&lt;&lt;(int)MasterType::Long) | (1&lt;&lt;(int)MasterType::Float) , (1&lt;&lt;(int)MasterType::Char) | (1&lt;&lt;(int)MasterType::Short) | (1&lt;&lt;(int)MasterType::Integer) | (1&lt;&lt;(int)MasterType::Long) | (1&lt;&lt;(int)MasterType::Float)  } },</v>
      </c>
    </row>
    <row r="96" customFormat="false" ht="15" hidden="false" customHeight="false" outlineLevel="0" collapsed="false">
      <c r="A96" s="1" t="s">
        <v>85</v>
      </c>
      <c r="B96" s="2" t="s">
        <v>86</v>
      </c>
      <c r="C96" s="20" t="s">
        <v>87</v>
      </c>
      <c r="D96" s="3" t="s">
        <v>57</v>
      </c>
      <c r="E96" s="3" t="str">
        <f aca="false">IF(OR(F96="true",G96="true"),"X","-")</f>
        <v>-</v>
      </c>
      <c r="F96" s="3" t="str">
        <f aca="false">IF(COUNTIF(L96:U96,"X")&gt;1,"true","false")</f>
        <v>false</v>
      </c>
      <c r="G96" s="3" t="str">
        <f aca="false">IF(COUNTIF(AJ96:AS96,"X")&gt;1,"true","false")</f>
        <v>false</v>
      </c>
      <c r="H96" s="3" t="s">
        <v>25</v>
      </c>
      <c r="I96" s="3" t="s">
        <v>26</v>
      </c>
      <c r="J96" s="14" t="s">
        <v>50</v>
      </c>
      <c r="L96" s="1" t="s">
        <v>28</v>
      </c>
      <c r="M96" s="1" t="s">
        <v>28</v>
      </c>
      <c r="N96" s="1" t="s">
        <v>28</v>
      </c>
      <c r="O96" s="1" t="s">
        <v>28</v>
      </c>
      <c r="P96" s="1" t="s">
        <v>28</v>
      </c>
      <c r="Q96" s="1" t="s">
        <v>28</v>
      </c>
      <c r="R96" s="1" t="s">
        <v>29</v>
      </c>
      <c r="S96" s="1" t="s">
        <v>28</v>
      </c>
      <c r="T96" s="1" t="s">
        <v>28</v>
      </c>
      <c r="U96" s="1" t="s">
        <v>28</v>
      </c>
      <c r="V96" s="1" t="s">
        <v>28</v>
      </c>
      <c r="W96" s="21" t="str">
        <f aca="false">IF(L96="X","(1&lt;&lt;"&amp;L$2&amp;") | ","")</f>
        <v/>
      </c>
      <c r="X96" s="21" t="str">
        <f aca="false">IF(M96="X","(1&lt;&lt;"&amp;M$2&amp;") | ","")</f>
        <v/>
      </c>
      <c r="Y96" s="21" t="str">
        <f aca="false">IF(N96="X","(1&lt;&lt;"&amp;N$2&amp;") | ","")</f>
        <v/>
      </c>
      <c r="Z96" s="21" t="str">
        <f aca="false">IF(O96="X","(1&lt;&lt;"&amp;O$2&amp;") | ","")</f>
        <v/>
      </c>
      <c r="AA96" s="21" t="str">
        <f aca="false">IF(P96="X","(1&lt;&lt;"&amp;P$2&amp;") | ","")</f>
        <v/>
      </c>
      <c r="AB96" s="21" t="str">
        <f aca="false">IF(Q96="X","(1&lt;&lt;"&amp;Q$2&amp;") | ","")</f>
        <v/>
      </c>
      <c r="AC96" s="21" t="str">
        <f aca="false">IF(R96="X","(1&lt;&lt;"&amp;R$2&amp;") | ","")</f>
        <v>(1&lt;&lt;(int)MasterType::String) | </v>
      </c>
      <c r="AD96" s="21" t="str">
        <f aca="false">IF(S96="X","(1&lt;&lt;"&amp;S$2&amp;") | ","")</f>
        <v/>
      </c>
      <c r="AE96" s="21" t="str">
        <f aca="false">IF(T96="X","(1&lt;&lt;"&amp;T$2&amp;") | ","")</f>
        <v/>
      </c>
      <c r="AF96" s="21" t="str">
        <f aca="false">IF(U96="X","(1&lt;&lt;"&amp;U$2&amp;") | ","")</f>
        <v/>
      </c>
      <c r="AG96" s="21" t="str">
        <f aca="false">IF(V96="X","(1&lt;&lt;"&amp;V$2&amp;") | ","")</f>
        <v/>
      </c>
      <c r="AH96" s="21" t="str">
        <f aca="false">W96&amp;X96&amp;Y96&amp;Z96&amp;AA96&amp;AB96&amp;AC96&amp;AD96&amp;AE96&amp;AF96&amp;AG96</f>
        <v>(1&lt;&lt;(int)MasterType::String) | </v>
      </c>
      <c r="AJ96" s="1" t="s">
        <v>28</v>
      </c>
      <c r="AK96" s="1" t="s">
        <v>28</v>
      </c>
      <c r="AL96" s="1" t="s">
        <v>28</v>
      </c>
      <c r="AM96" s="1" t="s">
        <v>28</v>
      </c>
      <c r="AN96" s="1" t="s">
        <v>28</v>
      </c>
      <c r="AO96" s="1" t="s">
        <v>28</v>
      </c>
      <c r="AP96" s="1" t="s">
        <v>29</v>
      </c>
      <c r="AQ96" s="1" t="s">
        <v>28</v>
      </c>
      <c r="AR96" s="1" t="s">
        <v>28</v>
      </c>
      <c r="AS96" s="1" t="s">
        <v>28</v>
      </c>
      <c r="AT96" s="1" t="s">
        <v>28</v>
      </c>
      <c r="AU96" s="21" t="str">
        <f aca="false">IF(AJ96="X","(1&lt;&lt;"&amp;AJ$2&amp;") | ","")</f>
        <v/>
      </c>
      <c r="AV96" s="21" t="str">
        <f aca="false">IF(AK96="X","(1&lt;&lt;"&amp;AK$2&amp;") | ","")</f>
        <v/>
      </c>
      <c r="AW96" s="21" t="str">
        <f aca="false">IF(AL96="X","(1&lt;&lt;"&amp;AL$2&amp;") | ","")</f>
        <v/>
      </c>
      <c r="AX96" s="21" t="str">
        <f aca="false">IF(AM96="X","(1&lt;&lt;"&amp;AM$2&amp;") | ","")</f>
        <v/>
      </c>
      <c r="AY96" s="21" t="str">
        <f aca="false">IF(AN96="X","(1&lt;&lt;"&amp;AN$2&amp;") | ","")</f>
        <v/>
      </c>
      <c r="AZ96" s="21" t="str">
        <f aca="false">IF(AO96="X","(1&lt;&lt;"&amp;AO$2&amp;") | ","")</f>
        <v/>
      </c>
      <c r="BA96" s="21" t="str">
        <f aca="false">IF(AP96="X","(1&lt;&lt;"&amp;AP$2&amp;") | ","")</f>
        <v>(1&lt;&lt;(int)MasterType::String) | </v>
      </c>
      <c r="BB96" s="21" t="str">
        <f aca="false">IF(AQ96="X","(1&lt;&lt;"&amp;AQ$2&amp;") | ","")</f>
        <v/>
      </c>
      <c r="BC96" s="21" t="str">
        <f aca="false">IF(AR96="X","(1&lt;&lt;"&amp;AR$2&amp;") | ","")</f>
        <v/>
      </c>
      <c r="BD96" s="21" t="str">
        <f aca="false">IF(AS96="X","(1&lt;&lt;"&amp;AS$2&amp;") | ","")</f>
        <v/>
      </c>
      <c r="BE96" s="21" t="str">
        <f aca="false">IF(AT96="X","(1&lt;&lt;"&amp;AT$2&amp;") | ","")</f>
        <v/>
      </c>
      <c r="BF96" s="21" t="str">
        <f aca="false">AU96&amp;AV96&amp;AW96&amp;AX96&amp;AY96&amp;AZ96&amp;BA96&amp;BB96&amp;BC96&amp;BD96&amp;BE96</f>
        <v>(1&lt;&lt;(int)MasterType::String) | </v>
      </c>
      <c r="BH96" s="7" t="str">
        <f aca="false">"  {"&amp;A96&amp;REPT(" ",29-LEN(A96))&amp;", {"&amp;F96&amp;REPT(" ",5-LEN(F96))&amp;","&amp;G96&amp;REPT(" ",5-LEN(G96))&amp;"}, "&amp;H96&amp;REPT(" ",23-LEN(H96))&amp;", "&amp;I96&amp;REPT(" ",19-LEN(I96))&amp;", "&amp;J96&amp;REPT(" ",20-LEN(J96))&amp;","&amp;" { "&amp;IF(AH96="",0,MID(AH96,1,LEN(AH96)-2))&amp;", "&amp;IF(BF96="",0,MID(BF96,1,LEN(BF96)-2))&amp;" } },"</f>
        <v>  {ExprOperator::Greater        , {false,false}, (ExprPromMode)0        , (MasterType)0      , MasterType::Boolean , { (1&lt;&lt;(int)MasterType::String) , (1&lt;&lt;(int)MasterType::String)  } },</v>
      </c>
    </row>
    <row r="97" customFormat="false" ht="15" hidden="false" customHeight="false" outlineLevel="0" collapsed="false">
      <c r="A97" s="1" t="s">
        <v>88</v>
      </c>
      <c r="B97" s="2" t="s">
        <v>89</v>
      </c>
      <c r="C97" s="20" t="s">
        <v>90</v>
      </c>
      <c r="D97" s="3" t="s">
        <v>57</v>
      </c>
      <c r="E97" s="3" t="str">
        <f aca="false">IF(OR(F97="true",G97="true"),"X","-")</f>
        <v>X</v>
      </c>
      <c r="F97" s="3" t="str">
        <f aca="false">IF(COUNTIF(L97:U97,"X")&gt;1,"true","false")</f>
        <v>true</v>
      </c>
      <c r="G97" s="3" t="str">
        <f aca="false">IF(COUNTIF(AJ97:AS97,"X")&gt;1,"true","false")</f>
        <v>true</v>
      </c>
      <c r="H97" s="3" t="s">
        <v>81</v>
      </c>
      <c r="I97" s="3" t="s">
        <v>26</v>
      </c>
      <c r="J97" s="14" t="s">
        <v>50</v>
      </c>
      <c r="L97" s="1" t="s">
        <v>28</v>
      </c>
      <c r="M97" s="1" t="s">
        <v>29</v>
      </c>
      <c r="N97" s="1" t="s">
        <v>29</v>
      </c>
      <c r="O97" s="1" t="s">
        <v>29</v>
      </c>
      <c r="P97" s="1" t="s">
        <v>29</v>
      </c>
      <c r="Q97" s="1" t="s">
        <v>29</v>
      </c>
      <c r="R97" s="1" t="s">
        <v>28</v>
      </c>
      <c r="S97" s="1" t="s">
        <v>28</v>
      </c>
      <c r="T97" s="1" t="s">
        <v>28</v>
      </c>
      <c r="U97" s="1" t="s">
        <v>28</v>
      </c>
      <c r="V97" s="1" t="s">
        <v>28</v>
      </c>
      <c r="W97" s="21" t="str">
        <f aca="false">IF(L97="X","(1&lt;&lt;"&amp;L$2&amp;") | ","")</f>
        <v/>
      </c>
      <c r="X97" s="21" t="str">
        <f aca="false">IF(M97="X","(1&lt;&lt;"&amp;M$2&amp;") | ","")</f>
        <v>(1&lt;&lt;(int)MasterType::Char) | </v>
      </c>
      <c r="Y97" s="21" t="str">
        <f aca="false">IF(N97="X","(1&lt;&lt;"&amp;N$2&amp;") | ","")</f>
        <v>(1&lt;&lt;(int)MasterType::Short) | </v>
      </c>
      <c r="Z97" s="21" t="str">
        <f aca="false">IF(O97="X","(1&lt;&lt;"&amp;O$2&amp;") | ","")</f>
        <v>(1&lt;&lt;(int)MasterType::Integer) | </v>
      </c>
      <c r="AA97" s="21" t="str">
        <f aca="false">IF(P97="X","(1&lt;&lt;"&amp;P$2&amp;") | ","")</f>
        <v>(1&lt;&lt;(int)MasterType::Long) | </v>
      </c>
      <c r="AB97" s="21" t="str">
        <f aca="false">IF(Q97="X","(1&lt;&lt;"&amp;Q$2&amp;") | ","")</f>
        <v>(1&lt;&lt;(int)MasterType::Float) | </v>
      </c>
      <c r="AC97" s="21" t="str">
        <f aca="false">IF(R97="X","(1&lt;&lt;"&amp;R$2&amp;") | ","")</f>
        <v/>
      </c>
      <c r="AD97" s="21" t="str">
        <f aca="false">IF(S97="X","(1&lt;&lt;"&amp;S$2&amp;") | ","")</f>
        <v/>
      </c>
      <c r="AE97" s="21" t="str">
        <f aca="false">IF(T97="X","(1&lt;&lt;"&amp;T$2&amp;") | ","")</f>
        <v/>
      </c>
      <c r="AF97" s="21" t="str">
        <f aca="false">IF(U97="X","(1&lt;&lt;"&amp;U$2&amp;") | ","")</f>
        <v/>
      </c>
      <c r="AG97" s="21" t="str">
        <f aca="false">IF(V97="X","(1&lt;&lt;"&amp;V$2&amp;") | ","")</f>
        <v/>
      </c>
      <c r="AH97" s="21" t="str">
        <f aca="false">W97&amp;X97&amp;Y97&amp;Z97&amp;AA97&amp;AB97&amp;AC97&amp;AD97&amp;AE97&amp;AF97&amp;AG97</f>
        <v>(1&lt;&lt;(int)MasterType::Char) | (1&lt;&lt;(int)MasterType::Short) | (1&lt;&lt;(int)MasterType::Integer) | (1&lt;&lt;(int)MasterType::Long) | (1&lt;&lt;(int)MasterType::Float) | </v>
      </c>
      <c r="AJ97" s="1" t="s">
        <v>28</v>
      </c>
      <c r="AK97" s="1" t="s">
        <v>29</v>
      </c>
      <c r="AL97" s="1" t="s">
        <v>29</v>
      </c>
      <c r="AM97" s="1" t="s">
        <v>29</v>
      </c>
      <c r="AN97" s="1" t="s">
        <v>29</v>
      </c>
      <c r="AO97" s="1" t="s">
        <v>29</v>
      </c>
      <c r="AP97" s="1" t="s">
        <v>28</v>
      </c>
      <c r="AQ97" s="1" t="s">
        <v>28</v>
      </c>
      <c r="AR97" s="1" t="s">
        <v>28</v>
      </c>
      <c r="AS97" s="1" t="s">
        <v>28</v>
      </c>
      <c r="AT97" s="1" t="s">
        <v>28</v>
      </c>
      <c r="AU97" s="21" t="str">
        <f aca="false">IF(AJ97="X","(1&lt;&lt;"&amp;AJ$2&amp;") | ","")</f>
        <v/>
      </c>
      <c r="AV97" s="21" t="str">
        <f aca="false">IF(AK97="X","(1&lt;&lt;"&amp;AK$2&amp;") | ","")</f>
        <v>(1&lt;&lt;(int)MasterType::Char) | </v>
      </c>
      <c r="AW97" s="21" t="str">
        <f aca="false">IF(AL97="X","(1&lt;&lt;"&amp;AL$2&amp;") | ","")</f>
        <v>(1&lt;&lt;(int)MasterType::Short) | </v>
      </c>
      <c r="AX97" s="21" t="str">
        <f aca="false">IF(AM97="X","(1&lt;&lt;"&amp;AM$2&amp;") | ","")</f>
        <v>(1&lt;&lt;(int)MasterType::Integer) | </v>
      </c>
      <c r="AY97" s="21" t="str">
        <f aca="false">IF(AN97="X","(1&lt;&lt;"&amp;AN$2&amp;") | ","")</f>
        <v>(1&lt;&lt;(int)MasterType::Long) | </v>
      </c>
      <c r="AZ97" s="21" t="str">
        <f aca="false">IF(AO97="X","(1&lt;&lt;"&amp;AO$2&amp;") | ","")</f>
        <v>(1&lt;&lt;(int)MasterType::Float) | </v>
      </c>
      <c r="BA97" s="21" t="str">
        <f aca="false">IF(AP97="X","(1&lt;&lt;"&amp;AP$2&amp;") | ","")</f>
        <v/>
      </c>
      <c r="BB97" s="21" t="str">
        <f aca="false">IF(AQ97="X","(1&lt;&lt;"&amp;AQ$2&amp;") | ","")</f>
        <v/>
      </c>
      <c r="BC97" s="21" t="str">
        <f aca="false">IF(AR97="X","(1&lt;&lt;"&amp;AR$2&amp;") | ","")</f>
        <v/>
      </c>
      <c r="BD97" s="21" t="str">
        <f aca="false">IF(AS97="X","(1&lt;&lt;"&amp;AS$2&amp;") | ","")</f>
        <v/>
      </c>
      <c r="BE97" s="21" t="str">
        <f aca="false">IF(AT97="X","(1&lt;&lt;"&amp;AT$2&amp;") | ","")</f>
        <v/>
      </c>
      <c r="BF97" s="21" t="str">
        <f aca="false">AU97&amp;AV97&amp;AW97&amp;AX97&amp;AY97&amp;AZ97&amp;BA97&amp;BB97&amp;BC97&amp;BD97&amp;BE97</f>
        <v>(1&lt;&lt;(int)MasterType::Char) | (1&lt;&lt;(int)MasterType::Short) | (1&lt;&lt;(int)MasterType::Integer) | (1&lt;&lt;(int)MasterType::Long) | (1&lt;&lt;(int)MasterType::Float) | </v>
      </c>
      <c r="BH97" s="7" t="str">
        <f aca="false">"  {"&amp;A97&amp;REPT(" ",29-LEN(A97))&amp;", {"&amp;F97&amp;REPT(" ",5-LEN(F97))&amp;","&amp;G97&amp;REPT(" ",5-LEN(G97))&amp;"}, "&amp;H97&amp;REPT(" ",23-LEN(H97))&amp;", "&amp;I97&amp;REPT(" ",19-LEN(I97))&amp;", "&amp;J97&amp;REPT(" ",20-LEN(J97))&amp;","&amp;" { "&amp;IF(AH97="",0,MID(AH97,1,LEN(AH97)-2))&amp;", "&amp;IF(BF97="",0,MID(BF97,1,LEN(BF97)-2))&amp;" } },"</f>
        <v>  {ExprOperator::GreaterEqual   , {true ,true }, ExprPromMode::ToMaximun, (MasterType)0      , MasterType::Boolean , { (1&lt;&lt;(int)MasterType::Char) | (1&lt;&lt;(int)MasterType::Short) | (1&lt;&lt;(int)MasterType::Integer) | (1&lt;&lt;(int)MasterType::Long) | (1&lt;&lt;(int)MasterType::Float) , (1&lt;&lt;(int)MasterType::Char) | (1&lt;&lt;(int)MasterType::Short) | (1&lt;&lt;(int)MasterType::Integer) | (1&lt;&lt;(int)MasterType::Long) | (1&lt;&lt;(int)MasterType::Float)  } },</v>
      </c>
    </row>
    <row r="98" customFormat="false" ht="15" hidden="false" customHeight="false" outlineLevel="0" collapsed="false">
      <c r="A98" s="1" t="s">
        <v>88</v>
      </c>
      <c r="B98" s="2" t="s">
        <v>89</v>
      </c>
      <c r="C98" s="20" t="s">
        <v>90</v>
      </c>
      <c r="D98" s="3" t="s">
        <v>57</v>
      </c>
      <c r="E98" s="3" t="str">
        <f aca="false">IF(OR(F98="true",G98="true"),"X","-")</f>
        <v>-</v>
      </c>
      <c r="F98" s="3" t="str">
        <f aca="false">IF(COUNTIF(L98:U98,"X")&gt;1,"true","false")</f>
        <v>false</v>
      </c>
      <c r="G98" s="3" t="str">
        <f aca="false">IF(COUNTIF(AJ98:AS98,"X")&gt;1,"true","false")</f>
        <v>false</v>
      </c>
      <c r="H98" s="3" t="s">
        <v>25</v>
      </c>
      <c r="I98" s="3" t="s">
        <v>26</v>
      </c>
      <c r="J98" s="14" t="s">
        <v>50</v>
      </c>
      <c r="L98" s="1" t="s">
        <v>28</v>
      </c>
      <c r="M98" s="1" t="s">
        <v>28</v>
      </c>
      <c r="N98" s="1" t="s">
        <v>28</v>
      </c>
      <c r="O98" s="1" t="s">
        <v>28</v>
      </c>
      <c r="P98" s="1" t="s">
        <v>28</v>
      </c>
      <c r="Q98" s="1" t="s">
        <v>28</v>
      </c>
      <c r="R98" s="1" t="s">
        <v>29</v>
      </c>
      <c r="S98" s="1" t="s">
        <v>28</v>
      </c>
      <c r="T98" s="1" t="s">
        <v>28</v>
      </c>
      <c r="U98" s="1" t="s">
        <v>28</v>
      </c>
      <c r="V98" s="1" t="s">
        <v>28</v>
      </c>
      <c r="W98" s="21" t="str">
        <f aca="false">IF(L98="X","(1&lt;&lt;"&amp;L$2&amp;") | ","")</f>
        <v/>
      </c>
      <c r="X98" s="21" t="str">
        <f aca="false">IF(M98="X","(1&lt;&lt;"&amp;M$2&amp;") | ","")</f>
        <v/>
      </c>
      <c r="Y98" s="21" t="str">
        <f aca="false">IF(N98="X","(1&lt;&lt;"&amp;N$2&amp;") | ","")</f>
        <v/>
      </c>
      <c r="Z98" s="21" t="str">
        <f aca="false">IF(O98="X","(1&lt;&lt;"&amp;O$2&amp;") | ","")</f>
        <v/>
      </c>
      <c r="AA98" s="21" t="str">
        <f aca="false">IF(P98="X","(1&lt;&lt;"&amp;P$2&amp;") | ","")</f>
        <v/>
      </c>
      <c r="AB98" s="21" t="str">
        <f aca="false">IF(Q98="X","(1&lt;&lt;"&amp;Q$2&amp;") | ","")</f>
        <v/>
      </c>
      <c r="AC98" s="21" t="str">
        <f aca="false">IF(R98="X","(1&lt;&lt;"&amp;R$2&amp;") | ","")</f>
        <v>(1&lt;&lt;(int)MasterType::String) | </v>
      </c>
      <c r="AD98" s="21" t="str">
        <f aca="false">IF(S98="X","(1&lt;&lt;"&amp;S$2&amp;") | ","")</f>
        <v/>
      </c>
      <c r="AE98" s="21" t="str">
        <f aca="false">IF(T98="X","(1&lt;&lt;"&amp;T$2&amp;") | ","")</f>
        <v/>
      </c>
      <c r="AF98" s="21" t="str">
        <f aca="false">IF(U98="X","(1&lt;&lt;"&amp;U$2&amp;") | ","")</f>
        <v/>
      </c>
      <c r="AG98" s="21" t="str">
        <f aca="false">IF(V98="X","(1&lt;&lt;"&amp;V$2&amp;") | ","")</f>
        <v/>
      </c>
      <c r="AH98" s="21" t="str">
        <f aca="false">W98&amp;X98&amp;Y98&amp;Z98&amp;AA98&amp;AB98&amp;AC98&amp;AD98&amp;AE98&amp;AF98&amp;AG98</f>
        <v>(1&lt;&lt;(int)MasterType::String) | </v>
      </c>
      <c r="AJ98" s="1" t="s">
        <v>28</v>
      </c>
      <c r="AK98" s="1" t="s">
        <v>28</v>
      </c>
      <c r="AL98" s="1" t="s">
        <v>28</v>
      </c>
      <c r="AM98" s="1" t="s">
        <v>28</v>
      </c>
      <c r="AN98" s="1" t="s">
        <v>28</v>
      </c>
      <c r="AO98" s="1" t="s">
        <v>28</v>
      </c>
      <c r="AP98" s="1" t="s">
        <v>29</v>
      </c>
      <c r="AQ98" s="1" t="s">
        <v>28</v>
      </c>
      <c r="AR98" s="1" t="s">
        <v>28</v>
      </c>
      <c r="AS98" s="1" t="s">
        <v>28</v>
      </c>
      <c r="AT98" s="1" t="s">
        <v>28</v>
      </c>
      <c r="AU98" s="21" t="str">
        <f aca="false">IF(AJ98="X","(1&lt;&lt;"&amp;AJ$2&amp;") | ","")</f>
        <v/>
      </c>
      <c r="AV98" s="21" t="str">
        <f aca="false">IF(AK98="X","(1&lt;&lt;"&amp;AK$2&amp;") | ","")</f>
        <v/>
      </c>
      <c r="AW98" s="21" t="str">
        <f aca="false">IF(AL98="X","(1&lt;&lt;"&amp;AL$2&amp;") | ","")</f>
        <v/>
      </c>
      <c r="AX98" s="21" t="str">
        <f aca="false">IF(AM98="X","(1&lt;&lt;"&amp;AM$2&amp;") | ","")</f>
        <v/>
      </c>
      <c r="AY98" s="21" t="str">
        <f aca="false">IF(AN98="X","(1&lt;&lt;"&amp;AN$2&amp;") | ","")</f>
        <v/>
      </c>
      <c r="AZ98" s="21" t="str">
        <f aca="false">IF(AO98="X","(1&lt;&lt;"&amp;AO$2&amp;") | ","")</f>
        <v/>
      </c>
      <c r="BA98" s="21" t="str">
        <f aca="false">IF(AP98="X","(1&lt;&lt;"&amp;AP$2&amp;") | ","")</f>
        <v>(1&lt;&lt;(int)MasterType::String) | </v>
      </c>
      <c r="BB98" s="21" t="str">
        <f aca="false">IF(AQ98="X","(1&lt;&lt;"&amp;AQ$2&amp;") | ","")</f>
        <v/>
      </c>
      <c r="BC98" s="21" t="str">
        <f aca="false">IF(AR98="X","(1&lt;&lt;"&amp;AR$2&amp;") | ","")</f>
        <v/>
      </c>
      <c r="BD98" s="21" t="str">
        <f aca="false">IF(AS98="X","(1&lt;&lt;"&amp;AS$2&amp;") | ","")</f>
        <v/>
      </c>
      <c r="BE98" s="21" t="str">
        <f aca="false">IF(AT98="X","(1&lt;&lt;"&amp;AT$2&amp;") | ","")</f>
        <v/>
      </c>
      <c r="BF98" s="21" t="str">
        <f aca="false">AU98&amp;AV98&amp;AW98&amp;AX98&amp;AY98&amp;AZ98&amp;BA98&amp;BB98&amp;BC98&amp;BD98&amp;BE98</f>
        <v>(1&lt;&lt;(int)MasterType::String) | </v>
      </c>
      <c r="BH98" s="7" t="str">
        <f aca="false">"  {"&amp;A98&amp;REPT(" ",29-LEN(A98))&amp;", {"&amp;F98&amp;REPT(" ",5-LEN(F98))&amp;","&amp;G98&amp;REPT(" ",5-LEN(G98))&amp;"}, "&amp;H98&amp;REPT(" ",23-LEN(H98))&amp;", "&amp;I98&amp;REPT(" ",19-LEN(I98))&amp;", "&amp;J98&amp;REPT(" ",20-LEN(J98))&amp;","&amp;" { "&amp;IF(AH98="",0,MID(AH98,1,LEN(AH98)-2))&amp;", "&amp;IF(BF98="",0,MID(BF98,1,LEN(BF98)-2))&amp;" } },"</f>
        <v>  {ExprOperator::GreaterEqual   , {false,false}, (ExprPromMode)0        , (MasterType)0      , MasterType::Boolean , { (1&lt;&lt;(int)MasterType::String) , (1&lt;&lt;(int)MasterType::String)  } },</v>
      </c>
    </row>
    <row r="99" customFormat="false" ht="15" hidden="false" customHeight="false" outlineLevel="0" collapsed="false">
      <c r="A99" s="1" t="s">
        <v>91</v>
      </c>
      <c r="B99" s="2" t="s">
        <v>92</v>
      </c>
      <c r="C99" s="20" t="s">
        <v>93</v>
      </c>
      <c r="D99" s="3" t="s">
        <v>57</v>
      </c>
      <c r="E99" s="3" t="str">
        <f aca="false">IF(OR(F99="true",G99="true"),"X","-")</f>
        <v>-</v>
      </c>
      <c r="F99" s="3" t="str">
        <f aca="false">IF(COUNTIF(L99:U99,"X")&gt;1,"true","false")</f>
        <v>false</v>
      </c>
      <c r="G99" s="3" t="str">
        <f aca="false">IF(COUNTIF(AJ99:AS99,"X")&gt;1,"true","false")</f>
        <v>false</v>
      </c>
      <c r="H99" s="3" t="s">
        <v>25</v>
      </c>
      <c r="I99" s="3" t="s">
        <v>26</v>
      </c>
      <c r="J99" s="14" t="s">
        <v>50</v>
      </c>
      <c r="L99" s="1" t="s">
        <v>29</v>
      </c>
      <c r="M99" s="1" t="s">
        <v>28</v>
      </c>
      <c r="N99" s="1" t="s">
        <v>28</v>
      </c>
      <c r="O99" s="1" t="s">
        <v>28</v>
      </c>
      <c r="P99" s="1" t="s">
        <v>28</v>
      </c>
      <c r="Q99" s="1" t="s">
        <v>28</v>
      </c>
      <c r="R99" s="1" t="s">
        <v>28</v>
      </c>
      <c r="S99" s="1" t="s">
        <v>28</v>
      </c>
      <c r="T99" s="1" t="s">
        <v>28</v>
      </c>
      <c r="U99" s="1" t="s">
        <v>28</v>
      </c>
      <c r="V99" s="1" t="s">
        <v>28</v>
      </c>
      <c r="W99" s="21" t="str">
        <f aca="false">IF(L99="X","(1&lt;&lt;"&amp;L$2&amp;") | ","")</f>
        <v>(1&lt;&lt;(int)MasterType::Boolean) | </v>
      </c>
      <c r="X99" s="21" t="str">
        <f aca="false">IF(M99="X","(1&lt;&lt;"&amp;M$2&amp;") | ","")</f>
        <v/>
      </c>
      <c r="Y99" s="21" t="str">
        <f aca="false">IF(N99="X","(1&lt;&lt;"&amp;N$2&amp;") | ","")</f>
        <v/>
      </c>
      <c r="Z99" s="21" t="str">
        <f aca="false">IF(O99="X","(1&lt;&lt;"&amp;O$2&amp;") | ","")</f>
        <v/>
      </c>
      <c r="AA99" s="21" t="str">
        <f aca="false">IF(P99="X","(1&lt;&lt;"&amp;P$2&amp;") | ","")</f>
        <v/>
      </c>
      <c r="AB99" s="21" t="str">
        <f aca="false">IF(Q99="X","(1&lt;&lt;"&amp;Q$2&amp;") | ","")</f>
        <v/>
      </c>
      <c r="AC99" s="21" t="str">
        <f aca="false">IF(R99="X","(1&lt;&lt;"&amp;R$2&amp;") | ","")</f>
        <v/>
      </c>
      <c r="AD99" s="21" t="str">
        <f aca="false">IF(S99="X","(1&lt;&lt;"&amp;S$2&amp;") | ","")</f>
        <v/>
      </c>
      <c r="AE99" s="21" t="str">
        <f aca="false">IF(T99="X","(1&lt;&lt;"&amp;T$2&amp;") | ","")</f>
        <v/>
      </c>
      <c r="AF99" s="21" t="str">
        <f aca="false">IF(U99="X","(1&lt;&lt;"&amp;U$2&amp;") | ","")</f>
        <v/>
      </c>
      <c r="AG99" s="21" t="str">
        <f aca="false">IF(V99="X","(1&lt;&lt;"&amp;V$2&amp;") | ","")</f>
        <v/>
      </c>
      <c r="AH99" s="21" t="str">
        <f aca="false">W99&amp;X99&amp;Y99&amp;Z99&amp;AA99&amp;AB99&amp;AC99&amp;AD99&amp;AE99&amp;AF99&amp;AG99</f>
        <v>(1&lt;&lt;(int)MasterType::Boolean) | </v>
      </c>
      <c r="AJ99" s="1" t="s">
        <v>29</v>
      </c>
      <c r="AK99" s="1" t="s">
        <v>28</v>
      </c>
      <c r="AL99" s="1" t="s">
        <v>28</v>
      </c>
      <c r="AM99" s="1" t="s">
        <v>28</v>
      </c>
      <c r="AN99" s="1" t="s">
        <v>28</v>
      </c>
      <c r="AO99" s="1" t="s">
        <v>28</v>
      </c>
      <c r="AP99" s="1" t="s">
        <v>28</v>
      </c>
      <c r="AQ99" s="1" t="s">
        <v>28</v>
      </c>
      <c r="AR99" s="1" t="s">
        <v>28</v>
      </c>
      <c r="AS99" s="1" t="s">
        <v>28</v>
      </c>
      <c r="AT99" s="1" t="s">
        <v>28</v>
      </c>
      <c r="AU99" s="21" t="str">
        <f aca="false">IF(AJ99="X","(1&lt;&lt;"&amp;AJ$2&amp;") | ","")</f>
        <v>(1&lt;&lt;(int)MasterType::Boolean) | </v>
      </c>
      <c r="AV99" s="21" t="str">
        <f aca="false">IF(AK99="X","(1&lt;&lt;"&amp;AK$2&amp;") | ","")</f>
        <v/>
      </c>
      <c r="AW99" s="21" t="str">
        <f aca="false">IF(AL99="X","(1&lt;&lt;"&amp;AL$2&amp;") | ","")</f>
        <v/>
      </c>
      <c r="AX99" s="21" t="str">
        <f aca="false">IF(AM99="X","(1&lt;&lt;"&amp;AM$2&amp;") | ","")</f>
        <v/>
      </c>
      <c r="AY99" s="21" t="str">
        <f aca="false">IF(AN99="X","(1&lt;&lt;"&amp;AN$2&amp;") | ","")</f>
        <v/>
      </c>
      <c r="AZ99" s="21" t="str">
        <f aca="false">IF(AO99="X","(1&lt;&lt;"&amp;AO$2&amp;") | ","")</f>
        <v/>
      </c>
      <c r="BA99" s="21" t="str">
        <f aca="false">IF(AP99="X","(1&lt;&lt;"&amp;AP$2&amp;") | ","")</f>
        <v/>
      </c>
      <c r="BB99" s="21" t="str">
        <f aca="false">IF(AQ99="X","(1&lt;&lt;"&amp;AQ$2&amp;") | ","")</f>
        <v/>
      </c>
      <c r="BC99" s="21" t="str">
        <f aca="false">IF(AR99="X","(1&lt;&lt;"&amp;AR$2&amp;") | ","")</f>
        <v/>
      </c>
      <c r="BD99" s="21" t="str">
        <f aca="false">IF(AS99="X","(1&lt;&lt;"&amp;AS$2&amp;") | ","")</f>
        <v/>
      </c>
      <c r="BE99" s="21" t="str">
        <f aca="false">IF(AT99="X","(1&lt;&lt;"&amp;AT$2&amp;") | ","")</f>
        <v/>
      </c>
      <c r="BF99" s="21" t="str">
        <f aca="false">AU99&amp;AV99&amp;AW99&amp;AX99&amp;AY99&amp;AZ99&amp;BA99&amp;BB99&amp;BC99&amp;BD99&amp;BE99</f>
        <v>(1&lt;&lt;(int)MasterType::Boolean) | </v>
      </c>
      <c r="BH99" s="7" t="str">
        <f aca="false">"  {"&amp;A99&amp;REPT(" ",29-LEN(A99))&amp;", {"&amp;F99&amp;REPT(" ",5-LEN(F99))&amp;","&amp;G99&amp;REPT(" ",5-LEN(G99))&amp;"}, "&amp;H99&amp;REPT(" ",23-LEN(H99))&amp;", "&amp;I99&amp;REPT(" ",19-LEN(I99))&amp;", "&amp;J99&amp;REPT(" ",20-LEN(J99))&amp;","&amp;" { "&amp;IF(AH99="",0,MID(AH99,1,LEN(AH99)-2))&amp;", "&amp;IF(BF99="",0,MID(BF99,1,LEN(BF99)-2))&amp;" } },"</f>
        <v>  {ExprOperator::Equal          , {false,false}, (ExprPromMode)0        , (MasterType)0      , MasterType::Boolean , { (1&lt;&lt;(int)MasterType::Boolean) , (1&lt;&lt;(int)MasterType::Boolean)  } },</v>
      </c>
    </row>
    <row r="100" customFormat="false" ht="15" hidden="false" customHeight="false" outlineLevel="0" collapsed="false">
      <c r="A100" s="1" t="s">
        <v>91</v>
      </c>
      <c r="B100" s="2" t="s">
        <v>92</v>
      </c>
      <c r="C100" s="20" t="s">
        <v>93</v>
      </c>
      <c r="D100" s="3" t="s">
        <v>57</v>
      </c>
      <c r="E100" s="3" t="str">
        <f aca="false">IF(OR(F100="true",G100="true"),"X","-")</f>
        <v>X</v>
      </c>
      <c r="F100" s="3" t="str">
        <f aca="false">IF(COUNTIF(L100:U100,"X")&gt;1,"true","false")</f>
        <v>true</v>
      </c>
      <c r="G100" s="3" t="str">
        <f aca="false">IF(COUNTIF(AJ100:AS100,"X")&gt;1,"true","false")</f>
        <v>true</v>
      </c>
      <c r="H100" s="3" t="s">
        <v>81</v>
      </c>
      <c r="I100" s="3" t="s">
        <v>26</v>
      </c>
      <c r="J100" s="14" t="s">
        <v>50</v>
      </c>
      <c r="L100" s="1" t="s">
        <v>28</v>
      </c>
      <c r="M100" s="1" t="s">
        <v>29</v>
      </c>
      <c r="N100" s="1" t="s">
        <v>29</v>
      </c>
      <c r="O100" s="1" t="s">
        <v>29</v>
      </c>
      <c r="P100" s="1" t="s">
        <v>29</v>
      </c>
      <c r="Q100" s="1" t="s">
        <v>29</v>
      </c>
      <c r="R100" s="1" t="s">
        <v>28</v>
      </c>
      <c r="S100" s="1" t="s">
        <v>28</v>
      </c>
      <c r="T100" s="1" t="s">
        <v>28</v>
      </c>
      <c r="U100" s="1" t="s">
        <v>28</v>
      </c>
      <c r="V100" s="1" t="s">
        <v>28</v>
      </c>
      <c r="W100" s="21" t="str">
        <f aca="false">IF(L100="X","(1&lt;&lt;"&amp;L$2&amp;") | ","")</f>
        <v/>
      </c>
      <c r="X100" s="21" t="str">
        <f aca="false">IF(M100="X","(1&lt;&lt;"&amp;M$2&amp;") | ","")</f>
        <v>(1&lt;&lt;(int)MasterType::Char) | </v>
      </c>
      <c r="Y100" s="21" t="str">
        <f aca="false">IF(N100="X","(1&lt;&lt;"&amp;N$2&amp;") | ","")</f>
        <v>(1&lt;&lt;(int)MasterType::Short) | </v>
      </c>
      <c r="Z100" s="21" t="str">
        <f aca="false">IF(O100="X","(1&lt;&lt;"&amp;O$2&amp;") | ","")</f>
        <v>(1&lt;&lt;(int)MasterType::Integer) | </v>
      </c>
      <c r="AA100" s="21" t="str">
        <f aca="false">IF(P100="X","(1&lt;&lt;"&amp;P$2&amp;") | ","")</f>
        <v>(1&lt;&lt;(int)MasterType::Long) | </v>
      </c>
      <c r="AB100" s="21" t="str">
        <f aca="false">IF(Q100="X","(1&lt;&lt;"&amp;Q$2&amp;") | ","")</f>
        <v>(1&lt;&lt;(int)MasterType::Float) | </v>
      </c>
      <c r="AC100" s="21" t="str">
        <f aca="false">IF(R100="X","(1&lt;&lt;"&amp;R$2&amp;") | ","")</f>
        <v/>
      </c>
      <c r="AD100" s="21" t="str">
        <f aca="false">IF(S100="X","(1&lt;&lt;"&amp;S$2&amp;") | ","")</f>
        <v/>
      </c>
      <c r="AE100" s="21" t="str">
        <f aca="false">IF(T100="X","(1&lt;&lt;"&amp;T$2&amp;") | ","")</f>
        <v/>
      </c>
      <c r="AF100" s="21" t="str">
        <f aca="false">IF(U100="X","(1&lt;&lt;"&amp;U$2&amp;") | ","")</f>
        <v/>
      </c>
      <c r="AG100" s="21" t="str">
        <f aca="false">IF(V100="X","(1&lt;&lt;"&amp;V$2&amp;") | ","")</f>
        <v/>
      </c>
      <c r="AH100" s="21" t="str">
        <f aca="false">W100&amp;X100&amp;Y100&amp;Z100&amp;AA100&amp;AB100&amp;AC100&amp;AD100&amp;AE100&amp;AF100&amp;AG100</f>
        <v>(1&lt;&lt;(int)MasterType::Char) | (1&lt;&lt;(int)MasterType::Short) | (1&lt;&lt;(int)MasterType::Integer) | (1&lt;&lt;(int)MasterType::Long) | (1&lt;&lt;(int)MasterType::Float) | </v>
      </c>
      <c r="AJ100" s="1" t="s">
        <v>28</v>
      </c>
      <c r="AK100" s="1" t="s">
        <v>29</v>
      </c>
      <c r="AL100" s="1" t="s">
        <v>29</v>
      </c>
      <c r="AM100" s="1" t="s">
        <v>29</v>
      </c>
      <c r="AN100" s="1" t="s">
        <v>29</v>
      </c>
      <c r="AO100" s="1" t="s">
        <v>29</v>
      </c>
      <c r="AP100" s="1" t="s">
        <v>28</v>
      </c>
      <c r="AQ100" s="1" t="s">
        <v>28</v>
      </c>
      <c r="AR100" s="1" t="s">
        <v>28</v>
      </c>
      <c r="AS100" s="1" t="s">
        <v>28</v>
      </c>
      <c r="AT100" s="1" t="s">
        <v>28</v>
      </c>
      <c r="AU100" s="21" t="str">
        <f aca="false">IF(AJ100="X","(1&lt;&lt;"&amp;AJ$2&amp;") | ","")</f>
        <v/>
      </c>
      <c r="AV100" s="21" t="str">
        <f aca="false">IF(AK100="X","(1&lt;&lt;"&amp;AK$2&amp;") | ","")</f>
        <v>(1&lt;&lt;(int)MasterType::Char) | </v>
      </c>
      <c r="AW100" s="21" t="str">
        <f aca="false">IF(AL100="X","(1&lt;&lt;"&amp;AL$2&amp;") | ","")</f>
        <v>(1&lt;&lt;(int)MasterType::Short) | </v>
      </c>
      <c r="AX100" s="21" t="str">
        <f aca="false">IF(AM100="X","(1&lt;&lt;"&amp;AM$2&amp;") | ","")</f>
        <v>(1&lt;&lt;(int)MasterType::Integer) | </v>
      </c>
      <c r="AY100" s="21" t="str">
        <f aca="false">IF(AN100="X","(1&lt;&lt;"&amp;AN$2&amp;") | ","")</f>
        <v>(1&lt;&lt;(int)MasterType::Long) | </v>
      </c>
      <c r="AZ100" s="21" t="str">
        <f aca="false">IF(AO100="X","(1&lt;&lt;"&amp;AO$2&amp;") | ","")</f>
        <v>(1&lt;&lt;(int)MasterType::Float) | </v>
      </c>
      <c r="BA100" s="21" t="str">
        <f aca="false">IF(AP100="X","(1&lt;&lt;"&amp;AP$2&amp;") | ","")</f>
        <v/>
      </c>
      <c r="BB100" s="21" t="str">
        <f aca="false">IF(AQ100="X","(1&lt;&lt;"&amp;AQ$2&amp;") | ","")</f>
        <v/>
      </c>
      <c r="BC100" s="21" t="str">
        <f aca="false">IF(AR100="X","(1&lt;&lt;"&amp;AR$2&amp;") | ","")</f>
        <v/>
      </c>
      <c r="BD100" s="21" t="str">
        <f aca="false">IF(AS100="X","(1&lt;&lt;"&amp;AS$2&amp;") | ","")</f>
        <v/>
      </c>
      <c r="BE100" s="21" t="str">
        <f aca="false">IF(AT100="X","(1&lt;&lt;"&amp;AT$2&amp;") | ","")</f>
        <v/>
      </c>
      <c r="BF100" s="21" t="str">
        <f aca="false">AU100&amp;AV100&amp;AW100&amp;AX100&amp;AY100&amp;AZ100&amp;BA100&amp;BB100&amp;BC100&amp;BD100&amp;BE100</f>
        <v>(1&lt;&lt;(int)MasterType::Char) | (1&lt;&lt;(int)MasterType::Short) | (1&lt;&lt;(int)MasterType::Integer) | (1&lt;&lt;(int)MasterType::Long) | (1&lt;&lt;(int)MasterType::Float) | </v>
      </c>
      <c r="BH100" s="7" t="str">
        <f aca="false">"  {"&amp;A100&amp;REPT(" ",29-LEN(A100))&amp;", {"&amp;F100&amp;REPT(" ",5-LEN(F100))&amp;","&amp;G100&amp;REPT(" ",5-LEN(G100))&amp;"}, "&amp;H100&amp;REPT(" ",23-LEN(H100))&amp;", "&amp;I100&amp;REPT(" ",19-LEN(I100))&amp;", "&amp;J100&amp;REPT(" ",20-LEN(J100))&amp;","&amp;" { "&amp;IF(AH100="",0,MID(AH100,1,LEN(AH100)-2))&amp;", "&amp;IF(BF100="",0,MID(BF100,1,LEN(BF100)-2))&amp;" } },"</f>
        <v>  {ExprOperator::Equal          , {true ,true }, ExprPromMode::ToMaximun, (MasterType)0      , MasterType::Boolean , { (1&lt;&lt;(int)MasterType::Char) | (1&lt;&lt;(int)MasterType::Short) | (1&lt;&lt;(int)MasterType::Integer) | (1&lt;&lt;(int)MasterType::Long) | (1&lt;&lt;(int)MasterType::Float) , (1&lt;&lt;(int)MasterType::Char) | (1&lt;&lt;(int)MasterType::Short) | (1&lt;&lt;(int)MasterType::Integer) | (1&lt;&lt;(int)MasterType::Long) | (1&lt;&lt;(int)MasterType::Float)  } },</v>
      </c>
    </row>
    <row r="101" customFormat="false" ht="15" hidden="false" customHeight="false" outlineLevel="0" collapsed="false">
      <c r="A101" s="1" t="s">
        <v>91</v>
      </c>
      <c r="B101" s="2" t="s">
        <v>92</v>
      </c>
      <c r="C101" s="20" t="s">
        <v>93</v>
      </c>
      <c r="D101" s="3" t="s">
        <v>57</v>
      </c>
      <c r="E101" s="3" t="str">
        <f aca="false">IF(OR(F101="true",G101="true"),"X","-")</f>
        <v>-</v>
      </c>
      <c r="F101" s="3" t="str">
        <f aca="false">IF(COUNTIF(L101:U101,"X")&gt;1,"true","false")</f>
        <v>false</v>
      </c>
      <c r="G101" s="3" t="str">
        <f aca="false">IF(COUNTIF(AJ101:AS101,"X")&gt;1,"true","false")</f>
        <v>false</v>
      </c>
      <c r="H101" s="3" t="s">
        <v>25</v>
      </c>
      <c r="I101" s="3" t="s">
        <v>26</v>
      </c>
      <c r="J101" s="14" t="s">
        <v>50</v>
      </c>
      <c r="L101" s="1" t="s">
        <v>28</v>
      </c>
      <c r="M101" s="1" t="s">
        <v>28</v>
      </c>
      <c r="N101" s="1" t="s">
        <v>28</v>
      </c>
      <c r="O101" s="1" t="s">
        <v>28</v>
      </c>
      <c r="P101" s="1" t="s">
        <v>28</v>
      </c>
      <c r="Q101" s="1" t="s">
        <v>28</v>
      </c>
      <c r="R101" s="1" t="s">
        <v>29</v>
      </c>
      <c r="S101" s="1" t="s">
        <v>28</v>
      </c>
      <c r="T101" s="1" t="s">
        <v>28</v>
      </c>
      <c r="U101" s="1" t="s">
        <v>28</v>
      </c>
      <c r="V101" s="1" t="s">
        <v>28</v>
      </c>
      <c r="W101" s="21" t="str">
        <f aca="false">IF(L101="X","(1&lt;&lt;"&amp;L$2&amp;") | ","")</f>
        <v/>
      </c>
      <c r="X101" s="21" t="str">
        <f aca="false">IF(M101="X","(1&lt;&lt;"&amp;M$2&amp;") | ","")</f>
        <v/>
      </c>
      <c r="Y101" s="21" t="str">
        <f aca="false">IF(N101="X","(1&lt;&lt;"&amp;N$2&amp;") | ","")</f>
        <v/>
      </c>
      <c r="Z101" s="21" t="str">
        <f aca="false">IF(O101="X","(1&lt;&lt;"&amp;O$2&amp;") | ","")</f>
        <v/>
      </c>
      <c r="AA101" s="21" t="str">
        <f aca="false">IF(P101="X","(1&lt;&lt;"&amp;P$2&amp;") | ","")</f>
        <v/>
      </c>
      <c r="AB101" s="21" t="str">
        <f aca="false">IF(Q101="X","(1&lt;&lt;"&amp;Q$2&amp;") | ","")</f>
        <v/>
      </c>
      <c r="AC101" s="21" t="str">
        <f aca="false">IF(R101="X","(1&lt;&lt;"&amp;R$2&amp;") | ","")</f>
        <v>(1&lt;&lt;(int)MasterType::String) | </v>
      </c>
      <c r="AD101" s="21" t="str">
        <f aca="false">IF(S101="X","(1&lt;&lt;"&amp;S$2&amp;") | ","")</f>
        <v/>
      </c>
      <c r="AE101" s="21" t="str">
        <f aca="false">IF(T101="X","(1&lt;&lt;"&amp;T$2&amp;") | ","")</f>
        <v/>
      </c>
      <c r="AF101" s="21" t="str">
        <f aca="false">IF(U101="X","(1&lt;&lt;"&amp;U$2&amp;") | ","")</f>
        <v/>
      </c>
      <c r="AG101" s="21" t="str">
        <f aca="false">IF(V101="X","(1&lt;&lt;"&amp;V$2&amp;") | ","")</f>
        <v/>
      </c>
      <c r="AH101" s="21" t="str">
        <f aca="false">W101&amp;X101&amp;Y101&amp;Z101&amp;AA101&amp;AB101&amp;AC101&amp;AD101&amp;AE101&amp;AF101&amp;AG101</f>
        <v>(1&lt;&lt;(int)MasterType::String) | </v>
      </c>
      <c r="AJ101" s="1" t="s">
        <v>28</v>
      </c>
      <c r="AK101" s="1" t="s">
        <v>28</v>
      </c>
      <c r="AL101" s="1" t="s">
        <v>28</v>
      </c>
      <c r="AM101" s="1" t="s">
        <v>28</v>
      </c>
      <c r="AN101" s="1" t="s">
        <v>28</v>
      </c>
      <c r="AO101" s="1" t="s">
        <v>28</v>
      </c>
      <c r="AP101" s="1" t="s">
        <v>29</v>
      </c>
      <c r="AQ101" s="1" t="s">
        <v>28</v>
      </c>
      <c r="AR101" s="1" t="s">
        <v>28</v>
      </c>
      <c r="AS101" s="1" t="s">
        <v>28</v>
      </c>
      <c r="AT101" s="1" t="s">
        <v>28</v>
      </c>
      <c r="AU101" s="21" t="str">
        <f aca="false">IF(AJ101="X","(1&lt;&lt;"&amp;AJ$2&amp;") | ","")</f>
        <v/>
      </c>
      <c r="AV101" s="21" t="str">
        <f aca="false">IF(AK101="X","(1&lt;&lt;"&amp;AK$2&amp;") | ","")</f>
        <v/>
      </c>
      <c r="AW101" s="21" t="str">
        <f aca="false">IF(AL101="X","(1&lt;&lt;"&amp;AL$2&amp;") | ","")</f>
        <v/>
      </c>
      <c r="AX101" s="21" t="str">
        <f aca="false">IF(AM101="X","(1&lt;&lt;"&amp;AM$2&amp;") | ","")</f>
        <v/>
      </c>
      <c r="AY101" s="21" t="str">
        <f aca="false">IF(AN101="X","(1&lt;&lt;"&amp;AN$2&amp;") | ","")</f>
        <v/>
      </c>
      <c r="AZ101" s="21" t="str">
        <f aca="false">IF(AO101="X","(1&lt;&lt;"&amp;AO$2&amp;") | ","")</f>
        <v/>
      </c>
      <c r="BA101" s="21" t="str">
        <f aca="false">IF(AP101="X","(1&lt;&lt;"&amp;AP$2&amp;") | ","")</f>
        <v>(1&lt;&lt;(int)MasterType::String) | </v>
      </c>
      <c r="BB101" s="21" t="str">
        <f aca="false">IF(AQ101="X","(1&lt;&lt;"&amp;AQ$2&amp;") | ","")</f>
        <v/>
      </c>
      <c r="BC101" s="21" t="str">
        <f aca="false">IF(AR101="X","(1&lt;&lt;"&amp;AR$2&amp;") | ","")</f>
        <v/>
      </c>
      <c r="BD101" s="21" t="str">
        <f aca="false">IF(AS101="X","(1&lt;&lt;"&amp;AS$2&amp;") | ","")</f>
        <v/>
      </c>
      <c r="BE101" s="21" t="str">
        <f aca="false">IF(AT101="X","(1&lt;&lt;"&amp;AT$2&amp;") | ","")</f>
        <v/>
      </c>
      <c r="BF101" s="21" t="str">
        <f aca="false">AU101&amp;AV101&amp;AW101&amp;AX101&amp;AY101&amp;AZ101&amp;BA101&amp;BB101&amp;BC101&amp;BD101&amp;BE101</f>
        <v>(1&lt;&lt;(int)MasterType::String) | </v>
      </c>
      <c r="BH101" s="7" t="str">
        <f aca="false">"  {"&amp;A101&amp;REPT(" ",29-LEN(A101))&amp;", {"&amp;F101&amp;REPT(" ",5-LEN(F101))&amp;","&amp;G101&amp;REPT(" ",5-LEN(G101))&amp;"}, "&amp;H101&amp;REPT(" ",23-LEN(H101))&amp;", "&amp;I101&amp;REPT(" ",19-LEN(I101))&amp;", "&amp;J101&amp;REPT(" ",20-LEN(J101))&amp;","&amp;" { "&amp;IF(AH101="",0,MID(AH101,1,LEN(AH101)-2))&amp;", "&amp;IF(BF101="",0,MID(BF101,1,LEN(BF101)-2))&amp;" } },"</f>
        <v>  {ExprOperator::Equal          , {false,false}, (ExprPromMode)0        , (MasterType)0      , MasterType::Boolean , { (1&lt;&lt;(int)MasterType::String) , (1&lt;&lt;(int)MasterType::String)  } },</v>
      </c>
    </row>
    <row r="102" customFormat="false" ht="15" hidden="false" customHeight="false" outlineLevel="0" collapsed="false">
      <c r="A102" s="1" t="s">
        <v>91</v>
      </c>
      <c r="B102" s="2" t="s">
        <v>92</v>
      </c>
      <c r="C102" s="20" t="s">
        <v>93</v>
      </c>
      <c r="D102" s="3" t="s">
        <v>57</v>
      </c>
      <c r="E102" s="3" t="str">
        <f aca="false">IF(OR(F102="true",G102="true"),"X","-")</f>
        <v>-</v>
      </c>
      <c r="F102" s="3" t="str">
        <f aca="false">IF(COUNTIF(L102:U102,"X")&gt;1,"true","false")</f>
        <v>false</v>
      </c>
      <c r="G102" s="3" t="str">
        <f aca="false">IF(COUNTIF(AJ102:AS102,"X")&gt;1,"true","false")</f>
        <v>false</v>
      </c>
      <c r="H102" s="3" t="s">
        <v>25</v>
      </c>
      <c r="I102" s="3" t="s">
        <v>26</v>
      </c>
      <c r="J102" s="14" t="s">
        <v>50</v>
      </c>
      <c r="L102" s="1" t="s">
        <v>28</v>
      </c>
      <c r="M102" s="1" t="s">
        <v>28</v>
      </c>
      <c r="N102" s="1" t="s">
        <v>28</v>
      </c>
      <c r="O102" s="1" t="s">
        <v>28</v>
      </c>
      <c r="P102" s="1" t="s">
        <v>28</v>
      </c>
      <c r="Q102" s="1" t="s">
        <v>28</v>
      </c>
      <c r="R102" s="1" t="s">
        <v>28</v>
      </c>
      <c r="S102" s="1" t="s">
        <v>29</v>
      </c>
      <c r="T102" s="1" t="s">
        <v>28</v>
      </c>
      <c r="U102" s="1" t="s">
        <v>28</v>
      </c>
      <c r="V102" s="1" t="s">
        <v>28</v>
      </c>
      <c r="W102" s="21" t="str">
        <f aca="false">IF(L102="X","(1&lt;&lt;"&amp;L$2&amp;") | ","")</f>
        <v/>
      </c>
      <c r="X102" s="21" t="str">
        <f aca="false">IF(M102="X","(1&lt;&lt;"&amp;M$2&amp;") | ","")</f>
        <v/>
      </c>
      <c r="Y102" s="21" t="str">
        <f aca="false">IF(N102="X","(1&lt;&lt;"&amp;N$2&amp;") | ","")</f>
        <v/>
      </c>
      <c r="Z102" s="21" t="str">
        <f aca="false">IF(O102="X","(1&lt;&lt;"&amp;O$2&amp;") | ","")</f>
        <v/>
      </c>
      <c r="AA102" s="21" t="str">
        <f aca="false">IF(P102="X","(1&lt;&lt;"&amp;P$2&amp;") | ","")</f>
        <v/>
      </c>
      <c r="AB102" s="21" t="str">
        <f aca="false">IF(Q102="X","(1&lt;&lt;"&amp;Q$2&amp;") | ","")</f>
        <v/>
      </c>
      <c r="AC102" s="21" t="str">
        <f aca="false">IF(R102="X","(1&lt;&lt;"&amp;R$2&amp;") | ","")</f>
        <v/>
      </c>
      <c r="AD102" s="21" t="str">
        <f aca="false">IF(S102="X","(1&lt;&lt;"&amp;S$2&amp;") | ","")</f>
        <v>(1&lt;&lt;(int)MasterType::Enum) | </v>
      </c>
      <c r="AE102" s="21" t="str">
        <f aca="false">IF(T102="X","(1&lt;&lt;"&amp;T$2&amp;") | ","")</f>
        <v/>
      </c>
      <c r="AF102" s="21" t="str">
        <f aca="false">IF(U102="X","(1&lt;&lt;"&amp;U$2&amp;") | ","")</f>
        <v/>
      </c>
      <c r="AG102" s="21" t="str">
        <f aca="false">IF(V102="X","(1&lt;&lt;"&amp;V$2&amp;") | ","")</f>
        <v/>
      </c>
      <c r="AH102" s="21" t="str">
        <f aca="false">W102&amp;X102&amp;Y102&amp;Z102&amp;AA102&amp;AB102&amp;AC102&amp;AD102&amp;AE102&amp;AF102&amp;AG102</f>
        <v>(1&lt;&lt;(int)MasterType::Enum) | </v>
      </c>
      <c r="AJ102" s="1" t="s">
        <v>28</v>
      </c>
      <c r="AK102" s="1" t="s">
        <v>28</v>
      </c>
      <c r="AL102" s="1" t="s">
        <v>28</v>
      </c>
      <c r="AM102" s="1" t="s">
        <v>28</v>
      </c>
      <c r="AN102" s="1" t="s">
        <v>28</v>
      </c>
      <c r="AO102" s="1" t="s">
        <v>28</v>
      </c>
      <c r="AP102" s="1" t="s">
        <v>28</v>
      </c>
      <c r="AQ102" s="1" t="s">
        <v>29</v>
      </c>
      <c r="AR102" s="1" t="s">
        <v>28</v>
      </c>
      <c r="AS102" s="1" t="s">
        <v>28</v>
      </c>
      <c r="AT102" s="1" t="s">
        <v>28</v>
      </c>
      <c r="AU102" s="21" t="str">
        <f aca="false">IF(AJ102="X","(1&lt;&lt;"&amp;AJ$2&amp;") | ","")</f>
        <v/>
      </c>
      <c r="AV102" s="21" t="str">
        <f aca="false">IF(AK102="X","(1&lt;&lt;"&amp;AK$2&amp;") | ","")</f>
        <v/>
      </c>
      <c r="AW102" s="21" t="str">
        <f aca="false">IF(AL102="X","(1&lt;&lt;"&amp;AL$2&amp;") | ","")</f>
        <v/>
      </c>
      <c r="AX102" s="21" t="str">
        <f aca="false">IF(AM102="X","(1&lt;&lt;"&amp;AM$2&amp;") | ","")</f>
        <v/>
      </c>
      <c r="AY102" s="21" t="str">
        <f aca="false">IF(AN102="X","(1&lt;&lt;"&amp;AN$2&amp;") | ","")</f>
        <v/>
      </c>
      <c r="AZ102" s="21" t="str">
        <f aca="false">IF(AO102="X","(1&lt;&lt;"&amp;AO$2&amp;") | ","")</f>
        <v/>
      </c>
      <c r="BA102" s="21" t="str">
        <f aca="false">IF(AP102="X","(1&lt;&lt;"&amp;AP$2&amp;") | ","")</f>
        <v/>
      </c>
      <c r="BB102" s="21" t="str">
        <f aca="false">IF(AQ102="X","(1&lt;&lt;"&amp;AQ$2&amp;") | ","")</f>
        <v>(1&lt;&lt;(int)MasterType::Enum) | </v>
      </c>
      <c r="BC102" s="21" t="str">
        <f aca="false">IF(AR102="X","(1&lt;&lt;"&amp;AR$2&amp;") | ","")</f>
        <v/>
      </c>
      <c r="BD102" s="21" t="str">
        <f aca="false">IF(AS102="X","(1&lt;&lt;"&amp;AS$2&amp;") | ","")</f>
        <v/>
      </c>
      <c r="BE102" s="21" t="str">
        <f aca="false">IF(AT102="X","(1&lt;&lt;"&amp;AT$2&amp;") | ","")</f>
        <v/>
      </c>
      <c r="BF102" s="21" t="str">
        <f aca="false">AU102&amp;AV102&amp;AW102&amp;AX102&amp;AY102&amp;AZ102&amp;BA102&amp;BB102&amp;BC102&amp;BD102&amp;BE102</f>
        <v>(1&lt;&lt;(int)MasterType::Enum) | </v>
      </c>
      <c r="BH102" s="7" t="str">
        <f aca="false">"  {"&amp;A102&amp;REPT(" ",29-LEN(A102))&amp;", {"&amp;F102&amp;REPT(" ",5-LEN(F102))&amp;","&amp;G102&amp;REPT(" ",5-LEN(G102))&amp;"}, "&amp;H102&amp;REPT(" ",23-LEN(H102))&amp;", "&amp;I102&amp;REPT(" ",19-LEN(I102))&amp;", "&amp;J102&amp;REPT(" ",20-LEN(J102))&amp;","&amp;" { "&amp;IF(AH102="",0,MID(AH102,1,LEN(AH102)-2))&amp;", "&amp;IF(BF102="",0,MID(BF102,1,LEN(BF102)-2))&amp;" } },"</f>
        <v>  {ExprOperator::Equal          , {false,false}, (ExprPromMode)0        , (MasterType)0      , MasterType::Boolean , { (1&lt;&lt;(int)MasterType::Enum) , (1&lt;&lt;(int)MasterType::Enum)  } },</v>
      </c>
    </row>
    <row r="103" customFormat="false" ht="15" hidden="false" customHeight="false" outlineLevel="0" collapsed="false">
      <c r="A103" s="1" t="s">
        <v>94</v>
      </c>
      <c r="B103" s="2" t="s">
        <v>95</v>
      </c>
      <c r="C103" s="20" t="s">
        <v>96</v>
      </c>
      <c r="D103" s="3" t="s">
        <v>57</v>
      </c>
      <c r="E103" s="3" t="str">
        <f aca="false">IF(OR(F103="true",G103="true"),"X","-")</f>
        <v>-</v>
      </c>
      <c r="F103" s="3" t="str">
        <f aca="false">IF(COUNTIF(L103:U103,"X")&gt;1,"true","false")</f>
        <v>false</v>
      </c>
      <c r="G103" s="3" t="str">
        <f aca="false">IF(COUNTIF(AJ103:AS103,"X")&gt;1,"true","false")</f>
        <v>false</v>
      </c>
      <c r="H103" s="3" t="s">
        <v>25</v>
      </c>
      <c r="I103" s="3" t="s">
        <v>26</v>
      </c>
      <c r="J103" s="14" t="s">
        <v>50</v>
      </c>
      <c r="L103" s="1" t="s">
        <v>29</v>
      </c>
      <c r="M103" s="1" t="s">
        <v>28</v>
      </c>
      <c r="N103" s="1" t="s">
        <v>28</v>
      </c>
      <c r="O103" s="1" t="s">
        <v>28</v>
      </c>
      <c r="P103" s="1" t="s">
        <v>28</v>
      </c>
      <c r="Q103" s="1" t="s">
        <v>28</v>
      </c>
      <c r="R103" s="1" t="s">
        <v>28</v>
      </c>
      <c r="S103" s="1" t="s">
        <v>28</v>
      </c>
      <c r="T103" s="1" t="s">
        <v>28</v>
      </c>
      <c r="U103" s="1" t="s">
        <v>28</v>
      </c>
      <c r="V103" s="1" t="s">
        <v>28</v>
      </c>
      <c r="W103" s="21" t="str">
        <f aca="false">IF(L103="X","(1&lt;&lt;"&amp;L$2&amp;") | ","")</f>
        <v>(1&lt;&lt;(int)MasterType::Boolean) | </v>
      </c>
      <c r="X103" s="21" t="str">
        <f aca="false">IF(M103="X","(1&lt;&lt;"&amp;M$2&amp;") | ","")</f>
        <v/>
      </c>
      <c r="Y103" s="21" t="str">
        <f aca="false">IF(N103="X","(1&lt;&lt;"&amp;N$2&amp;") | ","")</f>
        <v/>
      </c>
      <c r="Z103" s="21" t="str">
        <f aca="false">IF(O103="X","(1&lt;&lt;"&amp;O$2&amp;") | ","")</f>
        <v/>
      </c>
      <c r="AA103" s="21" t="str">
        <f aca="false">IF(P103="X","(1&lt;&lt;"&amp;P$2&amp;") | ","")</f>
        <v/>
      </c>
      <c r="AB103" s="21" t="str">
        <f aca="false">IF(Q103="X","(1&lt;&lt;"&amp;Q$2&amp;") | ","")</f>
        <v/>
      </c>
      <c r="AC103" s="21" t="str">
        <f aca="false">IF(R103="X","(1&lt;&lt;"&amp;R$2&amp;") | ","")</f>
        <v/>
      </c>
      <c r="AD103" s="21" t="str">
        <f aca="false">IF(S103="X","(1&lt;&lt;"&amp;S$2&amp;") | ","")</f>
        <v/>
      </c>
      <c r="AE103" s="21" t="str">
        <f aca="false">IF(T103="X","(1&lt;&lt;"&amp;T$2&amp;") | ","")</f>
        <v/>
      </c>
      <c r="AF103" s="21" t="str">
        <f aca="false">IF(U103="X","(1&lt;&lt;"&amp;U$2&amp;") | ","")</f>
        <v/>
      </c>
      <c r="AG103" s="21" t="str">
        <f aca="false">IF(V103="X","(1&lt;&lt;"&amp;V$2&amp;") | ","")</f>
        <v/>
      </c>
      <c r="AH103" s="21" t="str">
        <f aca="false">W103&amp;X103&amp;Y103&amp;Z103&amp;AA103&amp;AB103&amp;AC103&amp;AD103&amp;AE103&amp;AF103&amp;AG103</f>
        <v>(1&lt;&lt;(int)MasterType::Boolean) | </v>
      </c>
      <c r="AJ103" s="1" t="s">
        <v>29</v>
      </c>
      <c r="AK103" s="1" t="s">
        <v>28</v>
      </c>
      <c r="AL103" s="1" t="s">
        <v>28</v>
      </c>
      <c r="AM103" s="1" t="s">
        <v>28</v>
      </c>
      <c r="AN103" s="1" t="s">
        <v>28</v>
      </c>
      <c r="AO103" s="1" t="s">
        <v>28</v>
      </c>
      <c r="AP103" s="1" t="s">
        <v>28</v>
      </c>
      <c r="AQ103" s="1" t="s">
        <v>28</v>
      </c>
      <c r="AR103" s="1" t="s">
        <v>28</v>
      </c>
      <c r="AS103" s="1" t="s">
        <v>28</v>
      </c>
      <c r="AT103" s="1" t="s">
        <v>28</v>
      </c>
      <c r="AU103" s="21" t="str">
        <f aca="false">IF(AJ103="X","(1&lt;&lt;"&amp;AJ$2&amp;") | ","")</f>
        <v>(1&lt;&lt;(int)MasterType::Boolean) | </v>
      </c>
      <c r="AV103" s="21" t="str">
        <f aca="false">IF(AK103="X","(1&lt;&lt;"&amp;AK$2&amp;") | ","")</f>
        <v/>
      </c>
      <c r="AW103" s="21" t="str">
        <f aca="false">IF(AL103="X","(1&lt;&lt;"&amp;AL$2&amp;") | ","")</f>
        <v/>
      </c>
      <c r="AX103" s="21" t="str">
        <f aca="false">IF(AM103="X","(1&lt;&lt;"&amp;AM$2&amp;") | ","")</f>
        <v/>
      </c>
      <c r="AY103" s="21" t="str">
        <f aca="false">IF(AN103="X","(1&lt;&lt;"&amp;AN$2&amp;") | ","")</f>
        <v/>
      </c>
      <c r="AZ103" s="21" t="str">
        <f aca="false">IF(AO103="X","(1&lt;&lt;"&amp;AO$2&amp;") | ","")</f>
        <v/>
      </c>
      <c r="BA103" s="21" t="str">
        <f aca="false">IF(AP103="X","(1&lt;&lt;"&amp;AP$2&amp;") | ","")</f>
        <v/>
      </c>
      <c r="BB103" s="21" t="str">
        <f aca="false">IF(AQ103="X","(1&lt;&lt;"&amp;AQ$2&amp;") | ","")</f>
        <v/>
      </c>
      <c r="BC103" s="21" t="str">
        <f aca="false">IF(AR103="X","(1&lt;&lt;"&amp;AR$2&amp;") | ","")</f>
        <v/>
      </c>
      <c r="BD103" s="21" t="str">
        <f aca="false">IF(AS103="X","(1&lt;&lt;"&amp;AS$2&amp;") | ","")</f>
        <v/>
      </c>
      <c r="BE103" s="21" t="str">
        <f aca="false">IF(AT103="X","(1&lt;&lt;"&amp;AT$2&amp;") | ","")</f>
        <v/>
      </c>
      <c r="BF103" s="21" t="str">
        <f aca="false">AU103&amp;AV103&amp;AW103&amp;AX103&amp;AY103&amp;AZ103&amp;BA103&amp;BB103&amp;BC103&amp;BD103&amp;BE103</f>
        <v>(1&lt;&lt;(int)MasterType::Boolean) | </v>
      </c>
      <c r="BH103" s="7" t="str">
        <f aca="false">"  {"&amp;A103&amp;REPT(" ",29-LEN(A103))&amp;", {"&amp;F103&amp;REPT(" ",5-LEN(F103))&amp;","&amp;G103&amp;REPT(" ",5-LEN(G103))&amp;"}, "&amp;H103&amp;REPT(" ",23-LEN(H103))&amp;", "&amp;I103&amp;REPT(" ",19-LEN(I103))&amp;", "&amp;J103&amp;REPT(" ",20-LEN(J103))&amp;","&amp;" { "&amp;IF(AH103="",0,MID(AH103,1,LEN(AH103)-2))&amp;", "&amp;IF(BF103="",0,MID(BF103,1,LEN(BF103)-2))&amp;" } },"</f>
        <v>  {ExprOperator::Distinct       , {false,false}, (ExprPromMode)0        , (MasterType)0      , MasterType::Boolean , { (1&lt;&lt;(int)MasterType::Boolean) , (1&lt;&lt;(int)MasterType::Boolean)  } },</v>
      </c>
    </row>
    <row r="104" customFormat="false" ht="15" hidden="false" customHeight="false" outlineLevel="0" collapsed="false">
      <c r="A104" s="1" t="s">
        <v>94</v>
      </c>
      <c r="B104" s="2" t="s">
        <v>95</v>
      </c>
      <c r="C104" s="20" t="s">
        <v>96</v>
      </c>
      <c r="D104" s="3" t="s">
        <v>57</v>
      </c>
      <c r="E104" s="3" t="str">
        <f aca="false">IF(OR(F104="true",G104="true"),"X","-")</f>
        <v>X</v>
      </c>
      <c r="F104" s="3" t="str">
        <f aca="false">IF(COUNTIF(L104:U104,"X")&gt;1,"true","false")</f>
        <v>true</v>
      </c>
      <c r="G104" s="3" t="str">
        <f aca="false">IF(COUNTIF(AJ104:AS104,"X")&gt;1,"true","false")</f>
        <v>true</v>
      </c>
      <c r="H104" s="3" t="s">
        <v>81</v>
      </c>
      <c r="I104" s="3" t="s">
        <v>26</v>
      </c>
      <c r="J104" s="14" t="s">
        <v>50</v>
      </c>
      <c r="L104" s="1" t="s">
        <v>28</v>
      </c>
      <c r="M104" s="1" t="s">
        <v>29</v>
      </c>
      <c r="N104" s="1" t="s">
        <v>29</v>
      </c>
      <c r="O104" s="1" t="s">
        <v>29</v>
      </c>
      <c r="P104" s="1" t="s">
        <v>29</v>
      </c>
      <c r="Q104" s="1" t="s">
        <v>29</v>
      </c>
      <c r="R104" s="1" t="s">
        <v>28</v>
      </c>
      <c r="S104" s="1" t="s">
        <v>28</v>
      </c>
      <c r="T104" s="1" t="s">
        <v>28</v>
      </c>
      <c r="U104" s="1" t="s">
        <v>28</v>
      </c>
      <c r="V104" s="1" t="s">
        <v>28</v>
      </c>
      <c r="W104" s="21" t="str">
        <f aca="false">IF(L104="X","(1&lt;&lt;"&amp;L$2&amp;") | ","")</f>
        <v/>
      </c>
      <c r="X104" s="21" t="str">
        <f aca="false">IF(M104="X","(1&lt;&lt;"&amp;M$2&amp;") | ","")</f>
        <v>(1&lt;&lt;(int)MasterType::Char) | </v>
      </c>
      <c r="Y104" s="21" t="str">
        <f aca="false">IF(N104="X","(1&lt;&lt;"&amp;N$2&amp;") | ","")</f>
        <v>(1&lt;&lt;(int)MasterType::Short) | </v>
      </c>
      <c r="Z104" s="21" t="str">
        <f aca="false">IF(O104="X","(1&lt;&lt;"&amp;O$2&amp;") | ","")</f>
        <v>(1&lt;&lt;(int)MasterType::Integer) | </v>
      </c>
      <c r="AA104" s="21" t="str">
        <f aca="false">IF(P104="X","(1&lt;&lt;"&amp;P$2&amp;") | ","")</f>
        <v>(1&lt;&lt;(int)MasterType::Long) | </v>
      </c>
      <c r="AB104" s="21" t="str">
        <f aca="false">IF(Q104="X","(1&lt;&lt;"&amp;Q$2&amp;") | ","")</f>
        <v>(1&lt;&lt;(int)MasterType::Float) | </v>
      </c>
      <c r="AC104" s="21" t="str">
        <f aca="false">IF(R104="X","(1&lt;&lt;"&amp;R$2&amp;") | ","")</f>
        <v/>
      </c>
      <c r="AD104" s="21" t="str">
        <f aca="false">IF(S104="X","(1&lt;&lt;"&amp;S$2&amp;") | ","")</f>
        <v/>
      </c>
      <c r="AE104" s="21" t="str">
        <f aca="false">IF(T104="X","(1&lt;&lt;"&amp;T$2&amp;") | ","")</f>
        <v/>
      </c>
      <c r="AF104" s="21" t="str">
        <f aca="false">IF(U104="X","(1&lt;&lt;"&amp;U$2&amp;") | ","")</f>
        <v/>
      </c>
      <c r="AG104" s="21" t="str">
        <f aca="false">IF(V104="X","(1&lt;&lt;"&amp;V$2&amp;") | ","")</f>
        <v/>
      </c>
      <c r="AH104" s="21" t="str">
        <f aca="false">W104&amp;X104&amp;Y104&amp;Z104&amp;AA104&amp;AB104&amp;AC104&amp;AD104&amp;AE104&amp;AF104&amp;AG104</f>
        <v>(1&lt;&lt;(int)MasterType::Char) | (1&lt;&lt;(int)MasterType::Short) | (1&lt;&lt;(int)MasterType::Integer) | (1&lt;&lt;(int)MasterType::Long) | (1&lt;&lt;(int)MasterType::Float) | </v>
      </c>
      <c r="AJ104" s="1" t="s">
        <v>28</v>
      </c>
      <c r="AK104" s="1" t="s">
        <v>29</v>
      </c>
      <c r="AL104" s="1" t="s">
        <v>29</v>
      </c>
      <c r="AM104" s="1" t="s">
        <v>29</v>
      </c>
      <c r="AN104" s="1" t="s">
        <v>29</v>
      </c>
      <c r="AO104" s="1" t="s">
        <v>29</v>
      </c>
      <c r="AP104" s="1" t="s">
        <v>28</v>
      </c>
      <c r="AQ104" s="1" t="s">
        <v>28</v>
      </c>
      <c r="AR104" s="1" t="s">
        <v>28</v>
      </c>
      <c r="AS104" s="1" t="s">
        <v>28</v>
      </c>
      <c r="AT104" s="1" t="s">
        <v>28</v>
      </c>
      <c r="AU104" s="21" t="str">
        <f aca="false">IF(AJ104="X","(1&lt;&lt;"&amp;AJ$2&amp;") | ","")</f>
        <v/>
      </c>
      <c r="AV104" s="21" t="str">
        <f aca="false">IF(AK104="X","(1&lt;&lt;"&amp;AK$2&amp;") | ","")</f>
        <v>(1&lt;&lt;(int)MasterType::Char) | </v>
      </c>
      <c r="AW104" s="21" t="str">
        <f aca="false">IF(AL104="X","(1&lt;&lt;"&amp;AL$2&amp;") | ","")</f>
        <v>(1&lt;&lt;(int)MasterType::Short) | </v>
      </c>
      <c r="AX104" s="21" t="str">
        <f aca="false">IF(AM104="X","(1&lt;&lt;"&amp;AM$2&amp;") | ","")</f>
        <v>(1&lt;&lt;(int)MasterType::Integer) | </v>
      </c>
      <c r="AY104" s="21" t="str">
        <f aca="false">IF(AN104="X","(1&lt;&lt;"&amp;AN$2&amp;") | ","")</f>
        <v>(1&lt;&lt;(int)MasterType::Long) | </v>
      </c>
      <c r="AZ104" s="21" t="str">
        <f aca="false">IF(AO104="X","(1&lt;&lt;"&amp;AO$2&amp;") | ","")</f>
        <v>(1&lt;&lt;(int)MasterType::Float) | </v>
      </c>
      <c r="BA104" s="21" t="str">
        <f aca="false">IF(AP104="X","(1&lt;&lt;"&amp;AP$2&amp;") | ","")</f>
        <v/>
      </c>
      <c r="BB104" s="21" t="str">
        <f aca="false">IF(AQ104="X","(1&lt;&lt;"&amp;AQ$2&amp;") | ","")</f>
        <v/>
      </c>
      <c r="BC104" s="21" t="str">
        <f aca="false">IF(AR104="X","(1&lt;&lt;"&amp;AR$2&amp;") | ","")</f>
        <v/>
      </c>
      <c r="BD104" s="21" t="str">
        <f aca="false">IF(AS104="X","(1&lt;&lt;"&amp;AS$2&amp;") | ","")</f>
        <v/>
      </c>
      <c r="BE104" s="21" t="str">
        <f aca="false">IF(AT104="X","(1&lt;&lt;"&amp;AT$2&amp;") | ","")</f>
        <v/>
      </c>
      <c r="BF104" s="21" t="str">
        <f aca="false">AU104&amp;AV104&amp;AW104&amp;AX104&amp;AY104&amp;AZ104&amp;BA104&amp;BB104&amp;BC104&amp;BD104&amp;BE104</f>
        <v>(1&lt;&lt;(int)MasterType::Char) | (1&lt;&lt;(int)MasterType::Short) | (1&lt;&lt;(int)MasterType::Integer) | (1&lt;&lt;(int)MasterType::Long) | (1&lt;&lt;(int)MasterType::Float) | </v>
      </c>
      <c r="BH104" s="7" t="str">
        <f aca="false">"  {"&amp;A104&amp;REPT(" ",29-LEN(A104))&amp;", {"&amp;F104&amp;REPT(" ",5-LEN(F104))&amp;","&amp;G104&amp;REPT(" ",5-LEN(G104))&amp;"}, "&amp;H104&amp;REPT(" ",23-LEN(H104))&amp;", "&amp;I104&amp;REPT(" ",19-LEN(I104))&amp;", "&amp;J104&amp;REPT(" ",20-LEN(J104))&amp;","&amp;" { "&amp;IF(AH104="",0,MID(AH104,1,LEN(AH104)-2))&amp;", "&amp;IF(BF104="",0,MID(BF104,1,LEN(BF104)-2))&amp;" } },"</f>
        <v>  {ExprOperator::Distinct       , {true ,true }, ExprPromMode::ToMaximun, (MasterType)0      , MasterType::Boolean , { (1&lt;&lt;(int)MasterType::Char) | (1&lt;&lt;(int)MasterType::Short) | (1&lt;&lt;(int)MasterType::Integer) | (1&lt;&lt;(int)MasterType::Long) | (1&lt;&lt;(int)MasterType::Float) , (1&lt;&lt;(int)MasterType::Char) | (1&lt;&lt;(int)MasterType::Short) | (1&lt;&lt;(int)MasterType::Integer) | (1&lt;&lt;(int)MasterType::Long) | (1&lt;&lt;(int)MasterType::Float)  } },</v>
      </c>
    </row>
    <row r="105" customFormat="false" ht="15" hidden="false" customHeight="false" outlineLevel="0" collapsed="false">
      <c r="A105" s="1" t="s">
        <v>94</v>
      </c>
      <c r="B105" s="2" t="s">
        <v>95</v>
      </c>
      <c r="C105" s="20" t="s">
        <v>96</v>
      </c>
      <c r="D105" s="3" t="s">
        <v>57</v>
      </c>
      <c r="E105" s="3" t="str">
        <f aca="false">IF(OR(F105="true",G105="true"),"X","-")</f>
        <v>-</v>
      </c>
      <c r="F105" s="3" t="str">
        <f aca="false">IF(COUNTIF(L105:U105,"X")&gt;1,"true","false")</f>
        <v>false</v>
      </c>
      <c r="G105" s="3" t="str">
        <f aca="false">IF(COUNTIF(AJ105:AS105,"X")&gt;1,"true","false")</f>
        <v>false</v>
      </c>
      <c r="H105" s="3" t="s">
        <v>25</v>
      </c>
      <c r="I105" s="3" t="s">
        <v>26</v>
      </c>
      <c r="J105" s="14" t="s">
        <v>50</v>
      </c>
      <c r="L105" s="1" t="s">
        <v>28</v>
      </c>
      <c r="M105" s="1" t="s">
        <v>28</v>
      </c>
      <c r="N105" s="1" t="s">
        <v>28</v>
      </c>
      <c r="O105" s="1" t="s">
        <v>28</v>
      </c>
      <c r="P105" s="1" t="s">
        <v>28</v>
      </c>
      <c r="Q105" s="1" t="s">
        <v>28</v>
      </c>
      <c r="R105" s="1" t="s">
        <v>29</v>
      </c>
      <c r="S105" s="1" t="s">
        <v>28</v>
      </c>
      <c r="T105" s="1" t="s">
        <v>28</v>
      </c>
      <c r="U105" s="1" t="s">
        <v>28</v>
      </c>
      <c r="V105" s="1" t="s">
        <v>28</v>
      </c>
      <c r="W105" s="21" t="str">
        <f aca="false">IF(L105="X","(1&lt;&lt;"&amp;L$2&amp;") | ","")</f>
        <v/>
      </c>
      <c r="X105" s="21" t="str">
        <f aca="false">IF(M105="X","(1&lt;&lt;"&amp;M$2&amp;") | ","")</f>
        <v/>
      </c>
      <c r="Y105" s="21" t="str">
        <f aca="false">IF(N105="X","(1&lt;&lt;"&amp;N$2&amp;") | ","")</f>
        <v/>
      </c>
      <c r="Z105" s="21" t="str">
        <f aca="false">IF(O105="X","(1&lt;&lt;"&amp;O$2&amp;") | ","")</f>
        <v/>
      </c>
      <c r="AA105" s="21" t="str">
        <f aca="false">IF(P105="X","(1&lt;&lt;"&amp;P$2&amp;") | ","")</f>
        <v/>
      </c>
      <c r="AB105" s="21" t="str">
        <f aca="false">IF(Q105="X","(1&lt;&lt;"&amp;Q$2&amp;") | ","")</f>
        <v/>
      </c>
      <c r="AC105" s="21" t="str">
        <f aca="false">IF(R105="X","(1&lt;&lt;"&amp;R$2&amp;") | ","")</f>
        <v>(1&lt;&lt;(int)MasterType::String) | </v>
      </c>
      <c r="AD105" s="21" t="str">
        <f aca="false">IF(S105="X","(1&lt;&lt;"&amp;S$2&amp;") | ","")</f>
        <v/>
      </c>
      <c r="AE105" s="21" t="str">
        <f aca="false">IF(T105="X","(1&lt;&lt;"&amp;T$2&amp;") | ","")</f>
        <v/>
      </c>
      <c r="AF105" s="21" t="str">
        <f aca="false">IF(U105="X","(1&lt;&lt;"&amp;U$2&amp;") | ","")</f>
        <v/>
      </c>
      <c r="AG105" s="21" t="str">
        <f aca="false">IF(V105="X","(1&lt;&lt;"&amp;V$2&amp;") | ","")</f>
        <v/>
      </c>
      <c r="AH105" s="21" t="str">
        <f aca="false">W105&amp;X105&amp;Y105&amp;Z105&amp;AA105&amp;AB105&amp;AC105&amp;AD105&amp;AE105&amp;AF105&amp;AG105</f>
        <v>(1&lt;&lt;(int)MasterType::String) | </v>
      </c>
      <c r="AJ105" s="1" t="s">
        <v>28</v>
      </c>
      <c r="AK105" s="1" t="s">
        <v>28</v>
      </c>
      <c r="AL105" s="1" t="s">
        <v>28</v>
      </c>
      <c r="AM105" s="1" t="s">
        <v>28</v>
      </c>
      <c r="AN105" s="1" t="s">
        <v>28</v>
      </c>
      <c r="AO105" s="1" t="s">
        <v>28</v>
      </c>
      <c r="AP105" s="1" t="s">
        <v>29</v>
      </c>
      <c r="AQ105" s="1" t="s">
        <v>28</v>
      </c>
      <c r="AR105" s="1" t="s">
        <v>28</v>
      </c>
      <c r="AS105" s="1" t="s">
        <v>28</v>
      </c>
      <c r="AT105" s="1" t="s">
        <v>28</v>
      </c>
      <c r="AU105" s="21" t="str">
        <f aca="false">IF(AJ105="X","(1&lt;&lt;"&amp;AJ$2&amp;") | ","")</f>
        <v/>
      </c>
      <c r="AV105" s="21" t="str">
        <f aca="false">IF(AK105="X","(1&lt;&lt;"&amp;AK$2&amp;") | ","")</f>
        <v/>
      </c>
      <c r="AW105" s="21" t="str">
        <f aca="false">IF(AL105="X","(1&lt;&lt;"&amp;AL$2&amp;") | ","")</f>
        <v/>
      </c>
      <c r="AX105" s="21" t="str">
        <f aca="false">IF(AM105="X","(1&lt;&lt;"&amp;AM$2&amp;") | ","")</f>
        <v/>
      </c>
      <c r="AY105" s="21" t="str">
        <f aca="false">IF(AN105="X","(1&lt;&lt;"&amp;AN$2&amp;") | ","")</f>
        <v/>
      </c>
      <c r="AZ105" s="21" t="str">
        <f aca="false">IF(AO105="X","(1&lt;&lt;"&amp;AO$2&amp;") | ","")</f>
        <v/>
      </c>
      <c r="BA105" s="21" t="str">
        <f aca="false">IF(AP105="X","(1&lt;&lt;"&amp;AP$2&amp;") | ","")</f>
        <v>(1&lt;&lt;(int)MasterType::String) | </v>
      </c>
      <c r="BB105" s="21" t="str">
        <f aca="false">IF(AQ105="X","(1&lt;&lt;"&amp;AQ$2&amp;") | ","")</f>
        <v/>
      </c>
      <c r="BC105" s="21" t="str">
        <f aca="false">IF(AR105="X","(1&lt;&lt;"&amp;AR$2&amp;") | ","")</f>
        <v/>
      </c>
      <c r="BD105" s="21" t="str">
        <f aca="false">IF(AS105="X","(1&lt;&lt;"&amp;AS$2&amp;") | ","")</f>
        <v/>
      </c>
      <c r="BE105" s="21" t="str">
        <f aca="false">IF(AT105="X","(1&lt;&lt;"&amp;AT$2&amp;") | ","")</f>
        <v/>
      </c>
      <c r="BF105" s="21" t="str">
        <f aca="false">AU105&amp;AV105&amp;AW105&amp;AX105&amp;AY105&amp;AZ105&amp;BA105&amp;BB105&amp;BC105&amp;BD105&amp;BE105</f>
        <v>(1&lt;&lt;(int)MasterType::String) | </v>
      </c>
      <c r="BH105" s="7" t="str">
        <f aca="false">"  {"&amp;A105&amp;REPT(" ",29-LEN(A105))&amp;", {"&amp;F105&amp;REPT(" ",5-LEN(F105))&amp;","&amp;G105&amp;REPT(" ",5-LEN(G105))&amp;"}, "&amp;H105&amp;REPT(" ",23-LEN(H105))&amp;", "&amp;I105&amp;REPT(" ",19-LEN(I105))&amp;", "&amp;J105&amp;REPT(" ",20-LEN(J105))&amp;","&amp;" { "&amp;IF(AH105="",0,MID(AH105,1,LEN(AH105)-2))&amp;", "&amp;IF(BF105="",0,MID(BF105,1,LEN(BF105)-2))&amp;" } },"</f>
        <v>  {ExprOperator::Distinct       , {false,false}, (ExprPromMode)0        , (MasterType)0      , MasterType::Boolean , { (1&lt;&lt;(int)MasterType::String) , (1&lt;&lt;(int)MasterType::String)  } },</v>
      </c>
    </row>
    <row r="106" customFormat="false" ht="15" hidden="false" customHeight="false" outlineLevel="0" collapsed="false">
      <c r="A106" s="1" t="s">
        <v>94</v>
      </c>
      <c r="B106" s="2" t="s">
        <v>95</v>
      </c>
      <c r="C106" s="20" t="s">
        <v>96</v>
      </c>
      <c r="D106" s="3" t="s">
        <v>57</v>
      </c>
      <c r="E106" s="3" t="str">
        <f aca="false">IF(OR(F106="true",G106="true"),"X","-")</f>
        <v>-</v>
      </c>
      <c r="F106" s="3" t="str">
        <f aca="false">IF(COUNTIF(L106:U106,"X")&gt;1,"true","false")</f>
        <v>false</v>
      </c>
      <c r="G106" s="3" t="str">
        <f aca="false">IF(COUNTIF(AJ106:AS106,"X")&gt;1,"true","false")</f>
        <v>false</v>
      </c>
      <c r="H106" s="3" t="s">
        <v>25</v>
      </c>
      <c r="I106" s="3" t="s">
        <v>26</v>
      </c>
      <c r="J106" s="14" t="s">
        <v>50</v>
      </c>
      <c r="L106" s="1" t="s">
        <v>28</v>
      </c>
      <c r="M106" s="1" t="s">
        <v>28</v>
      </c>
      <c r="N106" s="1" t="s">
        <v>28</v>
      </c>
      <c r="O106" s="1" t="s">
        <v>28</v>
      </c>
      <c r="P106" s="1" t="s">
        <v>28</v>
      </c>
      <c r="Q106" s="1" t="s">
        <v>28</v>
      </c>
      <c r="R106" s="1" t="s">
        <v>28</v>
      </c>
      <c r="S106" s="1" t="s">
        <v>29</v>
      </c>
      <c r="T106" s="1" t="s">
        <v>28</v>
      </c>
      <c r="U106" s="1" t="s">
        <v>28</v>
      </c>
      <c r="V106" s="1" t="s">
        <v>28</v>
      </c>
      <c r="W106" s="21" t="str">
        <f aca="false">IF(L106="X","(1&lt;&lt;"&amp;L$2&amp;") | ","")</f>
        <v/>
      </c>
      <c r="X106" s="21" t="str">
        <f aca="false">IF(M106="X","(1&lt;&lt;"&amp;M$2&amp;") | ","")</f>
        <v/>
      </c>
      <c r="Y106" s="21" t="str">
        <f aca="false">IF(N106="X","(1&lt;&lt;"&amp;N$2&amp;") | ","")</f>
        <v/>
      </c>
      <c r="Z106" s="21" t="str">
        <f aca="false">IF(O106="X","(1&lt;&lt;"&amp;O$2&amp;") | ","")</f>
        <v/>
      </c>
      <c r="AA106" s="21" t="str">
        <f aca="false">IF(P106="X","(1&lt;&lt;"&amp;P$2&amp;") | ","")</f>
        <v/>
      </c>
      <c r="AB106" s="21" t="str">
        <f aca="false">IF(Q106="X","(1&lt;&lt;"&amp;Q$2&amp;") | ","")</f>
        <v/>
      </c>
      <c r="AC106" s="21" t="str">
        <f aca="false">IF(R106="X","(1&lt;&lt;"&amp;R$2&amp;") | ","")</f>
        <v/>
      </c>
      <c r="AD106" s="21" t="str">
        <f aca="false">IF(S106="X","(1&lt;&lt;"&amp;S$2&amp;") | ","")</f>
        <v>(1&lt;&lt;(int)MasterType::Enum) | </v>
      </c>
      <c r="AE106" s="21" t="str">
        <f aca="false">IF(T106="X","(1&lt;&lt;"&amp;T$2&amp;") | ","")</f>
        <v/>
      </c>
      <c r="AF106" s="21" t="str">
        <f aca="false">IF(U106="X","(1&lt;&lt;"&amp;U$2&amp;") | ","")</f>
        <v/>
      </c>
      <c r="AG106" s="21" t="str">
        <f aca="false">IF(V106="X","(1&lt;&lt;"&amp;V$2&amp;") | ","")</f>
        <v/>
      </c>
      <c r="AH106" s="21" t="str">
        <f aca="false">W106&amp;X106&amp;Y106&amp;Z106&amp;AA106&amp;AB106&amp;AC106&amp;AD106&amp;AE106&amp;AF106&amp;AG106</f>
        <v>(1&lt;&lt;(int)MasterType::Enum) | </v>
      </c>
      <c r="AJ106" s="1" t="s">
        <v>28</v>
      </c>
      <c r="AK106" s="1" t="s">
        <v>28</v>
      </c>
      <c r="AL106" s="1" t="s">
        <v>28</v>
      </c>
      <c r="AM106" s="1" t="s">
        <v>28</v>
      </c>
      <c r="AN106" s="1" t="s">
        <v>28</v>
      </c>
      <c r="AO106" s="1" t="s">
        <v>28</v>
      </c>
      <c r="AP106" s="1" t="s">
        <v>28</v>
      </c>
      <c r="AQ106" s="1" t="s">
        <v>29</v>
      </c>
      <c r="AR106" s="1" t="s">
        <v>28</v>
      </c>
      <c r="AS106" s="1" t="s">
        <v>28</v>
      </c>
      <c r="AT106" s="1" t="s">
        <v>28</v>
      </c>
      <c r="AU106" s="21" t="str">
        <f aca="false">IF(AJ106="X","(1&lt;&lt;"&amp;AJ$2&amp;") | ","")</f>
        <v/>
      </c>
      <c r="AV106" s="21" t="str">
        <f aca="false">IF(AK106="X","(1&lt;&lt;"&amp;AK$2&amp;") | ","")</f>
        <v/>
      </c>
      <c r="AW106" s="21" t="str">
        <f aca="false">IF(AL106="X","(1&lt;&lt;"&amp;AL$2&amp;") | ","")</f>
        <v/>
      </c>
      <c r="AX106" s="21" t="str">
        <f aca="false">IF(AM106="X","(1&lt;&lt;"&amp;AM$2&amp;") | ","")</f>
        <v/>
      </c>
      <c r="AY106" s="21" t="str">
        <f aca="false">IF(AN106="X","(1&lt;&lt;"&amp;AN$2&amp;") | ","")</f>
        <v/>
      </c>
      <c r="AZ106" s="21" t="str">
        <f aca="false">IF(AO106="X","(1&lt;&lt;"&amp;AO$2&amp;") | ","")</f>
        <v/>
      </c>
      <c r="BA106" s="21" t="str">
        <f aca="false">IF(AP106="X","(1&lt;&lt;"&amp;AP$2&amp;") | ","")</f>
        <v/>
      </c>
      <c r="BB106" s="21" t="str">
        <f aca="false">IF(AQ106="X","(1&lt;&lt;"&amp;AQ$2&amp;") | ","")</f>
        <v>(1&lt;&lt;(int)MasterType::Enum) | </v>
      </c>
      <c r="BC106" s="21" t="str">
        <f aca="false">IF(AR106="X","(1&lt;&lt;"&amp;AR$2&amp;") | ","")</f>
        <v/>
      </c>
      <c r="BD106" s="21" t="str">
        <f aca="false">IF(AS106="X","(1&lt;&lt;"&amp;AS$2&amp;") | ","")</f>
        <v/>
      </c>
      <c r="BE106" s="21" t="str">
        <f aca="false">IF(AT106="X","(1&lt;&lt;"&amp;AT$2&amp;") | ","")</f>
        <v/>
      </c>
      <c r="BF106" s="21" t="str">
        <f aca="false">AU106&amp;AV106&amp;AW106&amp;AX106&amp;AY106&amp;AZ106&amp;BA106&amp;BB106&amp;BC106&amp;BD106&amp;BE106</f>
        <v>(1&lt;&lt;(int)MasterType::Enum) | </v>
      </c>
      <c r="BH106" s="7" t="str">
        <f aca="false">"  {"&amp;A106&amp;REPT(" ",29-LEN(A106))&amp;", {"&amp;F106&amp;REPT(" ",5-LEN(F106))&amp;","&amp;G106&amp;REPT(" ",5-LEN(G106))&amp;"}, "&amp;H106&amp;REPT(" ",23-LEN(H106))&amp;", "&amp;I106&amp;REPT(" ",19-LEN(I106))&amp;", "&amp;J106&amp;REPT(" ",20-LEN(J106))&amp;","&amp;" { "&amp;IF(AH106="",0,MID(AH106,1,LEN(AH106)-2))&amp;", "&amp;IF(BF106="",0,MID(BF106,1,LEN(BF106)-2))&amp;" } },"</f>
        <v>  {ExprOperator::Distinct       , {false,false}, (ExprPromMode)0        , (MasterType)0      , MasterType::Boolean , { (1&lt;&lt;(int)MasterType::Enum) , (1&lt;&lt;(int)MasterType::Enum)  } },</v>
      </c>
    </row>
    <row r="107" customFormat="false" ht="15" hidden="false" customHeight="false" outlineLevel="0" collapsed="false">
      <c r="A107" s="1" t="s">
        <v>97</v>
      </c>
      <c r="B107" s="2" t="s">
        <v>98</v>
      </c>
      <c r="C107" s="20" t="s">
        <v>99</v>
      </c>
      <c r="D107" s="3" t="s">
        <v>57</v>
      </c>
      <c r="E107" s="3" t="str">
        <f aca="false">IF(OR(F107="true",G107="true"),"X","-")</f>
        <v>-</v>
      </c>
      <c r="F107" s="3" t="str">
        <f aca="false">IF(COUNTIF(L107:U107,"X")&gt;1,"true","false")</f>
        <v>false</v>
      </c>
      <c r="G107" s="3" t="str">
        <f aca="false">IF(COUNTIF(AJ107:AS107,"X")&gt;1,"true","false")</f>
        <v>false</v>
      </c>
      <c r="H107" s="3" t="s">
        <v>25</v>
      </c>
      <c r="I107" s="3" t="s">
        <v>26</v>
      </c>
      <c r="J107" s="14" t="s">
        <v>27</v>
      </c>
      <c r="L107" s="1" t="s">
        <v>28</v>
      </c>
      <c r="M107" s="1" t="s">
        <v>29</v>
      </c>
      <c r="N107" s="1" t="s">
        <v>28</v>
      </c>
      <c r="O107" s="1" t="s">
        <v>28</v>
      </c>
      <c r="P107" s="1" t="s">
        <v>28</v>
      </c>
      <c r="Q107" s="1" t="s">
        <v>28</v>
      </c>
      <c r="R107" s="1" t="s">
        <v>28</v>
      </c>
      <c r="S107" s="1" t="s">
        <v>28</v>
      </c>
      <c r="T107" s="1" t="s">
        <v>28</v>
      </c>
      <c r="U107" s="1" t="s">
        <v>28</v>
      </c>
      <c r="V107" s="1" t="s">
        <v>28</v>
      </c>
      <c r="W107" s="21" t="str">
        <f aca="false">IF(L107="X","(1&lt;&lt;"&amp;L$2&amp;") | ","")</f>
        <v/>
      </c>
      <c r="X107" s="21" t="str">
        <f aca="false">IF(M107="X","(1&lt;&lt;"&amp;M$2&amp;") | ","")</f>
        <v>(1&lt;&lt;(int)MasterType::Char) | </v>
      </c>
      <c r="Y107" s="21" t="str">
        <f aca="false">IF(N107="X","(1&lt;&lt;"&amp;N$2&amp;") | ","")</f>
        <v/>
      </c>
      <c r="Z107" s="21" t="str">
        <f aca="false">IF(O107="X","(1&lt;&lt;"&amp;O$2&amp;") | ","")</f>
        <v/>
      </c>
      <c r="AA107" s="21" t="str">
        <f aca="false">IF(P107="X","(1&lt;&lt;"&amp;P$2&amp;") | ","")</f>
        <v/>
      </c>
      <c r="AB107" s="21" t="str">
        <f aca="false">IF(Q107="X","(1&lt;&lt;"&amp;Q$2&amp;") | ","")</f>
        <v/>
      </c>
      <c r="AC107" s="21" t="str">
        <f aca="false">IF(R107="X","(1&lt;&lt;"&amp;R$2&amp;") | ","")</f>
        <v/>
      </c>
      <c r="AD107" s="21" t="str">
        <f aca="false">IF(S107="X","(1&lt;&lt;"&amp;S$2&amp;") | ","")</f>
        <v/>
      </c>
      <c r="AE107" s="21" t="str">
        <f aca="false">IF(T107="X","(1&lt;&lt;"&amp;T$2&amp;") | ","")</f>
        <v/>
      </c>
      <c r="AF107" s="21" t="str">
        <f aca="false">IF(U107="X","(1&lt;&lt;"&amp;U$2&amp;") | ","")</f>
        <v/>
      </c>
      <c r="AG107" s="21" t="str">
        <f aca="false">IF(V107="X","(1&lt;&lt;"&amp;V$2&amp;") | ","")</f>
        <v/>
      </c>
      <c r="AH107" s="21" t="str">
        <f aca="false">W107&amp;X107&amp;Y107&amp;Z107&amp;AA107&amp;AB107&amp;AC107&amp;AD107&amp;AE107&amp;AF107&amp;AG107</f>
        <v>(1&lt;&lt;(int)MasterType::Char) | </v>
      </c>
      <c r="AJ107" s="1" t="s">
        <v>28</v>
      </c>
      <c r="AK107" s="1" t="s">
        <v>29</v>
      </c>
      <c r="AL107" s="1" t="s">
        <v>28</v>
      </c>
      <c r="AM107" s="1" t="s">
        <v>28</v>
      </c>
      <c r="AN107" s="1" t="s">
        <v>28</v>
      </c>
      <c r="AO107" s="1" t="s">
        <v>28</v>
      </c>
      <c r="AP107" s="1" t="s">
        <v>28</v>
      </c>
      <c r="AQ107" s="1" t="s">
        <v>28</v>
      </c>
      <c r="AR107" s="1" t="s">
        <v>28</v>
      </c>
      <c r="AS107" s="1" t="s">
        <v>28</v>
      </c>
      <c r="AT107" s="1" t="s">
        <v>28</v>
      </c>
      <c r="AU107" s="21" t="str">
        <f aca="false">IF(AJ107="X","(1&lt;&lt;"&amp;AJ$2&amp;") | ","")</f>
        <v/>
      </c>
      <c r="AV107" s="21" t="str">
        <f aca="false">IF(AK107="X","(1&lt;&lt;"&amp;AK$2&amp;") | ","")</f>
        <v>(1&lt;&lt;(int)MasterType::Char) | </v>
      </c>
      <c r="AW107" s="21" t="str">
        <f aca="false">IF(AL107="X","(1&lt;&lt;"&amp;AL$2&amp;") | ","")</f>
        <v/>
      </c>
      <c r="AX107" s="21" t="str">
        <f aca="false">IF(AM107="X","(1&lt;&lt;"&amp;AM$2&amp;") | ","")</f>
        <v/>
      </c>
      <c r="AY107" s="21" t="str">
        <f aca="false">IF(AN107="X","(1&lt;&lt;"&amp;AN$2&amp;") | ","")</f>
        <v/>
      </c>
      <c r="AZ107" s="21" t="str">
        <f aca="false">IF(AO107="X","(1&lt;&lt;"&amp;AO$2&amp;") | ","")</f>
        <v/>
      </c>
      <c r="BA107" s="21" t="str">
        <f aca="false">IF(AP107="X","(1&lt;&lt;"&amp;AP$2&amp;") | ","")</f>
        <v/>
      </c>
      <c r="BB107" s="21" t="str">
        <f aca="false">IF(AQ107="X","(1&lt;&lt;"&amp;AQ$2&amp;") | ","")</f>
        <v/>
      </c>
      <c r="BC107" s="21" t="str">
        <f aca="false">IF(AR107="X","(1&lt;&lt;"&amp;AR$2&amp;") | ","")</f>
        <v/>
      </c>
      <c r="BD107" s="21" t="str">
        <f aca="false">IF(AS107="X","(1&lt;&lt;"&amp;AS$2&amp;") | ","")</f>
        <v/>
      </c>
      <c r="BE107" s="21" t="str">
        <f aca="false">IF(AT107="X","(1&lt;&lt;"&amp;AT$2&amp;") | ","")</f>
        <v/>
      </c>
      <c r="BF107" s="21" t="str">
        <f aca="false">AU107&amp;AV107&amp;AW107&amp;AX107&amp;AY107&amp;AZ107&amp;BA107&amp;BB107&amp;BC107&amp;BD107&amp;BE107</f>
        <v>(1&lt;&lt;(int)MasterType::Char) | </v>
      </c>
      <c r="BH107" s="7" t="str">
        <f aca="false">"  {"&amp;A107&amp;REPT(" ",29-LEN(A107))&amp;", {"&amp;F107&amp;REPT(" ",5-LEN(F107))&amp;","&amp;G107&amp;REPT(" ",5-LEN(G107))&amp;"}, "&amp;H107&amp;REPT(" ",23-LEN(H107))&amp;", "&amp;I107&amp;REPT(" ",19-LEN(I107))&amp;", "&amp;J107&amp;REPT(" ",20-LEN(J107))&amp;","&amp;" { "&amp;IF(AH107="",0,MID(AH107,1,LEN(AH107)-2))&amp;", "&amp;IF(BF107="",0,MID(BF107,1,LEN(BF107)-2))&amp;" } },"</f>
        <v>  {ExprOperator::BitwiseAnd     , {false,false}, (ExprPromMode)0        , (MasterType)0      , MasterType::Char    , { (1&lt;&lt;(int)MasterType::Char) , (1&lt;&lt;(int)MasterType::Char)  } },</v>
      </c>
    </row>
    <row r="108" customFormat="false" ht="15" hidden="false" customHeight="false" outlineLevel="0" collapsed="false">
      <c r="A108" s="1" t="s">
        <v>97</v>
      </c>
      <c r="B108" s="2" t="s">
        <v>98</v>
      </c>
      <c r="C108" s="20" t="s">
        <v>99</v>
      </c>
      <c r="D108" s="3" t="s">
        <v>57</v>
      </c>
      <c r="E108" s="3" t="str">
        <f aca="false">IF(OR(F108="true",G108="true"),"X","-")</f>
        <v>-</v>
      </c>
      <c r="F108" s="3" t="str">
        <f aca="false">IF(COUNTIF(L108:U108,"X")&gt;1,"true","false")</f>
        <v>false</v>
      </c>
      <c r="G108" s="3" t="str">
        <f aca="false">IF(COUNTIF(AJ108:AS108,"X")&gt;1,"true","false")</f>
        <v>false</v>
      </c>
      <c r="H108" s="3" t="s">
        <v>25</v>
      </c>
      <c r="I108" s="3" t="s">
        <v>26</v>
      </c>
      <c r="J108" s="14" t="s">
        <v>30</v>
      </c>
      <c r="L108" s="1" t="s">
        <v>28</v>
      </c>
      <c r="M108" s="1" t="s">
        <v>28</v>
      </c>
      <c r="N108" s="1" t="s">
        <v>29</v>
      </c>
      <c r="O108" s="1" t="s">
        <v>28</v>
      </c>
      <c r="P108" s="1" t="s">
        <v>28</v>
      </c>
      <c r="Q108" s="1" t="s">
        <v>28</v>
      </c>
      <c r="R108" s="1" t="s">
        <v>28</v>
      </c>
      <c r="S108" s="1" t="s">
        <v>28</v>
      </c>
      <c r="T108" s="1" t="s">
        <v>28</v>
      </c>
      <c r="U108" s="1" t="s">
        <v>28</v>
      </c>
      <c r="V108" s="1" t="s">
        <v>28</v>
      </c>
      <c r="W108" s="21" t="str">
        <f aca="false">IF(L108="X","(1&lt;&lt;"&amp;L$2&amp;") | ","")</f>
        <v/>
      </c>
      <c r="X108" s="21" t="str">
        <f aca="false">IF(M108="X","(1&lt;&lt;"&amp;M$2&amp;") | ","")</f>
        <v/>
      </c>
      <c r="Y108" s="21" t="str">
        <f aca="false">IF(N108="X","(1&lt;&lt;"&amp;N$2&amp;") | ","")</f>
        <v>(1&lt;&lt;(int)MasterType::Short) | </v>
      </c>
      <c r="Z108" s="21" t="str">
        <f aca="false">IF(O108="X","(1&lt;&lt;"&amp;O$2&amp;") | ","")</f>
        <v/>
      </c>
      <c r="AA108" s="21" t="str">
        <f aca="false">IF(P108="X","(1&lt;&lt;"&amp;P$2&amp;") | ","")</f>
        <v/>
      </c>
      <c r="AB108" s="21" t="str">
        <f aca="false">IF(Q108="X","(1&lt;&lt;"&amp;Q$2&amp;") | ","")</f>
        <v/>
      </c>
      <c r="AC108" s="21" t="str">
        <f aca="false">IF(R108="X","(1&lt;&lt;"&amp;R$2&amp;") | ","")</f>
        <v/>
      </c>
      <c r="AD108" s="21" t="str">
        <f aca="false">IF(S108="X","(1&lt;&lt;"&amp;S$2&amp;") | ","")</f>
        <v/>
      </c>
      <c r="AE108" s="21" t="str">
        <f aca="false">IF(T108="X","(1&lt;&lt;"&amp;T$2&amp;") | ","")</f>
        <v/>
      </c>
      <c r="AF108" s="21" t="str">
        <f aca="false">IF(U108="X","(1&lt;&lt;"&amp;U$2&amp;") | ","")</f>
        <v/>
      </c>
      <c r="AG108" s="21" t="str">
        <f aca="false">IF(V108="X","(1&lt;&lt;"&amp;V$2&amp;") | ","")</f>
        <v/>
      </c>
      <c r="AH108" s="21" t="str">
        <f aca="false">W108&amp;X108&amp;Y108&amp;Z108&amp;AA108&amp;AB108&amp;AC108&amp;AD108&amp;AE108&amp;AF108&amp;AG108</f>
        <v>(1&lt;&lt;(int)MasterType::Short) | </v>
      </c>
      <c r="AJ108" s="1" t="s">
        <v>28</v>
      </c>
      <c r="AK108" s="1" t="s">
        <v>28</v>
      </c>
      <c r="AL108" s="1" t="s">
        <v>29</v>
      </c>
      <c r="AM108" s="1" t="s">
        <v>28</v>
      </c>
      <c r="AN108" s="1" t="s">
        <v>28</v>
      </c>
      <c r="AO108" s="1" t="s">
        <v>28</v>
      </c>
      <c r="AP108" s="1" t="s">
        <v>28</v>
      </c>
      <c r="AQ108" s="1" t="s">
        <v>28</v>
      </c>
      <c r="AR108" s="1" t="s">
        <v>28</v>
      </c>
      <c r="AS108" s="1" t="s">
        <v>28</v>
      </c>
      <c r="AT108" s="1" t="s">
        <v>28</v>
      </c>
      <c r="AU108" s="21" t="str">
        <f aca="false">IF(AJ108="X","(1&lt;&lt;"&amp;AJ$2&amp;") | ","")</f>
        <v/>
      </c>
      <c r="AV108" s="21" t="str">
        <f aca="false">IF(AK108="X","(1&lt;&lt;"&amp;AK$2&amp;") | ","")</f>
        <v/>
      </c>
      <c r="AW108" s="21" t="str">
        <f aca="false">IF(AL108="X","(1&lt;&lt;"&amp;AL$2&amp;") | ","")</f>
        <v>(1&lt;&lt;(int)MasterType::Short) | </v>
      </c>
      <c r="AX108" s="21" t="str">
        <f aca="false">IF(AM108="X","(1&lt;&lt;"&amp;AM$2&amp;") | ","")</f>
        <v/>
      </c>
      <c r="AY108" s="21" t="str">
        <f aca="false">IF(AN108="X","(1&lt;&lt;"&amp;AN$2&amp;") | ","")</f>
        <v/>
      </c>
      <c r="AZ108" s="21" t="str">
        <f aca="false">IF(AO108="X","(1&lt;&lt;"&amp;AO$2&amp;") | ","")</f>
        <v/>
      </c>
      <c r="BA108" s="21" t="str">
        <f aca="false">IF(AP108="X","(1&lt;&lt;"&amp;AP$2&amp;") | ","")</f>
        <v/>
      </c>
      <c r="BB108" s="21" t="str">
        <f aca="false">IF(AQ108="X","(1&lt;&lt;"&amp;AQ$2&amp;") | ","")</f>
        <v/>
      </c>
      <c r="BC108" s="21" t="str">
        <f aca="false">IF(AR108="X","(1&lt;&lt;"&amp;AR$2&amp;") | ","")</f>
        <v/>
      </c>
      <c r="BD108" s="21" t="str">
        <f aca="false">IF(AS108="X","(1&lt;&lt;"&amp;AS$2&amp;") | ","")</f>
        <v/>
      </c>
      <c r="BE108" s="21" t="str">
        <f aca="false">IF(AT108="X","(1&lt;&lt;"&amp;AT$2&amp;") | ","")</f>
        <v/>
      </c>
      <c r="BF108" s="21" t="str">
        <f aca="false">AU108&amp;AV108&amp;AW108&amp;AX108&amp;AY108&amp;AZ108&amp;BA108&amp;BB108&amp;BC108&amp;BD108&amp;BE108</f>
        <v>(1&lt;&lt;(int)MasterType::Short) | </v>
      </c>
      <c r="BH108" s="7" t="str">
        <f aca="false">"  {"&amp;A108&amp;REPT(" ",29-LEN(A108))&amp;", {"&amp;F108&amp;REPT(" ",5-LEN(F108))&amp;","&amp;G108&amp;REPT(" ",5-LEN(G108))&amp;"}, "&amp;H108&amp;REPT(" ",23-LEN(H108))&amp;", "&amp;I108&amp;REPT(" ",19-LEN(I108))&amp;", "&amp;J108&amp;REPT(" ",20-LEN(J108))&amp;","&amp;" { "&amp;IF(AH108="",0,MID(AH108,1,LEN(AH108)-2))&amp;", "&amp;IF(BF108="",0,MID(BF108,1,LEN(BF108)-2))&amp;" } },"</f>
        <v>  {ExprOperator::BitwiseAnd     , {false,false}, (ExprPromMode)0        , (MasterType)0      , MasterType::Short   , { (1&lt;&lt;(int)MasterType::Short) , (1&lt;&lt;(int)MasterType::Short)  } },</v>
      </c>
    </row>
    <row r="109" customFormat="false" ht="15" hidden="false" customHeight="false" outlineLevel="0" collapsed="false">
      <c r="A109" s="1" t="s">
        <v>97</v>
      </c>
      <c r="B109" s="2" t="s">
        <v>98</v>
      </c>
      <c r="C109" s="20" t="s">
        <v>99</v>
      </c>
      <c r="D109" s="3" t="s">
        <v>57</v>
      </c>
      <c r="E109" s="3" t="str">
        <f aca="false">IF(OR(F109="true",G109="true"),"X","-")</f>
        <v>-</v>
      </c>
      <c r="F109" s="3" t="str">
        <f aca="false">IF(COUNTIF(L109:U109,"X")&gt;1,"true","false")</f>
        <v>false</v>
      </c>
      <c r="G109" s="3" t="str">
        <f aca="false">IF(COUNTIF(AJ109:AS109,"X")&gt;1,"true","false")</f>
        <v>false</v>
      </c>
      <c r="H109" s="3" t="s">
        <v>25</v>
      </c>
      <c r="I109" s="3" t="s">
        <v>26</v>
      </c>
      <c r="J109" s="14" t="s">
        <v>31</v>
      </c>
      <c r="L109" s="1" t="s">
        <v>28</v>
      </c>
      <c r="M109" s="1" t="s">
        <v>28</v>
      </c>
      <c r="N109" s="1" t="s">
        <v>28</v>
      </c>
      <c r="O109" s="1" t="s">
        <v>29</v>
      </c>
      <c r="P109" s="1" t="s">
        <v>28</v>
      </c>
      <c r="Q109" s="1" t="s">
        <v>28</v>
      </c>
      <c r="R109" s="1" t="s">
        <v>28</v>
      </c>
      <c r="S109" s="1" t="s">
        <v>28</v>
      </c>
      <c r="T109" s="1" t="s">
        <v>28</v>
      </c>
      <c r="U109" s="1" t="s">
        <v>28</v>
      </c>
      <c r="V109" s="1" t="s">
        <v>28</v>
      </c>
      <c r="W109" s="21" t="str">
        <f aca="false">IF(L109="X","(1&lt;&lt;"&amp;L$2&amp;") | ","")</f>
        <v/>
      </c>
      <c r="X109" s="21" t="str">
        <f aca="false">IF(M109="X","(1&lt;&lt;"&amp;M$2&amp;") | ","")</f>
        <v/>
      </c>
      <c r="Y109" s="21" t="str">
        <f aca="false">IF(N109="X","(1&lt;&lt;"&amp;N$2&amp;") | ","")</f>
        <v/>
      </c>
      <c r="Z109" s="21" t="str">
        <f aca="false">IF(O109="X","(1&lt;&lt;"&amp;O$2&amp;") | ","")</f>
        <v>(1&lt;&lt;(int)MasterType::Integer) | </v>
      </c>
      <c r="AA109" s="21" t="str">
        <f aca="false">IF(P109="X","(1&lt;&lt;"&amp;P$2&amp;") | ","")</f>
        <v/>
      </c>
      <c r="AB109" s="21" t="str">
        <f aca="false">IF(Q109="X","(1&lt;&lt;"&amp;Q$2&amp;") | ","")</f>
        <v/>
      </c>
      <c r="AC109" s="21" t="str">
        <f aca="false">IF(R109="X","(1&lt;&lt;"&amp;R$2&amp;") | ","")</f>
        <v/>
      </c>
      <c r="AD109" s="21" t="str">
        <f aca="false">IF(S109="X","(1&lt;&lt;"&amp;S$2&amp;") | ","")</f>
        <v/>
      </c>
      <c r="AE109" s="21" t="str">
        <f aca="false">IF(T109="X","(1&lt;&lt;"&amp;T$2&amp;") | ","")</f>
        <v/>
      </c>
      <c r="AF109" s="21" t="str">
        <f aca="false">IF(U109="X","(1&lt;&lt;"&amp;U$2&amp;") | ","")</f>
        <v/>
      </c>
      <c r="AG109" s="21" t="str">
        <f aca="false">IF(V109="X","(1&lt;&lt;"&amp;V$2&amp;") | ","")</f>
        <v/>
      </c>
      <c r="AH109" s="21" t="str">
        <f aca="false">W109&amp;X109&amp;Y109&amp;Z109&amp;AA109&amp;AB109&amp;AC109&amp;AD109&amp;AE109&amp;AF109&amp;AG109</f>
        <v>(1&lt;&lt;(int)MasterType::Integer) | </v>
      </c>
      <c r="AJ109" s="1" t="s">
        <v>28</v>
      </c>
      <c r="AK109" s="1" t="s">
        <v>28</v>
      </c>
      <c r="AL109" s="1" t="s">
        <v>28</v>
      </c>
      <c r="AM109" s="1" t="s">
        <v>29</v>
      </c>
      <c r="AN109" s="1" t="s">
        <v>28</v>
      </c>
      <c r="AO109" s="1" t="s">
        <v>28</v>
      </c>
      <c r="AP109" s="1" t="s">
        <v>28</v>
      </c>
      <c r="AQ109" s="1" t="s">
        <v>28</v>
      </c>
      <c r="AR109" s="1" t="s">
        <v>28</v>
      </c>
      <c r="AS109" s="1" t="s">
        <v>28</v>
      </c>
      <c r="AT109" s="1" t="s">
        <v>28</v>
      </c>
      <c r="AU109" s="21" t="str">
        <f aca="false">IF(AJ109="X","(1&lt;&lt;"&amp;AJ$2&amp;") | ","")</f>
        <v/>
      </c>
      <c r="AV109" s="21" t="str">
        <f aca="false">IF(AK109="X","(1&lt;&lt;"&amp;AK$2&amp;") | ","")</f>
        <v/>
      </c>
      <c r="AW109" s="21" t="str">
        <f aca="false">IF(AL109="X","(1&lt;&lt;"&amp;AL$2&amp;") | ","")</f>
        <v/>
      </c>
      <c r="AX109" s="21" t="str">
        <f aca="false">IF(AM109="X","(1&lt;&lt;"&amp;AM$2&amp;") | ","")</f>
        <v>(1&lt;&lt;(int)MasterType::Integer) | </v>
      </c>
      <c r="AY109" s="21" t="str">
        <f aca="false">IF(AN109="X","(1&lt;&lt;"&amp;AN$2&amp;") | ","")</f>
        <v/>
      </c>
      <c r="AZ109" s="21" t="str">
        <f aca="false">IF(AO109="X","(1&lt;&lt;"&amp;AO$2&amp;") | ","")</f>
        <v/>
      </c>
      <c r="BA109" s="21" t="str">
        <f aca="false">IF(AP109="X","(1&lt;&lt;"&amp;AP$2&amp;") | ","")</f>
        <v/>
      </c>
      <c r="BB109" s="21" t="str">
        <f aca="false">IF(AQ109="X","(1&lt;&lt;"&amp;AQ$2&amp;") | ","")</f>
        <v/>
      </c>
      <c r="BC109" s="21" t="str">
        <f aca="false">IF(AR109="X","(1&lt;&lt;"&amp;AR$2&amp;") | ","")</f>
        <v/>
      </c>
      <c r="BD109" s="21" t="str">
        <f aca="false">IF(AS109="X","(1&lt;&lt;"&amp;AS$2&amp;") | ","")</f>
        <v/>
      </c>
      <c r="BE109" s="21" t="str">
        <f aca="false">IF(AT109="X","(1&lt;&lt;"&amp;AT$2&amp;") | ","")</f>
        <v/>
      </c>
      <c r="BF109" s="21" t="str">
        <f aca="false">AU109&amp;AV109&amp;AW109&amp;AX109&amp;AY109&amp;AZ109&amp;BA109&amp;BB109&amp;BC109&amp;BD109&amp;BE109</f>
        <v>(1&lt;&lt;(int)MasterType::Integer) | </v>
      </c>
      <c r="BH109" s="7" t="str">
        <f aca="false">"  {"&amp;A109&amp;REPT(" ",29-LEN(A109))&amp;", {"&amp;F109&amp;REPT(" ",5-LEN(F109))&amp;","&amp;G109&amp;REPT(" ",5-LEN(G109))&amp;"}, "&amp;H109&amp;REPT(" ",23-LEN(H109))&amp;", "&amp;I109&amp;REPT(" ",19-LEN(I109))&amp;", "&amp;J109&amp;REPT(" ",20-LEN(J109))&amp;","&amp;" { "&amp;IF(AH109="",0,MID(AH109,1,LEN(AH109)-2))&amp;", "&amp;IF(BF109="",0,MID(BF109,1,LEN(BF109)-2))&amp;" } },"</f>
        <v>  {ExprOperator::BitwiseAnd     , {false,false}, (ExprPromMode)0        , (MasterType)0      , MasterType::Integer , { (1&lt;&lt;(int)MasterType::Integer) , (1&lt;&lt;(int)MasterType::Integer)  } },</v>
      </c>
    </row>
    <row r="110" customFormat="false" ht="15" hidden="false" customHeight="false" outlineLevel="0" collapsed="false">
      <c r="A110" s="1" t="s">
        <v>97</v>
      </c>
      <c r="B110" s="2" t="s">
        <v>98</v>
      </c>
      <c r="C110" s="20" t="s">
        <v>99</v>
      </c>
      <c r="D110" s="3" t="s">
        <v>57</v>
      </c>
      <c r="E110" s="3" t="str">
        <f aca="false">IF(OR(F110="true",G110="true"),"X","-")</f>
        <v>-</v>
      </c>
      <c r="F110" s="3" t="str">
        <f aca="false">IF(COUNTIF(L110:U110,"X")&gt;1,"true","false")</f>
        <v>false</v>
      </c>
      <c r="G110" s="3" t="str">
        <f aca="false">IF(COUNTIF(AJ110:AS110,"X")&gt;1,"true","false")</f>
        <v>false</v>
      </c>
      <c r="H110" s="3" t="s">
        <v>25</v>
      </c>
      <c r="I110" s="3" t="s">
        <v>26</v>
      </c>
      <c r="J110" s="14" t="s">
        <v>32</v>
      </c>
      <c r="L110" s="1" t="s">
        <v>28</v>
      </c>
      <c r="M110" s="1" t="s">
        <v>28</v>
      </c>
      <c r="N110" s="1" t="s">
        <v>28</v>
      </c>
      <c r="O110" s="1" t="s">
        <v>28</v>
      </c>
      <c r="P110" s="1" t="s">
        <v>29</v>
      </c>
      <c r="Q110" s="1" t="s">
        <v>28</v>
      </c>
      <c r="R110" s="1" t="s">
        <v>28</v>
      </c>
      <c r="S110" s="1" t="s">
        <v>28</v>
      </c>
      <c r="T110" s="1" t="s">
        <v>28</v>
      </c>
      <c r="U110" s="1" t="s">
        <v>28</v>
      </c>
      <c r="V110" s="1" t="s">
        <v>28</v>
      </c>
      <c r="W110" s="21" t="str">
        <f aca="false">IF(L110="X","(1&lt;&lt;"&amp;L$2&amp;") | ","")</f>
        <v/>
      </c>
      <c r="X110" s="21" t="str">
        <f aca="false">IF(M110="X","(1&lt;&lt;"&amp;M$2&amp;") | ","")</f>
        <v/>
      </c>
      <c r="Y110" s="21" t="str">
        <f aca="false">IF(N110="X","(1&lt;&lt;"&amp;N$2&amp;") | ","")</f>
        <v/>
      </c>
      <c r="Z110" s="21" t="str">
        <f aca="false">IF(O110="X","(1&lt;&lt;"&amp;O$2&amp;") | ","")</f>
        <v/>
      </c>
      <c r="AA110" s="21" t="str">
        <f aca="false">IF(P110="X","(1&lt;&lt;"&amp;P$2&amp;") | ","")</f>
        <v>(1&lt;&lt;(int)MasterType::Long) | </v>
      </c>
      <c r="AB110" s="21" t="str">
        <f aca="false">IF(Q110="X","(1&lt;&lt;"&amp;Q$2&amp;") | ","")</f>
        <v/>
      </c>
      <c r="AC110" s="21" t="str">
        <f aca="false">IF(R110="X","(1&lt;&lt;"&amp;R$2&amp;") | ","")</f>
        <v/>
      </c>
      <c r="AD110" s="21" t="str">
        <f aca="false">IF(S110="X","(1&lt;&lt;"&amp;S$2&amp;") | ","")</f>
        <v/>
      </c>
      <c r="AE110" s="21" t="str">
        <f aca="false">IF(T110="X","(1&lt;&lt;"&amp;T$2&amp;") | ","")</f>
        <v/>
      </c>
      <c r="AF110" s="21" t="str">
        <f aca="false">IF(U110="X","(1&lt;&lt;"&amp;U$2&amp;") | ","")</f>
        <v/>
      </c>
      <c r="AG110" s="21" t="str">
        <f aca="false">IF(V110="X","(1&lt;&lt;"&amp;V$2&amp;") | ","")</f>
        <v/>
      </c>
      <c r="AH110" s="21" t="str">
        <f aca="false">W110&amp;X110&amp;Y110&amp;Z110&amp;AA110&amp;AB110&amp;AC110&amp;AD110&amp;AE110&amp;AF110&amp;AG110</f>
        <v>(1&lt;&lt;(int)MasterType::Long) | </v>
      </c>
      <c r="AJ110" s="1" t="s">
        <v>28</v>
      </c>
      <c r="AK110" s="1" t="s">
        <v>28</v>
      </c>
      <c r="AL110" s="1" t="s">
        <v>28</v>
      </c>
      <c r="AM110" s="1" t="s">
        <v>28</v>
      </c>
      <c r="AN110" s="1" t="s">
        <v>29</v>
      </c>
      <c r="AO110" s="1" t="s">
        <v>28</v>
      </c>
      <c r="AP110" s="1" t="s">
        <v>28</v>
      </c>
      <c r="AQ110" s="1" t="s">
        <v>28</v>
      </c>
      <c r="AR110" s="1" t="s">
        <v>28</v>
      </c>
      <c r="AS110" s="1" t="s">
        <v>28</v>
      </c>
      <c r="AT110" s="1" t="s">
        <v>28</v>
      </c>
      <c r="AU110" s="21" t="str">
        <f aca="false">IF(AJ110="X","(1&lt;&lt;"&amp;AJ$2&amp;") | ","")</f>
        <v/>
      </c>
      <c r="AV110" s="21" t="str">
        <f aca="false">IF(AK110="X","(1&lt;&lt;"&amp;AK$2&amp;") | ","")</f>
        <v/>
      </c>
      <c r="AW110" s="21" t="str">
        <f aca="false">IF(AL110="X","(1&lt;&lt;"&amp;AL$2&amp;") | ","")</f>
        <v/>
      </c>
      <c r="AX110" s="21" t="str">
        <f aca="false">IF(AM110="X","(1&lt;&lt;"&amp;AM$2&amp;") | ","")</f>
        <v/>
      </c>
      <c r="AY110" s="21" t="str">
        <f aca="false">IF(AN110="X","(1&lt;&lt;"&amp;AN$2&amp;") | ","")</f>
        <v>(1&lt;&lt;(int)MasterType::Long) | </v>
      </c>
      <c r="AZ110" s="21" t="str">
        <f aca="false">IF(AO110="X","(1&lt;&lt;"&amp;AO$2&amp;") | ","")</f>
        <v/>
      </c>
      <c r="BA110" s="21" t="str">
        <f aca="false">IF(AP110="X","(1&lt;&lt;"&amp;AP$2&amp;") | ","")</f>
        <v/>
      </c>
      <c r="BB110" s="21" t="str">
        <f aca="false">IF(AQ110="X","(1&lt;&lt;"&amp;AQ$2&amp;") | ","")</f>
        <v/>
      </c>
      <c r="BC110" s="21" t="str">
        <f aca="false">IF(AR110="X","(1&lt;&lt;"&amp;AR$2&amp;") | ","")</f>
        <v/>
      </c>
      <c r="BD110" s="21" t="str">
        <f aca="false">IF(AS110="X","(1&lt;&lt;"&amp;AS$2&amp;") | ","")</f>
        <v/>
      </c>
      <c r="BE110" s="21" t="str">
        <f aca="false">IF(AT110="X","(1&lt;&lt;"&amp;AT$2&amp;") | ","")</f>
        <v/>
      </c>
      <c r="BF110" s="21" t="str">
        <f aca="false">AU110&amp;AV110&amp;AW110&amp;AX110&amp;AY110&amp;AZ110&amp;BA110&amp;BB110&amp;BC110&amp;BD110&amp;BE110</f>
        <v>(1&lt;&lt;(int)MasterType::Long) | </v>
      </c>
      <c r="BH110" s="7" t="str">
        <f aca="false">"  {"&amp;A110&amp;REPT(" ",29-LEN(A110))&amp;", {"&amp;F110&amp;REPT(" ",5-LEN(F110))&amp;","&amp;G110&amp;REPT(" ",5-LEN(G110))&amp;"}, "&amp;H110&amp;REPT(" ",23-LEN(H110))&amp;", "&amp;I110&amp;REPT(" ",19-LEN(I110))&amp;", "&amp;J110&amp;REPT(" ",20-LEN(J110))&amp;","&amp;" { "&amp;IF(AH110="",0,MID(AH110,1,LEN(AH110)-2))&amp;", "&amp;IF(BF110="",0,MID(BF110,1,LEN(BF110)-2))&amp;" } },"</f>
        <v>  {ExprOperator::BitwiseAnd     , {false,false}, (ExprPromMode)0        , (MasterType)0      , MasterType::Long    , { (1&lt;&lt;(int)MasterType::Long) , (1&lt;&lt;(int)MasterType::Long)  } },</v>
      </c>
    </row>
    <row r="111" customFormat="false" ht="15" hidden="false" customHeight="false" outlineLevel="0" collapsed="false">
      <c r="A111" s="1" t="s">
        <v>100</v>
      </c>
      <c r="B111" s="2" t="s">
        <v>101</v>
      </c>
      <c r="C111" s="20" t="s">
        <v>102</v>
      </c>
      <c r="D111" s="3" t="s">
        <v>57</v>
      </c>
      <c r="E111" s="3" t="str">
        <f aca="false">IF(OR(F111="true",G111="true"),"X","-")</f>
        <v>-</v>
      </c>
      <c r="F111" s="3" t="str">
        <f aca="false">IF(COUNTIF(L111:U111,"X")&gt;1,"true","false")</f>
        <v>false</v>
      </c>
      <c r="G111" s="3" t="str">
        <f aca="false">IF(COUNTIF(AJ111:AS111,"X")&gt;1,"true","false")</f>
        <v>false</v>
      </c>
      <c r="H111" s="3" t="s">
        <v>25</v>
      </c>
      <c r="I111" s="3" t="s">
        <v>26</v>
      </c>
      <c r="J111" s="14" t="s">
        <v>27</v>
      </c>
      <c r="L111" s="1" t="s">
        <v>28</v>
      </c>
      <c r="M111" s="1" t="s">
        <v>29</v>
      </c>
      <c r="N111" s="1" t="s">
        <v>28</v>
      </c>
      <c r="O111" s="1" t="s">
        <v>28</v>
      </c>
      <c r="P111" s="1" t="s">
        <v>28</v>
      </c>
      <c r="Q111" s="1" t="s">
        <v>28</v>
      </c>
      <c r="R111" s="1" t="s">
        <v>28</v>
      </c>
      <c r="S111" s="1" t="s">
        <v>28</v>
      </c>
      <c r="T111" s="1" t="s">
        <v>28</v>
      </c>
      <c r="U111" s="1" t="s">
        <v>28</v>
      </c>
      <c r="V111" s="1" t="s">
        <v>28</v>
      </c>
      <c r="W111" s="21" t="str">
        <f aca="false">IF(L111="X","(1&lt;&lt;"&amp;L$2&amp;") | ","")</f>
        <v/>
      </c>
      <c r="X111" s="21" t="str">
        <f aca="false">IF(M111="X","(1&lt;&lt;"&amp;M$2&amp;") | ","")</f>
        <v>(1&lt;&lt;(int)MasterType::Char) | </v>
      </c>
      <c r="Y111" s="21" t="str">
        <f aca="false">IF(N111="X","(1&lt;&lt;"&amp;N$2&amp;") | ","")</f>
        <v/>
      </c>
      <c r="Z111" s="21" t="str">
        <f aca="false">IF(O111="X","(1&lt;&lt;"&amp;O$2&amp;") | ","")</f>
        <v/>
      </c>
      <c r="AA111" s="21" t="str">
        <f aca="false">IF(P111="X","(1&lt;&lt;"&amp;P$2&amp;") | ","")</f>
        <v/>
      </c>
      <c r="AB111" s="21" t="str">
        <f aca="false">IF(Q111="X","(1&lt;&lt;"&amp;Q$2&amp;") | ","")</f>
        <v/>
      </c>
      <c r="AC111" s="21" t="str">
        <f aca="false">IF(R111="X","(1&lt;&lt;"&amp;R$2&amp;") | ","")</f>
        <v/>
      </c>
      <c r="AD111" s="21" t="str">
        <f aca="false">IF(S111="X","(1&lt;&lt;"&amp;S$2&amp;") | ","")</f>
        <v/>
      </c>
      <c r="AE111" s="21" t="str">
        <f aca="false">IF(T111="X","(1&lt;&lt;"&amp;T$2&amp;") | ","")</f>
        <v/>
      </c>
      <c r="AF111" s="21" t="str">
        <f aca="false">IF(U111="X","(1&lt;&lt;"&amp;U$2&amp;") | ","")</f>
        <v/>
      </c>
      <c r="AG111" s="21" t="str">
        <f aca="false">IF(V111="X","(1&lt;&lt;"&amp;V$2&amp;") | ","")</f>
        <v/>
      </c>
      <c r="AH111" s="21" t="str">
        <f aca="false">W111&amp;X111&amp;Y111&amp;Z111&amp;AA111&amp;AB111&amp;AC111&amp;AD111&amp;AE111&amp;AF111&amp;AG111</f>
        <v>(1&lt;&lt;(int)MasterType::Char) | </v>
      </c>
      <c r="AJ111" s="1" t="s">
        <v>28</v>
      </c>
      <c r="AK111" s="1" t="s">
        <v>29</v>
      </c>
      <c r="AL111" s="1" t="s">
        <v>28</v>
      </c>
      <c r="AM111" s="1" t="s">
        <v>28</v>
      </c>
      <c r="AN111" s="1" t="s">
        <v>28</v>
      </c>
      <c r="AO111" s="1" t="s">
        <v>28</v>
      </c>
      <c r="AP111" s="1" t="s">
        <v>28</v>
      </c>
      <c r="AQ111" s="1" t="s">
        <v>28</v>
      </c>
      <c r="AR111" s="1" t="s">
        <v>28</v>
      </c>
      <c r="AS111" s="1" t="s">
        <v>28</v>
      </c>
      <c r="AT111" s="1" t="s">
        <v>28</v>
      </c>
      <c r="AU111" s="21" t="str">
        <f aca="false">IF(AJ111="X","(1&lt;&lt;"&amp;AJ$2&amp;") | ","")</f>
        <v/>
      </c>
      <c r="AV111" s="21" t="str">
        <f aca="false">IF(AK111="X","(1&lt;&lt;"&amp;AK$2&amp;") | ","")</f>
        <v>(1&lt;&lt;(int)MasterType::Char) | </v>
      </c>
      <c r="AW111" s="21" t="str">
        <f aca="false">IF(AL111="X","(1&lt;&lt;"&amp;AL$2&amp;") | ","")</f>
        <v/>
      </c>
      <c r="AX111" s="21" t="str">
        <f aca="false">IF(AM111="X","(1&lt;&lt;"&amp;AM$2&amp;") | ","")</f>
        <v/>
      </c>
      <c r="AY111" s="21" t="str">
        <f aca="false">IF(AN111="X","(1&lt;&lt;"&amp;AN$2&amp;") | ","")</f>
        <v/>
      </c>
      <c r="AZ111" s="21" t="str">
        <f aca="false">IF(AO111="X","(1&lt;&lt;"&amp;AO$2&amp;") | ","")</f>
        <v/>
      </c>
      <c r="BA111" s="21" t="str">
        <f aca="false">IF(AP111="X","(1&lt;&lt;"&amp;AP$2&amp;") | ","")</f>
        <v/>
      </c>
      <c r="BB111" s="21" t="str">
        <f aca="false">IF(AQ111="X","(1&lt;&lt;"&amp;AQ$2&amp;") | ","")</f>
        <v/>
      </c>
      <c r="BC111" s="21" t="str">
        <f aca="false">IF(AR111="X","(1&lt;&lt;"&amp;AR$2&amp;") | ","")</f>
        <v/>
      </c>
      <c r="BD111" s="21" t="str">
        <f aca="false">IF(AS111="X","(1&lt;&lt;"&amp;AS$2&amp;") | ","")</f>
        <v/>
      </c>
      <c r="BE111" s="21" t="str">
        <f aca="false">IF(AT111="X","(1&lt;&lt;"&amp;AT$2&amp;") | ","")</f>
        <v/>
      </c>
      <c r="BF111" s="21" t="str">
        <f aca="false">AU111&amp;AV111&amp;AW111&amp;AX111&amp;AY111&amp;AZ111&amp;BA111&amp;BB111&amp;BC111&amp;BD111&amp;BE111</f>
        <v>(1&lt;&lt;(int)MasterType::Char) | </v>
      </c>
      <c r="BH111" s="7" t="str">
        <f aca="false">"  {"&amp;A111&amp;REPT(" ",29-LEN(A111))&amp;", {"&amp;F111&amp;REPT(" ",5-LEN(F111))&amp;","&amp;G111&amp;REPT(" ",5-LEN(G111))&amp;"}, "&amp;H111&amp;REPT(" ",23-LEN(H111))&amp;", "&amp;I111&amp;REPT(" ",19-LEN(I111))&amp;", "&amp;J111&amp;REPT(" ",20-LEN(J111))&amp;","&amp;" { "&amp;IF(AH111="",0,MID(AH111,1,LEN(AH111)-2))&amp;", "&amp;IF(BF111="",0,MID(BF111,1,LEN(BF111)-2))&amp;" } },"</f>
        <v>  {ExprOperator::BitwiseXor     , {false,false}, (ExprPromMode)0        , (MasterType)0      , MasterType::Char    , { (1&lt;&lt;(int)MasterType::Char) , (1&lt;&lt;(int)MasterType::Char)  } },</v>
      </c>
    </row>
    <row r="112" customFormat="false" ht="15" hidden="false" customHeight="false" outlineLevel="0" collapsed="false">
      <c r="A112" s="1" t="s">
        <v>100</v>
      </c>
      <c r="B112" s="2" t="s">
        <v>101</v>
      </c>
      <c r="C112" s="20" t="s">
        <v>102</v>
      </c>
      <c r="D112" s="3" t="s">
        <v>57</v>
      </c>
      <c r="E112" s="3" t="str">
        <f aca="false">IF(OR(F112="true",G112="true"),"X","-")</f>
        <v>-</v>
      </c>
      <c r="F112" s="3" t="str">
        <f aca="false">IF(COUNTIF(L112:U112,"X")&gt;1,"true","false")</f>
        <v>false</v>
      </c>
      <c r="G112" s="3" t="str">
        <f aca="false">IF(COUNTIF(AJ112:AS112,"X")&gt;1,"true","false")</f>
        <v>false</v>
      </c>
      <c r="H112" s="3" t="s">
        <v>25</v>
      </c>
      <c r="I112" s="3" t="s">
        <v>26</v>
      </c>
      <c r="J112" s="14" t="s">
        <v>30</v>
      </c>
      <c r="L112" s="1" t="s">
        <v>28</v>
      </c>
      <c r="M112" s="1" t="s">
        <v>28</v>
      </c>
      <c r="N112" s="1" t="s">
        <v>29</v>
      </c>
      <c r="O112" s="1" t="s">
        <v>28</v>
      </c>
      <c r="P112" s="1" t="s">
        <v>28</v>
      </c>
      <c r="Q112" s="1" t="s">
        <v>28</v>
      </c>
      <c r="R112" s="1" t="s">
        <v>28</v>
      </c>
      <c r="S112" s="1" t="s">
        <v>28</v>
      </c>
      <c r="T112" s="1" t="s">
        <v>28</v>
      </c>
      <c r="U112" s="1" t="s">
        <v>28</v>
      </c>
      <c r="V112" s="1" t="s">
        <v>28</v>
      </c>
      <c r="W112" s="21" t="str">
        <f aca="false">IF(L112="X","(1&lt;&lt;"&amp;L$2&amp;") | ","")</f>
        <v/>
      </c>
      <c r="X112" s="21" t="str">
        <f aca="false">IF(M112="X","(1&lt;&lt;"&amp;M$2&amp;") | ","")</f>
        <v/>
      </c>
      <c r="Y112" s="21" t="str">
        <f aca="false">IF(N112="X","(1&lt;&lt;"&amp;N$2&amp;") | ","")</f>
        <v>(1&lt;&lt;(int)MasterType::Short) | </v>
      </c>
      <c r="Z112" s="21" t="str">
        <f aca="false">IF(O112="X","(1&lt;&lt;"&amp;O$2&amp;") | ","")</f>
        <v/>
      </c>
      <c r="AA112" s="21" t="str">
        <f aca="false">IF(P112="X","(1&lt;&lt;"&amp;P$2&amp;") | ","")</f>
        <v/>
      </c>
      <c r="AB112" s="21" t="str">
        <f aca="false">IF(Q112="X","(1&lt;&lt;"&amp;Q$2&amp;") | ","")</f>
        <v/>
      </c>
      <c r="AC112" s="21" t="str">
        <f aca="false">IF(R112="X","(1&lt;&lt;"&amp;R$2&amp;") | ","")</f>
        <v/>
      </c>
      <c r="AD112" s="21" t="str">
        <f aca="false">IF(S112="X","(1&lt;&lt;"&amp;S$2&amp;") | ","")</f>
        <v/>
      </c>
      <c r="AE112" s="21" t="str">
        <f aca="false">IF(T112="X","(1&lt;&lt;"&amp;T$2&amp;") | ","")</f>
        <v/>
      </c>
      <c r="AF112" s="21" t="str">
        <f aca="false">IF(U112="X","(1&lt;&lt;"&amp;U$2&amp;") | ","")</f>
        <v/>
      </c>
      <c r="AG112" s="21" t="str">
        <f aca="false">IF(V112="X","(1&lt;&lt;"&amp;V$2&amp;") | ","")</f>
        <v/>
      </c>
      <c r="AH112" s="21" t="str">
        <f aca="false">W112&amp;X112&amp;Y112&amp;Z112&amp;AA112&amp;AB112&amp;AC112&amp;AD112&amp;AE112&amp;AF112&amp;AG112</f>
        <v>(1&lt;&lt;(int)MasterType::Short) | </v>
      </c>
      <c r="AJ112" s="1" t="s">
        <v>28</v>
      </c>
      <c r="AK112" s="1" t="s">
        <v>28</v>
      </c>
      <c r="AL112" s="1" t="s">
        <v>29</v>
      </c>
      <c r="AM112" s="1" t="s">
        <v>28</v>
      </c>
      <c r="AN112" s="1" t="s">
        <v>28</v>
      </c>
      <c r="AO112" s="1" t="s">
        <v>28</v>
      </c>
      <c r="AP112" s="1" t="s">
        <v>28</v>
      </c>
      <c r="AQ112" s="1" t="s">
        <v>28</v>
      </c>
      <c r="AR112" s="1" t="s">
        <v>28</v>
      </c>
      <c r="AS112" s="1" t="s">
        <v>28</v>
      </c>
      <c r="AT112" s="1" t="s">
        <v>28</v>
      </c>
      <c r="AU112" s="21" t="str">
        <f aca="false">IF(AJ112="X","(1&lt;&lt;"&amp;AJ$2&amp;") | ","")</f>
        <v/>
      </c>
      <c r="AV112" s="21" t="str">
        <f aca="false">IF(AK112="X","(1&lt;&lt;"&amp;AK$2&amp;") | ","")</f>
        <v/>
      </c>
      <c r="AW112" s="21" t="str">
        <f aca="false">IF(AL112="X","(1&lt;&lt;"&amp;AL$2&amp;") | ","")</f>
        <v>(1&lt;&lt;(int)MasterType::Short) | </v>
      </c>
      <c r="AX112" s="21" t="str">
        <f aca="false">IF(AM112="X","(1&lt;&lt;"&amp;AM$2&amp;") | ","")</f>
        <v/>
      </c>
      <c r="AY112" s="21" t="str">
        <f aca="false">IF(AN112="X","(1&lt;&lt;"&amp;AN$2&amp;") | ","")</f>
        <v/>
      </c>
      <c r="AZ112" s="21" t="str">
        <f aca="false">IF(AO112="X","(1&lt;&lt;"&amp;AO$2&amp;") | ","")</f>
        <v/>
      </c>
      <c r="BA112" s="21" t="str">
        <f aca="false">IF(AP112="X","(1&lt;&lt;"&amp;AP$2&amp;") | ","")</f>
        <v/>
      </c>
      <c r="BB112" s="21" t="str">
        <f aca="false">IF(AQ112="X","(1&lt;&lt;"&amp;AQ$2&amp;") | ","")</f>
        <v/>
      </c>
      <c r="BC112" s="21" t="str">
        <f aca="false">IF(AR112="X","(1&lt;&lt;"&amp;AR$2&amp;") | ","")</f>
        <v/>
      </c>
      <c r="BD112" s="21" t="str">
        <f aca="false">IF(AS112="X","(1&lt;&lt;"&amp;AS$2&amp;") | ","")</f>
        <v/>
      </c>
      <c r="BE112" s="21" t="str">
        <f aca="false">IF(AT112="X","(1&lt;&lt;"&amp;AT$2&amp;") | ","")</f>
        <v/>
      </c>
      <c r="BF112" s="21" t="str">
        <f aca="false">AU112&amp;AV112&amp;AW112&amp;AX112&amp;AY112&amp;AZ112&amp;BA112&amp;BB112&amp;BC112&amp;BD112&amp;BE112</f>
        <v>(1&lt;&lt;(int)MasterType::Short) | </v>
      </c>
      <c r="BH112" s="7" t="str">
        <f aca="false">"  {"&amp;A112&amp;REPT(" ",29-LEN(A112))&amp;", {"&amp;F112&amp;REPT(" ",5-LEN(F112))&amp;","&amp;G112&amp;REPT(" ",5-LEN(G112))&amp;"}, "&amp;H112&amp;REPT(" ",23-LEN(H112))&amp;", "&amp;I112&amp;REPT(" ",19-LEN(I112))&amp;", "&amp;J112&amp;REPT(" ",20-LEN(J112))&amp;","&amp;" { "&amp;IF(AH112="",0,MID(AH112,1,LEN(AH112)-2))&amp;", "&amp;IF(BF112="",0,MID(BF112,1,LEN(BF112)-2))&amp;" } },"</f>
        <v>  {ExprOperator::BitwiseXor     , {false,false}, (ExprPromMode)0        , (MasterType)0      , MasterType::Short   , { (1&lt;&lt;(int)MasterType::Short) , (1&lt;&lt;(int)MasterType::Short)  } },</v>
      </c>
    </row>
    <row r="113" customFormat="false" ht="15" hidden="false" customHeight="false" outlineLevel="0" collapsed="false">
      <c r="A113" s="1" t="s">
        <v>100</v>
      </c>
      <c r="B113" s="2" t="s">
        <v>101</v>
      </c>
      <c r="C113" s="20" t="s">
        <v>102</v>
      </c>
      <c r="D113" s="3" t="s">
        <v>57</v>
      </c>
      <c r="E113" s="3" t="str">
        <f aca="false">IF(OR(F113="true",G113="true"),"X","-")</f>
        <v>-</v>
      </c>
      <c r="F113" s="3" t="str">
        <f aca="false">IF(COUNTIF(L113:U113,"X")&gt;1,"true","false")</f>
        <v>false</v>
      </c>
      <c r="G113" s="3" t="str">
        <f aca="false">IF(COUNTIF(AJ113:AS113,"X")&gt;1,"true","false")</f>
        <v>false</v>
      </c>
      <c r="H113" s="3" t="s">
        <v>25</v>
      </c>
      <c r="I113" s="3" t="s">
        <v>26</v>
      </c>
      <c r="J113" s="14" t="s">
        <v>31</v>
      </c>
      <c r="L113" s="1" t="s">
        <v>28</v>
      </c>
      <c r="M113" s="1" t="s">
        <v>28</v>
      </c>
      <c r="N113" s="1" t="s">
        <v>28</v>
      </c>
      <c r="O113" s="1" t="s">
        <v>29</v>
      </c>
      <c r="P113" s="1" t="s">
        <v>28</v>
      </c>
      <c r="Q113" s="1" t="s">
        <v>28</v>
      </c>
      <c r="R113" s="1" t="s">
        <v>28</v>
      </c>
      <c r="S113" s="1" t="s">
        <v>28</v>
      </c>
      <c r="T113" s="1" t="s">
        <v>28</v>
      </c>
      <c r="U113" s="1" t="s">
        <v>28</v>
      </c>
      <c r="V113" s="1" t="s">
        <v>28</v>
      </c>
      <c r="W113" s="21" t="str">
        <f aca="false">IF(L113="X","(1&lt;&lt;"&amp;L$2&amp;") | ","")</f>
        <v/>
      </c>
      <c r="X113" s="21" t="str">
        <f aca="false">IF(M113="X","(1&lt;&lt;"&amp;M$2&amp;") | ","")</f>
        <v/>
      </c>
      <c r="Y113" s="21" t="str">
        <f aca="false">IF(N113="X","(1&lt;&lt;"&amp;N$2&amp;") | ","")</f>
        <v/>
      </c>
      <c r="Z113" s="21" t="str">
        <f aca="false">IF(O113="X","(1&lt;&lt;"&amp;O$2&amp;") | ","")</f>
        <v>(1&lt;&lt;(int)MasterType::Integer) | </v>
      </c>
      <c r="AA113" s="21" t="str">
        <f aca="false">IF(P113="X","(1&lt;&lt;"&amp;P$2&amp;") | ","")</f>
        <v/>
      </c>
      <c r="AB113" s="21" t="str">
        <f aca="false">IF(Q113="X","(1&lt;&lt;"&amp;Q$2&amp;") | ","")</f>
        <v/>
      </c>
      <c r="AC113" s="21" t="str">
        <f aca="false">IF(R113="X","(1&lt;&lt;"&amp;R$2&amp;") | ","")</f>
        <v/>
      </c>
      <c r="AD113" s="21" t="str">
        <f aca="false">IF(S113="X","(1&lt;&lt;"&amp;S$2&amp;") | ","")</f>
        <v/>
      </c>
      <c r="AE113" s="21" t="str">
        <f aca="false">IF(T113="X","(1&lt;&lt;"&amp;T$2&amp;") | ","")</f>
        <v/>
      </c>
      <c r="AF113" s="21" t="str">
        <f aca="false">IF(U113="X","(1&lt;&lt;"&amp;U$2&amp;") | ","")</f>
        <v/>
      </c>
      <c r="AG113" s="21" t="str">
        <f aca="false">IF(V113="X","(1&lt;&lt;"&amp;V$2&amp;") | ","")</f>
        <v/>
      </c>
      <c r="AH113" s="21" t="str">
        <f aca="false">W113&amp;X113&amp;Y113&amp;Z113&amp;AA113&amp;AB113&amp;AC113&amp;AD113&amp;AE113&amp;AF113&amp;AG113</f>
        <v>(1&lt;&lt;(int)MasterType::Integer) | </v>
      </c>
      <c r="AJ113" s="1" t="s">
        <v>28</v>
      </c>
      <c r="AK113" s="1" t="s">
        <v>28</v>
      </c>
      <c r="AL113" s="1" t="s">
        <v>28</v>
      </c>
      <c r="AM113" s="1" t="s">
        <v>29</v>
      </c>
      <c r="AN113" s="1" t="s">
        <v>28</v>
      </c>
      <c r="AO113" s="1" t="s">
        <v>28</v>
      </c>
      <c r="AP113" s="1" t="s">
        <v>28</v>
      </c>
      <c r="AQ113" s="1" t="s">
        <v>28</v>
      </c>
      <c r="AR113" s="1" t="s">
        <v>28</v>
      </c>
      <c r="AS113" s="1" t="s">
        <v>28</v>
      </c>
      <c r="AT113" s="1" t="s">
        <v>28</v>
      </c>
      <c r="AU113" s="21" t="str">
        <f aca="false">IF(AJ113="X","(1&lt;&lt;"&amp;AJ$2&amp;") | ","")</f>
        <v/>
      </c>
      <c r="AV113" s="21" t="str">
        <f aca="false">IF(AK113="X","(1&lt;&lt;"&amp;AK$2&amp;") | ","")</f>
        <v/>
      </c>
      <c r="AW113" s="21" t="str">
        <f aca="false">IF(AL113="X","(1&lt;&lt;"&amp;AL$2&amp;") | ","")</f>
        <v/>
      </c>
      <c r="AX113" s="21" t="str">
        <f aca="false">IF(AM113="X","(1&lt;&lt;"&amp;AM$2&amp;") | ","")</f>
        <v>(1&lt;&lt;(int)MasterType::Integer) | </v>
      </c>
      <c r="AY113" s="21" t="str">
        <f aca="false">IF(AN113="X","(1&lt;&lt;"&amp;AN$2&amp;") | ","")</f>
        <v/>
      </c>
      <c r="AZ113" s="21" t="str">
        <f aca="false">IF(AO113="X","(1&lt;&lt;"&amp;AO$2&amp;") | ","")</f>
        <v/>
      </c>
      <c r="BA113" s="21" t="str">
        <f aca="false">IF(AP113="X","(1&lt;&lt;"&amp;AP$2&amp;") | ","")</f>
        <v/>
      </c>
      <c r="BB113" s="21" t="str">
        <f aca="false">IF(AQ113="X","(1&lt;&lt;"&amp;AQ$2&amp;") | ","")</f>
        <v/>
      </c>
      <c r="BC113" s="21" t="str">
        <f aca="false">IF(AR113="X","(1&lt;&lt;"&amp;AR$2&amp;") | ","")</f>
        <v/>
      </c>
      <c r="BD113" s="21" t="str">
        <f aca="false">IF(AS113="X","(1&lt;&lt;"&amp;AS$2&amp;") | ","")</f>
        <v/>
      </c>
      <c r="BE113" s="21" t="str">
        <f aca="false">IF(AT113="X","(1&lt;&lt;"&amp;AT$2&amp;") | ","")</f>
        <v/>
      </c>
      <c r="BF113" s="21" t="str">
        <f aca="false">AU113&amp;AV113&amp;AW113&amp;AX113&amp;AY113&amp;AZ113&amp;BA113&amp;BB113&amp;BC113&amp;BD113&amp;BE113</f>
        <v>(1&lt;&lt;(int)MasterType::Integer) | </v>
      </c>
      <c r="BH113" s="7" t="str">
        <f aca="false">"  {"&amp;A113&amp;REPT(" ",29-LEN(A113))&amp;", {"&amp;F113&amp;REPT(" ",5-LEN(F113))&amp;","&amp;G113&amp;REPT(" ",5-LEN(G113))&amp;"}, "&amp;H113&amp;REPT(" ",23-LEN(H113))&amp;", "&amp;I113&amp;REPT(" ",19-LEN(I113))&amp;", "&amp;J113&amp;REPT(" ",20-LEN(J113))&amp;","&amp;" { "&amp;IF(AH113="",0,MID(AH113,1,LEN(AH113)-2))&amp;", "&amp;IF(BF113="",0,MID(BF113,1,LEN(BF113)-2))&amp;" } },"</f>
        <v>  {ExprOperator::BitwiseXor     , {false,false}, (ExprPromMode)0        , (MasterType)0      , MasterType::Integer , { (1&lt;&lt;(int)MasterType::Integer) , (1&lt;&lt;(int)MasterType::Integer)  } },</v>
      </c>
    </row>
    <row r="114" customFormat="false" ht="15" hidden="false" customHeight="false" outlineLevel="0" collapsed="false">
      <c r="A114" s="1" t="s">
        <v>100</v>
      </c>
      <c r="B114" s="2" t="s">
        <v>101</v>
      </c>
      <c r="C114" s="20" t="s">
        <v>102</v>
      </c>
      <c r="D114" s="3" t="s">
        <v>57</v>
      </c>
      <c r="E114" s="3" t="str">
        <f aca="false">IF(OR(F114="true",G114="true"),"X","-")</f>
        <v>-</v>
      </c>
      <c r="F114" s="3" t="str">
        <f aca="false">IF(COUNTIF(L114:U114,"X")&gt;1,"true","false")</f>
        <v>false</v>
      </c>
      <c r="G114" s="3" t="str">
        <f aca="false">IF(COUNTIF(AJ114:AS114,"X")&gt;1,"true","false")</f>
        <v>false</v>
      </c>
      <c r="H114" s="3" t="s">
        <v>25</v>
      </c>
      <c r="I114" s="3" t="s">
        <v>26</v>
      </c>
      <c r="J114" s="14" t="s">
        <v>32</v>
      </c>
      <c r="L114" s="1" t="s">
        <v>28</v>
      </c>
      <c r="M114" s="1" t="s">
        <v>28</v>
      </c>
      <c r="N114" s="1" t="s">
        <v>28</v>
      </c>
      <c r="O114" s="1" t="s">
        <v>28</v>
      </c>
      <c r="P114" s="1" t="s">
        <v>29</v>
      </c>
      <c r="Q114" s="1" t="s">
        <v>28</v>
      </c>
      <c r="R114" s="1" t="s">
        <v>28</v>
      </c>
      <c r="S114" s="1" t="s">
        <v>28</v>
      </c>
      <c r="T114" s="1" t="s">
        <v>28</v>
      </c>
      <c r="U114" s="1" t="s">
        <v>28</v>
      </c>
      <c r="V114" s="1" t="s">
        <v>28</v>
      </c>
      <c r="W114" s="21" t="str">
        <f aca="false">IF(L114="X","(1&lt;&lt;"&amp;L$2&amp;") | ","")</f>
        <v/>
      </c>
      <c r="X114" s="21" t="str">
        <f aca="false">IF(M114="X","(1&lt;&lt;"&amp;M$2&amp;") | ","")</f>
        <v/>
      </c>
      <c r="Y114" s="21" t="str">
        <f aca="false">IF(N114="X","(1&lt;&lt;"&amp;N$2&amp;") | ","")</f>
        <v/>
      </c>
      <c r="Z114" s="21" t="str">
        <f aca="false">IF(O114="X","(1&lt;&lt;"&amp;O$2&amp;") | ","")</f>
        <v/>
      </c>
      <c r="AA114" s="21" t="str">
        <f aca="false">IF(P114="X","(1&lt;&lt;"&amp;P$2&amp;") | ","")</f>
        <v>(1&lt;&lt;(int)MasterType::Long) | </v>
      </c>
      <c r="AB114" s="21" t="str">
        <f aca="false">IF(Q114="X","(1&lt;&lt;"&amp;Q$2&amp;") | ","")</f>
        <v/>
      </c>
      <c r="AC114" s="21" t="str">
        <f aca="false">IF(R114="X","(1&lt;&lt;"&amp;R$2&amp;") | ","")</f>
        <v/>
      </c>
      <c r="AD114" s="21" t="str">
        <f aca="false">IF(S114="X","(1&lt;&lt;"&amp;S$2&amp;") | ","")</f>
        <v/>
      </c>
      <c r="AE114" s="21" t="str">
        <f aca="false">IF(T114="X","(1&lt;&lt;"&amp;T$2&amp;") | ","")</f>
        <v/>
      </c>
      <c r="AF114" s="21" t="str">
        <f aca="false">IF(U114="X","(1&lt;&lt;"&amp;U$2&amp;") | ","")</f>
        <v/>
      </c>
      <c r="AG114" s="21" t="str">
        <f aca="false">IF(V114="X","(1&lt;&lt;"&amp;V$2&amp;") | ","")</f>
        <v/>
      </c>
      <c r="AH114" s="21" t="str">
        <f aca="false">W114&amp;X114&amp;Y114&amp;Z114&amp;AA114&amp;AB114&amp;AC114&amp;AD114&amp;AE114&amp;AF114&amp;AG114</f>
        <v>(1&lt;&lt;(int)MasterType::Long) | </v>
      </c>
      <c r="AJ114" s="1" t="s">
        <v>28</v>
      </c>
      <c r="AK114" s="1" t="s">
        <v>28</v>
      </c>
      <c r="AL114" s="1" t="s">
        <v>28</v>
      </c>
      <c r="AM114" s="1" t="s">
        <v>28</v>
      </c>
      <c r="AN114" s="1" t="s">
        <v>29</v>
      </c>
      <c r="AO114" s="1" t="s">
        <v>28</v>
      </c>
      <c r="AP114" s="1" t="s">
        <v>28</v>
      </c>
      <c r="AQ114" s="1" t="s">
        <v>28</v>
      </c>
      <c r="AR114" s="1" t="s">
        <v>28</v>
      </c>
      <c r="AS114" s="1" t="s">
        <v>28</v>
      </c>
      <c r="AT114" s="1" t="s">
        <v>28</v>
      </c>
      <c r="AU114" s="21" t="str">
        <f aca="false">IF(AJ114="X","(1&lt;&lt;"&amp;AJ$2&amp;") | ","")</f>
        <v/>
      </c>
      <c r="AV114" s="21" t="str">
        <f aca="false">IF(AK114="X","(1&lt;&lt;"&amp;AK$2&amp;") | ","")</f>
        <v/>
      </c>
      <c r="AW114" s="21" t="str">
        <f aca="false">IF(AL114="X","(1&lt;&lt;"&amp;AL$2&amp;") | ","")</f>
        <v/>
      </c>
      <c r="AX114" s="21" t="str">
        <f aca="false">IF(AM114="X","(1&lt;&lt;"&amp;AM$2&amp;") | ","")</f>
        <v/>
      </c>
      <c r="AY114" s="21" t="str">
        <f aca="false">IF(AN114="X","(1&lt;&lt;"&amp;AN$2&amp;") | ","")</f>
        <v>(1&lt;&lt;(int)MasterType::Long) | </v>
      </c>
      <c r="AZ114" s="21" t="str">
        <f aca="false">IF(AO114="X","(1&lt;&lt;"&amp;AO$2&amp;") | ","")</f>
        <v/>
      </c>
      <c r="BA114" s="21" t="str">
        <f aca="false">IF(AP114="X","(1&lt;&lt;"&amp;AP$2&amp;") | ","")</f>
        <v/>
      </c>
      <c r="BB114" s="21" t="str">
        <f aca="false">IF(AQ114="X","(1&lt;&lt;"&amp;AQ$2&amp;") | ","")</f>
        <v/>
      </c>
      <c r="BC114" s="21" t="str">
        <f aca="false">IF(AR114="X","(1&lt;&lt;"&amp;AR$2&amp;") | ","")</f>
        <v/>
      </c>
      <c r="BD114" s="21" t="str">
        <f aca="false">IF(AS114="X","(1&lt;&lt;"&amp;AS$2&amp;") | ","")</f>
        <v/>
      </c>
      <c r="BE114" s="21" t="str">
        <f aca="false">IF(AT114="X","(1&lt;&lt;"&amp;AT$2&amp;") | ","")</f>
        <v/>
      </c>
      <c r="BF114" s="21" t="str">
        <f aca="false">AU114&amp;AV114&amp;AW114&amp;AX114&amp;AY114&amp;AZ114&amp;BA114&amp;BB114&amp;BC114&amp;BD114&amp;BE114</f>
        <v>(1&lt;&lt;(int)MasterType::Long) | </v>
      </c>
      <c r="BH114" s="7" t="str">
        <f aca="false">"  {"&amp;A114&amp;REPT(" ",29-LEN(A114))&amp;", {"&amp;F114&amp;REPT(" ",5-LEN(F114))&amp;","&amp;G114&amp;REPT(" ",5-LEN(G114))&amp;"}, "&amp;H114&amp;REPT(" ",23-LEN(H114))&amp;", "&amp;I114&amp;REPT(" ",19-LEN(I114))&amp;", "&amp;J114&amp;REPT(" ",20-LEN(J114))&amp;","&amp;" { "&amp;IF(AH114="",0,MID(AH114,1,LEN(AH114)-2))&amp;", "&amp;IF(BF114="",0,MID(BF114,1,LEN(BF114)-2))&amp;" } },"</f>
        <v>  {ExprOperator::BitwiseXor     , {false,false}, (ExprPromMode)0        , (MasterType)0      , MasterType::Long    , { (1&lt;&lt;(int)MasterType::Long) , (1&lt;&lt;(int)MasterType::Long)  } },</v>
      </c>
    </row>
    <row r="115" customFormat="false" ht="15" hidden="false" customHeight="false" outlineLevel="0" collapsed="false">
      <c r="A115" s="1" t="s">
        <v>103</v>
      </c>
      <c r="B115" s="2" t="s">
        <v>104</v>
      </c>
      <c r="C115" s="20" t="s">
        <v>105</v>
      </c>
      <c r="D115" s="3" t="s">
        <v>57</v>
      </c>
      <c r="E115" s="3" t="str">
        <f aca="false">IF(OR(F115="true",G115="true"),"X","-")</f>
        <v>-</v>
      </c>
      <c r="F115" s="3" t="str">
        <f aca="false">IF(COUNTIF(L115:U115,"X")&gt;1,"true","false")</f>
        <v>false</v>
      </c>
      <c r="G115" s="3" t="str">
        <f aca="false">IF(COUNTIF(AJ115:AS115,"X")&gt;1,"true","false")</f>
        <v>false</v>
      </c>
      <c r="H115" s="3" t="s">
        <v>25</v>
      </c>
      <c r="I115" s="3" t="s">
        <v>26</v>
      </c>
      <c r="J115" s="14" t="s">
        <v>27</v>
      </c>
      <c r="L115" s="1" t="s">
        <v>28</v>
      </c>
      <c r="M115" s="1" t="s">
        <v>29</v>
      </c>
      <c r="N115" s="1" t="s">
        <v>28</v>
      </c>
      <c r="O115" s="1" t="s">
        <v>28</v>
      </c>
      <c r="P115" s="1" t="s">
        <v>28</v>
      </c>
      <c r="Q115" s="1" t="s">
        <v>28</v>
      </c>
      <c r="R115" s="1" t="s">
        <v>28</v>
      </c>
      <c r="S115" s="1" t="s">
        <v>28</v>
      </c>
      <c r="T115" s="1" t="s">
        <v>28</v>
      </c>
      <c r="U115" s="1" t="s">
        <v>28</v>
      </c>
      <c r="V115" s="1" t="s">
        <v>28</v>
      </c>
      <c r="W115" s="21" t="str">
        <f aca="false">IF(L115="X","(1&lt;&lt;"&amp;L$2&amp;") | ","")</f>
        <v/>
      </c>
      <c r="X115" s="21" t="str">
        <f aca="false">IF(M115="X","(1&lt;&lt;"&amp;M$2&amp;") | ","")</f>
        <v>(1&lt;&lt;(int)MasterType::Char) | </v>
      </c>
      <c r="Y115" s="21" t="str">
        <f aca="false">IF(N115="X","(1&lt;&lt;"&amp;N$2&amp;") | ","")</f>
        <v/>
      </c>
      <c r="Z115" s="21" t="str">
        <f aca="false">IF(O115="X","(1&lt;&lt;"&amp;O$2&amp;") | ","")</f>
        <v/>
      </c>
      <c r="AA115" s="21" t="str">
        <f aca="false">IF(P115="X","(1&lt;&lt;"&amp;P$2&amp;") | ","")</f>
        <v/>
      </c>
      <c r="AB115" s="21" t="str">
        <f aca="false">IF(Q115="X","(1&lt;&lt;"&amp;Q$2&amp;") | ","")</f>
        <v/>
      </c>
      <c r="AC115" s="21" t="str">
        <f aca="false">IF(R115="X","(1&lt;&lt;"&amp;R$2&amp;") | ","")</f>
        <v/>
      </c>
      <c r="AD115" s="21" t="str">
        <f aca="false">IF(S115="X","(1&lt;&lt;"&amp;S$2&amp;") | ","")</f>
        <v/>
      </c>
      <c r="AE115" s="21" t="str">
        <f aca="false">IF(T115="X","(1&lt;&lt;"&amp;T$2&amp;") | ","")</f>
        <v/>
      </c>
      <c r="AF115" s="21" t="str">
        <f aca="false">IF(U115="X","(1&lt;&lt;"&amp;U$2&amp;") | ","")</f>
        <v/>
      </c>
      <c r="AG115" s="21" t="str">
        <f aca="false">IF(V115="X","(1&lt;&lt;"&amp;V$2&amp;") | ","")</f>
        <v/>
      </c>
      <c r="AH115" s="21" t="str">
        <f aca="false">W115&amp;X115&amp;Y115&amp;Z115&amp;AA115&amp;AB115&amp;AC115&amp;AD115&amp;AE115&amp;AF115&amp;AG115</f>
        <v>(1&lt;&lt;(int)MasterType::Char) | </v>
      </c>
      <c r="AJ115" s="1" t="s">
        <v>28</v>
      </c>
      <c r="AK115" s="1" t="s">
        <v>29</v>
      </c>
      <c r="AL115" s="1" t="s">
        <v>28</v>
      </c>
      <c r="AM115" s="1" t="s">
        <v>28</v>
      </c>
      <c r="AN115" s="1" t="s">
        <v>28</v>
      </c>
      <c r="AO115" s="1" t="s">
        <v>28</v>
      </c>
      <c r="AP115" s="1" t="s">
        <v>28</v>
      </c>
      <c r="AQ115" s="1" t="s">
        <v>28</v>
      </c>
      <c r="AR115" s="1" t="s">
        <v>28</v>
      </c>
      <c r="AS115" s="1" t="s">
        <v>28</v>
      </c>
      <c r="AT115" s="1" t="s">
        <v>28</v>
      </c>
      <c r="AU115" s="21" t="str">
        <f aca="false">IF(AJ115="X","(1&lt;&lt;"&amp;AJ$2&amp;") | ","")</f>
        <v/>
      </c>
      <c r="AV115" s="21" t="str">
        <f aca="false">IF(AK115="X","(1&lt;&lt;"&amp;AK$2&amp;") | ","")</f>
        <v>(1&lt;&lt;(int)MasterType::Char) | </v>
      </c>
      <c r="AW115" s="21" t="str">
        <f aca="false">IF(AL115="X","(1&lt;&lt;"&amp;AL$2&amp;") | ","")</f>
        <v/>
      </c>
      <c r="AX115" s="21" t="str">
        <f aca="false">IF(AM115="X","(1&lt;&lt;"&amp;AM$2&amp;") | ","")</f>
        <v/>
      </c>
      <c r="AY115" s="21" t="str">
        <f aca="false">IF(AN115="X","(1&lt;&lt;"&amp;AN$2&amp;") | ","")</f>
        <v/>
      </c>
      <c r="AZ115" s="21" t="str">
        <f aca="false">IF(AO115="X","(1&lt;&lt;"&amp;AO$2&amp;") | ","")</f>
        <v/>
      </c>
      <c r="BA115" s="21" t="str">
        <f aca="false">IF(AP115="X","(1&lt;&lt;"&amp;AP$2&amp;") | ","")</f>
        <v/>
      </c>
      <c r="BB115" s="21" t="str">
        <f aca="false">IF(AQ115="X","(1&lt;&lt;"&amp;AQ$2&amp;") | ","")</f>
        <v/>
      </c>
      <c r="BC115" s="21" t="str">
        <f aca="false">IF(AR115="X","(1&lt;&lt;"&amp;AR$2&amp;") | ","")</f>
        <v/>
      </c>
      <c r="BD115" s="21" t="str">
        <f aca="false">IF(AS115="X","(1&lt;&lt;"&amp;AS$2&amp;") | ","")</f>
        <v/>
      </c>
      <c r="BE115" s="21" t="str">
        <f aca="false">IF(AT115="X","(1&lt;&lt;"&amp;AT$2&amp;") | ","")</f>
        <v/>
      </c>
      <c r="BF115" s="21" t="str">
        <f aca="false">AU115&amp;AV115&amp;AW115&amp;AX115&amp;AY115&amp;AZ115&amp;BA115&amp;BB115&amp;BC115&amp;BD115&amp;BE115</f>
        <v>(1&lt;&lt;(int)MasterType::Char) | </v>
      </c>
      <c r="BH115" s="7" t="str">
        <f aca="false">"  {"&amp;A115&amp;REPT(" ",29-LEN(A115))&amp;", {"&amp;F115&amp;REPT(" ",5-LEN(F115))&amp;","&amp;G115&amp;REPT(" ",5-LEN(G115))&amp;"}, "&amp;H115&amp;REPT(" ",23-LEN(H115))&amp;", "&amp;I115&amp;REPT(" ",19-LEN(I115))&amp;", "&amp;J115&amp;REPT(" ",20-LEN(J115))&amp;","&amp;" { "&amp;IF(AH115="",0,MID(AH115,1,LEN(AH115)-2))&amp;", "&amp;IF(BF115="",0,MID(BF115,1,LEN(BF115)-2))&amp;" } },"</f>
        <v>  {ExprOperator::BitwiseOr      , {false,false}, (ExprPromMode)0        , (MasterType)0      , MasterType::Char    , { (1&lt;&lt;(int)MasterType::Char) , (1&lt;&lt;(int)MasterType::Char)  } },</v>
      </c>
    </row>
    <row r="116" customFormat="false" ht="15" hidden="false" customHeight="false" outlineLevel="0" collapsed="false">
      <c r="A116" s="1" t="s">
        <v>103</v>
      </c>
      <c r="B116" s="2" t="s">
        <v>104</v>
      </c>
      <c r="C116" s="20" t="s">
        <v>105</v>
      </c>
      <c r="D116" s="3" t="s">
        <v>57</v>
      </c>
      <c r="E116" s="3" t="str">
        <f aca="false">IF(OR(F116="true",G116="true"),"X","-")</f>
        <v>-</v>
      </c>
      <c r="F116" s="3" t="str">
        <f aca="false">IF(COUNTIF(L116:U116,"X")&gt;1,"true","false")</f>
        <v>false</v>
      </c>
      <c r="G116" s="3" t="str">
        <f aca="false">IF(COUNTIF(AJ116:AS116,"X")&gt;1,"true","false")</f>
        <v>false</v>
      </c>
      <c r="H116" s="3" t="s">
        <v>25</v>
      </c>
      <c r="I116" s="3" t="s">
        <v>26</v>
      </c>
      <c r="J116" s="14" t="s">
        <v>30</v>
      </c>
      <c r="L116" s="1" t="s">
        <v>28</v>
      </c>
      <c r="M116" s="1" t="s">
        <v>28</v>
      </c>
      <c r="N116" s="1" t="s">
        <v>29</v>
      </c>
      <c r="O116" s="1" t="s">
        <v>28</v>
      </c>
      <c r="P116" s="1" t="s">
        <v>28</v>
      </c>
      <c r="Q116" s="1" t="s">
        <v>28</v>
      </c>
      <c r="R116" s="1" t="s">
        <v>28</v>
      </c>
      <c r="S116" s="1" t="s">
        <v>28</v>
      </c>
      <c r="T116" s="1" t="s">
        <v>28</v>
      </c>
      <c r="U116" s="1" t="s">
        <v>28</v>
      </c>
      <c r="V116" s="1" t="s">
        <v>28</v>
      </c>
      <c r="W116" s="21" t="str">
        <f aca="false">IF(L116="X","(1&lt;&lt;"&amp;L$2&amp;") | ","")</f>
        <v/>
      </c>
      <c r="X116" s="21" t="str">
        <f aca="false">IF(M116="X","(1&lt;&lt;"&amp;M$2&amp;") | ","")</f>
        <v/>
      </c>
      <c r="Y116" s="21" t="str">
        <f aca="false">IF(N116="X","(1&lt;&lt;"&amp;N$2&amp;") | ","")</f>
        <v>(1&lt;&lt;(int)MasterType::Short) | </v>
      </c>
      <c r="Z116" s="21" t="str">
        <f aca="false">IF(O116="X","(1&lt;&lt;"&amp;O$2&amp;") | ","")</f>
        <v/>
      </c>
      <c r="AA116" s="21" t="str">
        <f aca="false">IF(P116="X","(1&lt;&lt;"&amp;P$2&amp;") | ","")</f>
        <v/>
      </c>
      <c r="AB116" s="21" t="str">
        <f aca="false">IF(Q116="X","(1&lt;&lt;"&amp;Q$2&amp;") | ","")</f>
        <v/>
      </c>
      <c r="AC116" s="21" t="str">
        <f aca="false">IF(R116="X","(1&lt;&lt;"&amp;R$2&amp;") | ","")</f>
        <v/>
      </c>
      <c r="AD116" s="21" t="str">
        <f aca="false">IF(S116="X","(1&lt;&lt;"&amp;S$2&amp;") | ","")</f>
        <v/>
      </c>
      <c r="AE116" s="21" t="str">
        <f aca="false">IF(T116="X","(1&lt;&lt;"&amp;T$2&amp;") | ","")</f>
        <v/>
      </c>
      <c r="AF116" s="21" t="str">
        <f aca="false">IF(U116="X","(1&lt;&lt;"&amp;U$2&amp;") | ","")</f>
        <v/>
      </c>
      <c r="AG116" s="21" t="str">
        <f aca="false">IF(V116="X","(1&lt;&lt;"&amp;V$2&amp;") | ","")</f>
        <v/>
      </c>
      <c r="AH116" s="21" t="str">
        <f aca="false">W116&amp;X116&amp;Y116&amp;Z116&amp;AA116&amp;AB116&amp;AC116&amp;AD116&amp;AE116&amp;AF116&amp;AG116</f>
        <v>(1&lt;&lt;(int)MasterType::Short) | </v>
      </c>
      <c r="AJ116" s="1" t="s">
        <v>28</v>
      </c>
      <c r="AK116" s="1" t="s">
        <v>28</v>
      </c>
      <c r="AL116" s="1" t="s">
        <v>29</v>
      </c>
      <c r="AM116" s="1" t="s">
        <v>28</v>
      </c>
      <c r="AN116" s="1" t="s">
        <v>28</v>
      </c>
      <c r="AO116" s="1" t="s">
        <v>28</v>
      </c>
      <c r="AP116" s="1" t="s">
        <v>28</v>
      </c>
      <c r="AQ116" s="1" t="s">
        <v>28</v>
      </c>
      <c r="AR116" s="1" t="s">
        <v>28</v>
      </c>
      <c r="AS116" s="1" t="s">
        <v>28</v>
      </c>
      <c r="AT116" s="1" t="s">
        <v>28</v>
      </c>
      <c r="AU116" s="21" t="str">
        <f aca="false">IF(AJ116="X","(1&lt;&lt;"&amp;AJ$2&amp;") | ","")</f>
        <v/>
      </c>
      <c r="AV116" s="21" t="str">
        <f aca="false">IF(AK116="X","(1&lt;&lt;"&amp;AK$2&amp;") | ","")</f>
        <v/>
      </c>
      <c r="AW116" s="21" t="str">
        <f aca="false">IF(AL116="X","(1&lt;&lt;"&amp;AL$2&amp;") | ","")</f>
        <v>(1&lt;&lt;(int)MasterType::Short) | </v>
      </c>
      <c r="AX116" s="21" t="str">
        <f aca="false">IF(AM116="X","(1&lt;&lt;"&amp;AM$2&amp;") | ","")</f>
        <v/>
      </c>
      <c r="AY116" s="21" t="str">
        <f aca="false">IF(AN116="X","(1&lt;&lt;"&amp;AN$2&amp;") | ","")</f>
        <v/>
      </c>
      <c r="AZ116" s="21" t="str">
        <f aca="false">IF(AO116="X","(1&lt;&lt;"&amp;AO$2&amp;") | ","")</f>
        <v/>
      </c>
      <c r="BA116" s="21" t="str">
        <f aca="false">IF(AP116="X","(1&lt;&lt;"&amp;AP$2&amp;") | ","")</f>
        <v/>
      </c>
      <c r="BB116" s="21" t="str">
        <f aca="false">IF(AQ116="X","(1&lt;&lt;"&amp;AQ$2&amp;") | ","")</f>
        <v/>
      </c>
      <c r="BC116" s="21" t="str">
        <f aca="false">IF(AR116="X","(1&lt;&lt;"&amp;AR$2&amp;") | ","")</f>
        <v/>
      </c>
      <c r="BD116" s="21" t="str">
        <f aca="false">IF(AS116="X","(1&lt;&lt;"&amp;AS$2&amp;") | ","")</f>
        <v/>
      </c>
      <c r="BE116" s="21" t="str">
        <f aca="false">IF(AT116="X","(1&lt;&lt;"&amp;AT$2&amp;") | ","")</f>
        <v/>
      </c>
      <c r="BF116" s="21" t="str">
        <f aca="false">AU116&amp;AV116&amp;AW116&amp;AX116&amp;AY116&amp;AZ116&amp;BA116&amp;BB116&amp;BC116&amp;BD116&amp;BE116</f>
        <v>(1&lt;&lt;(int)MasterType::Short) | </v>
      </c>
      <c r="BH116" s="7" t="str">
        <f aca="false">"  {"&amp;A116&amp;REPT(" ",29-LEN(A116))&amp;", {"&amp;F116&amp;REPT(" ",5-LEN(F116))&amp;","&amp;G116&amp;REPT(" ",5-LEN(G116))&amp;"}, "&amp;H116&amp;REPT(" ",23-LEN(H116))&amp;", "&amp;I116&amp;REPT(" ",19-LEN(I116))&amp;", "&amp;J116&amp;REPT(" ",20-LEN(J116))&amp;","&amp;" { "&amp;IF(AH116="",0,MID(AH116,1,LEN(AH116)-2))&amp;", "&amp;IF(BF116="",0,MID(BF116,1,LEN(BF116)-2))&amp;" } },"</f>
        <v>  {ExprOperator::BitwiseOr      , {false,false}, (ExprPromMode)0        , (MasterType)0      , MasterType::Short   , { (1&lt;&lt;(int)MasterType::Short) , (1&lt;&lt;(int)MasterType::Short)  } },</v>
      </c>
    </row>
    <row r="117" customFormat="false" ht="15" hidden="false" customHeight="false" outlineLevel="0" collapsed="false">
      <c r="A117" s="1" t="s">
        <v>103</v>
      </c>
      <c r="B117" s="2" t="s">
        <v>104</v>
      </c>
      <c r="C117" s="20" t="s">
        <v>105</v>
      </c>
      <c r="D117" s="3" t="s">
        <v>57</v>
      </c>
      <c r="E117" s="3" t="str">
        <f aca="false">IF(OR(F117="true",G117="true"),"X","-")</f>
        <v>-</v>
      </c>
      <c r="F117" s="3" t="str">
        <f aca="false">IF(COUNTIF(L117:U117,"X")&gt;1,"true","false")</f>
        <v>false</v>
      </c>
      <c r="G117" s="3" t="str">
        <f aca="false">IF(COUNTIF(AJ117:AS117,"X")&gt;1,"true","false")</f>
        <v>false</v>
      </c>
      <c r="H117" s="3" t="s">
        <v>25</v>
      </c>
      <c r="I117" s="3" t="s">
        <v>26</v>
      </c>
      <c r="J117" s="14" t="s">
        <v>31</v>
      </c>
      <c r="L117" s="1" t="s">
        <v>28</v>
      </c>
      <c r="M117" s="1" t="s">
        <v>28</v>
      </c>
      <c r="N117" s="1" t="s">
        <v>28</v>
      </c>
      <c r="O117" s="1" t="s">
        <v>29</v>
      </c>
      <c r="P117" s="1" t="s">
        <v>28</v>
      </c>
      <c r="Q117" s="1" t="s">
        <v>28</v>
      </c>
      <c r="R117" s="1" t="s">
        <v>28</v>
      </c>
      <c r="S117" s="1" t="s">
        <v>28</v>
      </c>
      <c r="T117" s="1" t="s">
        <v>28</v>
      </c>
      <c r="U117" s="1" t="s">
        <v>28</v>
      </c>
      <c r="V117" s="1" t="s">
        <v>28</v>
      </c>
      <c r="W117" s="21" t="str">
        <f aca="false">IF(L117="X","(1&lt;&lt;"&amp;L$2&amp;") | ","")</f>
        <v/>
      </c>
      <c r="X117" s="21" t="str">
        <f aca="false">IF(M117="X","(1&lt;&lt;"&amp;M$2&amp;") | ","")</f>
        <v/>
      </c>
      <c r="Y117" s="21" t="str">
        <f aca="false">IF(N117="X","(1&lt;&lt;"&amp;N$2&amp;") | ","")</f>
        <v/>
      </c>
      <c r="Z117" s="21" t="str">
        <f aca="false">IF(O117="X","(1&lt;&lt;"&amp;O$2&amp;") | ","")</f>
        <v>(1&lt;&lt;(int)MasterType::Integer) | </v>
      </c>
      <c r="AA117" s="21" t="str">
        <f aca="false">IF(P117="X","(1&lt;&lt;"&amp;P$2&amp;") | ","")</f>
        <v/>
      </c>
      <c r="AB117" s="21" t="str">
        <f aca="false">IF(Q117="X","(1&lt;&lt;"&amp;Q$2&amp;") | ","")</f>
        <v/>
      </c>
      <c r="AC117" s="21" t="str">
        <f aca="false">IF(R117="X","(1&lt;&lt;"&amp;R$2&amp;") | ","")</f>
        <v/>
      </c>
      <c r="AD117" s="21" t="str">
        <f aca="false">IF(S117="X","(1&lt;&lt;"&amp;S$2&amp;") | ","")</f>
        <v/>
      </c>
      <c r="AE117" s="21" t="str">
        <f aca="false">IF(T117="X","(1&lt;&lt;"&amp;T$2&amp;") | ","")</f>
        <v/>
      </c>
      <c r="AF117" s="21" t="str">
        <f aca="false">IF(U117="X","(1&lt;&lt;"&amp;U$2&amp;") | ","")</f>
        <v/>
      </c>
      <c r="AG117" s="21" t="str">
        <f aca="false">IF(V117="X","(1&lt;&lt;"&amp;V$2&amp;") | ","")</f>
        <v/>
      </c>
      <c r="AH117" s="21" t="str">
        <f aca="false">W117&amp;X117&amp;Y117&amp;Z117&amp;AA117&amp;AB117&amp;AC117&amp;AD117&amp;AE117&amp;AF117&amp;AG117</f>
        <v>(1&lt;&lt;(int)MasterType::Integer) | </v>
      </c>
      <c r="AJ117" s="1" t="s">
        <v>28</v>
      </c>
      <c r="AK117" s="1" t="s">
        <v>28</v>
      </c>
      <c r="AL117" s="1" t="s">
        <v>28</v>
      </c>
      <c r="AM117" s="1" t="s">
        <v>29</v>
      </c>
      <c r="AN117" s="1" t="s">
        <v>28</v>
      </c>
      <c r="AO117" s="1" t="s">
        <v>28</v>
      </c>
      <c r="AP117" s="1" t="s">
        <v>28</v>
      </c>
      <c r="AQ117" s="1" t="s">
        <v>28</v>
      </c>
      <c r="AR117" s="1" t="s">
        <v>28</v>
      </c>
      <c r="AS117" s="1" t="s">
        <v>28</v>
      </c>
      <c r="AT117" s="1" t="s">
        <v>28</v>
      </c>
      <c r="AU117" s="21" t="str">
        <f aca="false">IF(AJ117="X","(1&lt;&lt;"&amp;AJ$2&amp;") | ","")</f>
        <v/>
      </c>
      <c r="AV117" s="21" t="str">
        <f aca="false">IF(AK117="X","(1&lt;&lt;"&amp;AK$2&amp;") | ","")</f>
        <v/>
      </c>
      <c r="AW117" s="21" t="str">
        <f aca="false">IF(AL117="X","(1&lt;&lt;"&amp;AL$2&amp;") | ","")</f>
        <v/>
      </c>
      <c r="AX117" s="21" t="str">
        <f aca="false">IF(AM117="X","(1&lt;&lt;"&amp;AM$2&amp;") | ","")</f>
        <v>(1&lt;&lt;(int)MasterType::Integer) | </v>
      </c>
      <c r="AY117" s="21" t="str">
        <f aca="false">IF(AN117="X","(1&lt;&lt;"&amp;AN$2&amp;") | ","")</f>
        <v/>
      </c>
      <c r="AZ117" s="21" t="str">
        <f aca="false">IF(AO117="X","(1&lt;&lt;"&amp;AO$2&amp;") | ","")</f>
        <v/>
      </c>
      <c r="BA117" s="21" t="str">
        <f aca="false">IF(AP117="X","(1&lt;&lt;"&amp;AP$2&amp;") | ","")</f>
        <v/>
      </c>
      <c r="BB117" s="21" t="str">
        <f aca="false">IF(AQ117="X","(1&lt;&lt;"&amp;AQ$2&amp;") | ","")</f>
        <v/>
      </c>
      <c r="BC117" s="21" t="str">
        <f aca="false">IF(AR117="X","(1&lt;&lt;"&amp;AR$2&amp;") | ","")</f>
        <v/>
      </c>
      <c r="BD117" s="21" t="str">
        <f aca="false">IF(AS117="X","(1&lt;&lt;"&amp;AS$2&amp;") | ","")</f>
        <v/>
      </c>
      <c r="BE117" s="21" t="str">
        <f aca="false">IF(AT117="X","(1&lt;&lt;"&amp;AT$2&amp;") | ","")</f>
        <v/>
      </c>
      <c r="BF117" s="21" t="str">
        <f aca="false">AU117&amp;AV117&amp;AW117&amp;AX117&amp;AY117&amp;AZ117&amp;BA117&amp;BB117&amp;BC117&amp;BD117&amp;BE117</f>
        <v>(1&lt;&lt;(int)MasterType::Integer) | </v>
      </c>
      <c r="BH117" s="7" t="str">
        <f aca="false">"  {"&amp;A117&amp;REPT(" ",29-LEN(A117))&amp;", {"&amp;F117&amp;REPT(" ",5-LEN(F117))&amp;","&amp;G117&amp;REPT(" ",5-LEN(G117))&amp;"}, "&amp;H117&amp;REPT(" ",23-LEN(H117))&amp;", "&amp;I117&amp;REPT(" ",19-LEN(I117))&amp;", "&amp;J117&amp;REPT(" ",20-LEN(J117))&amp;","&amp;" { "&amp;IF(AH117="",0,MID(AH117,1,LEN(AH117)-2))&amp;", "&amp;IF(BF117="",0,MID(BF117,1,LEN(BF117)-2))&amp;" } },"</f>
        <v>  {ExprOperator::BitwiseOr      , {false,false}, (ExprPromMode)0        , (MasterType)0      , MasterType::Integer , { (1&lt;&lt;(int)MasterType::Integer) , (1&lt;&lt;(int)MasterType::Integer)  } },</v>
      </c>
    </row>
    <row r="118" customFormat="false" ht="15" hidden="false" customHeight="false" outlineLevel="0" collapsed="false">
      <c r="A118" s="1" t="s">
        <v>103</v>
      </c>
      <c r="B118" s="2" t="s">
        <v>104</v>
      </c>
      <c r="C118" s="20" t="s">
        <v>105</v>
      </c>
      <c r="D118" s="3" t="s">
        <v>57</v>
      </c>
      <c r="E118" s="3" t="str">
        <f aca="false">IF(OR(F118="true",G118="true"),"X","-")</f>
        <v>-</v>
      </c>
      <c r="F118" s="3" t="str">
        <f aca="false">IF(COUNTIF(L118:U118,"X")&gt;1,"true","false")</f>
        <v>false</v>
      </c>
      <c r="G118" s="3" t="str">
        <f aca="false">IF(COUNTIF(AJ118:AS118,"X")&gt;1,"true","false")</f>
        <v>false</v>
      </c>
      <c r="H118" s="3" t="s">
        <v>25</v>
      </c>
      <c r="I118" s="3" t="s">
        <v>26</v>
      </c>
      <c r="J118" s="14" t="s">
        <v>32</v>
      </c>
      <c r="L118" s="1" t="s">
        <v>28</v>
      </c>
      <c r="M118" s="1" t="s">
        <v>28</v>
      </c>
      <c r="N118" s="1" t="s">
        <v>28</v>
      </c>
      <c r="O118" s="1" t="s">
        <v>28</v>
      </c>
      <c r="P118" s="1" t="s">
        <v>29</v>
      </c>
      <c r="Q118" s="1" t="s">
        <v>28</v>
      </c>
      <c r="R118" s="1" t="s">
        <v>28</v>
      </c>
      <c r="S118" s="1" t="s">
        <v>28</v>
      </c>
      <c r="T118" s="1" t="s">
        <v>28</v>
      </c>
      <c r="U118" s="1" t="s">
        <v>28</v>
      </c>
      <c r="V118" s="1" t="s">
        <v>28</v>
      </c>
      <c r="W118" s="21" t="str">
        <f aca="false">IF(L118="X","(1&lt;&lt;"&amp;L$2&amp;") | ","")</f>
        <v/>
      </c>
      <c r="X118" s="21" t="str">
        <f aca="false">IF(M118="X","(1&lt;&lt;"&amp;M$2&amp;") | ","")</f>
        <v/>
      </c>
      <c r="Y118" s="21" t="str">
        <f aca="false">IF(N118="X","(1&lt;&lt;"&amp;N$2&amp;") | ","")</f>
        <v/>
      </c>
      <c r="Z118" s="21" t="str">
        <f aca="false">IF(O118="X","(1&lt;&lt;"&amp;O$2&amp;") | ","")</f>
        <v/>
      </c>
      <c r="AA118" s="21" t="str">
        <f aca="false">IF(P118="X","(1&lt;&lt;"&amp;P$2&amp;") | ","")</f>
        <v>(1&lt;&lt;(int)MasterType::Long) | </v>
      </c>
      <c r="AB118" s="21" t="str">
        <f aca="false">IF(Q118="X","(1&lt;&lt;"&amp;Q$2&amp;") | ","")</f>
        <v/>
      </c>
      <c r="AC118" s="21" t="str">
        <f aca="false">IF(R118="X","(1&lt;&lt;"&amp;R$2&amp;") | ","")</f>
        <v/>
      </c>
      <c r="AD118" s="21" t="str">
        <f aca="false">IF(S118="X","(1&lt;&lt;"&amp;S$2&amp;") | ","")</f>
        <v/>
      </c>
      <c r="AE118" s="21" t="str">
        <f aca="false">IF(T118="X","(1&lt;&lt;"&amp;T$2&amp;") | ","")</f>
        <v/>
      </c>
      <c r="AF118" s="21" t="str">
        <f aca="false">IF(U118="X","(1&lt;&lt;"&amp;U$2&amp;") | ","")</f>
        <v/>
      </c>
      <c r="AG118" s="21" t="str">
        <f aca="false">IF(V118="X","(1&lt;&lt;"&amp;V$2&amp;") | ","")</f>
        <v/>
      </c>
      <c r="AH118" s="21" t="str">
        <f aca="false">W118&amp;X118&amp;Y118&amp;Z118&amp;AA118&amp;AB118&amp;AC118&amp;AD118&amp;AE118&amp;AF118&amp;AG118</f>
        <v>(1&lt;&lt;(int)MasterType::Long) | </v>
      </c>
      <c r="AJ118" s="1" t="s">
        <v>28</v>
      </c>
      <c r="AK118" s="1" t="s">
        <v>28</v>
      </c>
      <c r="AL118" s="1" t="s">
        <v>28</v>
      </c>
      <c r="AM118" s="1" t="s">
        <v>28</v>
      </c>
      <c r="AN118" s="1" t="s">
        <v>29</v>
      </c>
      <c r="AO118" s="1" t="s">
        <v>28</v>
      </c>
      <c r="AP118" s="1" t="s">
        <v>28</v>
      </c>
      <c r="AQ118" s="1" t="s">
        <v>28</v>
      </c>
      <c r="AR118" s="1" t="s">
        <v>28</v>
      </c>
      <c r="AS118" s="1" t="s">
        <v>28</v>
      </c>
      <c r="AT118" s="1" t="s">
        <v>28</v>
      </c>
      <c r="AU118" s="21" t="str">
        <f aca="false">IF(AJ118="X","(1&lt;&lt;"&amp;AJ$2&amp;") | ","")</f>
        <v/>
      </c>
      <c r="AV118" s="21" t="str">
        <f aca="false">IF(AK118="X","(1&lt;&lt;"&amp;AK$2&amp;") | ","")</f>
        <v/>
      </c>
      <c r="AW118" s="21" t="str">
        <f aca="false">IF(AL118="X","(1&lt;&lt;"&amp;AL$2&amp;") | ","")</f>
        <v/>
      </c>
      <c r="AX118" s="21" t="str">
        <f aca="false">IF(AM118="X","(1&lt;&lt;"&amp;AM$2&amp;") | ","")</f>
        <v/>
      </c>
      <c r="AY118" s="21" t="str">
        <f aca="false">IF(AN118="X","(1&lt;&lt;"&amp;AN$2&amp;") | ","")</f>
        <v>(1&lt;&lt;(int)MasterType::Long) | </v>
      </c>
      <c r="AZ118" s="21" t="str">
        <f aca="false">IF(AO118="X","(1&lt;&lt;"&amp;AO$2&amp;") | ","")</f>
        <v/>
      </c>
      <c r="BA118" s="21" t="str">
        <f aca="false">IF(AP118="X","(1&lt;&lt;"&amp;AP$2&amp;") | ","")</f>
        <v/>
      </c>
      <c r="BB118" s="21" t="str">
        <f aca="false">IF(AQ118="X","(1&lt;&lt;"&amp;AQ$2&amp;") | ","")</f>
        <v/>
      </c>
      <c r="BC118" s="21" t="str">
        <f aca="false">IF(AR118="X","(1&lt;&lt;"&amp;AR$2&amp;") | ","")</f>
        <v/>
      </c>
      <c r="BD118" s="21" t="str">
        <f aca="false">IF(AS118="X","(1&lt;&lt;"&amp;AS$2&amp;") | ","")</f>
        <v/>
      </c>
      <c r="BE118" s="21" t="str">
        <f aca="false">IF(AT118="X","(1&lt;&lt;"&amp;AT$2&amp;") | ","")</f>
        <v/>
      </c>
      <c r="BF118" s="21" t="str">
        <f aca="false">AU118&amp;AV118&amp;AW118&amp;AX118&amp;AY118&amp;AZ118&amp;BA118&amp;BB118&amp;BC118&amp;BD118&amp;BE118</f>
        <v>(1&lt;&lt;(int)MasterType::Long) | </v>
      </c>
      <c r="BH118" s="7" t="str">
        <f aca="false">"  {"&amp;A118&amp;REPT(" ",29-LEN(A118))&amp;", {"&amp;F118&amp;REPT(" ",5-LEN(F118))&amp;","&amp;G118&amp;REPT(" ",5-LEN(G118))&amp;"}, "&amp;H118&amp;REPT(" ",23-LEN(H118))&amp;", "&amp;I118&amp;REPT(" ",19-LEN(I118))&amp;", "&amp;J118&amp;REPT(" ",20-LEN(J118))&amp;","&amp;" { "&amp;IF(AH118="",0,MID(AH118,1,LEN(AH118)-2))&amp;", "&amp;IF(BF118="",0,MID(BF118,1,LEN(BF118)-2))&amp;" } },"</f>
        <v>  {ExprOperator::BitwiseOr      , {false,false}, (ExprPromMode)0        , (MasterType)0      , MasterType::Long    , { (1&lt;&lt;(int)MasterType::Long) , (1&lt;&lt;(int)MasterType::Long)  } },</v>
      </c>
    </row>
    <row r="119" customFormat="false" ht="15" hidden="false" customHeight="false" outlineLevel="0" collapsed="false">
      <c r="A119" s="1" t="s">
        <v>106</v>
      </c>
      <c r="B119" s="2" t="s">
        <v>107</v>
      </c>
      <c r="C119" s="20" t="s">
        <v>108</v>
      </c>
      <c r="D119" s="3" t="s">
        <v>57</v>
      </c>
      <c r="E119" s="3" t="str">
        <f aca="false">IF(OR(F119="true",G119="true"),"X","-")</f>
        <v>-</v>
      </c>
      <c r="F119" s="3" t="str">
        <f aca="false">IF(COUNTIF(L119:U119,"X")&gt;1,"true","false")</f>
        <v>false</v>
      </c>
      <c r="G119" s="3" t="str">
        <f aca="false">IF(COUNTIF(AJ119:AS119,"X")&gt;1,"true","false")</f>
        <v>false</v>
      </c>
      <c r="H119" s="3" t="s">
        <v>25</v>
      </c>
      <c r="I119" s="3" t="s">
        <v>26</v>
      </c>
      <c r="J119" s="14" t="s">
        <v>50</v>
      </c>
      <c r="L119" s="1" t="s">
        <v>29</v>
      </c>
      <c r="M119" s="1" t="s">
        <v>28</v>
      </c>
      <c r="N119" s="1" t="s">
        <v>28</v>
      </c>
      <c r="O119" s="1" t="s">
        <v>28</v>
      </c>
      <c r="P119" s="1" t="s">
        <v>28</v>
      </c>
      <c r="Q119" s="1" t="s">
        <v>28</v>
      </c>
      <c r="R119" s="1" t="s">
        <v>28</v>
      </c>
      <c r="S119" s="1" t="s">
        <v>28</v>
      </c>
      <c r="T119" s="1" t="s">
        <v>28</v>
      </c>
      <c r="U119" s="1" t="s">
        <v>28</v>
      </c>
      <c r="V119" s="1" t="s">
        <v>28</v>
      </c>
      <c r="W119" s="21" t="str">
        <f aca="false">IF(L119="X","(1&lt;&lt;"&amp;L$2&amp;") | ","")</f>
        <v>(1&lt;&lt;(int)MasterType::Boolean) | </v>
      </c>
      <c r="X119" s="21" t="str">
        <f aca="false">IF(M119="X","(1&lt;&lt;"&amp;M$2&amp;") | ","")</f>
        <v/>
      </c>
      <c r="Y119" s="21" t="str">
        <f aca="false">IF(N119="X","(1&lt;&lt;"&amp;N$2&amp;") | ","")</f>
        <v/>
      </c>
      <c r="Z119" s="21" t="str">
        <f aca="false">IF(O119="X","(1&lt;&lt;"&amp;O$2&amp;") | ","")</f>
        <v/>
      </c>
      <c r="AA119" s="21" t="str">
        <f aca="false">IF(P119="X","(1&lt;&lt;"&amp;P$2&amp;") | ","")</f>
        <v/>
      </c>
      <c r="AB119" s="21" t="str">
        <f aca="false">IF(Q119="X","(1&lt;&lt;"&amp;Q$2&amp;") | ","")</f>
        <v/>
      </c>
      <c r="AC119" s="21" t="str">
        <f aca="false">IF(R119="X","(1&lt;&lt;"&amp;R$2&amp;") | ","")</f>
        <v/>
      </c>
      <c r="AD119" s="21" t="str">
        <f aca="false">IF(S119="X","(1&lt;&lt;"&amp;S$2&amp;") | ","")</f>
        <v/>
      </c>
      <c r="AE119" s="21" t="str">
        <f aca="false">IF(T119="X","(1&lt;&lt;"&amp;T$2&amp;") | ","")</f>
        <v/>
      </c>
      <c r="AF119" s="21" t="str">
        <f aca="false">IF(U119="X","(1&lt;&lt;"&amp;U$2&amp;") | ","")</f>
        <v/>
      </c>
      <c r="AG119" s="21" t="str">
        <f aca="false">IF(V119="X","(1&lt;&lt;"&amp;V$2&amp;") | ","")</f>
        <v/>
      </c>
      <c r="AH119" s="21" t="str">
        <f aca="false">W119&amp;X119&amp;Y119&amp;Z119&amp;AA119&amp;AB119&amp;AC119&amp;AD119&amp;AE119&amp;AF119&amp;AG119</f>
        <v>(1&lt;&lt;(int)MasterType::Boolean) | </v>
      </c>
      <c r="AJ119" s="1" t="s">
        <v>29</v>
      </c>
      <c r="AK119" s="1" t="s">
        <v>28</v>
      </c>
      <c r="AL119" s="1" t="s">
        <v>28</v>
      </c>
      <c r="AM119" s="1" t="s">
        <v>28</v>
      </c>
      <c r="AN119" s="1" t="s">
        <v>28</v>
      </c>
      <c r="AO119" s="1" t="s">
        <v>28</v>
      </c>
      <c r="AP119" s="1" t="s">
        <v>28</v>
      </c>
      <c r="AQ119" s="1" t="s">
        <v>28</v>
      </c>
      <c r="AR119" s="1" t="s">
        <v>28</v>
      </c>
      <c r="AS119" s="1" t="s">
        <v>28</v>
      </c>
      <c r="AT119" s="1" t="s">
        <v>28</v>
      </c>
      <c r="AU119" s="21" t="str">
        <f aca="false">IF(AJ119="X","(1&lt;&lt;"&amp;AJ$2&amp;") | ","")</f>
        <v>(1&lt;&lt;(int)MasterType::Boolean) | </v>
      </c>
      <c r="AV119" s="21" t="str">
        <f aca="false">IF(AK119="X","(1&lt;&lt;"&amp;AK$2&amp;") | ","")</f>
        <v/>
      </c>
      <c r="AW119" s="21" t="str">
        <f aca="false">IF(AL119="X","(1&lt;&lt;"&amp;AL$2&amp;") | ","")</f>
        <v/>
      </c>
      <c r="AX119" s="21" t="str">
        <f aca="false">IF(AM119="X","(1&lt;&lt;"&amp;AM$2&amp;") | ","")</f>
        <v/>
      </c>
      <c r="AY119" s="21" t="str">
        <f aca="false">IF(AN119="X","(1&lt;&lt;"&amp;AN$2&amp;") | ","")</f>
        <v/>
      </c>
      <c r="AZ119" s="21" t="str">
        <f aca="false">IF(AO119="X","(1&lt;&lt;"&amp;AO$2&amp;") | ","")</f>
        <v/>
      </c>
      <c r="BA119" s="21" t="str">
        <f aca="false">IF(AP119="X","(1&lt;&lt;"&amp;AP$2&amp;") | ","")</f>
        <v/>
      </c>
      <c r="BB119" s="21" t="str">
        <f aca="false">IF(AQ119="X","(1&lt;&lt;"&amp;AQ$2&amp;") | ","")</f>
        <v/>
      </c>
      <c r="BC119" s="21" t="str">
        <f aca="false">IF(AR119="X","(1&lt;&lt;"&amp;AR$2&amp;") | ","")</f>
        <v/>
      </c>
      <c r="BD119" s="21" t="str">
        <f aca="false">IF(AS119="X","(1&lt;&lt;"&amp;AS$2&amp;") | ","")</f>
        <v/>
      </c>
      <c r="BE119" s="21" t="str">
        <f aca="false">IF(AT119="X","(1&lt;&lt;"&amp;AT$2&amp;") | ","")</f>
        <v/>
      </c>
      <c r="BF119" s="21" t="str">
        <f aca="false">AU119&amp;AV119&amp;AW119&amp;AX119&amp;AY119&amp;AZ119&amp;BA119&amp;BB119&amp;BC119&amp;BD119&amp;BE119</f>
        <v>(1&lt;&lt;(int)MasterType::Boolean) | </v>
      </c>
      <c r="BH119" s="7" t="str">
        <f aca="false">"  {"&amp;A119&amp;REPT(" ",29-LEN(A119))&amp;", {"&amp;F119&amp;REPT(" ",5-LEN(F119))&amp;","&amp;G119&amp;REPT(" ",5-LEN(G119))&amp;"}, "&amp;H119&amp;REPT(" ",23-LEN(H119))&amp;", "&amp;I119&amp;REPT(" ",19-LEN(I119))&amp;", "&amp;J119&amp;REPT(" ",20-LEN(J119))&amp;","&amp;" { "&amp;IF(AH119="",0,MID(AH119,1,LEN(AH119)-2))&amp;", "&amp;IF(BF119="",0,MID(BF119,1,LEN(BF119)-2))&amp;" } },"</f>
        <v>  {ExprOperator::LogicalAnd     , {false,false}, (ExprPromMode)0        , (MasterType)0      , MasterType::Boolean , { (1&lt;&lt;(int)MasterType::Boolean) , (1&lt;&lt;(int)MasterType::Boolean)  } },</v>
      </c>
    </row>
    <row r="120" customFormat="false" ht="15" hidden="false" customHeight="false" outlineLevel="0" collapsed="false">
      <c r="A120" s="1" t="s">
        <v>109</v>
      </c>
      <c r="B120" s="2" t="s">
        <v>110</v>
      </c>
      <c r="C120" s="20" t="s">
        <v>111</v>
      </c>
      <c r="D120" s="3" t="s">
        <v>57</v>
      </c>
      <c r="E120" s="3" t="str">
        <f aca="false">IF(OR(F120="true",G120="true"),"X","-")</f>
        <v>-</v>
      </c>
      <c r="F120" s="3" t="str">
        <f aca="false">IF(COUNTIF(L120:U120,"X")&gt;1,"true","false")</f>
        <v>false</v>
      </c>
      <c r="G120" s="3" t="str">
        <f aca="false">IF(COUNTIF(AJ120:AS120,"X")&gt;1,"true","false")</f>
        <v>false</v>
      </c>
      <c r="H120" s="3" t="s">
        <v>25</v>
      </c>
      <c r="I120" s="3" t="s">
        <v>26</v>
      </c>
      <c r="J120" s="14" t="s">
        <v>50</v>
      </c>
      <c r="L120" s="1" t="s">
        <v>29</v>
      </c>
      <c r="M120" s="1" t="s">
        <v>28</v>
      </c>
      <c r="N120" s="1" t="s">
        <v>28</v>
      </c>
      <c r="O120" s="1" t="s">
        <v>28</v>
      </c>
      <c r="P120" s="1" t="s">
        <v>28</v>
      </c>
      <c r="Q120" s="1" t="s">
        <v>28</v>
      </c>
      <c r="R120" s="1" t="s">
        <v>28</v>
      </c>
      <c r="S120" s="1" t="s">
        <v>28</v>
      </c>
      <c r="T120" s="1" t="s">
        <v>28</v>
      </c>
      <c r="U120" s="1" t="s">
        <v>28</v>
      </c>
      <c r="V120" s="1" t="s">
        <v>28</v>
      </c>
      <c r="W120" s="21" t="str">
        <f aca="false">IF(L120="X","(1&lt;&lt;"&amp;L$2&amp;") | ","")</f>
        <v>(1&lt;&lt;(int)MasterType::Boolean) | </v>
      </c>
      <c r="X120" s="21" t="str">
        <f aca="false">IF(M120="X","(1&lt;&lt;"&amp;M$2&amp;") | ","")</f>
        <v/>
      </c>
      <c r="Y120" s="21" t="str">
        <f aca="false">IF(N120="X","(1&lt;&lt;"&amp;N$2&amp;") | ","")</f>
        <v/>
      </c>
      <c r="Z120" s="21" t="str">
        <f aca="false">IF(O120="X","(1&lt;&lt;"&amp;O$2&amp;") | ","")</f>
        <v/>
      </c>
      <c r="AA120" s="21" t="str">
        <f aca="false">IF(P120="X","(1&lt;&lt;"&amp;P$2&amp;") | ","")</f>
        <v/>
      </c>
      <c r="AB120" s="21" t="str">
        <f aca="false">IF(Q120="X","(1&lt;&lt;"&amp;Q$2&amp;") | ","")</f>
        <v/>
      </c>
      <c r="AC120" s="21" t="str">
        <f aca="false">IF(R120="X","(1&lt;&lt;"&amp;R$2&amp;") | ","")</f>
        <v/>
      </c>
      <c r="AD120" s="21" t="str">
        <f aca="false">IF(S120="X","(1&lt;&lt;"&amp;S$2&amp;") | ","")</f>
        <v/>
      </c>
      <c r="AE120" s="21" t="str">
        <f aca="false">IF(T120="X","(1&lt;&lt;"&amp;T$2&amp;") | ","")</f>
        <v/>
      </c>
      <c r="AF120" s="21" t="str">
        <f aca="false">IF(U120="X","(1&lt;&lt;"&amp;U$2&amp;") | ","")</f>
        <v/>
      </c>
      <c r="AG120" s="21" t="str">
        <f aca="false">IF(V120="X","(1&lt;&lt;"&amp;V$2&amp;") | ","")</f>
        <v/>
      </c>
      <c r="AH120" s="21" t="str">
        <f aca="false">W120&amp;X120&amp;Y120&amp;Z120&amp;AA120&amp;AB120&amp;AC120&amp;AD120&amp;AE120&amp;AF120&amp;AG120</f>
        <v>(1&lt;&lt;(int)MasterType::Boolean) | </v>
      </c>
      <c r="AJ120" s="1" t="s">
        <v>29</v>
      </c>
      <c r="AK120" s="1" t="s">
        <v>28</v>
      </c>
      <c r="AL120" s="1" t="s">
        <v>28</v>
      </c>
      <c r="AM120" s="1" t="s">
        <v>28</v>
      </c>
      <c r="AN120" s="1" t="s">
        <v>28</v>
      </c>
      <c r="AO120" s="1" t="s">
        <v>28</v>
      </c>
      <c r="AP120" s="1" t="s">
        <v>28</v>
      </c>
      <c r="AQ120" s="1" t="s">
        <v>28</v>
      </c>
      <c r="AR120" s="1" t="s">
        <v>28</v>
      </c>
      <c r="AS120" s="1" t="s">
        <v>28</v>
      </c>
      <c r="AT120" s="1" t="s">
        <v>28</v>
      </c>
      <c r="AU120" s="21" t="str">
        <f aca="false">IF(AJ120="X","(1&lt;&lt;"&amp;AJ$2&amp;") | ","")</f>
        <v>(1&lt;&lt;(int)MasterType::Boolean) | </v>
      </c>
      <c r="AV120" s="21" t="str">
        <f aca="false">IF(AK120="X","(1&lt;&lt;"&amp;AK$2&amp;") | ","")</f>
        <v/>
      </c>
      <c r="AW120" s="21" t="str">
        <f aca="false">IF(AL120="X","(1&lt;&lt;"&amp;AL$2&amp;") | ","")</f>
        <v/>
      </c>
      <c r="AX120" s="21" t="str">
        <f aca="false">IF(AM120="X","(1&lt;&lt;"&amp;AM$2&amp;") | ","")</f>
        <v/>
      </c>
      <c r="AY120" s="21" t="str">
        <f aca="false">IF(AN120="X","(1&lt;&lt;"&amp;AN$2&amp;") | ","")</f>
        <v/>
      </c>
      <c r="AZ120" s="21" t="str">
        <f aca="false">IF(AO120="X","(1&lt;&lt;"&amp;AO$2&amp;") | ","")</f>
        <v/>
      </c>
      <c r="BA120" s="21" t="str">
        <f aca="false">IF(AP120="X","(1&lt;&lt;"&amp;AP$2&amp;") | ","")</f>
        <v/>
      </c>
      <c r="BB120" s="21" t="str">
        <f aca="false">IF(AQ120="X","(1&lt;&lt;"&amp;AQ$2&amp;") | ","")</f>
        <v/>
      </c>
      <c r="BC120" s="21" t="str">
        <f aca="false">IF(AR120="X","(1&lt;&lt;"&amp;AR$2&amp;") | ","")</f>
        <v/>
      </c>
      <c r="BD120" s="21" t="str">
        <f aca="false">IF(AS120="X","(1&lt;&lt;"&amp;AS$2&amp;") | ","")</f>
        <v/>
      </c>
      <c r="BE120" s="21" t="str">
        <f aca="false">IF(AT120="X","(1&lt;&lt;"&amp;AT$2&amp;") | ","")</f>
        <v/>
      </c>
      <c r="BF120" s="21" t="str">
        <f aca="false">AU120&amp;AV120&amp;AW120&amp;AX120&amp;AY120&amp;AZ120&amp;BA120&amp;BB120&amp;BC120&amp;BD120&amp;BE120</f>
        <v>(1&lt;&lt;(int)MasterType::Boolean) | </v>
      </c>
      <c r="BH120" s="7" t="str">
        <f aca="false">"  {"&amp;A120&amp;REPT(" ",29-LEN(A120))&amp;", {"&amp;F120&amp;REPT(" ",5-LEN(F120))&amp;","&amp;G120&amp;REPT(" ",5-LEN(G120))&amp;"}, "&amp;H120&amp;REPT(" ",23-LEN(H120))&amp;", "&amp;I120&amp;REPT(" ",19-LEN(I120))&amp;", "&amp;J120&amp;REPT(" ",20-LEN(J120))&amp;","&amp;" { "&amp;IF(AH120="",0,MID(AH120,1,LEN(AH120)-2))&amp;", "&amp;IF(BF120="",0,MID(BF120,1,LEN(BF120)-2))&amp;" } },"</f>
        <v>  {ExprOperator::LogicalOr      , {false,false}, (ExprPromMode)0        , (MasterType)0      , MasterType::Boolean , { (1&lt;&lt;(int)MasterType::Boolean) , (1&lt;&lt;(int)MasterType::Boolean)  } },</v>
      </c>
    </row>
    <row r="121" customFormat="false" ht="15" hidden="false" customHeight="false" outlineLevel="0" collapsed="false">
      <c r="A121" s="1" t="s">
        <v>112</v>
      </c>
      <c r="B121" s="2" t="s">
        <v>113</v>
      </c>
      <c r="C121" s="20" t="s">
        <v>114</v>
      </c>
      <c r="D121" s="3" t="s">
        <v>57</v>
      </c>
      <c r="E121" s="3" t="str">
        <f aca="false">IF(OR(F121="true",G121="true"),"X","-")</f>
        <v>-</v>
      </c>
      <c r="F121" s="3" t="str">
        <f aca="false">IF(COUNTIF(L121:U121,"X")&gt;1,"true","false")</f>
        <v>false</v>
      </c>
      <c r="G121" s="3" t="str">
        <f aca="false">IF(COUNTIF(AJ121:AS121,"X")&gt;1,"true","false")</f>
        <v>false</v>
      </c>
      <c r="H121" s="3" t="s">
        <v>25</v>
      </c>
      <c r="I121" s="3" t="s">
        <v>26</v>
      </c>
      <c r="J121" s="14" t="s">
        <v>50</v>
      </c>
      <c r="L121" s="1" t="s">
        <v>29</v>
      </c>
      <c r="M121" s="1" t="s">
        <v>28</v>
      </c>
      <c r="N121" s="1" t="s">
        <v>28</v>
      </c>
      <c r="O121" s="1" t="s">
        <v>28</v>
      </c>
      <c r="P121" s="1" t="s">
        <v>28</v>
      </c>
      <c r="Q121" s="1" t="s">
        <v>28</v>
      </c>
      <c r="R121" s="1" t="s">
        <v>28</v>
      </c>
      <c r="S121" s="1" t="s">
        <v>28</v>
      </c>
      <c r="T121" s="1" t="s">
        <v>28</v>
      </c>
      <c r="U121" s="1" t="s">
        <v>28</v>
      </c>
      <c r="V121" s="1" t="s">
        <v>28</v>
      </c>
      <c r="W121" s="21" t="str">
        <f aca="false">IF(L121="X","(1&lt;&lt;"&amp;L$2&amp;") | ","")</f>
        <v>(1&lt;&lt;(int)MasterType::Boolean) | </v>
      </c>
      <c r="X121" s="21" t="str">
        <f aca="false">IF(M121="X","(1&lt;&lt;"&amp;M$2&amp;") | ","")</f>
        <v/>
      </c>
      <c r="Y121" s="21" t="str">
        <f aca="false">IF(N121="X","(1&lt;&lt;"&amp;N$2&amp;") | ","")</f>
        <v/>
      </c>
      <c r="Z121" s="21" t="str">
        <f aca="false">IF(O121="X","(1&lt;&lt;"&amp;O$2&amp;") | ","")</f>
        <v/>
      </c>
      <c r="AA121" s="21" t="str">
        <f aca="false">IF(P121="X","(1&lt;&lt;"&amp;P$2&amp;") | ","")</f>
        <v/>
      </c>
      <c r="AB121" s="21" t="str">
        <f aca="false">IF(Q121="X","(1&lt;&lt;"&amp;Q$2&amp;") | ","")</f>
        <v/>
      </c>
      <c r="AC121" s="21" t="str">
        <f aca="false">IF(R121="X","(1&lt;&lt;"&amp;R$2&amp;") | ","")</f>
        <v/>
      </c>
      <c r="AD121" s="21" t="str">
        <f aca="false">IF(S121="X","(1&lt;&lt;"&amp;S$2&amp;") | ","")</f>
        <v/>
      </c>
      <c r="AE121" s="21" t="str">
        <f aca="false">IF(T121="X","(1&lt;&lt;"&amp;T$2&amp;") | ","")</f>
        <v/>
      </c>
      <c r="AF121" s="21" t="str">
        <f aca="false">IF(U121="X","(1&lt;&lt;"&amp;U$2&amp;") | ","")</f>
        <v/>
      </c>
      <c r="AG121" s="21" t="str">
        <f aca="false">IF(V121="X","(1&lt;&lt;"&amp;V$2&amp;") | ","")</f>
        <v/>
      </c>
      <c r="AH121" s="21" t="str">
        <f aca="false">W121&amp;X121&amp;Y121&amp;Z121&amp;AA121&amp;AB121&amp;AC121&amp;AD121&amp;AE121&amp;AF121&amp;AG121</f>
        <v>(1&lt;&lt;(int)MasterType::Boolean) | </v>
      </c>
      <c r="AJ121" s="1" t="s">
        <v>29</v>
      </c>
      <c r="AK121" s="1" t="s">
        <v>28</v>
      </c>
      <c r="AL121" s="1" t="s">
        <v>28</v>
      </c>
      <c r="AM121" s="1" t="s">
        <v>28</v>
      </c>
      <c r="AN121" s="1" t="s">
        <v>28</v>
      </c>
      <c r="AO121" s="1" t="s">
        <v>28</v>
      </c>
      <c r="AP121" s="1" t="s">
        <v>28</v>
      </c>
      <c r="AQ121" s="1" t="s">
        <v>28</v>
      </c>
      <c r="AR121" s="1" t="s">
        <v>28</v>
      </c>
      <c r="AS121" s="1" t="s">
        <v>28</v>
      </c>
      <c r="AT121" s="1" t="s">
        <v>28</v>
      </c>
      <c r="AU121" s="21" t="str">
        <f aca="false">IF(AJ121="X","(1&lt;&lt;"&amp;AJ$2&amp;") | ","")</f>
        <v>(1&lt;&lt;(int)MasterType::Boolean) | </v>
      </c>
      <c r="AV121" s="21" t="str">
        <f aca="false">IF(AK121="X","(1&lt;&lt;"&amp;AK$2&amp;") | ","")</f>
        <v/>
      </c>
      <c r="AW121" s="21" t="str">
        <f aca="false">IF(AL121="X","(1&lt;&lt;"&amp;AL$2&amp;") | ","")</f>
        <v/>
      </c>
      <c r="AX121" s="21" t="str">
        <f aca="false">IF(AM121="X","(1&lt;&lt;"&amp;AM$2&amp;") | ","")</f>
        <v/>
      </c>
      <c r="AY121" s="21" t="str">
        <f aca="false">IF(AN121="X","(1&lt;&lt;"&amp;AN$2&amp;") | ","")</f>
        <v/>
      </c>
      <c r="AZ121" s="21" t="str">
        <f aca="false">IF(AO121="X","(1&lt;&lt;"&amp;AO$2&amp;") | ","")</f>
        <v/>
      </c>
      <c r="BA121" s="21" t="str">
        <f aca="false">IF(AP121="X","(1&lt;&lt;"&amp;AP$2&amp;") | ","")</f>
        <v/>
      </c>
      <c r="BB121" s="21" t="str">
        <f aca="false">IF(AQ121="X","(1&lt;&lt;"&amp;AQ$2&amp;") | ","")</f>
        <v/>
      </c>
      <c r="BC121" s="21" t="str">
        <f aca="false">IF(AR121="X","(1&lt;&lt;"&amp;AR$2&amp;") | ","")</f>
        <v/>
      </c>
      <c r="BD121" s="21" t="str">
        <f aca="false">IF(AS121="X","(1&lt;&lt;"&amp;AS$2&amp;") | ","")</f>
        <v/>
      </c>
      <c r="BE121" s="21" t="str">
        <f aca="false">IF(AT121="X","(1&lt;&lt;"&amp;AT$2&amp;") | ","")</f>
        <v/>
      </c>
      <c r="BF121" s="21" t="str">
        <f aca="false">AU121&amp;AV121&amp;AW121&amp;AX121&amp;AY121&amp;AZ121&amp;BA121&amp;BB121&amp;BC121&amp;BD121&amp;BE121</f>
        <v>(1&lt;&lt;(int)MasterType::Boolean) | </v>
      </c>
      <c r="BH121" s="7" t="str">
        <f aca="false">"  {"&amp;A121&amp;REPT(" ",29-LEN(A121))&amp;", {"&amp;F121&amp;REPT(" ",5-LEN(F121))&amp;","&amp;G121&amp;REPT(" ",5-LEN(G121))&amp;"}, "&amp;H121&amp;REPT(" ",23-LEN(H121))&amp;", "&amp;I121&amp;REPT(" ",19-LEN(I121))&amp;", "&amp;J121&amp;REPT(" ",20-LEN(J121))&amp;","&amp;" { "&amp;IF(AH121="",0,MID(AH121,1,LEN(AH121)-2))&amp;", "&amp;IF(BF121="",0,MID(BF121,1,LEN(BF121)-2))&amp;" } },"</f>
        <v>  {ExprOperator::Initializ      , {false,false}, (ExprPromMode)0        , (MasterType)0      , MasterType::Boolean , { (1&lt;&lt;(int)MasterType::Boolean) , (1&lt;&lt;(int)MasterType::Boolean)  } },</v>
      </c>
    </row>
    <row r="122" customFormat="false" ht="15" hidden="false" customHeight="false" outlineLevel="0" collapsed="false">
      <c r="A122" s="1" t="s">
        <v>112</v>
      </c>
      <c r="B122" s="2" t="s">
        <v>113</v>
      </c>
      <c r="C122" s="20" t="s">
        <v>114</v>
      </c>
      <c r="D122" s="3" t="s">
        <v>57</v>
      </c>
      <c r="E122" s="3" t="str">
        <f aca="false">IF(OR(F122="true",G122="true"),"X","-")</f>
        <v>-</v>
      </c>
      <c r="F122" s="3" t="str">
        <f aca="false">IF(COUNTIF(L122:U122,"X")&gt;1,"true","false")</f>
        <v>false</v>
      </c>
      <c r="G122" s="3" t="str">
        <f aca="false">IF(COUNTIF(AJ122:AS122,"X")&gt;1,"true","false")</f>
        <v>false</v>
      </c>
      <c r="H122" s="3" t="s">
        <v>25</v>
      </c>
      <c r="I122" s="3" t="s">
        <v>26</v>
      </c>
      <c r="J122" s="14" t="s">
        <v>27</v>
      </c>
      <c r="L122" s="1" t="s">
        <v>28</v>
      </c>
      <c r="M122" s="1" t="s">
        <v>29</v>
      </c>
      <c r="N122" s="1" t="s">
        <v>28</v>
      </c>
      <c r="O122" s="1" t="s">
        <v>28</v>
      </c>
      <c r="P122" s="1" t="s">
        <v>28</v>
      </c>
      <c r="Q122" s="1" t="s">
        <v>28</v>
      </c>
      <c r="R122" s="1" t="s">
        <v>28</v>
      </c>
      <c r="S122" s="1" t="s">
        <v>28</v>
      </c>
      <c r="T122" s="1" t="s">
        <v>28</v>
      </c>
      <c r="U122" s="1" t="s">
        <v>28</v>
      </c>
      <c r="V122" s="1" t="s">
        <v>28</v>
      </c>
      <c r="W122" s="21" t="str">
        <f aca="false">IF(L122="X","(1&lt;&lt;"&amp;L$2&amp;") | ","")</f>
        <v/>
      </c>
      <c r="X122" s="21" t="str">
        <f aca="false">IF(M122="X","(1&lt;&lt;"&amp;M$2&amp;") | ","")</f>
        <v>(1&lt;&lt;(int)MasterType::Char) | </v>
      </c>
      <c r="Y122" s="21" t="str">
        <f aca="false">IF(N122="X","(1&lt;&lt;"&amp;N$2&amp;") | ","")</f>
        <v/>
      </c>
      <c r="Z122" s="21" t="str">
        <f aca="false">IF(O122="X","(1&lt;&lt;"&amp;O$2&amp;") | ","")</f>
        <v/>
      </c>
      <c r="AA122" s="21" t="str">
        <f aca="false">IF(P122="X","(1&lt;&lt;"&amp;P$2&amp;") | ","")</f>
        <v/>
      </c>
      <c r="AB122" s="21" t="str">
        <f aca="false">IF(Q122="X","(1&lt;&lt;"&amp;Q$2&amp;") | ","")</f>
        <v/>
      </c>
      <c r="AC122" s="21" t="str">
        <f aca="false">IF(R122="X","(1&lt;&lt;"&amp;R$2&amp;") | ","")</f>
        <v/>
      </c>
      <c r="AD122" s="21" t="str">
        <f aca="false">IF(S122="X","(1&lt;&lt;"&amp;S$2&amp;") | ","")</f>
        <v/>
      </c>
      <c r="AE122" s="21" t="str">
        <f aca="false">IF(T122="X","(1&lt;&lt;"&amp;T$2&amp;") | ","")</f>
        <v/>
      </c>
      <c r="AF122" s="21" t="str">
        <f aca="false">IF(U122="X","(1&lt;&lt;"&amp;U$2&amp;") | ","")</f>
        <v/>
      </c>
      <c r="AG122" s="21" t="str">
        <f aca="false">IF(V122="X","(1&lt;&lt;"&amp;V$2&amp;") | ","")</f>
        <v/>
      </c>
      <c r="AH122" s="21" t="str">
        <f aca="false">W122&amp;X122&amp;Y122&amp;Z122&amp;AA122&amp;AB122&amp;AC122&amp;AD122&amp;AE122&amp;AF122&amp;AG122</f>
        <v>(1&lt;&lt;(int)MasterType::Char) | </v>
      </c>
      <c r="AJ122" s="1" t="s">
        <v>28</v>
      </c>
      <c r="AK122" s="1" t="s">
        <v>29</v>
      </c>
      <c r="AL122" s="1" t="s">
        <v>28</v>
      </c>
      <c r="AM122" s="1" t="s">
        <v>28</v>
      </c>
      <c r="AN122" s="1" t="s">
        <v>28</v>
      </c>
      <c r="AO122" s="1" t="s">
        <v>28</v>
      </c>
      <c r="AP122" s="1" t="s">
        <v>28</v>
      </c>
      <c r="AQ122" s="1" t="s">
        <v>28</v>
      </c>
      <c r="AR122" s="1" t="s">
        <v>28</v>
      </c>
      <c r="AS122" s="1" t="s">
        <v>28</v>
      </c>
      <c r="AT122" s="1" t="s">
        <v>28</v>
      </c>
      <c r="AU122" s="21" t="str">
        <f aca="false">IF(AJ122="X","(1&lt;&lt;"&amp;AJ$2&amp;") | ","")</f>
        <v/>
      </c>
      <c r="AV122" s="21" t="str">
        <f aca="false">IF(AK122="X","(1&lt;&lt;"&amp;AK$2&amp;") | ","")</f>
        <v>(1&lt;&lt;(int)MasterType::Char) | </v>
      </c>
      <c r="AW122" s="21" t="str">
        <f aca="false">IF(AL122="X","(1&lt;&lt;"&amp;AL$2&amp;") | ","")</f>
        <v/>
      </c>
      <c r="AX122" s="21" t="str">
        <f aca="false">IF(AM122="X","(1&lt;&lt;"&amp;AM$2&amp;") | ","")</f>
        <v/>
      </c>
      <c r="AY122" s="21" t="str">
        <f aca="false">IF(AN122="X","(1&lt;&lt;"&amp;AN$2&amp;") | ","")</f>
        <v/>
      </c>
      <c r="AZ122" s="21" t="str">
        <f aca="false">IF(AO122="X","(1&lt;&lt;"&amp;AO$2&amp;") | ","")</f>
        <v/>
      </c>
      <c r="BA122" s="21" t="str">
        <f aca="false">IF(AP122="X","(1&lt;&lt;"&amp;AP$2&amp;") | ","")</f>
        <v/>
      </c>
      <c r="BB122" s="21" t="str">
        <f aca="false">IF(AQ122="X","(1&lt;&lt;"&amp;AQ$2&amp;") | ","")</f>
        <v/>
      </c>
      <c r="BC122" s="21" t="str">
        <f aca="false">IF(AR122="X","(1&lt;&lt;"&amp;AR$2&amp;") | ","")</f>
        <v/>
      </c>
      <c r="BD122" s="21" t="str">
        <f aca="false">IF(AS122="X","(1&lt;&lt;"&amp;AS$2&amp;") | ","")</f>
        <v/>
      </c>
      <c r="BE122" s="21" t="str">
        <f aca="false">IF(AT122="X","(1&lt;&lt;"&amp;AT$2&amp;") | ","")</f>
        <v/>
      </c>
      <c r="BF122" s="21" t="str">
        <f aca="false">AU122&amp;AV122&amp;AW122&amp;AX122&amp;AY122&amp;AZ122&amp;BA122&amp;BB122&amp;BC122&amp;BD122&amp;BE122</f>
        <v>(1&lt;&lt;(int)MasterType::Char) | </v>
      </c>
      <c r="BH122" s="7" t="str">
        <f aca="false">"  {"&amp;A122&amp;REPT(" ",29-LEN(A122))&amp;", {"&amp;F122&amp;REPT(" ",5-LEN(F122))&amp;","&amp;G122&amp;REPT(" ",5-LEN(G122))&amp;"}, "&amp;H122&amp;REPT(" ",23-LEN(H122))&amp;", "&amp;I122&amp;REPT(" ",19-LEN(I122))&amp;", "&amp;J122&amp;REPT(" ",20-LEN(J122))&amp;","&amp;" { "&amp;IF(AH122="",0,MID(AH122,1,LEN(AH122)-2))&amp;", "&amp;IF(BF122="",0,MID(BF122,1,LEN(BF122)-2))&amp;" } },"</f>
        <v>  {ExprOperator::Initializ      , {false,false}, (ExprPromMode)0        , (MasterType)0      , MasterType::Char    , { (1&lt;&lt;(int)MasterType::Char) , (1&lt;&lt;(int)MasterType::Char)  } },</v>
      </c>
    </row>
    <row r="123" customFormat="false" ht="15" hidden="false" customHeight="false" outlineLevel="0" collapsed="false">
      <c r="A123" s="1" t="s">
        <v>112</v>
      </c>
      <c r="B123" s="2" t="s">
        <v>113</v>
      </c>
      <c r="C123" s="20" t="s">
        <v>114</v>
      </c>
      <c r="D123" s="3" t="s">
        <v>57</v>
      </c>
      <c r="E123" s="3" t="str">
        <f aca="false">IF(OR(F123="true",G123="true"),"X","-")</f>
        <v>X</v>
      </c>
      <c r="F123" s="3" t="str">
        <f aca="false">IF(COUNTIF(L123:U123,"X")&gt;1,"true","false")</f>
        <v>false</v>
      </c>
      <c r="G123" s="3" t="str">
        <f aca="false">IF(COUNTIF(AJ123:AS123,"X")&gt;1,"true","false")</f>
        <v>true</v>
      </c>
      <c r="H123" s="3" t="s">
        <v>58</v>
      </c>
      <c r="I123" s="3" t="s">
        <v>26</v>
      </c>
      <c r="J123" s="14" t="s">
        <v>30</v>
      </c>
      <c r="L123" s="1" t="s">
        <v>28</v>
      </c>
      <c r="M123" s="1" t="s">
        <v>28</v>
      </c>
      <c r="N123" s="1" t="s">
        <v>29</v>
      </c>
      <c r="O123" s="1" t="s">
        <v>28</v>
      </c>
      <c r="P123" s="1" t="s">
        <v>28</v>
      </c>
      <c r="Q123" s="1" t="s">
        <v>28</v>
      </c>
      <c r="R123" s="1" t="s">
        <v>28</v>
      </c>
      <c r="S123" s="1" t="s">
        <v>28</v>
      </c>
      <c r="T123" s="1" t="s">
        <v>28</v>
      </c>
      <c r="U123" s="1" t="s">
        <v>28</v>
      </c>
      <c r="V123" s="1" t="s">
        <v>28</v>
      </c>
      <c r="W123" s="21" t="str">
        <f aca="false">IF(L123="X","(1&lt;&lt;"&amp;L$2&amp;") | ","")</f>
        <v/>
      </c>
      <c r="X123" s="21" t="str">
        <f aca="false">IF(M123="X","(1&lt;&lt;"&amp;M$2&amp;") | ","")</f>
        <v/>
      </c>
      <c r="Y123" s="21" t="str">
        <f aca="false">IF(N123="X","(1&lt;&lt;"&amp;N$2&amp;") | ","")</f>
        <v>(1&lt;&lt;(int)MasterType::Short) | </v>
      </c>
      <c r="Z123" s="21" t="str">
        <f aca="false">IF(O123="X","(1&lt;&lt;"&amp;O$2&amp;") | ","")</f>
        <v/>
      </c>
      <c r="AA123" s="21" t="str">
        <f aca="false">IF(P123="X","(1&lt;&lt;"&amp;P$2&amp;") | ","")</f>
        <v/>
      </c>
      <c r="AB123" s="21" t="str">
        <f aca="false">IF(Q123="X","(1&lt;&lt;"&amp;Q$2&amp;") | ","")</f>
        <v/>
      </c>
      <c r="AC123" s="21" t="str">
        <f aca="false">IF(R123="X","(1&lt;&lt;"&amp;R$2&amp;") | ","")</f>
        <v/>
      </c>
      <c r="AD123" s="21" t="str">
        <f aca="false">IF(S123="X","(1&lt;&lt;"&amp;S$2&amp;") | ","")</f>
        <v/>
      </c>
      <c r="AE123" s="21" t="str">
        <f aca="false">IF(T123="X","(1&lt;&lt;"&amp;T$2&amp;") | ","")</f>
        <v/>
      </c>
      <c r="AF123" s="21" t="str">
        <f aca="false">IF(U123="X","(1&lt;&lt;"&amp;U$2&amp;") | ","")</f>
        <v/>
      </c>
      <c r="AG123" s="21" t="str">
        <f aca="false">IF(V123="X","(1&lt;&lt;"&amp;V$2&amp;") | ","")</f>
        <v/>
      </c>
      <c r="AH123" s="21" t="str">
        <f aca="false">W123&amp;X123&amp;Y123&amp;Z123&amp;AA123&amp;AB123&amp;AC123&amp;AD123&amp;AE123&amp;AF123&amp;AG123</f>
        <v>(1&lt;&lt;(int)MasterType::Short) | </v>
      </c>
      <c r="AJ123" s="1" t="s">
        <v>28</v>
      </c>
      <c r="AK123" s="1" t="s">
        <v>29</v>
      </c>
      <c r="AL123" s="1" t="s">
        <v>29</v>
      </c>
      <c r="AM123" s="1" t="s">
        <v>28</v>
      </c>
      <c r="AN123" s="1" t="s">
        <v>28</v>
      </c>
      <c r="AO123" s="1" t="s">
        <v>28</v>
      </c>
      <c r="AP123" s="1" t="s">
        <v>28</v>
      </c>
      <c r="AQ123" s="1" t="s">
        <v>28</v>
      </c>
      <c r="AR123" s="1" t="s">
        <v>28</v>
      </c>
      <c r="AS123" s="1" t="s">
        <v>28</v>
      </c>
      <c r="AT123" s="1" t="s">
        <v>28</v>
      </c>
      <c r="AU123" s="21" t="str">
        <f aca="false">IF(AJ123="X","(1&lt;&lt;"&amp;AJ$2&amp;") | ","")</f>
        <v/>
      </c>
      <c r="AV123" s="21" t="str">
        <f aca="false">IF(AK123="X","(1&lt;&lt;"&amp;AK$2&amp;") | ","")</f>
        <v>(1&lt;&lt;(int)MasterType::Char) | </v>
      </c>
      <c r="AW123" s="21" t="str">
        <f aca="false">IF(AL123="X","(1&lt;&lt;"&amp;AL$2&amp;") | ","")</f>
        <v>(1&lt;&lt;(int)MasterType::Short) | </v>
      </c>
      <c r="AX123" s="21" t="str">
        <f aca="false">IF(AM123="X","(1&lt;&lt;"&amp;AM$2&amp;") | ","")</f>
        <v/>
      </c>
      <c r="AY123" s="21" t="str">
        <f aca="false">IF(AN123="X","(1&lt;&lt;"&amp;AN$2&amp;") | ","")</f>
        <v/>
      </c>
      <c r="AZ123" s="21" t="str">
        <f aca="false">IF(AO123="X","(1&lt;&lt;"&amp;AO$2&amp;") | ","")</f>
        <v/>
      </c>
      <c r="BA123" s="21" t="str">
        <f aca="false">IF(AP123="X","(1&lt;&lt;"&amp;AP$2&amp;") | ","")</f>
        <v/>
      </c>
      <c r="BB123" s="21" t="str">
        <f aca="false">IF(AQ123="X","(1&lt;&lt;"&amp;AQ$2&amp;") | ","")</f>
        <v/>
      </c>
      <c r="BC123" s="21" t="str">
        <f aca="false">IF(AR123="X","(1&lt;&lt;"&amp;AR$2&amp;") | ","")</f>
        <v/>
      </c>
      <c r="BD123" s="21" t="str">
        <f aca="false">IF(AS123="X","(1&lt;&lt;"&amp;AS$2&amp;") | ","")</f>
        <v/>
      </c>
      <c r="BE123" s="21" t="str">
        <f aca="false">IF(AT123="X","(1&lt;&lt;"&amp;AT$2&amp;") | ","")</f>
        <v/>
      </c>
      <c r="BF123" s="21" t="str">
        <f aca="false">AU123&amp;AV123&amp;AW123&amp;AX123&amp;AY123&amp;AZ123&amp;BA123&amp;BB123&amp;BC123&amp;BD123&amp;BE123</f>
        <v>(1&lt;&lt;(int)MasterType::Char) | (1&lt;&lt;(int)MasterType::Short) | </v>
      </c>
      <c r="BH123" s="7" t="str">
        <f aca="false">"  {"&amp;A123&amp;REPT(" ",29-LEN(A123))&amp;", {"&amp;F123&amp;REPT(" ",5-LEN(F123))&amp;","&amp;G123&amp;REPT(" ",5-LEN(G123))&amp;"}, "&amp;H123&amp;REPT(" ",23-LEN(H123))&amp;", "&amp;I123&amp;REPT(" ",19-LEN(I123))&amp;", "&amp;J123&amp;REPT(" ",20-LEN(J123))&amp;","&amp;" { "&amp;IF(AH123="",0,MID(AH123,1,LEN(AH123)-2))&amp;", "&amp;IF(BF123="",0,MID(BF123,1,LEN(BF123)-2))&amp;" } },"</f>
        <v>  {ExprOperator::Initializ      , {false,true }, ExprPromMode::ToResult , (MasterType)0      , MasterType::Short   , { (1&lt;&lt;(int)MasterType::Short) , (1&lt;&lt;(int)MasterType::Char) | (1&lt;&lt;(int)MasterType::Short)  } },</v>
      </c>
    </row>
    <row r="124" customFormat="false" ht="15" hidden="false" customHeight="false" outlineLevel="0" collapsed="false">
      <c r="A124" s="1" t="s">
        <v>112</v>
      </c>
      <c r="B124" s="2" t="s">
        <v>113</v>
      </c>
      <c r="C124" s="20" t="s">
        <v>114</v>
      </c>
      <c r="D124" s="3" t="s">
        <v>57</v>
      </c>
      <c r="E124" s="3" t="str">
        <f aca="false">IF(OR(F124="true",G124="true"),"X","-")</f>
        <v>X</v>
      </c>
      <c r="F124" s="3" t="str">
        <f aca="false">IF(COUNTIF(L124:U124,"X")&gt;1,"true","false")</f>
        <v>false</v>
      </c>
      <c r="G124" s="3" t="str">
        <f aca="false">IF(COUNTIF(AJ124:AS124,"X")&gt;1,"true","false")</f>
        <v>true</v>
      </c>
      <c r="H124" s="3" t="s">
        <v>58</v>
      </c>
      <c r="I124" s="3" t="s">
        <v>26</v>
      </c>
      <c r="J124" s="14" t="s">
        <v>31</v>
      </c>
      <c r="L124" s="1" t="s">
        <v>28</v>
      </c>
      <c r="M124" s="1" t="s">
        <v>28</v>
      </c>
      <c r="N124" s="1" t="s">
        <v>28</v>
      </c>
      <c r="O124" s="1" t="s">
        <v>29</v>
      </c>
      <c r="P124" s="1" t="s">
        <v>28</v>
      </c>
      <c r="Q124" s="1" t="s">
        <v>28</v>
      </c>
      <c r="R124" s="1" t="s">
        <v>28</v>
      </c>
      <c r="S124" s="1" t="s">
        <v>28</v>
      </c>
      <c r="T124" s="1" t="s">
        <v>28</v>
      </c>
      <c r="U124" s="1" t="s">
        <v>28</v>
      </c>
      <c r="V124" s="1" t="s">
        <v>28</v>
      </c>
      <c r="W124" s="21" t="str">
        <f aca="false">IF(L124="X","(1&lt;&lt;"&amp;L$2&amp;") | ","")</f>
        <v/>
      </c>
      <c r="X124" s="21" t="str">
        <f aca="false">IF(M124="X","(1&lt;&lt;"&amp;M$2&amp;") | ","")</f>
        <v/>
      </c>
      <c r="Y124" s="21" t="str">
        <f aca="false">IF(N124="X","(1&lt;&lt;"&amp;N$2&amp;") | ","")</f>
        <v/>
      </c>
      <c r="Z124" s="21" t="str">
        <f aca="false">IF(O124="X","(1&lt;&lt;"&amp;O$2&amp;") | ","")</f>
        <v>(1&lt;&lt;(int)MasterType::Integer) | </v>
      </c>
      <c r="AA124" s="21" t="str">
        <f aca="false">IF(P124="X","(1&lt;&lt;"&amp;P$2&amp;") | ","")</f>
        <v/>
      </c>
      <c r="AB124" s="21" t="str">
        <f aca="false">IF(Q124="X","(1&lt;&lt;"&amp;Q$2&amp;") | ","")</f>
        <v/>
      </c>
      <c r="AC124" s="21" t="str">
        <f aca="false">IF(R124="X","(1&lt;&lt;"&amp;R$2&amp;") | ","")</f>
        <v/>
      </c>
      <c r="AD124" s="21" t="str">
        <f aca="false">IF(S124="X","(1&lt;&lt;"&amp;S$2&amp;") | ","")</f>
        <v/>
      </c>
      <c r="AE124" s="21" t="str">
        <f aca="false">IF(T124="X","(1&lt;&lt;"&amp;T$2&amp;") | ","")</f>
        <v/>
      </c>
      <c r="AF124" s="21" t="str">
        <f aca="false">IF(U124="X","(1&lt;&lt;"&amp;U$2&amp;") | ","")</f>
        <v/>
      </c>
      <c r="AG124" s="21" t="str">
        <f aca="false">IF(V124="X","(1&lt;&lt;"&amp;V$2&amp;") | ","")</f>
        <v/>
      </c>
      <c r="AH124" s="21" t="str">
        <f aca="false">W124&amp;X124&amp;Y124&amp;Z124&amp;AA124&amp;AB124&amp;AC124&amp;AD124&amp;AE124&amp;AF124&amp;AG124</f>
        <v>(1&lt;&lt;(int)MasterType::Integer) | </v>
      </c>
      <c r="AJ124" s="1" t="s">
        <v>28</v>
      </c>
      <c r="AK124" s="1" t="s">
        <v>29</v>
      </c>
      <c r="AL124" s="1" t="s">
        <v>29</v>
      </c>
      <c r="AM124" s="1" t="s">
        <v>29</v>
      </c>
      <c r="AN124" s="1" t="s">
        <v>28</v>
      </c>
      <c r="AO124" s="1" t="s">
        <v>28</v>
      </c>
      <c r="AP124" s="1" t="s">
        <v>28</v>
      </c>
      <c r="AQ124" s="1" t="s">
        <v>28</v>
      </c>
      <c r="AR124" s="1" t="s">
        <v>28</v>
      </c>
      <c r="AS124" s="1" t="s">
        <v>28</v>
      </c>
      <c r="AT124" s="1" t="s">
        <v>28</v>
      </c>
      <c r="AU124" s="21" t="str">
        <f aca="false">IF(AJ124="X","(1&lt;&lt;"&amp;AJ$2&amp;") | ","")</f>
        <v/>
      </c>
      <c r="AV124" s="21" t="str">
        <f aca="false">IF(AK124="X","(1&lt;&lt;"&amp;AK$2&amp;") | ","")</f>
        <v>(1&lt;&lt;(int)MasterType::Char) | </v>
      </c>
      <c r="AW124" s="21" t="str">
        <f aca="false">IF(AL124="X","(1&lt;&lt;"&amp;AL$2&amp;") | ","")</f>
        <v>(1&lt;&lt;(int)MasterType::Short) | </v>
      </c>
      <c r="AX124" s="21" t="str">
        <f aca="false">IF(AM124="X","(1&lt;&lt;"&amp;AM$2&amp;") | ","")</f>
        <v>(1&lt;&lt;(int)MasterType::Integer) | </v>
      </c>
      <c r="AY124" s="21" t="str">
        <f aca="false">IF(AN124="X","(1&lt;&lt;"&amp;AN$2&amp;") | ","")</f>
        <v/>
      </c>
      <c r="AZ124" s="21" t="str">
        <f aca="false">IF(AO124="X","(1&lt;&lt;"&amp;AO$2&amp;") | ","")</f>
        <v/>
      </c>
      <c r="BA124" s="21" t="str">
        <f aca="false">IF(AP124="X","(1&lt;&lt;"&amp;AP$2&amp;") | ","")</f>
        <v/>
      </c>
      <c r="BB124" s="21" t="str">
        <f aca="false">IF(AQ124="X","(1&lt;&lt;"&amp;AQ$2&amp;") | ","")</f>
        <v/>
      </c>
      <c r="BC124" s="21" t="str">
        <f aca="false">IF(AR124="X","(1&lt;&lt;"&amp;AR$2&amp;") | ","")</f>
        <v/>
      </c>
      <c r="BD124" s="21" t="str">
        <f aca="false">IF(AS124="X","(1&lt;&lt;"&amp;AS$2&amp;") | ","")</f>
        <v/>
      </c>
      <c r="BE124" s="21" t="str">
        <f aca="false">IF(AT124="X","(1&lt;&lt;"&amp;AT$2&amp;") | ","")</f>
        <v/>
      </c>
      <c r="BF124" s="21" t="str">
        <f aca="false">AU124&amp;AV124&amp;AW124&amp;AX124&amp;AY124&amp;AZ124&amp;BA124&amp;BB124&amp;BC124&amp;BD124&amp;BE124</f>
        <v>(1&lt;&lt;(int)MasterType::Char) | (1&lt;&lt;(int)MasterType::Short) | (1&lt;&lt;(int)MasterType::Integer) | </v>
      </c>
      <c r="BH124" s="7" t="str">
        <f aca="false">"  {"&amp;A124&amp;REPT(" ",29-LEN(A124))&amp;", {"&amp;F124&amp;REPT(" ",5-LEN(F124))&amp;","&amp;G124&amp;REPT(" ",5-LEN(G124))&amp;"}, "&amp;H124&amp;REPT(" ",23-LEN(H124))&amp;", "&amp;I124&amp;REPT(" ",19-LEN(I124))&amp;", "&amp;J124&amp;REPT(" ",20-LEN(J124))&amp;","&amp;" { "&amp;IF(AH124="",0,MID(AH124,1,LEN(AH124)-2))&amp;", "&amp;IF(BF124="",0,MID(BF124,1,LEN(BF124)-2))&amp;" } },"</f>
        <v>  {ExprOperator::Initializ      , {false,true }, ExprPromMode::ToResult , (MasterType)0      , MasterType::Integer , { (1&lt;&lt;(int)MasterType::Integer) , (1&lt;&lt;(int)MasterType::Char) | (1&lt;&lt;(int)MasterType::Short) | (1&lt;&lt;(int)MasterType::Integer)  } },</v>
      </c>
    </row>
    <row r="125" customFormat="false" ht="15" hidden="false" customHeight="false" outlineLevel="0" collapsed="false">
      <c r="A125" s="1" t="s">
        <v>112</v>
      </c>
      <c r="B125" s="2" t="s">
        <v>113</v>
      </c>
      <c r="C125" s="20" t="s">
        <v>114</v>
      </c>
      <c r="D125" s="3" t="s">
        <v>57</v>
      </c>
      <c r="E125" s="3" t="str">
        <f aca="false">IF(OR(F125="true",G125="true"),"X","-")</f>
        <v>X</v>
      </c>
      <c r="F125" s="3" t="str">
        <f aca="false">IF(COUNTIF(L125:U125,"X")&gt;1,"true","false")</f>
        <v>false</v>
      </c>
      <c r="G125" s="3" t="str">
        <f aca="false">IF(COUNTIF(AJ125:AS125,"X")&gt;1,"true","false")</f>
        <v>true</v>
      </c>
      <c r="H125" s="3" t="s">
        <v>58</v>
      </c>
      <c r="I125" s="3" t="s">
        <v>26</v>
      </c>
      <c r="J125" s="14" t="s">
        <v>32</v>
      </c>
      <c r="L125" s="1" t="s">
        <v>28</v>
      </c>
      <c r="M125" s="1" t="s">
        <v>28</v>
      </c>
      <c r="N125" s="1" t="s">
        <v>28</v>
      </c>
      <c r="O125" s="1" t="s">
        <v>28</v>
      </c>
      <c r="P125" s="1" t="s">
        <v>29</v>
      </c>
      <c r="Q125" s="1" t="s">
        <v>28</v>
      </c>
      <c r="R125" s="1" t="s">
        <v>28</v>
      </c>
      <c r="S125" s="1" t="s">
        <v>28</v>
      </c>
      <c r="T125" s="1" t="s">
        <v>28</v>
      </c>
      <c r="U125" s="1" t="s">
        <v>28</v>
      </c>
      <c r="V125" s="1" t="s">
        <v>28</v>
      </c>
      <c r="W125" s="21" t="str">
        <f aca="false">IF(L125="X","(1&lt;&lt;"&amp;L$2&amp;") | ","")</f>
        <v/>
      </c>
      <c r="X125" s="21" t="str">
        <f aca="false">IF(M125="X","(1&lt;&lt;"&amp;M$2&amp;") | ","")</f>
        <v/>
      </c>
      <c r="Y125" s="21" t="str">
        <f aca="false">IF(N125="X","(1&lt;&lt;"&amp;N$2&amp;") | ","")</f>
        <v/>
      </c>
      <c r="Z125" s="21" t="str">
        <f aca="false">IF(O125="X","(1&lt;&lt;"&amp;O$2&amp;") | ","")</f>
        <v/>
      </c>
      <c r="AA125" s="21" t="str">
        <f aca="false">IF(P125="X","(1&lt;&lt;"&amp;P$2&amp;") | ","")</f>
        <v>(1&lt;&lt;(int)MasterType::Long) | </v>
      </c>
      <c r="AB125" s="21" t="str">
        <f aca="false">IF(Q125="X","(1&lt;&lt;"&amp;Q$2&amp;") | ","")</f>
        <v/>
      </c>
      <c r="AC125" s="21" t="str">
        <f aca="false">IF(R125="X","(1&lt;&lt;"&amp;R$2&amp;") | ","")</f>
        <v/>
      </c>
      <c r="AD125" s="21" t="str">
        <f aca="false">IF(S125="X","(1&lt;&lt;"&amp;S$2&amp;") | ","")</f>
        <v/>
      </c>
      <c r="AE125" s="21" t="str">
        <f aca="false">IF(T125="X","(1&lt;&lt;"&amp;T$2&amp;") | ","")</f>
        <v/>
      </c>
      <c r="AF125" s="21" t="str">
        <f aca="false">IF(U125="X","(1&lt;&lt;"&amp;U$2&amp;") | ","")</f>
        <v/>
      </c>
      <c r="AG125" s="21" t="str">
        <f aca="false">IF(V125="X","(1&lt;&lt;"&amp;V$2&amp;") | ","")</f>
        <v/>
      </c>
      <c r="AH125" s="21" t="str">
        <f aca="false">W125&amp;X125&amp;Y125&amp;Z125&amp;AA125&amp;AB125&amp;AC125&amp;AD125&amp;AE125&amp;AF125&amp;AG125</f>
        <v>(1&lt;&lt;(int)MasterType::Long) | </v>
      </c>
      <c r="AJ125" s="1" t="s">
        <v>28</v>
      </c>
      <c r="AK125" s="1" t="s">
        <v>29</v>
      </c>
      <c r="AL125" s="1" t="s">
        <v>29</v>
      </c>
      <c r="AM125" s="1" t="s">
        <v>29</v>
      </c>
      <c r="AN125" s="1" t="s">
        <v>29</v>
      </c>
      <c r="AO125" s="1" t="s">
        <v>28</v>
      </c>
      <c r="AP125" s="1" t="s">
        <v>28</v>
      </c>
      <c r="AQ125" s="1" t="s">
        <v>28</v>
      </c>
      <c r="AR125" s="1" t="s">
        <v>28</v>
      </c>
      <c r="AS125" s="1" t="s">
        <v>28</v>
      </c>
      <c r="AT125" s="1" t="s">
        <v>28</v>
      </c>
      <c r="AU125" s="21" t="str">
        <f aca="false">IF(AJ125="X","(1&lt;&lt;"&amp;AJ$2&amp;") | ","")</f>
        <v/>
      </c>
      <c r="AV125" s="21" t="str">
        <f aca="false">IF(AK125="X","(1&lt;&lt;"&amp;AK$2&amp;") | ","")</f>
        <v>(1&lt;&lt;(int)MasterType::Char) | </v>
      </c>
      <c r="AW125" s="21" t="str">
        <f aca="false">IF(AL125="X","(1&lt;&lt;"&amp;AL$2&amp;") | ","")</f>
        <v>(1&lt;&lt;(int)MasterType::Short) | </v>
      </c>
      <c r="AX125" s="21" t="str">
        <f aca="false">IF(AM125="X","(1&lt;&lt;"&amp;AM$2&amp;") | ","")</f>
        <v>(1&lt;&lt;(int)MasterType::Integer) | </v>
      </c>
      <c r="AY125" s="21" t="str">
        <f aca="false">IF(AN125="X","(1&lt;&lt;"&amp;AN$2&amp;") | ","")</f>
        <v>(1&lt;&lt;(int)MasterType::Long) | </v>
      </c>
      <c r="AZ125" s="21" t="str">
        <f aca="false">IF(AO125="X","(1&lt;&lt;"&amp;AO$2&amp;") | ","")</f>
        <v/>
      </c>
      <c r="BA125" s="21" t="str">
        <f aca="false">IF(AP125="X","(1&lt;&lt;"&amp;AP$2&amp;") | ","")</f>
        <v/>
      </c>
      <c r="BB125" s="21" t="str">
        <f aca="false">IF(AQ125="X","(1&lt;&lt;"&amp;AQ$2&amp;") | ","")</f>
        <v/>
      </c>
      <c r="BC125" s="21" t="str">
        <f aca="false">IF(AR125="X","(1&lt;&lt;"&amp;AR$2&amp;") | ","")</f>
        <v/>
      </c>
      <c r="BD125" s="21" t="str">
        <f aca="false">IF(AS125="X","(1&lt;&lt;"&amp;AS$2&amp;") | ","")</f>
        <v/>
      </c>
      <c r="BE125" s="21" t="str">
        <f aca="false">IF(AT125="X","(1&lt;&lt;"&amp;AT$2&amp;") | ","")</f>
        <v/>
      </c>
      <c r="BF125" s="21" t="str">
        <f aca="false">AU125&amp;AV125&amp;AW125&amp;AX125&amp;AY125&amp;AZ125&amp;BA125&amp;BB125&amp;BC125&amp;BD125&amp;BE125</f>
        <v>(1&lt;&lt;(int)MasterType::Char) | (1&lt;&lt;(int)MasterType::Short) | (1&lt;&lt;(int)MasterType::Integer) | (1&lt;&lt;(int)MasterType::Long) | </v>
      </c>
      <c r="BH125" s="7" t="str">
        <f aca="false">"  {"&amp;A125&amp;REPT(" ",29-LEN(A125))&amp;", {"&amp;F125&amp;REPT(" ",5-LEN(F125))&amp;","&amp;G125&amp;REPT(" ",5-LEN(G125))&amp;"}, "&amp;H125&amp;REPT(" ",23-LEN(H125))&amp;", "&amp;I125&amp;REPT(" ",19-LEN(I125))&amp;", "&amp;J125&amp;REPT(" ",20-LEN(J125))&amp;","&amp;" { "&amp;IF(AH125="",0,MID(AH125,1,LEN(AH125)-2))&amp;", "&amp;IF(BF125="",0,MID(BF125,1,LEN(BF125)-2))&amp;" } },"</f>
        <v>  {ExprOperator::Initializ      , {false,true }, ExprPromMode::ToResult , (MasterType)0      , MasterType::Long    , { (1&lt;&lt;(int)MasterType::Long) , (1&lt;&lt;(int)MasterType::Char) | (1&lt;&lt;(int)MasterType::Short) | (1&lt;&lt;(int)MasterType::Integer) | (1&lt;&lt;(int)MasterType::Long)  } },</v>
      </c>
    </row>
    <row r="126" customFormat="false" ht="15" hidden="false" customHeight="false" outlineLevel="0" collapsed="false">
      <c r="A126" s="1" t="s">
        <v>112</v>
      </c>
      <c r="B126" s="2" t="s">
        <v>113</v>
      </c>
      <c r="C126" s="20" t="s">
        <v>114</v>
      </c>
      <c r="D126" s="3" t="s">
        <v>57</v>
      </c>
      <c r="E126" s="3" t="str">
        <f aca="false">IF(OR(F126="true",G126="true"),"X","-")</f>
        <v>X</v>
      </c>
      <c r="F126" s="3" t="str">
        <f aca="false">IF(COUNTIF(L126:U126,"X")&gt;1,"true","false")</f>
        <v>false</v>
      </c>
      <c r="G126" s="3" t="str">
        <f aca="false">IF(COUNTIF(AJ126:AS126,"X")&gt;1,"true","false")</f>
        <v>true</v>
      </c>
      <c r="H126" s="3" t="s">
        <v>58</v>
      </c>
      <c r="I126" s="3" t="s">
        <v>26</v>
      </c>
      <c r="J126" s="14" t="s">
        <v>33</v>
      </c>
      <c r="L126" s="1" t="s">
        <v>28</v>
      </c>
      <c r="M126" s="1" t="s">
        <v>28</v>
      </c>
      <c r="N126" s="1" t="s">
        <v>28</v>
      </c>
      <c r="O126" s="1" t="s">
        <v>28</v>
      </c>
      <c r="P126" s="1" t="s">
        <v>28</v>
      </c>
      <c r="Q126" s="1" t="s">
        <v>29</v>
      </c>
      <c r="R126" s="1" t="s">
        <v>28</v>
      </c>
      <c r="S126" s="1" t="s">
        <v>28</v>
      </c>
      <c r="T126" s="1" t="s">
        <v>28</v>
      </c>
      <c r="U126" s="1" t="s">
        <v>28</v>
      </c>
      <c r="V126" s="1" t="s">
        <v>28</v>
      </c>
      <c r="W126" s="21" t="str">
        <f aca="false">IF(L126="X","(1&lt;&lt;"&amp;L$2&amp;") | ","")</f>
        <v/>
      </c>
      <c r="X126" s="21" t="str">
        <f aca="false">IF(M126="X","(1&lt;&lt;"&amp;M$2&amp;") | ","")</f>
        <v/>
      </c>
      <c r="Y126" s="21" t="str">
        <f aca="false">IF(N126="X","(1&lt;&lt;"&amp;N$2&amp;") | ","")</f>
        <v/>
      </c>
      <c r="Z126" s="21" t="str">
        <f aca="false">IF(O126="X","(1&lt;&lt;"&amp;O$2&amp;") | ","")</f>
        <v/>
      </c>
      <c r="AA126" s="21" t="str">
        <f aca="false">IF(P126="X","(1&lt;&lt;"&amp;P$2&amp;") | ","")</f>
        <v/>
      </c>
      <c r="AB126" s="21" t="str">
        <f aca="false">IF(Q126="X","(1&lt;&lt;"&amp;Q$2&amp;") | ","")</f>
        <v>(1&lt;&lt;(int)MasterType::Float) | </v>
      </c>
      <c r="AC126" s="21" t="str">
        <f aca="false">IF(R126="X","(1&lt;&lt;"&amp;R$2&amp;") | ","")</f>
        <v/>
      </c>
      <c r="AD126" s="21" t="str">
        <f aca="false">IF(S126="X","(1&lt;&lt;"&amp;S$2&amp;") | ","")</f>
        <v/>
      </c>
      <c r="AE126" s="21" t="str">
        <f aca="false">IF(T126="X","(1&lt;&lt;"&amp;T$2&amp;") | ","")</f>
        <v/>
      </c>
      <c r="AF126" s="21" t="str">
        <f aca="false">IF(U126="X","(1&lt;&lt;"&amp;U$2&amp;") | ","")</f>
        <v/>
      </c>
      <c r="AG126" s="21" t="str">
        <f aca="false">IF(V126="X","(1&lt;&lt;"&amp;V$2&amp;") | ","")</f>
        <v/>
      </c>
      <c r="AH126" s="21" t="str">
        <f aca="false">W126&amp;X126&amp;Y126&amp;Z126&amp;AA126&amp;AB126&amp;AC126&amp;AD126&amp;AE126&amp;AF126&amp;AG126</f>
        <v>(1&lt;&lt;(int)MasterType::Float) | </v>
      </c>
      <c r="AJ126" s="1" t="s">
        <v>28</v>
      </c>
      <c r="AK126" s="1" t="s">
        <v>29</v>
      </c>
      <c r="AL126" s="1" t="s">
        <v>29</v>
      </c>
      <c r="AM126" s="1" t="s">
        <v>29</v>
      </c>
      <c r="AN126" s="1" t="s">
        <v>29</v>
      </c>
      <c r="AO126" s="1" t="s">
        <v>29</v>
      </c>
      <c r="AP126" s="1" t="s">
        <v>28</v>
      </c>
      <c r="AQ126" s="1" t="s">
        <v>28</v>
      </c>
      <c r="AR126" s="1" t="s">
        <v>28</v>
      </c>
      <c r="AS126" s="1" t="s">
        <v>28</v>
      </c>
      <c r="AT126" s="1" t="s">
        <v>28</v>
      </c>
      <c r="AU126" s="21" t="str">
        <f aca="false">IF(AJ126="X","(1&lt;&lt;"&amp;AJ$2&amp;") | ","")</f>
        <v/>
      </c>
      <c r="AV126" s="21" t="str">
        <f aca="false">IF(AK126="X","(1&lt;&lt;"&amp;AK$2&amp;") | ","")</f>
        <v>(1&lt;&lt;(int)MasterType::Char) | </v>
      </c>
      <c r="AW126" s="21" t="str">
        <f aca="false">IF(AL126="X","(1&lt;&lt;"&amp;AL$2&amp;") | ","")</f>
        <v>(1&lt;&lt;(int)MasterType::Short) | </v>
      </c>
      <c r="AX126" s="21" t="str">
        <f aca="false">IF(AM126="X","(1&lt;&lt;"&amp;AM$2&amp;") | ","")</f>
        <v>(1&lt;&lt;(int)MasterType::Integer) | </v>
      </c>
      <c r="AY126" s="21" t="str">
        <f aca="false">IF(AN126="X","(1&lt;&lt;"&amp;AN$2&amp;") | ","")</f>
        <v>(1&lt;&lt;(int)MasterType::Long) | </v>
      </c>
      <c r="AZ126" s="21" t="str">
        <f aca="false">IF(AO126="X","(1&lt;&lt;"&amp;AO$2&amp;") | ","")</f>
        <v>(1&lt;&lt;(int)MasterType::Float) | </v>
      </c>
      <c r="BA126" s="21" t="str">
        <f aca="false">IF(AP126="X","(1&lt;&lt;"&amp;AP$2&amp;") | ","")</f>
        <v/>
      </c>
      <c r="BB126" s="21" t="str">
        <f aca="false">IF(AQ126="X","(1&lt;&lt;"&amp;AQ$2&amp;") | ","")</f>
        <v/>
      </c>
      <c r="BC126" s="21" t="str">
        <f aca="false">IF(AR126="X","(1&lt;&lt;"&amp;AR$2&amp;") | ","")</f>
        <v/>
      </c>
      <c r="BD126" s="21" t="str">
        <f aca="false">IF(AS126="X","(1&lt;&lt;"&amp;AS$2&amp;") | ","")</f>
        <v/>
      </c>
      <c r="BE126" s="21" t="str">
        <f aca="false">IF(AT126="X","(1&lt;&lt;"&amp;AT$2&amp;") | ","")</f>
        <v/>
      </c>
      <c r="BF126" s="21" t="str">
        <f aca="false">AU126&amp;AV126&amp;AW126&amp;AX126&amp;AY126&amp;AZ126&amp;BA126&amp;BB126&amp;BC126&amp;BD126&amp;BE126</f>
        <v>(1&lt;&lt;(int)MasterType::Char) | (1&lt;&lt;(int)MasterType::Short) | (1&lt;&lt;(int)MasterType::Integer) | (1&lt;&lt;(int)MasterType::Long) | (1&lt;&lt;(int)MasterType::Float) | </v>
      </c>
      <c r="BH126" s="7" t="str">
        <f aca="false">"  {"&amp;A126&amp;REPT(" ",29-LEN(A126))&amp;", {"&amp;F126&amp;REPT(" ",5-LEN(F126))&amp;","&amp;G126&amp;REPT(" ",5-LEN(G126))&amp;"}, "&amp;H126&amp;REPT(" ",23-LEN(H126))&amp;", "&amp;I126&amp;REPT(" ",19-LEN(I126))&amp;", "&amp;J126&amp;REPT(" ",20-LEN(J126))&amp;","&amp;" { "&amp;IF(AH126="",0,MID(AH126,1,LEN(AH126)-2))&amp;", "&amp;IF(BF126="",0,MID(BF126,1,LEN(BF126)-2))&amp;" } },"</f>
        <v>  {ExprOperator::Initializ      , {false,true }, ExprPromMode::ToResult , (MasterType)0      , MasterType::Float   , { (1&lt;&lt;(int)MasterType::Float) , (1&lt;&lt;(int)MasterType::Char) | (1&lt;&lt;(int)MasterType::Short) | (1&lt;&lt;(int)MasterType::Integer) | (1&lt;&lt;(int)MasterType::Long) | (1&lt;&lt;(int)MasterType::Float)  } },</v>
      </c>
    </row>
    <row r="127" customFormat="false" ht="15" hidden="false" customHeight="false" outlineLevel="0" collapsed="false">
      <c r="A127" s="1" t="s">
        <v>112</v>
      </c>
      <c r="B127" s="2" t="s">
        <v>113</v>
      </c>
      <c r="C127" s="20" t="s">
        <v>114</v>
      </c>
      <c r="D127" s="3" t="s">
        <v>57</v>
      </c>
      <c r="E127" s="3" t="str">
        <f aca="false">IF(OR(F127="true",G127="true"),"X","-")</f>
        <v>-</v>
      </c>
      <c r="F127" s="3" t="str">
        <f aca="false">IF(COUNTIF(L127:U127,"X")&gt;1,"true","false")</f>
        <v>false</v>
      </c>
      <c r="G127" s="3" t="str">
        <f aca="false">IF(COUNTIF(AJ127:AS127,"X")&gt;1,"true","false")</f>
        <v>false</v>
      </c>
      <c r="H127" s="3" t="s">
        <v>25</v>
      </c>
      <c r="I127" s="3" t="s">
        <v>26</v>
      </c>
      <c r="J127" s="14" t="s">
        <v>68</v>
      </c>
      <c r="L127" s="1" t="s">
        <v>28</v>
      </c>
      <c r="M127" s="1" t="s">
        <v>28</v>
      </c>
      <c r="N127" s="1" t="s">
        <v>28</v>
      </c>
      <c r="O127" s="1" t="s">
        <v>28</v>
      </c>
      <c r="P127" s="1" t="s">
        <v>28</v>
      </c>
      <c r="Q127" s="1" t="s">
        <v>28</v>
      </c>
      <c r="R127" s="1" t="s">
        <v>29</v>
      </c>
      <c r="S127" s="1" t="s">
        <v>28</v>
      </c>
      <c r="T127" s="1" t="s">
        <v>28</v>
      </c>
      <c r="U127" s="1" t="s">
        <v>28</v>
      </c>
      <c r="V127" s="1" t="s">
        <v>28</v>
      </c>
      <c r="W127" s="21" t="str">
        <f aca="false">IF(L127="X","(1&lt;&lt;"&amp;L$2&amp;") | ","")</f>
        <v/>
      </c>
      <c r="X127" s="21" t="str">
        <f aca="false">IF(M127="X","(1&lt;&lt;"&amp;M$2&amp;") | ","")</f>
        <v/>
      </c>
      <c r="Y127" s="21" t="str">
        <f aca="false">IF(N127="X","(1&lt;&lt;"&amp;N$2&amp;") | ","")</f>
        <v/>
      </c>
      <c r="Z127" s="21" t="str">
        <f aca="false">IF(O127="X","(1&lt;&lt;"&amp;O$2&amp;") | ","")</f>
        <v/>
      </c>
      <c r="AA127" s="21" t="str">
        <f aca="false">IF(P127="X","(1&lt;&lt;"&amp;P$2&amp;") | ","")</f>
        <v/>
      </c>
      <c r="AB127" s="21" t="str">
        <f aca="false">IF(Q127="X","(1&lt;&lt;"&amp;Q$2&amp;") | ","")</f>
        <v/>
      </c>
      <c r="AC127" s="21" t="str">
        <f aca="false">IF(R127="X","(1&lt;&lt;"&amp;R$2&amp;") | ","")</f>
        <v>(1&lt;&lt;(int)MasterType::String) | </v>
      </c>
      <c r="AD127" s="21" t="str">
        <f aca="false">IF(S127="X","(1&lt;&lt;"&amp;S$2&amp;") | ","")</f>
        <v/>
      </c>
      <c r="AE127" s="21" t="str">
        <f aca="false">IF(T127="X","(1&lt;&lt;"&amp;T$2&amp;") | ","")</f>
        <v/>
      </c>
      <c r="AF127" s="21" t="str">
        <f aca="false">IF(U127="X","(1&lt;&lt;"&amp;U$2&amp;") | ","")</f>
        <v/>
      </c>
      <c r="AG127" s="21" t="str">
        <f aca="false">IF(V127="X","(1&lt;&lt;"&amp;V$2&amp;") | ","")</f>
        <v/>
      </c>
      <c r="AH127" s="21" t="str">
        <f aca="false">W127&amp;X127&amp;Y127&amp;Z127&amp;AA127&amp;AB127&amp;AC127&amp;AD127&amp;AE127&amp;AF127&amp;AG127</f>
        <v>(1&lt;&lt;(int)MasterType::String) | </v>
      </c>
      <c r="AJ127" s="1" t="s">
        <v>28</v>
      </c>
      <c r="AK127" s="1" t="s">
        <v>28</v>
      </c>
      <c r="AL127" s="1" t="s">
        <v>28</v>
      </c>
      <c r="AM127" s="1" t="s">
        <v>28</v>
      </c>
      <c r="AN127" s="1" t="s">
        <v>28</v>
      </c>
      <c r="AO127" s="1" t="s">
        <v>28</v>
      </c>
      <c r="AP127" s="1" t="s">
        <v>29</v>
      </c>
      <c r="AQ127" s="1" t="s">
        <v>28</v>
      </c>
      <c r="AR127" s="1" t="s">
        <v>28</v>
      </c>
      <c r="AS127" s="1" t="s">
        <v>28</v>
      </c>
      <c r="AT127" s="1" t="s">
        <v>28</v>
      </c>
      <c r="AU127" s="21" t="str">
        <f aca="false">IF(AJ127="X","(1&lt;&lt;"&amp;AJ$2&amp;") | ","")</f>
        <v/>
      </c>
      <c r="AV127" s="21" t="str">
        <f aca="false">IF(AK127="X","(1&lt;&lt;"&amp;AK$2&amp;") | ","")</f>
        <v/>
      </c>
      <c r="AW127" s="21" t="str">
        <f aca="false">IF(AL127="X","(1&lt;&lt;"&amp;AL$2&amp;") | ","")</f>
        <v/>
      </c>
      <c r="AX127" s="21" t="str">
        <f aca="false">IF(AM127="X","(1&lt;&lt;"&amp;AM$2&amp;") | ","")</f>
        <v/>
      </c>
      <c r="AY127" s="21" t="str">
        <f aca="false">IF(AN127="X","(1&lt;&lt;"&amp;AN$2&amp;") | ","")</f>
        <v/>
      </c>
      <c r="AZ127" s="21" t="str">
        <f aca="false">IF(AO127="X","(1&lt;&lt;"&amp;AO$2&amp;") | ","")</f>
        <v/>
      </c>
      <c r="BA127" s="21" t="str">
        <f aca="false">IF(AP127="X","(1&lt;&lt;"&amp;AP$2&amp;") | ","")</f>
        <v>(1&lt;&lt;(int)MasterType::String) | </v>
      </c>
      <c r="BB127" s="21" t="str">
        <f aca="false">IF(AQ127="X","(1&lt;&lt;"&amp;AQ$2&amp;") | ","")</f>
        <v/>
      </c>
      <c r="BC127" s="21" t="str">
        <f aca="false">IF(AR127="X","(1&lt;&lt;"&amp;AR$2&amp;") | ","")</f>
        <v/>
      </c>
      <c r="BD127" s="21" t="str">
        <f aca="false">IF(AS127="X","(1&lt;&lt;"&amp;AS$2&amp;") | ","")</f>
        <v/>
      </c>
      <c r="BE127" s="21" t="str">
        <f aca="false">IF(AT127="X","(1&lt;&lt;"&amp;AT$2&amp;") | ","")</f>
        <v/>
      </c>
      <c r="BF127" s="21" t="str">
        <f aca="false">AU127&amp;AV127&amp;AW127&amp;AX127&amp;AY127&amp;AZ127&amp;BA127&amp;BB127&amp;BC127&amp;BD127&amp;BE127</f>
        <v>(1&lt;&lt;(int)MasterType::String) | </v>
      </c>
      <c r="BH127" s="7" t="str">
        <f aca="false">"  {"&amp;A127&amp;REPT(" ",29-LEN(A127))&amp;", {"&amp;F127&amp;REPT(" ",5-LEN(F127))&amp;","&amp;G127&amp;REPT(" ",5-LEN(G127))&amp;"}, "&amp;H127&amp;REPT(" ",23-LEN(H127))&amp;", "&amp;I127&amp;REPT(" ",19-LEN(I127))&amp;", "&amp;J127&amp;REPT(" ",20-LEN(J127))&amp;","&amp;" { "&amp;IF(AH127="",0,MID(AH127,1,LEN(AH127)-2))&amp;", "&amp;IF(BF127="",0,MID(BF127,1,LEN(BF127)-2))&amp;" } },"</f>
        <v>  {ExprOperator::Initializ      , {false,false}, (ExprPromMode)0        , (MasterType)0      , MasterType::String  , { (1&lt;&lt;(int)MasterType::String) , (1&lt;&lt;(int)MasterType::String)  } },</v>
      </c>
    </row>
    <row r="128" customFormat="false" ht="15" hidden="false" customHeight="false" outlineLevel="0" collapsed="false">
      <c r="A128" s="1" t="s">
        <v>112</v>
      </c>
      <c r="B128" s="2" t="s">
        <v>113</v>
      </c>
      <c r="C128" s="20" t="s">
        <v>114</v>
      </c>
      <c r="D128" s="3" t="s">
        <v>57</v>
      </c>
      <c r="E128" s="3" t="str">
        <f aca="false">IF(OR(F128="true",G128="true"),"X","-")</f>
        <v>-</v>
      </c>
      <c r="F128" s="3" t="str">
        <f aca="false">IF(COUNTIF(L128:U128,"X")&gt;1,"true","false")</f>
        <v>false</v>
      </c>
      <c r="G128" s="3" t="str">
        <f aca="false">IF(COUNTIF(AJ128:AS128,"X")&gt;1,"true","false")</f>
        <v>false</v>
      </c>
      <c r="H128" s="3" t="s">
        <v>25</v>
      </c>
      <c r="I128" s="3" t="s">
        <v>26</v>
      </c>
      <c r="J128" s="14" t="s">
        <v>115</v>
      </c>
      <c r="L128" s="1" t="s">
        <v>28</v>
      </c>
      <c r="M128" s="1" t="s">
        <v>28</v>
      </c>
      <c r="N128" s="1" t="s">
        <v>28</v>
      </c>
      <c r="O128" s="1" t="s">
        <v>28</v>
      </c>
      <c r="P128" s="1" t="s">
        <v>28</v>
      </c>
      <c r="Q128" s="1" t="s">
        <v>28</v>
      </c>
      <c r="R128" s="1" t="s">
        <v>28</v>
      </c>
      <c r="S128" s="1" t="s">
        <v>29</v>
      </c>
      <c r="T128" s="1" t="s">
        <v>28</v>
      </c>
      <c r="U128" s="1" t="s">
        <v>28</v>
      </c>
      <c r="V128" s="1" t="s">
        <v>28</v>
      </c>
      <c r="W128" s="21" t="str">
        <f aca="false">IF(L128="X","(1&lt;&lt;"&amp;L$2&amp;") | ","")</f>
        <v/>
      </c>
      <c r="X128" s="21" t="str">
        <f aca="false">IF(M128="X","(1&lt;&lt;"&amp;M$2&amp;") | ","")</f>
        <v/>
      </c>
      <c r="Y128" s="21" t="str">
        <f aca="false">IF(N128="X","(1&lt;&lt;"&amp;N$2&amp;") | ","")</f>
        <v/>
      </c>
      <c r="Z128" s="21" t="str">
        <f aca="false">IF(O128="X","(1&lt;&lt;"&amp;O$2&amp;") | ","")</f>
        <v/>
      </c>
      <c r="AA128" s="21" t="str">
        <f aca="false">IF(P128="X","(1&lt;&lt;"&amp;P$2&amp;") | ","")</f>
        <v/>
      </c>
      <c r="AB128" s="21" t="str">
        <f aca="false">IF(Q128="X","(1&lt;&lt;"&amp;Q$2&amp;") | ","")</f>
        <v/>
      </c>
      <c r="AC128" s="21" t="str">
        <f aca="false">IF(R128="X","(1&lt;&lt;"&amp;R$2&amp;") | ","")</f>
        <v/>
      </c>
      <c r="AD128" s="21" t="str">
        <f aca="false">IF(S128="X","(1&lt;&lt;"&amp;S$2&amp;") | ","")</f>
        <v>(1&lt;&lt;(int)MasterType::Enum) | </v>
      </c>
      <c r="AE128" s="21" t="str">
        <f aca="false">IF(T128="X","(1&lt;&lt;"&amp;T$2&amp;") | ","")</f>
        <v/>
      </c>
      <c r="AF128" s="21" t="str">
        <f aca="false">IF(U128="X","(1&lt;&lt;"&amp;U$2&amp;") | ","")</f>
        <v/>
      </c>
      <c r="AG128" s="21" t="str">
        <f aca="false">IF(V128="X","(1&lt;&lt;"&amp;V$2&amp;") | ","")</f>
        <v/>
      </c>
      <c r="AH128" s="21" t="str">
        <f aca="false">W128&amp;X128&amp;Y128&amp;Z128&amp;AA128&amp;AB128&amp;AC128&amp;AD128&amp;AE128&amp;AF128&amp;AG128</f>
        <v>(1&lt;&lt;(int)MasterType::Enum) | </v>
      </c>
      <c r="AJ128" s="1" t="s">
        <v>28</v>
      </c>
      <c r="AK128" s="1" t="s">
        <v>28</v>
      </c>
      <c r="AL128" s="1" t="s">
        <v>28</v>
      </c>
      <c r="AM128" s="1" t="s">
        <v>28</v>
      </c>
      <c r="AN128" s="1" t="s">
        <v>28</v>
      </c>
      <c r="AO128" s="1" t="s">
        <v>28</v>
      </c>
      <c r="AP128" s="1" t="s">
        <v>28</v>
      </c>
      <c r="AQ128" s="1" t="s">
        <v>29</v>
      </c>
      <c r="AR128" s="1" t="s">
        <v>28</v>
      </c>
      <c r="AS128" s="1" t="s">
        <v>28</v>
      </c>
      <c r="AT128" s="1" t="s">
        <v>28</v>
      </c>
      <c r="AU128" s="21" t="str">
        <f aca="false">IF(AJ128="X","(1&lt;&lt;"&amp;AJ$2&amp;") | ","")</f>
        <v/>
      </c>
      <c r="AV128" s="21" t="str">
        <f aca="false">IF(AK128="X","(1&lt;&lt;"&amp;AK$2&amp;") | ","")</f>
        <v/>
      </c>
      <c r="AW128" s="21" t="str">
        <f aca="false">IF(AL128="X","(1&lt;&lt;"&amp;AL$2&amp;") | ","")</f>
        <v/>
      </c>
      <c r="AX128" s="21" t="str">
        <f aca="false">IF(AM128="X","(1&lt;&lt;"&amp;AM$2&amp;") | ","")</f>
        <v/>
      </c>
      <c r="AY128" s="21" t="str">
        <f aca="false">IF(AN128="X","(1&lt;&lt;"&amp;AN$2&amp;") | ","")</f>
        <v/>
      </c>
      <c r="AZ128" s="21" t="str">
        <f aca="false">IF(AO128="X","(1&lt;&lt;"&amp;AO$2&amp;") | ","")</f>
        <v/>
      </c>
      <c r="BA128" s="21" t="str">
        <f aca="false">IF(AP128="X","(1&lt;&lt;"&amp;AP$2&amp;") | ","")</f>
        <v/>
      </c>
      <c r="BB128" s="21" t="str">
        <f aca="false">IF(AQ128="X","(1&lt;&lt;"&amp;AQ$2&amp;") | ","")</f>
        <v>(1&lt;&lt;(int)MasterType::Enum) | </v>
      </c>
      <c r="BC128" s="21" t="str">
        <f aca="false">IF(AR128="X","(1&lt;&lt;"&amp;AR$2&amp;") | ","")</f>
        <v/>
      </c>
      <c r="BD128" s="21" t="str">
        <f aca="false">IF(AS128="X","(1&lt;&lt;"&amp;AS$2&amp;") | ","")</f>
        <v/>
      </c>
      <c r="BE128" s="21" t="str">
        <f aca="false">IF(AT128="X","(1&lt;&lt;"&amp;AT$2&amp;") | ","")</f>
        <v/>
      </c>
      <c r="BF128" s="21" t="str">
        <f aca="false">AU128&amp;AV128&amp;AW128&amp;AX128&amp;AY128&amp;AZ128&amp;BA128&amp;BB128&amp;BC128&amp;BD128&amp;BE128</f>
        <v>(1&lt;&lt;(int)MasterType::Enum) | </v>
      </c>
      <c r="BH128" s="7" t="str">
        <f aca="false">"  {"&amp;A128&amp;REPT(" ",29-LEN(A128))&amp;", {"&amp;F128&amp;REPT(" ",5-LEN(F128))&amp;","&amp;G128&amp;REPT(" ",5-LEN(G128))&amp;"}, "&amp;H128&amp;REPT(" ",23-LEN(H128))&amp;", "&amp;I128&amp;REPT(" ",19-LEN(I128))&amp;", "&amp;J128&amp;REPT(" ",20-LEN(J128))&amp;","&amp;" { "&amp;IF(AH128="",0,MID(AH128,1,LEN(AH128)-2))&amp;", "&amp;IF(BF128="",0,MID(BF128,1,LEN(BF128)-2))&amp;" } },"</f>
        <v>  {ExprOperator::Initializ      , {false,false}, (ExprPromMode)0        , (MasterType)0      , MasterType::Enum    , { (1&lt;&lt;(int)MasterType::Enum) , (1&lt;&lt;(int)MasterType::Enum)  } },</v>
      </c>
    </row>
    <row r="129" customFormat="false" ht="15" hidden="false" customHeight="false" outlineLevel="0" collapsed="false">
      <c r="A129" s="1" t="s">
        <v>112</v>
      </c>
      <c r="B129" s="2" t="s">
        <v>113</v>
      </c>
      <c r="C129" s="20" t="s">
        <v>114</v>
      </c>
      <c r="D129" s="3" t="s">
        <v>57</v>
      </c>
      <c r="E129" s="3" t="str">
        <f aca="false">IF(OR(F129="true",G129="true"),"X","-")</f>
        <v>-</v>
      </c>
      <c r="F129" s="3" t="str">
        <f aca="false">IF(COUNTIF(L129:U129,"X")&gt;1,"true","false")</f>
        <v>false</v>
      </c>
      <c r="G129" s="3" t="str">
        <f aca="false">IF(COUNTIF(AJ129:AS129,"X")&gt;1,"true","false")</f>
        <v>false</v>
      </c>
      <c r="H129" s="3" t="s">
        <v>25</v>
      </c>
      <c r="I129" s="3" t="s">
        <v>26</v>
      </c>
      <c r="J129" s="14" t="s">
        <v>116</v>
      </c>
      <c r="L129" s="1" t="s">
        <v>28</v>
      </c>
      <c r="M129" s="1" t="s">
        <v>28</v>
      </c>
      <c r="N129" s="1" t="s">
        <v>28</v>
      </c>
      <c r="O129" s="1" t="s">
        <v>28</v>
      </c>
      <c r="P129" s="1" t="s">
        <v>28</v>
      </c>
      <c r="Q129" s="1" t="s">
        <v>28</v>
      </c>
      <c r="R129" s="1" t="s">
        <v>28</v>
      </c>
      <c r="S129" s="1" t="s">
        <v>28</v>
      </c>
      <c r="T129" s="1" t="s">
        <v>29</v>
      </c>
      <c r="U129" s="1" t="s">
        <v>28</v>
      </c>
      <c r="V129" s="1" t="s">
        <v>28</v>
      </c>
      <c r="W129" s="21" t="str">
        <f aca="false">IF(L129="X","(1&lt;&lt;"&amp;L$2&amp;") | ","")</f>
        <v/>
      </c>
      <c r="X129" s="21" t="str">
        <f aca="false">IF(M129="X","(1&lt;&lt;"&amp;M$2&amp;") | ","")</f>
        <v/>
      </c>
      <c r="Y129" s="21" t="str">
        <f aca="false">IF(N129="X","(1&lt;&lt;"&amp;N$2&amp;") | ","")</f>
        <v/>
      </c>
      <c r="Z129" s="21" t="str">
        <f aca="false">IF(O129="X","(1&lt;&lt;"&amp;O$2&amp;") | ","")</f>
        <v/>
      </c>
      <c r="AA129" s="21" t="str">
        <f aca="false">IF(P129="X","(1&lt;&lt;"&amp;P$2&amp;") | ","")</f>
        <v/>
      </c>
      <c r="AB129" s="21" t="str">
        <f aca="false">IF(Q129="X","(1&lt;&lt;"&amp;Q$2&amp;") | ","")</f>
        <v/>
      </c>
      <c r="AC129" s="21" t="str">
        <f aca="false">IF(R129="X","(1&lt;&lt;"&amp;R$2&amp;") | ","")</f>
        <v/>
      </c>
      <c r="AD129" s="21" t="str">
        <f aca="false">IF(S129="X","(1&lt;&lt;"&amp;S$2&amp;") | ","")</f>
        <v/>
      </c>
      <c r="AE129" s="21" t="str">
        <f aca="false">IF(T129="X","(1&lt;&lt;"&amp;T$2&amp;") | ","")</f>
        <v>(1&lt;&lt;(int)MasterType::Class) | </v>
      </c>
      <c r="AF129" s="21" t="str">
        <f aca="false">IF(U129="X","(1&lt;&lt;"&amp;U$2&amp;") | ","")</f>
        <v/>
      </c>
      <c r="AG129" s="21" t="str">
        <f aca="false">IF(V129="X","(1&lt;&lt;"&amp;V$2&amp;") | ","")</f>
        <v/>
      </c>
      <c r="AH129" s="21" t="str">
        <f aca="false">W129&amp;X129&amp;Y129&amp;Z129&amp;AA129&amp;AB129&amp;AC129&amp;AD129&amp;AE129&amp;AF129&amp;AG129</f>
        <v>(1&lt;&lt;(int)MasterType::Class) | </v>
      </c>
      <c r="AJ129" s="1" t="s">
        <v>28</v>
      </c>
      <c r="AK129" s="1" t="s">
        <v>28</v>
      </c>
      <c r="AL129" s="1" t="s">
        <v>28</v>
      </c>
      <c r="AM129" s="1" t="s">
        <v>28</v>
      </c>
      <c r="AN129" s="1" t="s">
        <v>28</v>
      </c>
      <c r="AO129" s="1" t="s">
        <v>28</v>
      </c>
      <c r="AP129" s="1" t="s">
        <v>28</v>
      </c>
      <c r="AQ129" s="1" t="s">
        <v>28</v>
      </c>
      <c r="AR129" s="1" t="s">
        <v>29</v>
      </c>
      <c r="AS129" s="1" t="s">
        <v>28</v>
      </c>
      <c r="AT129" s="1" t="s">
        <v>28</v>
      </c>
      <c r="AU129" s="21" t="str">
        <f aca="false">IF(AJ129="X","(1&lt;&lt;"&amp;AJ$2&amp;") | ","")</f>
        <v/>
      </c>
      <c r="AV129" s="21" t="str">
        <f aca="false">IF(AK129="X","(1&lt;&lt;"&amp;AK$2&amp;") | ","")</f>
        <v/>
      </c>
      <c r="AW129" s="21" t="str">
        <f aca="false">IF(AL129="X","(1&lt;&lt;"&amp;AL$2&amp;") | ","")</f>
        <v/>
      </c>
      <c r="AX129" s="21" t="str">
        <f aca="false">IF(AM129="X","(1&lt;&lt;"&amp;AM$2&amp;") | ","")</f>
        <v/>
      </c>
      <c r="AY129" s="21" t="str">
        <f aca="false">IF(AN129="X","(1&lt;&lt;"&amp;AN$2&amp;") | ","")</f>
        <v/>
      </c>
      <c r="AZ129" s="21" t="str">
        <f aca="false">IF(AO129="X","(1&lt;&lt;"&amp;AO$2&amp;") | ","")</f>
        <v/>
      </c>
      <c r="BA129" s="21" t="str">
        <f aca="false">IF(AP129="X","(1&lt;&lt;"&amp;AP$2&amp;") | ","")</f>
        <v/>
      </c>
      <c r="BB129" s="21" t="str">
        <f aca="false">IF(AQ129="X","(1&lt;&lt;"&amp;AQ$2&amp;") | ","")</f>
        <v/>
      </c>
      <c r="BC129" s="21" t="str">
        <f aca="false">IF(AR129="X","(1&lt;&lt;"&amp;AR$2&amp;") | ","")</f>
        <v>(1&lt;&lt;(int)MasterType::Class) | </v>
      </c>
      <c r="BD129" s="21" t="str">
        <f aca="false">IF(AS129="X","(1&lt;&lt;"&amp;AS$2&amp;") | ","")</f>
        <v/>
      </c>
      <c r="BE129" s="21" t="str">
        <f aca="false">IF(AT129="X","(1&lt;&lt;"&amp;AT$2&amp;") | ","")</f>
        <v/>
      </c>
      <c r="BF129" s="21" t="str">
        <f aca="false">AU129&amp;AV129&amp;AW129&amp;AX129&amp;AY129&amp;AZ129&amp;BA129&amp;BB129&amp;BC129&amp;BD129&amp;BE129</f>
        <v>(1&lt;&lt;(int)MasterType::Class) | </v>
      </c>
      <c r="BH129" s="7" t="str">
        <f aca="false">"  {"&amp;A129&amp;REPT(" ",29-LEN(A129))&amp;", {"&amp;F129&amp;REPT(" ",5-LEN(F129))&amp;","&amp;G129&amp;REPT(" ",5-LEN(G129))&amp;"}, "&amp;H129&amp;REPT(" ",23-LEN(H129))&amp;", "&amp;I129&amp;REPT(" ",19-LEN(I129))&amp;", "&amp;J129&amp;REPT(" ",20-LEN(J129))&amp;","&amp;" { "&amp;IF(AH129="",0,MID(AH129,1,LEN(AH129)-2))&amp;", "&amp;IF(BF129="",0,MID(BF129,1,LEN(BF129)-2))&amp;" } },"</f>
        <v>  {ExprOperator::Initializ      , {false,false}, (ExprPromMode)0        , (MasterType)0      , MasterType::Class   , { (1&lt;&lt;(int)MasterType::Class) , (1&lt;&lt;(int)MasterType::Class)  } },</v>
      </c>
    </row>
    <row r="130" customFormat="false" ht="15" hidden="false" customHeight="false" outlineLevel="0" collapsed="false">
      <c r="A130" s="1" t="s">
        <v>112</v>
      </c>
      <c r="B130" s="2" t="s">
        <v>113</v>
      </c>
      <c r="C130" s="20" t="s">
        <v>114</v>
      </c>
      <c r="D130" s="3" t="s">
        <v>57</v>
      </c>
      <c r="E130" s="3" t="str">
        <f aca="false">IF(OR(F130="true",G130="true"),"X","-")</f>
        <v>-</v>
      </c>
      <c r="F130" s="3" t="str">
        <f aca="false">IF(COUNTIF(L130:U130,"X")&gt;1,"true","false")</f>
        <v>false</v>
      </c>
      <c r="G130" s="3" t="str">
        <f aca="false">IF(COUNTIF(AJ130:AS130,"X")&gt;1,"true","false")</f>
        <v>false</v>
      </c>
      <c r="H130" s="3" t="s">
        <v>25</v>
      </c>
      <c r="I130" s="3" t="s">
        <v>26</v>
      </c>
      <c r="J130" s="14" t="s">
        <v>117</v>
      </c>
      <c r="L130" s="1" t="s">
        <v>28</v>
      </c>
      <c r="M130" s="1" t="s">
        <v>28</v>
      </c>
      <c r="N130" s="1" t="s">
        <v>28</v>
      </c>
      <c r="O130" s="1" t="s">
        <v>28</v>
      </c>
      <c r="P130" s="1" t="s">
        <v>28</v>
      </c>
      <c r="Q130" s="1" t="s">
        <v>28</v>
      </c>
      <c r="R130" s="1" t="s">
        <v>28</v>
      </c>
      <c r="S130" s="1" t="s">
        <v>28</v>
      </c>
      <c r="T130" s="1" t="s">
        <v>28</v>
      </c>
      <c r="U130" s="1" t="s">
        <v>29</v>
      </c>
      <c r="V130" s="1" t="s">
        <v>28</v>
      </c>
      <c r="W130" s="21" t="str">
        <f aca="false">IF(L130="X","(1&lt;&lt;"&amp;L$2&amp;") | ","")</f>
        <v/>
      </c>
      <c r="X130" s="21" t="str">
        <f aca="false">IF(M130="X","(1&lt;&lt;"&amp;M$2&amp;") | ","")</f>
        <v/>
      </c>
      <c r="Y130" s="21" t="str">
        <f aca="false">IF(N130="X","(1&lt;&lt;"&amp;N$2&amp;") | ","")</f>
        <v/>
      </c>
      <c r="Z130" s="21" t="str">
        <f aca="false">IF(O130="X","(1&lt;&lt;"&amp;O$2&amp;") | ","")</f>
        <v/>
      </c>
      <c r="AA130" s="21" t="str">
        <f aca="false">IF(P130="X","(1&lt;&lt;"&amp;P$2&amp;") | ","")</f>
        <v/>
      </c>
      <c r="AB130" s="21" t="str">
        <f aca="false">IF(Q130="X","(1&lt;&lt;"&amp;Q$2&amp;") | ","")</f>
        <v/>
      </c>
      <c r="AC130" s="21" t="str">
        <f aca="false">IF(R130="X","(1&lt;&lt;"&amp;R$2&amp;") | ","")</f>
        <v/>
      </c>
      <c r="AD130" s="21" t="str">
        <f aca="false">IF(S130="X","(1&lt;&lt;"&amp;S$2&amp;") | ","")</f>
        <v/>
      </c>
      <c r="AE130" s="21" t="str">
        <f aca="false">IF(T130="X","(1&lt;&lt;"&amp;T$2&amp;") | ","")</f>
        <v/>
      </c>
      <c r="AF130" s="21" t="str">
        <f aca="false">IF(U130="X","(1&lt;&lt;"&amp;U$2&amp;") | ","")</f>
        <v>(1&lt;&lt;(int)MasterType::FixArray) | </v>
      </c>
      <c r="AG130" s="21" t="str">
        <f aca="false">IF(V130="X","(1&lt;&lt;"&amp;V$2&amp;") | ","")</f>
        <v/>
      </c>
      <c r="AH130" s="21" t="str">
        <f aca="false">W130&amp;X130&amp;Y130&amp;Z130&amp;AA130&amp;AB130&amp;AC130&amp;AD130&amp;AE130&amp;AF130&amp;AG130</f>
        <v>(1&lt;&lt;(int)MasterType::FixArray) | </v>
      </c>
      <c r="AJ130" s="1" t="s">
        <v>28</v>
      </c>
      <c r="AK130" s="1" t="s">
        <v>28</v>
      </c>
      <c r="AL130" s="1" t="s">
        <v>28</v>
      </c>
      <c r="AM130" s="1" t="s">
        <v>28</v>
      </c>
      <c r="AN130" s="1" t="s">
        <v>28</v>
      </c>
      <c r="AO130" s="1" t="s">
        <v>28</v>
      </c>
      <c r="AP130" s="1" t="s">
        <v>28</v>
      </c>
      <c r="AQ130" s="1" t="s">
        <v>28</v>
      </c>
      <c r="AR130" s="1" t="s">
        <v>28</v>
      </c>
      <c r="AS130" s="1" t="s">
        <v>29</v>
      </c>
      <c r="AT130" s="1" t="s">
        <v>28</v>
      </c>
      <c r="AU130" s="21" t="str">
        <f aca="false">IF(AJ130="X","(1&lt;&lt;"&amp;AJ$2&amp;") | ","")</f>
        <v/>
      </c>
      <c r="AV130" s="21" t="str">
        <f aca="false">IF(AK130="X","(1&lt;&lt;"&amp;AK$2&amp;") | ","")</f>
        <v/>
      </c>
      <c r="AW130" s="21" t="str">
        <f aca="false">IF(AL130="X","(1&lt;&lt;"&amp;AL$2&amp;") | ","")</f>
        <v/>
      </c>
      <c r="AX130" s="21" t="str">
        <f aca="false">IF(AM130="X","(1&lt;&lt;"&amp;AM$2&amp;") | ","")</f>
        <v/>
      </c>
      <c r="AY130" s="21" t="str">
        <f aca="false">IF(AN130="X","(1&lt;&lt;"&amp;AN$2&amp;") | ","")</f>
        <v/>
      </c>
      <c r="AZ130" s="21" t="str">
        <f aca="false">IF(AO130="X","(1&lt;&lt;"&amp;AO$2&amp;") | ","")</f>
        <v/>
      </c>
      <c r="BA130" s="21" t="str">
        <f aca="false">IF(AP130="X","(1&lt;&lt;"&amp;AP$2&amp;") | ","")</f>
        <v/>
      </c>
      <c r="BB130" s="21" t="str">
        <f aca="false">IF(AQ130="X","(1&lt;&lt;"&amp;AQ$2&amp;") | ","")</f>
        <v/>
      </c>
      <c r="BC130" s="21" t="str">
        <f aca="false">IF(AR130="X","(1&lt;&lt;"&amp;AR$2&amp;") | ","")</f>
        <v/>
      </c>
      <c r="BD130" s="21" t="str">
        <f aca="false">IF(AS130="X","(1&lt;&lt;"&amp;AS$2&amp;") | ","")</f>
        <v>(1&lt;&lt;(int)MasterType::FixArray) | </v>
      </c>
      <c r="BE130" s="21" t="str">
        <f aca="false">IF(AT130="X","(1&lt;&lt;"&amp;AT$2&amp;") | ","")</f>
        <v/>
      </c>
      <c r="BF130" s="21" t="str">
        <f aca="false">AU130&amp;AV130&amp;AW130&amp;AX130&amp;AY130&amp;AZ130&amp;BA130&amp;BB130&amp;BC130&amp;BD130&amp;BE130</f>
        <v>(1&lt;&lt;(int)MasterType::FixArray) | </v>
      </c>
      <c r="BH130" s="7" t="str">
        <f aca="false">"  {"&amp;A130&amp;REPT(" ",29-LEN(A130))&amp;", {"&amp;F130&amp;REPT(" ",5-LEN(F130))&amp;","&amp;G130&amp;REPT(" ",5-LEN(G130))&amp;"}, "&amp;H130&amp;REPT(" ",23-LEN(H130))&amp;", "&amp;I130&amp;REPT(" ",19-LEN(I130))&amp;", "&amp;J130&amp;REPT(" ",20-LEN(J130))&amp;","&amp;" { "&amp;IF(AH130="",0,MID(AH130,1,LEN(AH130)-2))&amp;", "&amp;IF(BF130="",0,MID(BF130,1,LEN(BF130)-2))&amp;" } },"</f>
        <v>  {ExprOperator::Initializ      , {false,false}, (ExprPromMode)0        , (MasterType)0      , MasterType::FixArray, { (1&lt;&lt;(int)MasterType::FixArray) , (1&lt;&lt;(int)MasterType::FixArray)  } },</v>
      </c>
    </row>
    <row r="131" customFormat="false" ht="15" hidden="false" customHeight="false" outlineLevel="0" collapsed="false">
      <c r="A131" s="1" t="s">
        <v>112</v>
      </c>
      <c r="B131" s="2" t="s">
        <v>113</v>
      </c>
      <c r="C131" s="20" t="s">
        <v>114</v>
      </c>
      <c r="D131" s="3" t="s">
        <v>57</v>
      </c>
      <c r="E131" s="3" t="str">
        <f aca="false">IF(OR(F131="true",G131="true"),"X","-")</f>
        <v>-</v>
      </c>
      <c r="F131" s="3" t="str">
        <f aca="false">IF(COUNTIF(L131:U131,"X")&gt;1,"true","false")</f>
        <v>false</v>
      </c>
      <c r="G131" s="3" t="str">
        <f aca="false">IF(COUNTIF(AJ131:AS131,"X")&gt;1,"true","false")</f>
        <v>false</v>
      </c>
      <c r="H131" s="3" t="s">
        <v>25</v>
      </c>
      <c r="I131" s="3" t="s">
        <v>26</v>
      </c>
      <c r="J131" s="14" t="s">
        <v>118</v>
      </c>
      <c r="L131" s="1" t="s">
        <v>28</v>
      </c>
      <c r="M131" s="1" t="s">
        <v>28</v>
      </c>
      <c r="N131" s="1" t="s">
        <v>28</v>
      </c>
      <c r="O131" s="1" t="s">
        <v>28</v>
      </c>
      <c r="P131" s="1" t="s">
        <v>28</v>
      </c>
      <c r="Q131" s="1" t="s">
        <v>28</v>
      </c>
      <c r="R131" s="1" t="s">
        <v>28</v>
      </c>
      <c r="S131" s="1" t="s">
        <v>28</v>
      </c>
      <c r="T131" s="1" t="s">
        <v>28</v>
      </c>
      <c r="U131" s="1" t="s">
        <v>28</v>
      </c>
      <c r="V131" s="1" t="s">
        <v>29</v>
      </c>
      <c r="W131" s="21" t="str">
        <f aca="false">IF(L131="X","(1&lt;&lt;"&amp;L$2&amp;") | ","")</f>
        <v/>
      </c>
      <c r="X131" s="21" t="str">
        <f aca="false">IF(M131="X","(1&lt;&lt;"&amp;M$2&amp;") | ","")</f>
        <v/>
      </c>
      <c r="Y131" s="21" t="str">
        <f aca="false">IF(N131="X","(1&lt;&lt;"&amp;N$2&amp;") | ","")</f>
        <v/>
      </c>
      <c r="Z131" s="21" t="str">
        <f aca="false">IF(O131="X","(1&lt;&lt;"&amp;O$2&amp;") | ","")</f>
        <v/>
      </c>
      <c r="AA131" s="21" t="str">
        <f aca="false">IF(P131="X","(1&lt;&lt;"&amp;P$2&amp;") | ","")</f>
        <v/>
      </c>
      <c r="AB131" s="21" t="str">
        <f aca="false">IF(Q131="X","(1&lt;&lt;"&amp;Q$2&amp;") | ","")</f>
        <v/>
      </c>
      <c r="AC131" s="21" t="str">
        <f aca="false">IF(R131="X","(1&lt;&lt;"&amp;R$2&amp;") | ","")</f>
        <v/>
      </c>
      <c r="AD131" s="21" t="str">
        <f aca="false">IF(S131="X","(1&lt;&lt;"&amp;S$2&amp;") | ","")</f>
        <v/>
      </c>
      <c r="AE131" s="21" t="str">
        <f aca="false">IF(T131="X","(1&lt;&lt;"&amp;T$2&amp;") | ","")</f>
        <v/>
      </c>
      <c r="AF131" s="21" t="str">
        <f aca="false">IF(U131="X","(1&lt;&lt;"&amp;U$2&amp;") | ","")</f>
        <v/>
      </c>
      <c r="AG131" s="21" t="str">
        <f aca="false">IF(V131="X","(1&lt;&lt;"&amp;V$2&amp;") | ","")</f>
        <v>(1&lt;&lt;(int)MasterType::DynArray) | </v>
      </c>
      <c r="AH131" s="21" t="str">
        <f aca="false">W131&amp;X131&amp;Y131&amp;Z131&amp;AA131&amp;AB131&amp;AC131&amp;AD131&amp;AE131&amp;AF131&amp;AG131</f>
        <v>(1&lt;&lt;(int)MasterType::DynArray) | </v>
      </c>
      <c r="AJ131" s="1" t="s">
        <v>28</v>
      </c>
      <c r="AK131" s="1" t="s">
        <v>28</v>
      </c>
      <c r="AL131" s="1" t="s">
        <v>28</v>
      </c>
      <c r="AM131" s="1" t="s">
        <v>28</v>
      </c>
      <c r="AN131" s="1" t="s">
        <v>28</v>
      </c>
      <c r="AO131" s="1" t="s">
        <v>28</v>
      </c>
      <c r="AP131" s="1" t="s">
        <v>28</v>
      </c>
      <c r="AQ131" s="1" t="s">
        <v>28</v>
      </c>
      <c r="AR131" s="1" t="s">
        <v>28</v>
      </c>
      <c r="AS131" s="1" t="s">
        <v>28</v>
      </c>
      <c r="AT131" s="1" t="s">
        <v>29</v>
      </c>
      <c r="AU131" s="21" t="str">
        <f aca="false">IF(AJ131="X","(1&lt;&lt;"&amp;AJ$2&amp;") | ","")</f>
        <v/>
      </c>
      <c r="AV131" s="21" t="str">
        <f aca="false">IF(AK131="X","(1&lt;&lt;"&amp;AK$2&amp;") | ","")</f>
        <v/>
      </c>
      <c r="AW131" s="21" t="str">
        <f aca="false">IF(AL131="X","(1&lt;&lt;"&amp;AL$2&amp;") | ","")</f>
        <v/>
      </c>
      <c r="AX131" s="21" t="str">
        <f aca="false">IF(AM131="X","(1&lt;&lt;"&amp;AM$2&amp;") | ","")</f>
        <v/>
      </c>
      <c r="AY131" s="21" t="str">
        <f aca="false">IF(AN131="X","(1&lt;&lt;"&amp;AN$2&amp;") | ","")</f>
        <v/>
      </c>
      <c r="AZ131" s="21" t="str">
        <f aca="false">IF(AO131="X","(1&lt;&lt;"&amp;AO$2&amp;") | ","")</f>
        <v/>
      </c>
      <c r="BA131" s="21" t="str">
        <f aca="false">IF(AP131="X","(1&lt;&lt;"&amp;AP$2&amp;") | ","")</f>
        <v/>
      </c>
      <c r="BB131" s="21" t="str">
        <f aca="false">IF(AQ131="X","(1&lt;&lt;"&amp;AQ$2&amp;") | ","")</f>
        <v/>
      </c>
      <c r="BC131" s="21" t="str">
        <f aca="false">IF(AR131="X","(1&lt;&lt;"&amp;AR$2&amp;") | ","")</f>
        <v/>
      </c>
      <c r="BD131" s="21" t="str">
        <f aca="false">IF(AS131="X","(1&lt;&lt;"&amp;AS$2&amp;") | ","")</f>
        <v/>
      </c>
      <c r="BE131" s="21" t="str">
        <f aca="false">IF(AT131="X","(1&lt;&lt;"&amp;AT$2&amp;") | ","")</f>
        <v>(1&lt;&lt;(int)MasterType::DynArray) | </v>
      </c>
      <c r="BF131" s="21" t="str">
        <f aca="false">AU131&amp;AV131&amp;AW131&amp;AX131&amp;AY131&amp;AZ131&amp;BA131&amp;BB131&amp;BC131&amp;BD131&amp;BE131</f>
        <v>(1&lt;&lt;(int)MasterType::DynArray) | </v>
      </c>
      <c r="BH131" s="7" t="str">
        <f aca="false">"  {"&amp;A131&amp;REPT(" ",29-LEN(A131))&amp;", {"&amp;F131&amp;REPT(" ",5-LEN(F131))&amp;","&amp;G131&amp;REPT(" ",5-LEN(G131))&amp;"}, "&amp;H131&amp;REPT(" ",23-LEN(H131))&amp;", "&amp;I131&amp;REPT(" ",19-LEN(I131))&amp;", "&amp;J131&amp;REPT(" ",20-LEN(J131))&amp;","&amp;" { "&amp;IF(AH131="",0,MID(AH131,1,LEN(AH131)-2))&amp;", "&amp;IF(BF131="",0,MID(BF131,1,LEN(BF131)-2))&amp;" } },"</f>
        <v>  {ExprOperator::Initializ      , {false,false}, (ExprPromMode)0        , (MasterType)0      , MasterType::DynArray, { (1&lt;&lt;(int)MasterType::DynArray) , (1&lt;&lt;(int)MasterType::DynArray)  } },</v>
      </c>
    </row>
    <row r="132" customFormat="false" ht="15" hidden="false" customHeight="false" outlineLevel="0" collapsed="false">
      <c r="A132" s="1" t="s">
        <v>119</v>
      </c>
      <c r="B132" s="2" t="s">
        <v>113</v>
      </c>
      <c r="C132" s="20" t="s">
        <v>114</v>
      </c>
      <c r="D132" s="3" t="s">
        <v>57</v>
      </c>
      <c r="E132" s="3" t="str">
        <f aca="false">IF(OR(F132="true",G132="true"),"X","-")</f>
        <v>-</v>
      </c>
      <c r="F132" s="3" t="str">
        <f aca="false">IF(COUNTIF(L132:U132,"X")&gt;1,"true","false")</f>
        <v>false</v>
      </c>
      <c r="G132" s="3" t="str">
        <f aca="false">IF(COUNTIF(AJ132:AS132,"X")&gt;1,"true","false")</f>
        <v>false</v>
      </c>
      <c r="H132" s="3" t="s">
        <v>25</v>
      </c>
      <c r="I132" s="3" t="s">
        <v>26</v>
      </c>
      <c r="J132" s="14" t="s">
        <v>50</v>
      </c>
      <c r="L132" s="1" t="s">
        <v>29</v>
      </c>
      <c r="M132" s="1" t="s">
        <v>28</v>
      </c>
      <c r="N132" s="1" t="s">
        <v>28</v>
      </c>
      <c r="O132" s="1" t="s">
        <v>28</v>
      </c>
      <c r="P132" s="1" t="s">
        <v>28</v>
      </c>
      <c r="Q132" s="1" t="s">
        <v>28</v>
      </c>
      <c r="R132" s="1" t="s">
        <v>28</v>
      </c>
      <c r="S132" s="1" t="s">
        <v>28</v>
      </c>
      <c r="T132" s="1" t="s">
        <v>28</v>
      </c>
      <c r="U132" s="1" t="s">
        <v>28</v>
      </c>
      <c r="V132" s="1" t="s">
        <v>28</v>
      </c>
      <c r="W132" s="21" t="str">
        <f aca="false">IF(L132="X","(1&lt;&lt;"&amp;L$2&amp;") | ","")</f>
        <v>(1&lt;&lt;(int)MasterType::Boolean) | </v>
      </c>
      <c r="X132" s="21" t="str">
        <f aca="false">IF(M132="X","(1&lt;&lt;"&amp;M$2&amp;") | ","")</f>
        <v/>
      </c>
      <c r="Y132" s="21" t="str">
        <f aca="false">IF(N132="X","(1&lt;&lt;"&amp;N$2&amp;") | ","")</f>
        <v/>
      </c>
      <c r="Z132" s="21" t="str">
        <f aca="false">IF(O132="X","(1&lt;&lt;"&amp;O$2&amp;") | ","")</f>
        <v/>
      </c>
      <c r="AA132" s="21" t="str">
        <f aca="false">IF(P132="X","(1&lt;&lt;"&amp;P$2&amp;") | ","")</f>
        <v/>
      </c>
      <c r="AB132" s="21" t="str">
        <f aca="false">IF(Q132="X","(1&lt;&lt;"&amp;Q$2&amp;") | ","")</f>
        <v/>
      </c>
      <c r="AC132" s="21" t="str">
        <f aca="false">IF(R132="X","(1&lt;&lt;"&amp;R$2&amp;") | ","")</f>
        <v/>
      </c>
      <c r="AD132" s="21" t="str">
        <f aca="false">IF(S132="X","(1&lt;&lt;"&amp;S$2&amp;") | ","")</f>
        <v/>
      </c>
      <c r="AE132" s="21" t="str">
        <f aca="false">IF(T132="X","(1&lt;&lt;"&amp;T$2&amp;") | ","")</f>
        <v/>
      </c>
      <c r="AF132" s="21" t="str">
        <f aca="false">IF(U132="X","(1&lt;&lt;"&amp;U$2&amp;") | ","")</f>
        <v/>
      </c>
      <c r="AG132" s="21" t="str">
        <f aca="false">IF(V132="X","(1&lt;&lt;"&amp;V$2&amp;") | ","")</f>
        <v/>
      </c>
      <c r="AH132" s="21" t="str">
        <f aca="false">W132&amp;X132&amp;Y132&amp;Z132&amp;AA132&amp;AB132&amp;AC132&amp;AD132&amp;AE132&amp;AF132&amp;AG132</f>
        <v>(1&lt;&lt;(int)MasterType::Boolean) | </v>
      </c>
      <c r="AJ132" s="1" t="s">
        <v>29</v>
      </c>
      <c r="AK132" s="1" t="s">
        <v>28</v>
      </c>
      <c r="AL132" s="1" t="s">
        <v>28</v>
      </c>
      <c r="AM132" s="1" t="s">
        <v>28</v>
      </c>
      <c r="AN132" s="1" t="s">
        <v>28</v>
      </c>
      <c r="AO132" s="1" t="s">
        <v>28</v>
      </c>
      <c r="AP132" s="1" t="s">
        <v>28</v>
      </c>
      <c r="AQ132" s="1" t="s">
        <v>28</v>
      </c>
      <c r="AR132" s="1" t="s">
        <v>28</v>
      </c>
      <c r="AS132" s="1" t="s">
        <v>28</v>
      </c>
      <c r="AT132" s="1" t="s">
        <v>28</v>
      </c>
      <c r="AU132" s="21" t="str">
        <f aca="false">IF(AJ132="X","(1&lt;&lt;"&amp;AJ$2&amp;") | ","")</f>
        <v>(1&lt;&lt;(int)MasterType::Boolean) | </v>
      </c>
      <c r="AV132" s="21" t="str">
        <f aca="false">IF(AK132="X","(1&lt;&lt;"&amp;AK$2&amp;") | ","")</f>
        <v/>
      </c>
      <c r="AW132" s="21" t="str">
        <f aca="false">IF(AL132="X","(1&lt;&lt;"&amp;AL$2&amp;") | ","")</f>
        <v/>
      </c>
      <c r="AX132" s="21" t="str">
        <f aca="false">IF(AM132="X","(1&lt;&lt;"&amp;AM$2&amp;") | ","")</f>
        <v/>
      </c>
      <c r="AY132" s="21" t="str">
        <f aca="false">IF(AN132="X","(1&lt;&lt;"&amp;AN$2&amp;") | ","")</f>
        <v/>
      </c>
      <c r="AZ132" s="21" t="str">
        <f aca="false">IF(AO132="X","(1&lt;&lt;"&amp;AO$2&amp;") | ","")</f>
        <v/>
      </c>
      <c r="BA132" s="21" t="str">
        <f aca="false">IF(AP132="X","(1&lt;&lt;"&amp;AP$2&amp;") | ","")</f>
        <v/>
      </c>
      <c r="BB132" s="21" t="str">
        <f aca="false">IF(AQ132="X","(1&lt;&lt;"&amp;AQ$2&amp;") | ","")</f>
        <v/>
      </c>
      <c r="BC132" s="21" t="str">
        <f aca="false">IF(AR132="X","(1&lt;&lt;"&amp;AR$2&amp;") | ","")</f>
        <v/>
      </c>
      <c r="BD132" s="21" t="str">
        <f aca="false">IF(AS132="X","(1&lt;&lt;"&amp;AS$2&amp;") | ","")</f>
        <v/>
      </c>
      <c r="BE132" s="21" t="str">
        <f aca="false">IF(AT132="X","(1&lt;&lt;"&amp;AT$2&amp;") | ","")</f>
        <v/>
      </c>
      <c r="BF132" s="21" t="str">
        <f aca="false">AU132&amp;AV132&amp;AW132&amp;AX132&amp;AY132&amp;AZ132&amp;BA132&amp;BB132&amp;BC132&amp;BD132&amp;BE132</f>
        <v>(1&lt;&lt;(int)MasterType::Boolean) | </v>
      </c>
      <c r="BH132" s="7" t="str">
        <f aca="false">"  {"&amp;A132&amp;REPT(" ",29-LEN(A132))&amp;", {"&amp;F132&amp;REPT(" ",5-LEN(F132))&amp;","&amp;G132&amp;REPT(" ",5-LEN(G132))&amp;"}, "&amp;H132&amp;REPT(" ",23-LEN(H132))&amp;", "&amp;I132&amp;REPT(" ",19-LEN(I132))&amp;", "&amp;J132&amp;REPT(" ",20-LEN(J132))&amp;","&amp;" { "&amp;IF(AH132="",0,MID(AH132,1,LEN(AH132)-2))&amp;", "&amp;IF(BF132="",0,MID(BF132,1,LEN(BF132)-2))&amp;" } },"</f>
        <v>  {ExprOperator::Assign         , {false,false}, (ExprPromMode)0        , (MasterType)0      , MasterType::Boolean , { (1&lt;&lt;(int)MasterType::Boolean) , (1&lt;&lt;(int)MasterType::Boolean)  } },</v>
      </c>
    </row>
    <row r="133" customFormat="false" ht="15" hidden="false" customHeight="false" outlineLevel="0" collapsed="false">
      <c r="A133" s="1" t="s">
        <v>119</v>
      </c>
      <c r="B133" s="2" t="s">
        <v>113</v>
      </c>
      <c r="C133" s="20" t="s">
        <v>114</v>
      </c>
      <c r="D133" s="3" t="s">
        <v>57</v>
      </c>
      <c r="E133" s="3" t="str">
        <f aca="false">IF(OR(F133="true",G133="true"),"X","-")</f>
        <v>-</v>
      </c>
      <c r="F133" s="3" t="str">
        <f aca="false">IF(COUNTIF(L133:U133,"X")&gt;1,"true","false")</f>
        <v>false</v>
      </c>
      <c r="G133" s="3" t="str">
        <f aca="false">IF(COUNTIF(AJ133:AS133,"X")&gt;1,"true","false")</f>
        <v>false</v>
      </c>
      <c r="H133" s="3" t="s">
        <v>25</v>
      </c>
      <c r="I133" s="3" t="s">
        <v>26</v>
      </c>
      <c r="J133" s="14" t="s">
        <v>27</v>
      </c>
      <c r="L133" s="1" t="s">
        <v>28</v>
      </c>
      <c r="M133" s="1" t="s">
        <v>29</v>
      </c>
      <c r="N133" s="1" t="s">
        <v>28</v>
      </c>
      <c r="O133" s="1" t="s">
        <v>28</v>
      </c>
      <c r="P133" s="1" t="s">
        <v>28</v>
      </c>
      <c r="Q133" s="1" t="s">
        <v>28</v>
      </c>
      <c r="R133" s="1" t="s">
        <v>28</v>
      </c>
      <c r="S133" s="1" t="s">
        <v>28</v>
      </c>
      <c r="T133" s="1" t="s">
        <v>28</v>
      </c>
      <c r="U133" s="1" t="s">
        <v>28</v>
      </c>
      <c r="V133" s="1" t="s">
        <v>28</v>
      </c>
      <c r="W133" s="21" t="str">
        <f aca="false">IF(L133="X","(1&lt;&lt;"&amp;L$2&amp;") | ","")</f>
        <v/>
      </c>
      <c r="X133" s="21" t="str">
        <f aca="false">IF(M133="X","(1&lt;&lt;"&amp;M$2&amp;") | ","")</f>
        <v>(1&lt;&lt;(int)MasterType::Char) | </v>
      </c>
      <c r="Y133" s="21" t="str">
        <f aca="false">IF(N133="X","(1&lt;&lt;"&amp;N$2&amp;") | ","")</f>
        <v/>
      </c>
      <c r="Z133" s="21" t="str">
        <f aca="false">IF(O133="X","(1&lt;&lt;"&amp;O$2&amp;") | ","")</f>
        <v/>
      </c>
      <c r="AA133" s="21" t="str">
        <f aca="false">IF(P133="X","(1&lt;&lt;"&amp;P$2&amp;") | ","")</f>
        <v/>
      </c>
      <c r="AB133" s="21" t="str">
        <f aca="false">IF(Q133="X","(1&lt;&lt;"&amp;Q$2&amp;") | ","")</f>
        <v/>
      </c>
      <c r="AC133" s="21" t="str">
        <f aca="false">IF(R133="X","(1&lt;&lt;"&amp;R$2&amp;") | ","")</f>
        <v/>
      </c>
      <c r="AD133" s="21" t="str">
        <f aca="false">IF(S133="X","(1&lt;&lt;"&amp;S$2&amp;") | ","")</f>
        <v/>
      </c>
      <c r="AE133" s="21" t="str">
        <f aca="false">IF(T133="X","(1&lt;&lt;"&amp;T$2&amp;") | ","")</f>
        <v/>
      </c>
      <c r="AF133" s="21" t="str">
        <f aca="false">IF(U133="X","(1&lt;&lt;"&amp;U$2&amp;") | ","")</f>
        <v/>
      </c>
      <c r="AG133" s="21" t="str">
        <f aca="false">IF(V133="X","(1&lt;&lt;"&amp;V$2&amp;") | ","")</f>
        <v/>
      </c>
      <c r="AH133" s="21" t="str">
        <f aca="false">W133&amp;X133&amp;Y133&amp;Z133&amp;AA133&amp;AB133&amp;AC133&amp;AD133&amp;AE133&amp;AF133&amp;AG133</f>
        <v>(1&lt;&lt;(int)MasterType::Char) | </v>
      </c>
      <c r="AJ133" s="1" t="s">
        <v>28</v>
      </c>
      <c r="AK133" s="1" t="s">
        <v>29</v>
      </c>
      <c r="AL133" s="1" t="s">
        <v>28</v>
      </c>
      <c r="AM133" s="1" t="s">
        <v>28</v>
      </c>
      <c r="AN133" s="1" t="s">
        <v>28</v>
      </c>
      <c r="AO133" s="1" t="s">
        <v>28</v>
      </c>
      <c r="AP133" s="1" t="s">
        <v>28</v>
      </c>
      <c r="AQ133" s="1" t="s">
        <v>28</v>
      </c>
      <c r="AR133" s="1" t="s">
        <v>28</v>
      </c>
      <c r="AS133" s="1" t="s">
        <v>28</v>
      </c>
      <c r="AT133" s="1" t="s">
        <v>28</v>
      </c>
      <c r="AU133" s="21" t="str">
        <f aca="false">IF(AJ133="X","(1&lt;&lt;"&amp;AJ$2&amp;") | ","")</f>
        <v/>
      </c>
      <c r="AV133" s="21" t="str">
        <f aca="false">IF(AK133="X","(1&lt;&lt;"&amp;AK$2&amp;") | ","")</f>
        <v>(1&lt;&lt;(int)MasterType::Char) | </v>
      </c>
      <c r="AW133" s="21" t="str">
        <f aca="false">IF(AL133="X","(1&lt;&lt;"&amp;AL$2&amp;") | ","")</f>
        <v/>
      </c>
      <c r="AX133" s="21" t="str">
        <f aca="false">IF(AM133="X","(1&lt;&lt;"&amp;AM$2&amp;") | ","")</f>
        <v/>
      </c>
      <c r="AY133" s="21" t="str">
        <f aca="false">IF(AN133="X","(1&lt;&lt;"&amp;AN$2&amp;") | ","")</f>
        <v/>
      </c>
      <c r="AZ133" s="21" t="str">
        <f aca="false">IF(AO133="X","(1&lt;&lt;"&amp;AO$2&amp;") | ","")</f>
        <v/>
      </c>
      <c r="BA133" s="21" t="str">
        <f aca="false">IF(AP133="X","(1&lt;&lt;"&amp;AP$2&amp;") | ","")</f>
        <v/>
      </c>
      <c r="BB133" s="21" t="str">
        <f aca="false">IF(AQ133="X","(1&lt;&lt;"&amp;AQ$2&amp;") | ","")</f>
        <v/>
      </c>
      <c r="BC133" s="21" t="str">
        <f aca="false">IF(AR133="X","(1&lt;&lt;"&amp;AR$2&amp;") | ","")</f>
        <v/>
      </c>
      <c r="BD133" s="21" t="str">
        <f aca="false">IF(AS133="X","(1&lt;&lt;"&amp;AS$2&amp;") | ","")</f>
        <v/>
      </c>
      <c r="BE133" s="21" t="str">
        <f aca="false">IF(AT133="X","(1&lt;&lt;"&amp;AT$2&amp;") | ","")</f>
        <v/>
      </c>
      <c r="BF133" s="21" t="str">
        <f aca="false">AU133&amp;AV133&amp;AW133&amp;AX133&amp;AY133&amp;AZ133&amp;BA133&amp;BB133&amp;BC133&amp;BD133&amp;BE133</f>
        <v>(1&lt;&lt;(int)MasterType::Char) | </v>
      </c>
      <c r="BH133" s="7" t="str">
        <f aca="false">"  {"&amp;A133&amp;REPT(" ",29-LEN(A133))&amp;", {"&amp;F133&amp;REPT(" ",5-LEN(F133))&amp;","&amp;G133&amp;REPT(" ",5-LEN(G133))&amp;"}, "&amp;H133&amp;REPT(" ",23-LEN(H133))&amp;", "&amp;I133&amp;REPT(" ",19-LEN(I133))&amp;", "&amp;J133&amp;REPT(" ",20-LEN(J133))&amp;","&amp;" { "&amp;IF(AH133="",0,MID(AH133,1,LEN(AH133)-2))&amp;", "&amp;IF(BF133="",0,MID(BF133,1,LEN(BF133)-2))&amp;" } },"</f>
        <v>  {ExprOperator::Assign         , {false,false}, (ExprPromMode)0        , (MasterType)0      , MasterType::Char    , { (1&lt;&lt;(int)MasterType::Char) , (1&lt;&lt;(int)MasterType::Char)  } },</v>
      </c>
    </row>
    <row r="134" customFormat="false" ht="15" hidden="false" customHeight="false" outlineLevel="0" collapsed="false">
      <c r="A134" s="1" t="s">
        <v>119</v>
      </c>
      <c r="B134" s="2" t="s">
        <v>113</v>
      </c>
      <c r="C134" s="20" t="s">
        <v>114</v>
      </c>
      <c r="D134" s="3" t="s">
        <v>57</v>
      </c>
      <c r="E134" s="3" t="str">
        <f aca="false">IF(OR(F134="true",G134="true"),"X","-")</f>
        <v>X</v>
      </c>
      <c r="F134" s="3" t="str">
        <f aca="false">IF(COUNTIF(L134:U134,"X")&gt;1,"true","false")</f>
        <v>false</v>
      </c>
      <c r="G134" s="3" t="str">
        <f aca="false">IF(COUNTIF(AJ134:AS134,"X")&gt;1,"true","false")</f>
        <v>true</v>
      </c>
      <c r="H134" s="3" t="s">
        <v>58</v>
      </c>
      <c r="I134" s="3" t="s">
        <v>26</v>
      </c>
      <c r="J134" s="14" t="s">
        <v>30</v>
      </c>
      <c r="L134" s="1" t="s">
        <v>28</v>
      </c>
      <c r="M134" s="1" t="s">
        <v>28</v>
      </c>
      <c r="N134" s="1" t="s">
        <v>29</v>
      </c>
      <c r="O134" s="1" t="s">
        <v>28</v>
      </c>
      <c r="P134" s="1" t="s">
        <v>28</v>
      </c>
      <c r="Q134" s="1" t="s">
        <v>28</v>
      </c>
      <c r="R134" s="1" t="s">
        <v>28</v>
      </c>
      <c r="S134" s="1" t="s">
        <v>28</v>
      </c>
      <c r="T134" s="1" t="s">
        <v>28</v>
      </c>
      <c r="U134" s="1" t="s">
        <v>28</v>
      </c>
      <c r="V134" s="1" t="s">
        <v>28</v>
      </c>
      <c r="W134" s="21" t="str">
        <f aca="false">IF(L134="X","(1&lt;&lt;"&amp;L$2&amp;") | ","")</f>
        <v/>
      </c>
      <c r="X134" s="21" t="str">
        <f aca="false">IF(M134="X","(1&lt;&lt;"&amp;M$2&amp;") | ","")</f>
        <v/>
      </c>
      <c r="Y134" s="21" t="str">
        <f aca="false">IF(N134="X","(1&lt;&lt;"&amp;N$2&amp;") | ","")</f>
        <v>(1&lt;&lt;(int)MasterType::Short) | </v>
      </c>
      <c r="Z134" s="21" t="str">
        <f aca="false">IF(O134="X","(1&lt;&lt;"&amp;O$2&amp;") | ","")</f>
        <v/>
      </c>
      <c r="AA134" s="21" t="str">
        <f aca="false">IF(P134="X","(1&lt;&lt;"&amp;P$2&amp;") | ","")</f>
        <v/>
      </c>
      <c r="AB134" s="21" t="str">
        <f aca="false">IF(Q134="X","(1&lt;&lt;"&amp;Q$2&amp;") | ","")</f>
        <v/>
      </c>
      <c r="AC134" s="21" t="str">
        <f aca="false">IF(R134="X","(1&lt;&lt;"&amp;R$2&amp;") | ","")</f>
        <v/>
      </c>
      <c r="AD134" s="21" t="str">
        <f aca="false">IF(S134="X","(1&lt;&lt;"&amp;S$2&amp;") | ","")</f>
        <v/>
      </c>
      <c r="AE134" s="21" t="str">
        <f aca="false">IF(T134="X","(1&lt;&lt;"&amp;T$2&amp;") | ","")</f>
        <v/>
      </c>
      <c r="AF134" s="21" t="str">
        <f aca="false">IF(U134="X","(1&lt;&lt;"&amp;U$2&amp;") | ","")</f>
        <v/>
      </c>
      <c r="AG134" s="21" t="str">
        <f aca="false">IF(V134="X","(1&lt;&lt;"&amp;V$2&amp;") | ","")</f>
        <v/>
      </c>
      <c r="AH134" s="21" t="str">
        <f aca="false">W134&amp;X134&amp;Y134&amp;Z134&amp;AA134&amp;AB134&amp;AC134&amp;AD134&amp;AE134&amp;AF134&amp;AG134</f>
        <v>(1&lt;&lt;(int)MasterType::Short) | </v>
      </c>
      <c r="AJ134" s="1" t="s">
        <v>28</v>
      </c>
      <c r="AK134" s="1" t="s">
        <v>29</v>
      </c>
      <c r="AL134" s="1" t="s">
        <v>29</v>
      </c>
      <c r="AM134" s="1" t="s">
        <v>28</v>
      </c>
      <c r="AN134" s="1" t="s">
        <v>28</v>
      </c>
      <c r="AO134" s="1" t="s">
        <v>28</v>
      </c>
      <c r="AP134" s="1" t="s">
        <v>28</v>
      </c>
      <c r="AQ134" s="1" t="s">
        <v>28</v>
      </c>
      <c r="AR134" s="1" t="s">
        <v>28</v>
      </c>
      <c r="AS134" s="1" t="s">
        <v>28</v>
      </c>
      <c r="AT134" s="1" t="s">
        <v>28</v>
      </c>
      <c r="AU134" s="21" t="str">
        <f aca="false">IF(AJ134="X","(1&lt;&lt;"&amp;AJ$2&amp;") | ","")</f>
        <v/>
      </c>
      <c r="AV134" s="21" t="str">
        <f aca="false">IF(AK134="X","(1&lt;&lt;"&amp;AK$2&amp;") | ","")</f>
        <v>(1&lt;&lt;(int)MasterType::Char) | </v>
      </c>
      <c r="AW134" s="21" t="str">
        <f aca="false">IF(AL134="X","(1&lt;&lt;"&amp;AL$2&amp;") | ","")</f>
        <v>(1&lt;&lt;(int)MasterType::Short) | </v>
      </c>
      <c r="AX134" s="21" t="str">
        <f aca="false">IF(AM134="X","(1&lt;&lt;"&amp;AM$2&amp;") | ","")</f>
        <v/>
      </c>
      <c r="AY134" s="21" t="str">
        <f aca="false">IF(AN134="X","(1&lt;&lt;"&amp;AN$2&amp;") | ","")</f>
        <v/>
      </c>
      <c r="AZ134" s="21" t="str">
        <f aca="false">IF(AO134="X","(1&lt;&lt;"&amp;AO$2&amp;") | ","")</f>
        <v/>
      </c>
      <c r="BA134" s="21" t="str">
        <f aca="false">IF(AP134="X","(1&lt;&lt;"&amp;AP$2&amp;") | ","")</f>
        <v/>
      </c>
      <c r="BB134" s="21" t="str">
        <f aca="false">IF(AQ134="X","(1&lt;&lt;"&amp;AQ$2&amp;") | ","")</f>
        <v/>
      </c>
      <c r="BC134" s="21" t="str">
        <f aca="false">IF(AR134="X","(1&lt;&lt;"&amp;AR$2&amp;") | ","")</f>
        <v/>
      </c>
      <c r="BD134" s="21" t="str">
        <f aca="false">IF(AS134="X","(1&lt;&lt;"&amp;AS$2&amp;") | ","")</f>
        <v/>
      </c>
      <c r="BE134" s="21" t="str">
        <f aca="false">IF(AT134="X","(1&lt;&lt;"&amp;AT$2&amp;") | ","")</f>
        <v/>
      </c>
      <c r="BF134" s="21" t="str">
        <f aca="false">AU134&amp;AV134&amp;AW134&amp;AX134&amp;AY134&amp;AZ134&amp;BA134&amp;BB134&amp;BC134&amp;BD134&amp;BE134</f>
        <v>(1&lt;&lt;(int)MasterType::Char) | (1&lt;&lt;(int)MasterType::Short) | </v>
      </c>
      <c r="BH134" s="7" t="str">
        <f aca="false">"  {"&amp;A134&amp;REPT(" ",29-LEN(A134))&amp;", {"&amp;F134&amp;REPT(" ",5-LEN(F134))&amp;","&amp;G134&amp;REPT(" ",5-LEN(G134))&amp;"}, "&amp;H134&amp;REPT(" ",23-LEN(H134))&amp;", "&amp;I134&amp;REPT(" ",19-LEN(I134))&amp;", "&amp;J134&amp;REPT(" ",20-LEN(J134))&amp;","&amp;" { "&amp;IF(AH134="",0,MID(AH134,1,LEN(AH134)-2))&amp;", "&amp;IF(BF134="",0,MID(BF134,1,LEN(BF134)-2))&amp;" } },"</f>
        <v>  {ExprOperator::Assign         , {false,true }, ExprPromMode::ToResult , (MasterType)0      , MasterType::Short   , { (1&lt;&lt;(int)MasterType::Short) , (1&lt;&lt;(int)MasterType::Char) | (1&lt;&lt;(int)MasterType::Short)  } },</v>
      </c>
    </row>
    <row r="135" customFormat="false" ht="15" hidden="false" customHeight="false" outlineLevel="0" collapsed="false">
      <c r="A135" s="1" t="s">
        <v>119</v>
      </c>
      <c r="B135" s="2" t="s">
        <v>113</v>
      </c>
      <c r="C135" s="20" t="s">
        <v>114</v>
      </c>
      <c r="D135" s="3" t="s">
        <v>57</v>
      </c>
      <c r="E135" s="3" t="str">
        <f aca="false">IF(OR(F135="true",G135="true"),"X","-")</f>
        <v>X</v>
      </c>
      <c r="F135" s="3" t="str">
        <f aca="false">IF(COUNTIF(L135:U135,"X")&gt;1,"true","false")</f>
        <v>false</v>
      </c>
      <c r="G135" s="3" t="str">
        <f aca="false">IF(COUNTIF(AJ135:AS135,"X")&gt;1,"true","false")</f>
        <v>true</v>
      </c>
      <c r="H135" s="3" t="s">
        <v>58</v>
      </c>
      <c r="I135" s="3" t="s">
        <v>26</v>
      </c>
      <c r="J135" s="14" t="s">
        <v>31</v>
      </c>
      <c r="L135" s="1" t="s">
        <v>28</v>
      </c>
      <c r="M135" s="1" t="s">
        <v>28</v>
      </c>
      <c r="N135" s="1" t="s">
        <v>28</v>
      </c>
      <c r="O135" s="1" t="s">
        <v>29</v>
      </c>
      <c r="P135" s="1" t="s">
        <v>28</v>
      </c>
      <c r="Q135" s="1" t="s">
        <v>28</v>
      </c>
      <c r="R135" s="1" t="s">
        <v>28</v>
      </c>
      <c r="S135" s="1" t="s">
        <v>28</v>
      </c>
      <c r="T135" s="1" t="s">
        <v>28</v>
      </c>
      <c r="U135" s="1" t="s">
        <v>28</v>
      </c>
      <c r="V135" s="1" t="s">
        <v>28</v>
      </c>
      <c r="W135" s="21" t="str">
        <f aca="false">IF(L135="X","(1&lt;&lt;"&amp;L$2&amp;") | ","")</f>
        <v/>
      </c>
      <c r="X135" s="21" t="str">
        <f aca="false">IF(M135="X","(1&lt;&lt;"&amp;M$2&amp;") | ","")</f>
        <v/>
      </c>
      <c r="Y135" s="21" t="str">
        <f aca="false">IF(N135="X","(1&lt;&lt;"&amp;N$2&amp;") | ","")</f>
        <v/>
      </c>
      <c r="Z135" s="21" t="str">
        <f aca="false">IF(O135="X","(1&lt;&lt;"&amp;O$2&amp;") | ","")</f>
        <v>(1&lt;&lt;(int)MasterType::Integer) | </v>
      </c>
      <c r="AA135" s="21" t="str">
        <f aca="false">IF(P135="X","(1&lt;&lt;"&amp;P$2&amp;") | ","")</f>
        <v/>
      </c>
      <c r="AB135" s="21" t="str">
        <f aca="false">IF(Q135="X","(1&lt;&lt;"&amp;Q$2&amp;") | ","")</f>
        <v/>
      </c>
      <c r="AC135" s="21" t="str">
        <f aca="false">IF(R135="X","(1&lt;&lt;"&amp;R$2&amp;") | ","")</f>
        <v/>
      </c>
      <c r="AD135" s="21" t="str">
        <f aca="false">IF(S135="X","(1&lt;&lt;"&amp;S$2&amp;") | ","")</f>
        <v/>
      </c>
      <c r="AE135" s="21" t="str">
        <f aca="false">IF(T135="X","(1&lt;&lt;"&amp;T$2&amp;") | ","")</f>
        <v/>
      </c>
      <c r="AF135" s="21" t="str">
        <f aca="false">IF(U135="X","(1&lt;&lt;"&amp;U$2&amp;") | ","")</f>
        <v/>
      </c>
      <c r="AG135" s="21" t="str">
        <f aca="false">IF(V135="X","(1&lt;&lt;"&amp;V$2&amp;") | ","")</f>
        <v/>
      </c>
      <c r="AH135" s="21" t="str">
        <f aca="false">W135&amp;X135&amp;Y135&amp;Z135&amp;AA135&amp;AB135&amp;AC135&amp;AD135&amp;AE135&amp;AF135&amp;AG135</f>
        <v>(1&lt;&lt;(int)MasterType::Integer) | </v>
      </c>
      <c r="AJ135" s="1" t="s">
        <v>28</v>
      </c>
      <c r="AK135" s="1" t="s">
        <v>29</v>
      </c>
      <c r="AL135" s="1" t="s">
        <v>29</v>
      </c>
      <c r="AM135" s="1" t="s">
        <v>29</v>
      </c>
      <c r="AN135" s="1" t="s">
        <v>28</v>
      </c>
      <c r="AO135" s="1" t="s">
        <v>28</v>
      </c>
      <c r="AP135" s="1" t="s">
        <v>28</v>
      </c>
      <c r="AQ135" s="1" t="s">
        <v>28</v>
      </c>
      <c r="AR135" s="1" t="s">
        <v>28</v>
      </c>
      <c r="AS135" s="1" t="s">
        <v>28</v>
      </c>
      <c r="AT135" s="1" t="s">
        <v>28</v>
      </c>
      <c r="AU135" s="21" t="str">
        <f aca="false">IF(AJ135="X","(1&lt;&lt;"&amp;AJ$2&amp;") | ","")</f>
        <v/>
      </c>
      <c r="AV135" s="21" t="str">
        <f aca="false">IF(AK135="X","(1&lt;&lt;"&amp;AK$2&amp;") | ","")</f>
        <v>(1&lt;&lt;(int)MasterType::Char) | </v>
      </c>
      <c r="AW135" s="21" t="str">
        <f aca="false">IF(AL135="X","(1&lt;&lt;"&amp;AL$2&amp;") | ","")</f>
        <v>(1&lt;&lt;(int)MasterType::Short) | </v>
      </c>
      <c r="AX135" s="21" t="str">
        <f aca="false">IF(AM135="X","(1&lt;&lt;"&amp;AM$2&amp;") | ","")</f>
        <v>(1&lt;&lt;(int)MasterType::Integer) | </v>
      </c>
      <c r="AY135" s="21" t="str">
        <f aca="false">IF(AN135="X","(1&lt;&lt;"&amp;AN$2&amp;") | ","")</f>
        <v/>
      </c>
      <c r="AZ135" s="21" t="str">
        <f aca="false">IF(AO135="X","(1&lt;&lt;"&amp;AO$2&amp;") | ","")</f>
        <v/>
      </c>
      <c r="BA135" s="21" t="str">
        <f aca="false">IF(AP135="X","(1&lt;&lt;"&amp;AP$2&amp;") | ","")</f>
        <v/>
      </c>
      <c r="BB135" s="21" t="str">
        <f aca="false">IF(AQ135="X","(1&lt;&lt;"&amp;AQ$2&amp;") | ","")</f>
        <v/>
      </c>
      <c r="BC135" s="21" t="str">
        <f aca="false">IF(AR135="X","(1&lt;&lt;"&amp;AR$2&amp;") | ","")</f>
        <v/>
      </c>
      <c r="BD135" s="21" t="str">
        <f aca="false">IF(AS135="X","(1&lt;&lt;"&amp;AS$2&amp;") | ","")</f>
        <v/>
      </c>
      <c r="BE135" s="21" t="str">
        <f aca="false">IF(AT135="X","(1&lt;&lt;"&amp;AT$2&amp;") | ","")</f>
        <v/>
      </c>
      <c r="BF135" s="21" t="str">
        <f aca="false">AU135&amp;AV135&amp;AW135&amp;AX135&amp;AY135&amp;AZ135&amp;BA135&amp;BB135&amp;BC135&amp;BD135&amp;BE135</f>
        <v>(1&lt;&lt;(int)MasterType::Char) | (1&lt;&lt;(int)MasterType::Short) | (1&lt;&lt;(int)MasterType::Integer) | </v>
      </c>
      <c r="BH135" s="7" t="str">
        <f aca="false">"  {"&amp;A135&amp;REPT(" ",29-LEN(A135))&amp;", {"&amp;F135&amp;REPT(" ",5-LEN(F135))&amp;","&amp;G135&amp;REPT(" ",5-LEN(G135))&amp;"}, "&amp;H135&amp;REPT(" ",23-LEN(H135))&amp;", "&amp;I135&amp;REPT(" ",19-LEN(I135))&amp;", "&amp;J135&amp;REPT(" ",20-LEN(J135))&amp;","&amp;" { "&amp;IF(AH135="",0,MID(AH135,1,LEN(AH135)-2))&amp;", "&amp;IF(BF135="",0,MID(BF135,1,LEN(BF135)-2))&amp;" } },"</f>
        <v>  {ExprOperator::Assign         , {false,true }, ExprPromMode::ToResult , (MasterType)0      , MasterType::Integer , { (1&lt;&lt;(int)MasterType::Integer) , (1&lt;&lt;(int)MasterType::Char) | (1&lt;&lt;(int)MasterType::Short) | (1&lt;&lt;(int)MasterType::Integer)  } },</v>
      </c>
    </row>
    <row r="136" customFormat="false" ht="15" hidden="false" customHeight="false" outlineLevel="0" collapsed="false">
      <c r="A136" s="1" t="s">
        <v>119</v>
      </c>
      <c r="B136" s="2" t="s">
        <v>113</v>
      </c>
      <c r="C136" s="20" t="s">
        <v>114</v>
      </c>
      <c r="D136" s="3" t="s">
        <v>57</v>
      </c>
      <c r="E136" s="3" t="str">
        <f aca="false">IF(OR(F136="true",G136="true"),"X","-")</f>
        <v>X</v>
      </c>
      <c r="F136" s="3" t="str">
        <f aca="false">IF(COUNTIF(L136:U136,"X")&gt;1,"true","false")</f>
        <v>false</v>
      </c>
      <c r="G136" s="3" t="str">
        <f aca="false">IF(COUNTIF(AJ136:AS136,"X")&gt;1,"true","false")</f>
        <v>true</v>
      </c>
      <c r="H136" s="3" t="s">
        <v>58</v>
      </c>
      <c r="I136" s="3" t="s">
        <v>26</v>
      </c>
      <c r="J136" s="14" t="s">
        <v>32</v>
      </c>
      <c r="L136" s="1" t="s">
        <v>28</v>
      </c>
      <c r="M136" s="1" t="s">
        <v>28</v>
      </c>
      <c r="N136" s="1" t="s">
        <v>28</v>
      </c>
      <c r="O136" s="1" t="s">
        <v>28</v>
      </c>
      <c r="P136" s="1" t="s">
        <v>29</v>
      </c>
      <c r="Q136" s="1" t="s">
        <v>28</v>
      </c>
      <c r="R136" s="1" t="s">
        <v>28</v>
      </c>
      <c r="S136" s="1" t="s">
        <v>28</v>
      </c>
      <c r="T136" s="1" t="s">
        <v>28</v>
      </c>
      <c r="U136" s="1" t="s">
        <v>28</v>
      </c>
      <c r="V136" s="1" t="s">
        <v>28</v>
      </c>
      <c r="W136" s="21" t="str">
        <f aca="false">IF(L136="X","(1&lt;&lt;"&amp;L$2&amp;") | ","")</f>
        <v/>
      </c>
      <c r="X136" s="21" t="str">
        <f aca="false">IF(M136="X","(1&lt;&lt;"&amp;M$2&amp;") | ","")</f>
        <v/>
      </c>
      <c r="Y136" s="21" t="str">
        <f aca="false">IF(N136="X","(1&lt;&lt;"&amp;N$2&amp;") | ","")</f>
        <v/>
      </c>
      <c r="Z136" s="21" t="str">
        <f aca="false">IF(O136="X","(1&lt;&lt;"&amp;O$2&amp;") | ","")</f>
        <v/>
      </c>
      <c r="AA136" s="21" t="str">
        <f aca="false">IF(P136="X","(1&lt;&lt;"&amp;P$2&amp;") | ","")</f>
        <v>(1&lt;&lt;(int)MasterType::Long) | </v>
      </c>
      <c r="AB136" s="21" t="str">
        <f aca="false">IF(Q136="X","(1&lt;&lt;"&amp;Q$2&amp;") | ","")</f>
        <v/>
      </c>
      <c r="AC136" s="21" t="str">
        <f aca="false">IF(R136="X","(1&lt;&lt;"&amp;R$2&amp;") | ","")</f>
        <v/>
      </c>
      <c r="AD136" s="21" t="str">
        <f aca="false">IF(S136="X","(1&lt;&lt;"&amp;S$2&amp;") | ","")</f>
        <v/>
      </c>
      <c r="AE136" s="21" t="str">
        <f aca="false">IF(T136="X","(1&lt;&lt;"&amp;T$2&amp;") | ","")</f>
        <v/>
      </c>
      <c r="AF136" s="21" t="str">
        <f aca="false">IF(U136="X","(1&lt;&lt;"&amp;U$2&amp;") | ","")</f>
        <v/>
      </c>
      <c r="AG136" s="21" t="str">
        <f aca="false">IF(V136="X","(1&lt;&lt;"&amp;V$2&amp;") | ","")</f>
        <v/>
      </c>
      <c r="AH136" s="21" t="str">
        <f aca="false">W136&amp;X136&amp;Y136&amp;Z136&amp;AA136&amp;AB136&amp;AC136&amp;AD136&amp;AE136&amp;AF136&amp;AG136</f>
        <v>(1&lt;&lt;(int)MasterType::Long) | </v>
      </c>
      <c r="AJ136" s="1" t="s">
        <v>28</v>
      </c>
      <c r="AK136" s="1" t="s">
        <v>29</v>
      </c>
      <c r="AL136" s="1" t="s">
        <v>29</v>
      </c>
      <c r="AM136" s="1" t="s">
        <v>29</v>
      </c>
      <c r="AN136" s="1" t="s">
        <v>29</v>
      </c>
      <c r="AO136" s="1" t="s">
        <v>28</v>
      </c>
      <c r="AP136" s="1" t="s">
        <v>28</v>
      </c>
      <c r="AQ136" s="1" t="s">
        <v>28</v>
      </c>
      <c r="AR136" s="1" t="s">
        <v>28</v>
      </c>
      <c r="AS136" s="1" t="s">
        <v>28</v>
      </c>
      <c r="AT136" s="1" t="s">
        <v>28</v>
      </c>
      <c r="AU136" s="21" t="str">
        <f aca="false">IF(AJ136="X","(1&lt;&lt;"&amp;AJ$2&amp;") | ","")</f>
        <v/>
      </c>
      <c r="AV136" s="21" t="str">
        <f aca="false">IF(AK136="X","(1&lt;&lt;"&amp;AK$2&amp;") | ","")</f>
        <v>(1&lt;&lt;(int)MasterType::Char) | </v>
      </c>
      <c r="AW136" s="21" t="str">
        <f aca="false">IF(AL136="X","(1&lt;&lt;"&amp;AL$2&amp;") | ","")</f>
        <v>(1&lt;&lt;(int)MasterType::Short) | </v>
      </c>
      <c r="AX136" s="21" t="str">
        <f aca="false">IF(AM136="X","(1&lt;&lt;"&amp;AM$2&amp;") | ","")</f>
        <v>(1&lt;&lt;(int)MasterType::Integer) | </v>
      </c>
      <c r="AY136" s="21" t="str">
        <f aca="false">IF(AN136="X","(1&lt;&lt;"&amp;AN$2&amp;") | ","")</f>
        <v>(1&lt;&lt;(int)MasterType::Long) | </v>
      </c>
      <c r="AZ136" s="21" t="str">
        <f aca="false">IF(AO136="X","(1&lt;&lt;"&amp;AO$2&amp;") | ","")</f>
        <v/>
      </c>
      <c r="BA136" s="21" t="str">
        <f aca="false">IF(AP136="X","(1&lt;&lt;"&amp;AP$2&amp;") | ","")</f>
        <v/>
      </c>
      <c r="BB136" s="21" t="str">
        <f aca="false">IF(AQ136="X","(1&lt;&lt;"&amp;AQ$2&amp;") | ","")</f>
        <v/>
      </c>
      <c r="BC136" s="21" t="str">
        <f aca="false">IF(AR136="X","(1&lt;&lt;"&amp;AR$2&amp;") | ","")</f>
        <v/>
      </c>
      <c r="BD136" s="21" t="str">
        <f aca="false">IF(AS136="X","(1&lt;&lt;"&amp;AS$2&amp;") | ","")</f>
        <v/>
      </c>
      <c r="BE136" s="21" t="str">
        <f aca="false">IF(AT136="X","(1&lt;&lt;"&amp;AT$2&amp;") | ","")</f>
        <v/>
      </c>
      <c r="BF136" s="21" t="str">
        <f aca="false">AU136&amp;AV136&amp;AW136&amp;AX136&amp;AY136&amp;AZ136&amp;BA136&amp;BB136&amp;BC136&amp;BD136&amp;BE136</f>
        <v>(1&lt;&lt;(int)MasterType::Char) | (1&lt;&lt;(int)MasterType::Short) | (1&lt;&lt;(int)MasterType::Integer) | (1&lt;&lt;(int)MasterType::Long) | </v>
      </c>
      <c r="BH136" s="7" t="str">
        <f aca="false">"  {"&amp;A136&amp;REPT(" ",29-LEN(A136))&amp;", {"&amp;F136&amp;REPT(" ",5-LEN(F136))&amp;","&amp;G136&amp;REPT(" ",5-LEN(G136))&amp;"}, "&amp;H136&amp;REPT(" ",23-LEN(H136))&amp;", "&amp;I136&amp;REPT(" ",19-LEN(I136))&amp;", "&amp;J136&amp;REPT(" ",20-LEN(J136))&amp;","&amp;" { "&amp;IF(AH136="",0,MID(AH136,1,LEN(AH136)-2))&amp;", "&amp;IF(BF136="",0,MID(BF136,1,LEN(BF136)-2))&amp;" } },"</f>
        <v>  {ExprOperator::Assign         , {false,true }, ExprPromMode::ToResult , (MasterType)0      , MasterType::Long    , { (1&lt;&lt;(int)MasterType::Long) , (1&lt;&lt;(int)MasterType::Char) | (1&lt;&lt;(int)MasterType::Short) | (1&lt;&lt;(int)MasterType::Integer) | (1&lt;&lt;(int)MasterType::Long)  } },</v>
      </c>
    </row>
    <row r="137" customFormat="false" ht="15" hidden="false" customHeight="false" outlineLevel="0" collapsed="false">
      <c r="A137" s="1" t="s">
        <v>119</v>
      </c>
      <c r="B137" s="2" t="s">
        <v>113</v>
      </c>
      <c r="C137" s="20" t="s">
        <v>114</v>
      </c>
      <c r="D137" s="3" t="s">
        <v>57</v>
      </c>
      <c r="E137" s="3" t="str">
        <f aca="false">IF(OR(F137="true",G137="true"),"X","-")</f>
        <v>X</v>
      </c>
      <c r="F137" s="3" t="str">
        <f aca="false">IF(COUNTIF(L137:U137,"X")&gt;1,"true","false")</f>
        <v>false</v>
      </c>
      <c r="G137" s="3" t="str">
        <f aca="false">IF(COUNTIF(AJ137:AS137,"X")&gt;1,"true","false")</f>
        <v>true</v>
      </c>
      <c r="H137" s="3" t="s">
        <v>58</v>
      </c>
      <c r="I137" s="3" t="s">
        <v>26</v>
      </c>
      <c r="J137" s="14" t="s">
        <v>33</v>
      </c>
      <c r="L137" s="1" t="s">
        <v>28</v>
      </c>
      <c r="M137" s="1" t="s">
        <v>28</v>
      </c>
      <c r="N137" s="1" t="s">
        <v>28</v>
      </c>
      <c r="O137" s="1" t="s">
        <v>28</v>
      </c>
      <c r="P137" s="1" t="s">
        <v>28</v>
      </c>
      <c r="Q137" s="1" t="s">
        <v>29</v>
      </c>
      <c r="R137" s="1" t="s">
        <v>28</v>
      </c>
      <c r="S137" s="1" t="s">
        <v>28</v>
      </c>
      <c r="T137" s="1" t="s">
        <v>28</v>
      </c>
      <c r="U137" s="1" t="s">
        <v>28</v>
      </c>
      <c r="V137" s="1" t="s">
        <v>28</v>
      </c>
      <c r="W137" s="21" t="str">
        <f aca="false">IF(L137="X","(1&lt;&lt;"&amp;L$2&amp;") | ","")</f>
        <v/>
      </c>
      <c r="X137" s="21" t="str">
        <f aca="false">IF(M137="X","(1&lt;&lt;"&amp;M$2&amp;") | ","")</f>
        <v/>
      </c>
      <c r="Y137" s="21" t="str">
        <f aca="false">IF(N137="X","(1&lt;&lt;"&amp;N$2&amp;") | ","")</f>
        <v/>
      </c>
      <c r="Z137" s="21" t="str">
        <f aca="false">IF(O137="X","(1&lt;&lt;"&amp;O$2&amp;") | ","")</f>
        <v/>
      </c>
      <c r="AA137" s="21" t="str">
        <f aca="false">IF(P137="X","(1&lt;&lt;"&amp;P$2&amp;") | ","")</f>
        <v/>
      </c>
      <c r="AB137" s="21" t="str">
        <f aca="false">IF(Q137="X","(1&lt;&lt;"&amp;Q$2&amp;") | ","")</f>
        <v>(1&lt;&lt;(int)MasterType::Float) | </v>
      </c>
      <c r="AC137" s="21" t="str">
        <f aca="false">IF(R137="X","(1&lt;&lt;"&amp;R$2&amp;") | ","")</f>
        <v/>
      </c>
      <c r="AD137" s="21" t="str">
        <f aca="false">IF(S137="X","(1&lt;&lt;"&amp;S$2&amp;") | ","")</f>
        <v/>
      </c>
      <c r="AE137" s="21" t="str">
        <f aca="false">IF(T137="X","(1&lt;&lt;"&amp;T$2&amp;") | ","")</f>
        <v/>
      </c>
      <c r="AF137" s="21" t="str">
        <f aca="false">IF(U137="X","(1&lt;&lt;"&amp;U$2&amp;") | ","")</f>
        <v/>
      </c>
      <c r="AG137" s="21" t="str">
        <f aca="false">IF(V137="X","(1&lt;&lt;"&amp;V$2&amp;") | ","")</f>
        <v/>
      </c>
      <c r="AH137" s="21" t="str">
        <f aca="false">W137&amp;X137&amp;Y137&amp;Z137&amp;AA137&amp;AB137&amp;AC137&amp;AD137&amp;AE137&amp;AF137&amp;AG137</f>
        <v>(1&lt;&lt;(int)MasterType::Float) | </v>
      </c>
      <c r="AJ137" s="1" t="s">
        <v>28</v>
      </c>
      <c r="AK137" s="1" t="s">
        <v>29</v>
      </c>
      <c r="AL137" s="1" t="s">
        <v>29</v>
      </c>
      <c r="AM137" s="1" t="s">
        <v>29</v>
      </c>
      <c r="AN137" s="1" t="s">
        <v>29</v>
      </c>
      <c r="AO137" s="1" t="s">
        <v>29</v>
      </c>
      <c r="AP137" s="1" t="s">
        <v>28</v>
      </c>
      <c r="AQ137" s="1" t="s">
        <v>28</v>
      </c>
      <c r="AR137" s="1" t="s">
        <v>28</v>
      </c>
      <c r="AS137" s="1" t="s">
        <v>28</v>
      </c>
      <c r="AT137" s="1" t="s">
        <v>28</v>
      </c>
      <c r="AU137" s="21" t="str">
        <f aca="false">IF(AJ137="X","(1&lt;&lt;"&amp;AJ$2&amp;") | ","")</f>
        <v/>
      </c>
      <c r="AV137" s="21" t="str">
        <f aca="false">IF(AK137="X","(1&lt;&lt;"&amp;AK$2&amp;") | ","")</f>
        <v>(1&lt;&lt;(int)MasterType::Char) | </v>
      </c>
      <c r="AW137" s="21" t="str">
        <f aca="false">IF(AL137="X","(1&lt;&lt;"&amp;AL$2&amp;") | ","")</f>
        <v>(1&lt;&lt;(int)MasterType::Short) | </v>
      </c>
      <c r="AX137" s="21" t="str">
        <f aca="false">IF(AM137="X","(1&lt;&lt;"&amp;AM$2&amp;") | ","")</f>
        <v>(1&lt;&lt;(int)MasterType::Integer) | </v>
      </c>
      <c r="AY137" s="21" t="str">
        <f aca="false">IF(AN137="X","(1&lt;&lt;"&amp;AN$2&amp;") | ","")</f>
        <v>(1&lt;&lt;(int)MasterType::Long) | </v>
      </c>
      <c r="AZ137" s="21" t="str">
        <f aca="false">IF(AO137="X","(1&lt;&lt;"&amp;AO$2&amp;") | ","")</f>
        <v>(1&lt;&lt;(int)MasterType::Float) | </v>
      </c>
      <c r="BA137" s="21" t="str">
        <f aca="false">IF(AP137="X","(1&lt;&lt;"&amp;AP$2&amp;") | ","")</f>
        <v/>
      </c>
      <c r="BB137" s="21" t="str">
        <f aca="false">IF(AQ137="X","(1&lt;&lt;"&amp;AQ$2&amp;") | ","")</f>
        <v/>
      </c>
      <c r="BC137" s="21" t="str">
        <f aca="false">IF(AR137="X","(1&lt;&lt;"&amp;AR$2&amp;") | ","")</f>
        <v/>
      </c>
      <c r="BD137" s="21" t="str">
        <f aca="false">IF(AS137="X","(1&lt;&lt;"&amp;AS$2&amp;") | ","")</f>
        <v/>
      </c>
      <c r="BE137" s="21" t="str">
        <f aca="false">IF(AT137="X","(1&lt;&lt;"&amp;AT$2&amp;") | ","")</f>
        <v/>
      </c>
      <c r="BF137" s="21" t="str">
        <f aca="false">AU137&amp;AV137&amp;AW137&amp;AX137&amp;AY137&amp;AZ137&amp;BA137&amp;BB137&amp;BC137&amp;BD137&amp;BE137</f>
        <v>(1&lt;&lt;(int)MasterType::Char) | (1&lt;&lt;(int)MasterType::Short) | (1&lt;&lt;(int)MasterType::Integer) | (1&lt;&lt;(int)MasterType::Long) | (1&lt;&lt;(int)MasterType::Float) | </v>
      </c>
      <c r="BH137" s="7" t="str">
        <f aca="false">"  {"&amp;A137&amp;REPT(" ",29-LEN(A137))&amp;", {"&amp;F137&amp;REPT(" ",5-LEN(F137))&amp;","&amp;G137&amp;REPT(" ",5-LEN(G137))&amp;"}, "&amp;H137&amp;REPT(" ",23-LEN(H137))&amp;", "&amp;I137&amp;REPT(" ",19-LEN(I137))&amp;", "&amp;J137&amp;REPT(" ",20-LEN(J137))&amp;","&amp;" { "&amp;IF(AH137="",0,MID(AH137,1,LEN(AH137)-2))&amp;", "&amp;IF(BF137="",0,MID(BF137,1,LEN(BF137)-2))&amp;" } },"</f>
        <v>  {ExprOperator::Assign         , {false,true }, ExprPromMode::ToResult , (MasterType)0      , MasterType::Float   , { (1&lt;&lt;(int)MasterType::Float) , (1&lt;&lt;(int)MasterType::Char) | (1&lt;&lt;(int)MasterType::Short) | (1&lt;&lt;(int)MasterType::Integer) | (1&lt;&lt;(int)MasterType::Long) | (1&lt;&lt;(int)MasterType::Float)  } },</v>
      </c>
    </row>
    <row r="138" customFormat="false" ht="15" hidden="false" customHeight="false" outlineLevel="0" collapsed="false">
      <c r="A138" s="1" t="s">
        <v>119</v>
      </c>
      <c r="B138" s="2" t="s">
        <v>113</v>
      </c>
      <c r="C138" s="20" t="s">
        <v>114</v>
      </c>
      <c r="D138" s="3" t="s">
        <v>57</v>
      </c>
      <c r="E138" s="3" t="str">
        <f aca="false">IF(OR(F138="true",G138="true"),"X","-")</f>
        <v>-</v>
      </c>
      <c r="F138" s="3" t="str">
        <f aca="false">IF(COUNTIF(L138:U138,"X")&gt;1,"true","false")</f>
        <v>false</v>
      </c>
      <c r="G138" s="3" t="str">
        <f aca="false">IF(COUNTIF(AJ138:AS138,"X")&gt;1,"true","false")</f>
        <v>false</v>
      </c>
      <c r="H138" s="3" t="s">
        <v>25</v>
      </c>
      <c r="I138" s="3" t="s">
        <v>26</v>
      </c>
      <c r="J138" s="14" t="s">
        <v>68</v>
      </c>
      <c r="L138" s="1" t="s">
        <v>28</v>
      </c>
      <c r="M138" s="1" t="s">
        <v>28</v>
      </c>
      <c r="N138" s="1" t="s">
        <v>28</v>
      </c>
      <c r="O138" s="1" t="s">
        <v>28</v>
      </c>
      <c r="P138" s="1" t="s">
        <v>28</v>
      </c>
      <c r="Q138" s="1" t="s">
        <v>28</v>
      </c>
      <c r="R138" s="1" t="s">
        <v>29</v>
      </c>
      <c r="S138" s="1" t="s">
        <v>28</v>
      </c>
      <c r="T138" s="1" t="s">
        <v>28</v>
      </c>
      <c r="U138" s="1" t="s">
        <v>28</v>
      </c>
      <c r="V138" s="1" t="s">
        <v>28</v>
      </c>
      <c r="W138" s="21" t="str">
        <f aca="false">IF(L138="X","(1&lt;&lt;"&amp;L$2&amp;") | ","")</f>
        <v/>
      </c>
      <c r="X138" s="21" t="str">
        <f aca="false">IF(M138="X","(1&lt;&lt;"&amp;M$2&amp;") | ","")</f>
        <v/>
      </c>
      <c r="Y138" s="21" t="str">
        <f aca="false">IF(N138="X","(1&lt;&lt;"&amp;N$2&amp;") | ","")</f>
        <v/>
      </c>
      <c r="Z138" s="21" t="str">
        <f aca="false">IF(O138="X","(1&lt;&lt;"&amp;O$2&amp;") | ","")</f>
        <v/>
      </c>
      <c r="AA138" s="21" t="str">
        <f aca="false">IF(P138="X","(1&lt;&lt;"&amp;P$2&amp;") | ","")</f>
        <v/>
      </c>
      <c r="AB138" s="21" t="str">
        <f aca="false">IF(Q138="X","(1&lt;&lt;"&amp;Q$2&amp;") | ","")</f>
        <v/>
      </c>
      <c r="AC138" s="21" t="str">
        <f aca="false">IF(R138="X","(1&lt;&lt;"&amp;R$2&amp;") | ","")</f>
        <v>(1&lt;&lt;(int)MasterType::String) | </v>
      </c>
      <c r="AD138" s="21" t="str">
        <f aca="false">IF(S138="X","(1&lt;&lt;"&amp;S$2&amp;") | ","")</f>
        <v/>
      </c>
      <c r="AE138" s="21" t="str">
        <f aca="false">IF(T138="X","(1&lt;&lt;"&amp;T$2&amp;") | ","")</f>
        <v/>
      </c>
      <c r="AF138" s="21" t="str">
        <f aca="false">IF(U138="X","(1&lt;&lt;"&amp;U$2&amp;") | ","")</f>
        <v/>
      </c>
      <c r="AG138" s="21" t="str">
        <f aca="false">IF(V138="X","(1&lt;&lt;"&amp;V$2&amp;") | ","")</f>
        <v/>
      </c>
      <c r="AH138" s="21" t="str">
        <f aca="false">W138&amp;X138&amp;Y138&amp;Z138&amp;AA138&amp;AB138&amp;AC138&amp;AD138&amp;AE138&amp;AF138&amp;AG138</f>
        <v>(1&lt;&lt;(int)MasterType::String) | </v>
      </c>
      <c r="AJ138" s="1" t="s">
        <v>28</v>
      </c>
      <c r="AK138" s="1" t="s">
        <v>28</v>
      </c>
      <c r="AL138" s="1" t="s">
        <v>28</v>
      </c>
      <c r="AM138" s="1" t="s">
        <v>28</v>
      </c>
      <c r="AN138" s="1" t="s">
        <v>28</v>
      </c>
      <c r="AO138" s="1" t="s">
        <v>28</v>
      </c>
      <c r="AP138" s="1" t="s">
        <v>29</v>
      </c>
      <c r="AQ138" s="1" t="s">
        <v>28</v>
      </c>
      <c r="AR138" s="1" t="s">
        <v>28</v>
      </c>
      <c r="AS138" s="1" t="s">
        <v>28</v>
      </c>
      <c r="AT138" s="1" t="s">
        <v>28</v>
      </c>
      <c r="AU138" s="21" t="str">
        <f aca="false">IF(AJ138="X","(1&lt;&lt;"&amp;AJ$2&amp;") | ","")</f>
        <v/>
      </c>
      <c r="AV138" s="21" t="str">
        <f aca="false">IF(AK138="X","(1&lt;&lt;"&amp;AK$2&amp;") | ","")</f>
        <v/>
      </c>
      <c r="AW138" s="21" t="str">
        <f aca="false">IF(AL138="X","(1&lt;&lt;"&amp;AL$2&amp;") | ","")</f>
        <v/>
      </c>
      <c r="AX138" s="21" t="str">
        <f aca="false">IF(AM138="X","(1&lt;&lt;"&amp;AM$2&amp;") | ","")</f>
        <v/>
      </c>
      <c r="AY138" s="21" t="str">
        <f aca="false">IF(AN138="X","(1&lt;&lt;"&amp;AN$2&amp;") | ","")</f>
        <v/>
      </c>
      <c r="AZ138" s="21" t="str">
        <f aca="false">IF(AO138="X","(1&lt;&lt;"&amp;AO$2&amp;") | ","")</f>
        <v/>
      </c>
      <c r="BA138" s="21" t="str">
        <f aca="false">IF(AP138="X","(1&lt;&lt;"&amp;AP$2&amp;") | ","")</f>
        <v>(1&lt;&lt;(int)MasterType::String) | </v>
      </c>
      <c r="BB138" s="21" t="str">
        <f aca="false">IF(AQ138="X","(1&lt;&lt;"&amp;AQ$2&amp;") | ","")</f>
        <v/>
      </c>
      <c r="BC138" s="21" t="str">
        <f aca="false">IF(AR138="X","(1&lt;&lt;"&amp;AR$2&amp;") | ","")</f>
        <v/>
      </c>
      <c r="BD138" s="21" t="str">
        <f aca="false">IF(AS138="X","(1&lt;&lt;"&amp;AS$2&amp;") | ","")</f>
        <v/>
      </c>
      <c r="BE138" s="21" t="str">
        <f aca="false">IF(AT138="X","(1&lt;&lt;"&amp;AT$2&amp;") | ","")</f>
        <v/>
      </c>
      <c r="BF138" s="21" t="str">
        <f aca="false">AU138&amp;AV138&amp;AW138&amp;AX138&amp;AY138&amp;AZ138&amp;BA138&amp;BB138&amp;BC138&amp;BD138&amp;BE138</f>
        <v>(1&lt;&lt;(int)MasterType::String) | </v>
      </c>
      <c r="BH138" s="7" t="str">
        <f aca="false">"  {"&amp;A138&amp;REPT(" ",29-LEN(A138))&amp;", {"&amp;F138&amp;REPT(" ",5-LEN(F138))&amp;","&amp;G138&amp;REPT(" ",5-LEN(G138))&amp;"}, "&amp;H138&amp;REPT(" ",23-LEN(H138))&amp;", "&amp;I138&amp;REPT(" ",19-LEN(I138))&amp;", "&amp;J138&amp;REPT(" ",20-LEN(J138))&amp;","&amp;" { "&amp;IF(AH138="",0,MID(AH138,1,LEN(AH138)-2))&amp;", "&amp;IF(BF138="",0,MID(BF138,1,LEN(BF138)-2))&amp;" } },"</f>
        <v>  {ExprOperator::Assign         , {false,false}, (ExprPromMode)0        , (MasterType)0      , MasterType::String  , { (1&lt;&lt;(int)MasterType::String) , (1&lt;&lt;(int)MasterType::String)  } },</v>
      </c>
    </row>
    <row r="139" customFormat="false" ht="15" hidden="false" customHeight="false" outlineLevel="0" collapsed="false">
      <c r="A139" s="1" t="s">
        <v>119</v>
      </c>
      <c r="B139" s="2" t="s">
        <v>113</v>
      </c>
      <c r="C139" s="20" t="s">
        <v>114</v>
      </c>
      <c r="D139" s="3" t="s">
        <v>57</v>
      </c>
      <c r="E139" s="3" t="str">
        <f aca="false">IF(OR(F139="true",G139="true"),"X","-")</f>
        <v>-</v>
      </c>
      <c r="F139" s="3" t="str">
        <f aca="false">IF(COUNTIF(L139:U139,"X")&gt;1,"true","false")</f>
        <v>false</v>
      </c>
      <c r="G139" s="3" t="str">
        <f aca="false">IF(COUNTIF(AJ139:AS139,"X")&gt;1,"true","false")</f>
        <v>false</v>
      </c>
      <c r="H139" s="3" t="s">
        <v>25</v>
      </c>
      <c r="I139" s="3" t="s">
        <v>26</v>
      </c>
      <c r="J139" s="14" t="s">
        <v>115</v>
      </c>
      <c r="L139" s="1" t="s">
        <v>28</v>
      </c>
      <c r="M139" s="1" t="s">
        <v>28</v>
      </c>
      <c r="N139" s="1" t="s">
        <v>28</v>
      </c>
      <c r="O139" s="1" t="s">
        <v>28</v>
      </c>
      <c r="P139" s="1" t="s">
        <v>28</v>
      </c>
      <c r="Q139" s="1" t="s">
        <v>28</v>
      </c>
      <c r="R139" s="1" t="s">
        <v>28</v>
      </c>
      <c r="S139" s="1" t="s">
        <v>29</v>
      </c>
      <c r="T139" s="1" t="s">
        <v>28</v>
      </c>
      <c r="U139" s="1" t="s">
        <v>28</v>
      </c>
      <c r="V139" s="1" t="s">
        <v>28</v>
      </c>
      <c r="W139" s="21" t="str">
        <f aca="false">IF(L139="X","(1&lt;&lt;"&amp;L$2&amp;") | ","")</f>
        <v/>
      </c>
      <c r="X139" s="21" t="str">
        <f aca="false">IF(M139="X","(1&lt;&lt;"&amp;M$2&amp;") | ","")</f>
        <v/>
      </c>
      <c r="Y139" s="21" t="str">
        <f aca="false">IF(N139="X","(1&lt;&lt;"&amp;N$2&amp;") | ","")</f>
        <v/>
      </c>
      <c r="Z139" s="21" t="str">
        <f aca="false">IF(O139="X","(1&lt;&lt;"&amp;O$2&amp;") | ","")</f>
        <v/>
      </c>
      <c r="AA139" s="21" t="str">
        <f aca="false">IF(P139="X","(1&lt;&lt;"&amp;P$2&amp;") | ","")</f>
        <v/>
      </c>
      <c r="AB139" s="21" t="str">
        <f aca="false">IF(Q139="X","(1&lt;&lt;"&amp;Q$2&amp;") | ","")</f>
        <v/>
      </c>
      <c r="AC139" s="21" t="str">
        <f aca="false">IF(R139="X","(1&lt;&lt;"&amp;R$2&amp;") | ","")</f>
        <v/>
      </c>
      <c r="AD139" s="21" t="str">
        <f aca="false">IF(S139="X","(1&lt;&lt;"&amp;S$2&amp;") | ","")</f>
        <v>(1&lt;&lt;(int)MasterType::Enum) | </v>
      </c>
      <c r="AE139" s="21" t="str">
        <f aca="false">IF(T139="X","(1&lt;&lt;"&amp;T$2&amp;") | ","")</f>
        <v/>
      </c>
      <c r="AF139" s="21" t="str">
        <f aca="false">IF(U139="X","(1&lt;&lt;"&amp;U$2&amp;") | ","")</f>
        <v/>
      </c>
      <c r="AG139" s="21" t="str">
        <f aca="false">IF(V139="X","(1&lt;&lt;"&amp;V$2&amp;") | ","")</f>
        <v/>
      </c>
      <c r="AH139" s="21" t="str">
        <f aca="false">W139&amp;X139&amp;Y139&amp;Z139&amp;AA139&amp;AB139&amp;AC139&amp;AD139&amp;AE139&amp;AF139&amp;AG139</f>
        <v>(1&lt;&lt;(int)MasterType::Enum) | </v>
      </c>
      <c r="AJ139" s="1" t="s">
        <v>28</v>
      </c>
      <c r="AK139" s="1" t="s">
        <v>28</v>
      </c>
      <c r="AL139" s="1" t="s">
        <v>28</v>
      </c>
      <c r="AM139" s="1" t="s">
        <v>28</v>
      </c>
      <c r="AN139" s="1" t="s">
        <v>28</v>
      </c>
      <c r="AO139" s="1" t="s">
        <v>28</v>
      </c>
      <c r="AP139" s="1" t="s">
        <v>28</v>
      </c>
      <c r="AQ139" s="1" t="s">
        <v>29</v>
      </c>
      <c r="AR139" s="1" t="s">
        <v>28</v>
      </c>
      <c r="AS139" s="1" t="s">
        <v>28</v>
      </c>
      <c r="AT139" s="1" t="s">
        <v>28</v>
      </c>
      <c r="AU139" s="21" t="str">
        <f aca="false">IF(AJ139="X","(1&lt;&lt;"&amp;AJ$2&amp;") | ","")</f>
        <v/>
      </c>
      <c r="AV139" s="21" t="str">
        <f aca="false">IF(AK139="X","(1&lt;&lt;"&amp;AK$2&amp;") | ","")</f>
        <v/>
      </c>
      <c r="AW139" s="21" t="str">
        <f aca="false">IF(AL139="X","(1&lt;&lt;"&amp;AL$2&amp;") | ","")</f>
        <v/>
      </c>
      <c r="AX139" s="21" t="str">
        <f aca="false">IF(AM139="X","(1&lt;&lt;"&amp;AM$2&amp;") | ","")</f>
        <v/>
      </c>
      <c r="AY139" s="21" t="str">
        <f aca="false">IF(AN139="X","(1&lt;&lt;"&amp;AN$2&amp;") | ","")</f>
        <v/>
      </c>
      <c r="AZ139" s="21" t="str">
        <f aca="false">IF(AO139="X","(1&lt;&lt;"&amp;AO$2&amp;") | ","")</f>
        <v/>
      </c>
      <c r="BA139" s="21" t="str">
        <f aca="false">IF(AP139="X","(1&lt;&lt;"&amp;AP$2&amp;") | ","")</f>
        <v/>
      </c>
      <c r="BB139" s="21" t="str">
        <f aca="false">IF(AQ139="X","(1&lt;&lt;"&amp;AQ$2&amp;") | ","")</f>
        <v>(1&lt;&lt;(int)MasterType::Enum) | </v>
      </c>
      <c r="BC139" s="21" t="str">
        <f aca="false">IF(AR139="X","(1&lt;&lt;"&amp;AR$2&amp;") | ","")</f>
        <v/>
      </c>
      <c r="BD139" s="21" t="str">
        <f aca="false">IF(AS139="X","(1&lt;&lt;"&amp;AS$2&amp;") | ","")</f>
        <v/>
      </c>
      <c r="BE139" s="21" t="str">
        <f aca="false">IF(AT139="X","(1&lt;&lt;"&amp;AT$2&amp;") | ","")</f>
        <v/>
      </c>
      <c r="BF139" s="21" t="str">
        <f aca="false">AU139&amp;AV139&amp;AW139&amp;AX139&amp;AY139&amp;AZ139&amp;BA139&amp;BB139&amp;BC139&amp;BD139&amp;BE139</f>
        <v>(1&lt;&lt;(int)MasterType::Enum) | </v>
      </c>
      <c r="BH139" s="7" t="str">
        <f aca="false">"  {"&amp;A139&amp;REPT(" ",29-LEN(A139))&amp;", {"&amp;F139&amp;REPT(" ",5-LEN(F139))&amp;","&amp;G139&amp;REPT(" ",5-LEN(G139))&amp;"}, "&amp;H139&amp;REPT(" ",23-LEN(H139))&amp;", "&amp;I139&amp;REPT(" ",19-LEN(I139))&amp;", "&amp;J139&amp;REPT(" ",20-LEN(J139))&amp;","&amp;" { "&amp;IF(AH139="",0,MID(AH139,1,LEN(AH139)-2))&amp;", "&amp;IF(BF139="",0,MID(BF139,1,LEN(BF139)-2))&amp;" } },"</f>
        <v>  {ExprOperator::Assign         , {false,false}, (ExprPromMode)0        , (MasterType)0      , MasterType::Enum    , { (1&lt;&lt;(int)MasterType::Enum) , (1&lt;&lt;(int)MasterType::Enum)  } },</v>
      </c>
    </row>
    <row r="140" customFormat="false" ht="15" hidden="false" customHeight="false" outlineLevel="0" collapsed="false">
      <c r="A140" s="1" t="s">
        <v>119</v>
      </c>
      <c r="B140" s="2" t="s">
        <v>113</v>
      </c>
      <c r="C140" s="20" t="s">
        <v>114</v>
      </c>
      <c r="D140" s="3" t="s">
        <v>57</v>
      </c>
      <c r="E140" s="3" t="str">
        <f aca="false">IF(OR(F140="true",G140="true"),"X","-")</f>
        <v>-</v>
      </c>
      <c r="F140" s="3" t="str">
        <f aca="false">IF(COUNTIF(L140:U140,"X")&gt;1,"true","false")</f>
        <v>false</v>
      </c>
      <c r="G140" s="3" t="str">
        <f aca="false">IF(COUNTIF(AJ140:AS140,"X")&gt;1,"true","false")</f>
        <v>false</v>
      </c>
      <c r="H140" s="3" t="s">
        <v>25</v>
      </c>
      <c r="I140" s="3" t="s">
        <v>26</v>
      </c>
      <c r="J140" s="14" t="s">
        <v>116</v>
      </c>
      <c r="L140" s="1" t="s">
        <v>28</v>
      </c>
      <c r="M140" s="1" t="s">
        <v>28</v>
      </c>
      <c r="N140" s="1" t="s">
        <v>28</v>
      </c>
      <c r="O140" s="1" t="s">
        <v>28</v>
      </c>
      <c r="P140" s="1" t="s">
        <v>28</v>
      </c>
      <c r="Q140" s="1" t="s">
        <v>28</v>
      </c>
      <c r="R140" s="1" t="s">
        <v>28</v>
      </c>
      <c r="S140" s="1" t="s">
        <v>28</v>
      </c>
      <c r="T140" s="1" t="s">
        <v>29</v>
      </c>
      <c r="U140" s="1" t="s">
        <v>28</v>
      </c>
      <c r="V140" s="1" t="s">
        <v>28</v>
      </c>
      <c r="W140" s="21" t="str">
        <f aca="false">IF(L140="X","(1&lt;&lt;"&amp;L$2&amp;") | ","")</f>
        <v/>
      </c>
      <c r="X140" s="21" t="str">
        <f aca="false">IF(M140="X","(1&lt;&lt;"&amp;M$2&amp;") | ","")</f>
        <v/>
      </c>
      <c r="Y140" s="21" t="str">
        <f aca="false">IF(N140="X","(1&lt;&lt;"&amp;N$2&amp;") | ","")</f>
        <v/>
      </c>
      <c r="Z140" s="21" t="str">
        <f aca="false">IF(O140="X","(1&lt;&lt;"&amp;O$2&amp;") | ","")</f>
        <v/>
      </c>
      <c r="AA140" s="21" t="str">
        <f aca="false">IF(P140="X","(1&lt;&lt;"&amp;P$2&amp;") | ","")</f>
        <v/>
      </c>
      <c r="AB140" s="21" t="str">
        <f aca="false">IF(Q140="X","(1&lt;&lt;"&amp;Q$2&amp;") | ","")</f>
        <v/>
      </c>
      <c r="AC140" s="21" t="str">
        <f aca="false">IF(R140="X","(1&lt;&lt;"&amp;R$2&amp;") | ","")</f>
        <v/>
      </c>
      <c r="AD140" s="21" t="str">
        <f aca="false">IF(S140="X","(1&lt;&lt;"&amp;S$2&amp;") | ","")</f>
        <v/>
      </c>
      <c r="AE140" s="21" t="str">
        <f aca="false">IF(T140="X","(1&lt;&lt;"&amp;T$2&amp;") | ","")</f>
        <v>(1&lt;&lt;(int)MasterType::Class) | </v>
      </c>
      <c r="AF140" s="21" t="str">
        <f aca="false">IF(U140="X","(1&lt;&lt;"&amp;U$2&amp;") | ","")</f>
        <v/>
      </c>
      <c r="AG140" s="21" t="str">
        <f aca="false">IF(V140="X","(1&lt;&lt;"&amp;V$2&amp;") | ","")</f>
        <v/>
      </c>
      <c r="AH140" s="21" t="str">
        <f aca="false">W140&amp;X140&amp;Y140&amp;Z140&amp;AA140&amp;AB140&amp;AC140&amp;AD140&amp;AE140&amp;AF140&amp;AG140</f>
        <v>(1&lt;&lt;(int)MasterType::Class) | </v>
      </c>
      <c r="AJ140" s="1" t="s">
        <v>28</v>
      </c>
      <c r="AK140" s="1" t="s">
        <v>28</v>
      </c>
      <c r="AL140" s="1" t="s">
        <v>28</v>
      </c>
      <c r="AM140" s="1" t="s">
        <v>28</v>
      </c>
      <c r="AN140" s="1" t="s">
        <v>28</v>
      </c>
      <c r="AO140" s="1" t="s">
        <v>28</v>
      </c>
      <c r="AP140" s="1" t="s">
        <v>28</v>
      </c>
      <c r="AQ140" s="1" t="s">
        <v>28</v>
      </c>
      <c r="AR140" s="1" t="s">
        <v>29</v>
      </c>
      <c r="AS140" s="1" t="s">
        <v>28</v>
      </c>
      <c r="AT140" s="1" t="s">
        <v>28</v>
      </c>
      <c r="AU140" s="21" t="str">
        <f aca="false">IF(AJ140="X","(1&lt;&lt;"&amp;AJ$2&amp;") | ","")</f>
        <v/>
      </c>
      <c r="AV140" s="21" t="str">
        <f aca="false">IF(AK140="X","(1&lt;&lt;"&amp;AK$2&amp;") | ","")</f>
        <v/>
      </c>
      <c r="AW140" s="21" t="str">
        <f aca="false">IF(AL140="X","(1&lt;&lt;"&amp;AL$2&amp;") | ","")</f>
        <v/>
      </c>
      <c r="AX140" s="21" t="str">
        <f aca="false">IF(AM140="X","(1&lt;&lt;"&amp;AM$2&amp;") | ","")</f>
        <v/>
      </c>
      <c r="AY140" s="21" t="str">
        <f aca="false">IF(AN140="X","(1&lt;&lt;"&amp;AN$2&amp;") | ","")</f>
        <v/>
      </c>
      <c r="AZ140" s="21" t="str">
        <f aca="false">IF(AO140="X","(1&lt;&lt;"&amp;AO$2&amp;") | ","")</f>
        <v/>
      </c>
      <c r="BA140" s="21" t="str">
        <f aca="false">IF(AP140="X","(1&lt;&lt;"&amp;AP$2&amp;") | ","")</f>
        <v/>
      </c>
      <c r="BB140" s="21" t="str">
        <f aca="false">IF(AQ140="X","(1&lt;&lt;"&amp;AQ$2&amp;") | ","")</f>
        <v/>
      </c>
      <c r="BC140" s="21" t="str">
        <f aca="false">IF(AR140="X","(1&lt;&lt;"&amp;AR$2&amp;") | ","")</f>
        <v>(1&lt;&lt;(int)MasterType::Class) | </v>
      </c>
      <c r="BD140" s="21" t="str">
        <f aca="false">IF(AS140="X","(1&lt;&lt;"&amp;AS$2&amp;") | ","")</f>
        <v/>
      </c>
      <c r="BE140" s="21" t="str">
        <f aca="false">IF(AT140="X","(1&lt;&lt;"&amp;AT$2&amp;") | ","")</f>
        <v/>
      </c>
      <c r="BF140" s="21" t="str">
        <f aca="false">AU140&amp;AV140&amp;AW140&amp;AX140&amp;AY140&amp;AZ140&amp;BA140&amp;BB140&amp;BC140&amp;BD140&amp;BE140</f>
        <v>(1&lt;&lt;(int)MasterType::Class) | </v>
      </c>
      <c r="BH140" s="7" t="str">
        <f aca="false">"  {"&amp;A140&amp;REPT(" ",29-LEN(A140))&amp;", {"&amp;F140&amp;REPT(" ",5-LEN(F140))&amp;","&amp;G140&amp;REPT(" ",5-LEN(G140))&amp;"}, "&amp;H140&amp;REPT(" ",23-LEN(H140))&amp;", "&amp;I140&amp;REPT(" ",19-LEN(I140))&amp;", "&amp;J140&amp;REPT(" ",20-LEN(J140))&amp;","&amp;" { "&amp;IF(AH140="",0,MID(AH140,1,LEN(AH140)-2))&amp;", "&amp;IF(BF140="",0,MID(BF140,1,LEN(BF140)-2))&amp;" } },"</f>
        <v>  {ExprOperator::Assign         , {false,false}, (ExprPromMode)0        , (MasterType)0      , MasterType::Class   , { (1&lt;&lt;(int)MasterType::Class) , (1&lt;&lt;(int)MasterType::Class)  } },</v>
      </c>
    </row>
    <row r="141" customFormat="false" ht="15" hidden="false" customHeight="false" outlineLevel="0" collapsed="false">
      <c r="A141" s="1" t="s">
        <v>119</v>
      </c>
      <c r="B141" s="2" t="s">
        <v>113</v>
      </c>
      <c r="C141" s="20" t="s">
        <v>114</v>
      </c>
      <c r="D141" s="3" t="s">
        <v>57</v>
      </c>
      <c r="E141" s="3" t="str">
        <f aca="false">IF(OR(F141="true",G141="true"),"X","-")</f>
        <v>-</v>
      </c>
      <c r="F141" s="3" t="str">
        <f aca="false">IF(COUNTIF(L141:U141,"X")&gt;1,"true","false")</f>
        <v>false</v>
      </c>
      <c r="G141" s="3" t="str">
        <f aca="false">IF(COUNTIF(AJ141:AS141,"X")&gt;1,"true","false")</f>
        <v>false</v>
      </c>
      <c r="H141" s="3" t="s">
        <v>25</v>
      </c>
      <c r="I141" s="3" t="s">
        <v>26</v>
      </c>
      <c r="J141" s="14" t="s">
        <v>117</v>
      </c>
      <c r="L141" s="1" t="s">
        <v>28</v>
      </c>
      <c r="M141" s="1" t="s">
        <v>28</v>
      </c>
      <c r="N141" s="1" t="s">
        <v>28</v>
      </c>
      <c r="O141" s="1" t="s">
        <v>28</v>
      </c>
      <c r="P141" s="1" t="s">
        <v>28</v>
      </c>
      <c r="Q141" s="1" t="s">
        <v>28</v>
      </c>
      <c r="R141" s="1" t="s">
        <v>28</v>
      </c>
      <c r="S141" s="1" t="s">
        <v>28</v>
      </c>
      <c r="T141" s="1" t="s">
        <v>28</v>
      </c>
      <c r="U141" s="1" t="s">
        <v>29</v>
      </c>
      <c r="V141" s="1" t="s">
        <v>28</v>
      </c>
      <c r="W141" s="21" t="str">
        <f aca="false">IF(L141="X","(1&lt;&lt;"&amp;L$2&amp;") | ","")</f>
        <v/>
      </c>
      <c r="X141" s="21" t="str">
        <f aca="false">IF(M141="X","(1&lt;&lt;"&amp;M$2&amp;") | ","")</f>
        <v/>
      </c>
      <c r="Y141" s="21" t="str">
        <f aca="false">IF(N141="X","(1&lt;&lt;"&amp;N$2&amp;") | ","")</f>
        <v/>
      </c>
      <c r="Z141" s="21" t="str">
        <f aca="false">IF(O141="X","(1&lt;&lt;"&amp;O$2&amp;") | ","")</f>
        <v/>
      </c>
      <c r="AA141" s="21" t="str">
        <f aca="false">IF(P141="X","(1&lt;&lt;"&amp;P$2&amp;") | ","")</f>
        <v/>
      </c>
      <c r="AB141" s="21" t="str">
        <f aca="false">IF(Q141="X","(1&lt;&lt;"&amp;Q$2&amp;") | ","")</f>
        <v/>
      </c>
      <c r="AC141" s="21" t="str">
        <f aca="false">IF(R141="X","(1&lt;&lt;"&amp;R$2&amp;") | ","")</f>
        <v/>
      </c>
      <c r="AD141" s="21" t="str">
        <f aca="false">IF(S141="X","(1&lt;&lt;"&amp;S$2&amp;") | ","")</f>
        <v/>
      </c>
      <c r="AE141" s="21" t="str">
        <f aca="false">IF(T141="X","(1&lt;&lt;"&amp;T$2&amp;") | ","")</f>
        <v/>
      </c>
      <c r="AF141" s="21" t="str">
        <f aca="false">IF(U141="X","(1&lt;&lt;"&amp;U$2&amp;") | ","")</f>
        <v>(1&lt;&lt;(int)MasterType::FixArray) | </v>
      </c>
      <c r="AG141" s="21" t="str">
        <f aca="false">IF(V141="X","(1&lt;&lt;"&amp;V$2&amp;") | ","")</f>
        <v/>
      </c>
      <c r="AH141" s="21" t="str">
        <f aca="false">W141&amp;X141&amp;Y141&amp;Z141&amp;AA141&amp;AB141&amp;AC141&amp;AD141&amp;AE141&amp;AF141&amp;AG141</f>
        <v>(1&lt;&lt;(int)MasterType::FixArray) | </v>
      </c>
      <c r="AJ141" s="1" t="s">
        <v>28</v>
      </c>
      <c r="AK141" s="1" t="s">
        <v>28</v>
      </c>
      <c r="AL141" s="1" t="s">
        <v>28</v>
      </c>
      <c r="AM141" s="1" t="s">
        <v>28</v>
      </c>
      <c r="AN141" s="1" t="s">
        <v>28</v>
      </c>
      <c r="AO141" s="1" t="s">
        <v>28</v>
      </c>
      <c r="AP141" s="1" t="s">
        <v>28</v>
      </c>
      <c r="AQ141" s="1" t="s">
        <v>28</v>
      </c>
      <c r="AR141" s="1" t="s">
        <v>28</v>
      </c>
      <c r="AS141" s="1" t="s">
        <v>29</v>
      </c>
      <c r="AT141" s="1" t="s">
        <v>28</v>
      </c>
      <c r="AU141" s="21" t="str">
        <f aca="false">IF(AJ141="X","(1&lt;&lt;"&amp;AJ$2&amp;") | ","")</f>
        <v/>
      </c>
      <c r="AV141" s="21" t="str">
        <f aca="false">IF(AK141="X","(1&lt;&lt;"&amp;AK$2&amp;") | ","")</f>
        <v/>
      </c>
      <c r="AW141" s="21" t="str">
        <f aca="false">IF(AL141="X","(1&lt;&lt;"&amp;AL$2&amp;") | ","")</f>
        <v/>
      </c>
      <c r="AX141" s="21" t="str">
        <f aca="false">IF(AM141="X","(1&lt;&lt;"&amp;AM$2&amp;") | ","")</f>
        <v/>
      </c>
      <c r="AY141" s="21" t="str">
        <f aca="false">IF(AN141="X","(1&lt;&lt;"&amp;AN$2&amp;") | ","")</f>
        <v/>
      </c>
      <c r="AZ141" s="21" t="str">
        <f aca="false">IF(AO141="X","(1&lt;&lt;"&amp;AO$2&amp;") | ","")</f>
        <v/>
      </c>
      <c r="BA141" s="21" t="str">
        <f aca="false">IF(AP141="X","(1&lt;&lt;"&amp;AP$2&amp;") | ","")</f>
        <v/>
      </c>
      <c r="BB141" s="21" t="str">
        <f aca="false">IF(AQ141="X","(1&lt;&lt;"&amp;AQ$2&amp;") | ","")</f>
        <v/>
      </c>
      <c r="BC141" s="21" t="str">
        <f aca="false">IF(AR141="X","(1&lt;&lt;"&amp;AR$2&amp;") | ","")</f>
        <v/>
      </c>
      <c r="BD141" s="21" t="str">
        <f aca="false">IF(AS141="X","(1&lt;&lt;"&amp;AS$2&amp;") | ","")</f>
        <v>(1&lt;&lt;(int)MasterType::FixArray) | </v>
      </c>
      <c r="BE141" s="21" t="str">
        <f aca="false">IF(AT141="X","(1&lt;&lt;"&amp;AT$2&amp;") | ","")</f>
        <v/>
      </c>
      <c r="BF141" s="21" t="str">
        <f aca="false">AU141&amp;AV141&amp;AW141&amp;AX141&amp;AY141&amp;AZ141&amp;BA141&amp;BB141&amp;BC141&amp;BD141&amp;BE141</f>
        <v>(1&lt;&lt;(int)MasterType::FixArray) | </v>
      </c>
      <c r="BH141" s="7" t="str">
        <f aca="false">"  {"&amp;A141&amp;REPT(" ",29-LEN(A141))&amp;", {"&amp;F141&amp;REPT(" ",5-LEN(F141))&amp;","&amp;G141&amp;REPT(" ",5-LEN(G141))&amp;"}, "&amp;H141&amp;REPT(" ",23-LEN(H141))&amp;", "&amp;I141&amp;REPT(" ",19-LEN(I141))&amp;", "&amp;J141&amp;REPT(" ",20-LEN(J141))&amp;","&amp;" { "&amp;IF(AH141="",0,MID(AH141,1,LEN(AH141)-2))&amp;", "&amp;IF(BF141="",0,MID(BF141,1,LEN(BF141)-2))&amp;" } },"</f>
        <v>  {ExprOperator::Assign         , {false,false}, (ExprPromMode)0        , (MasterType)0      , MasterType::FixArray, { (1&lt;&lt;(int)MasterType::FixArray) , (1&lt;&lt;(int)MasterType::FixArray)  } },</v>
      </c>
    </row>
    <row r="142" customFormat="false" ht="15" hidden="false" customHeight="false" outlineLevel="0" collapsed="false">
      <c r="A142" s="1" t="s">
        <v>119</v>
      </c>
      <c r="B142" s="2" t="s">
        <v>113</v>
      </c>
      <c r="C142" s="20" t="s">
        <v>114</v>
      </c>
      <c r="D142" s="3" t="s">
        <v>57</v>
      </c>
      <c r="E142" s="3" t="str">
        <f aca="false">IF(OR(F142="true",G142="true"),"X","-")</f>
        <v>-</v>
      </c>
      <c r="F142" s="3" t="str">
        <f aca="false">IF(COUNTIF(L142:U142,"X")&gt;1,"true","false")</f>
        <v>false</v>
      </c>
      <c r="G142" s="3" t="str">
        <f aca="false">IF(COUNTIF(AJ142:AS142,"X")&gt;1,"true","false")</f>
        <v>false</v>
      </c>
      <c r="H142" s="3" t="s">
        <v>25</v>
      </c>
      <c r="I142" s="3" t="s">
        <v>26</v>
      </c>
      <c r="J142" s="14" t="s">
        <v>118</v>
      </c>
      <c r="L142" s="1" t="s">
        <v>28</v>
      </c>
      <c r="M142" s="1" t="s">
        <v>28</v>
      </c>
      <c r="N142" s="1" t="s">
        <v>28</v>
      </c>
      <c r="O142" s="1" t="s">
        <v>28</v>
      </c>
      <c r="P142" s="1" t="s">
        <v>28</v>
      </c>
      <c r="Q142" s="1" t="s">
        <v>28</v>
      </c>
      <c r="R142" s="1" t="s">
        <v>28</v>
      </c>
      <c r="S142" s="1" t="s">
        <v>28</v>
      </c>
      <c r="T142" s="1" t="s">
        <v>28</v>
      </c>
      <c r="U142" s="1" t="s">
        <v>28</v>
      </c>
      <c r="V142" s="1" t="s">
        <v>29</v>
      </c>
      <c r="W142" s="21" t="str">
        <f aca="false">IF(L142="X","(1&lt;&lt;"&amp;L$2&amp;") | ","")</f>
        <v/>
      </c>
      <c r="X142" s="21" t="str">
        <f aca="false">IF(M142="X","(1&lt;&lt;"&amp;M$2&amp;") | ","")</f>
        <v/>
      </c>
      <c r="Y142" s="21" t="str">
        <f aca="false">IF(N142="X","(1&lt;&lt;"&amp;N$2&amp;") | ","")</f>
        <v/>
      </c>
      <c r="Z142" s="21" t="str">
        <f aca="false">IF(O142="X","(1&lt;&lt;"&amp;O$2&amp;") | ","")</f>
        <v/>
      </c>
      <c r="AA142" s="21" t="str">
        <f aca="false">IF(P142="X","(1&lt;&lt;"&amp;P$2&amp;") | ","")</f>
        <v/>
      </c>
      <c r="AB142" s="21" t="str">
        <f aca="false">IF(Q142="X","(1&lt;&lt;"&amp;Q$2&amp;") | ","")</f>
        <v/>
      </c>
      <c r="AC142" s="21" t="str">
        <f aca="false">IF(R142="X","(1&lt;&lt;"&amp;R$2&amp;") | ","")</f>
        <v/>
      </c>
      <c r="AD142" s="21" t="str">
        <f aca="false">IF(S142="X","(1&lt;&lt;"&amp;S$2&amp;") | ","")</f>
        <v/>
      </c>
      <c r="AE142" s="21" t="str">
        <f aca="false">IF(T142="X","(1&lt;&lt;"&amp;T$2&amp;") | ","")</f>
        <v/>
      </c>
      <c r="AF142" s="21" t="str">
        <f aca="false">IF(U142="X","(1&lt;&lt;"&amp;U$2&amp;") | ","")</f>
        <v/>
      </c>
      <c r="AG142" s="21" t="str">
        <f aca="false">IF(V142="X","(1&lt;&lt;"&amp;V$2&amp;") | ","")</f>
        <v>(1&lt;&lt;(int)MasterType::DynArray) | </v>
      </c>
      <c r="AH142" s="21" t="str">
        <f aca="false">W142&amp;X142&amp;Y142&amp;Z142&amp;AA142&amp;AB142&amp;AC142&amp;AD142&amp;AE142&amp;AF142&amp;AG142</f>
        <v>(1&lt;&lt;(int)MasterType::DynArray) | </v>
      </c>
      <c r="AJ142" s="1" t="s">
        <v>28</v>
      </c>
      <c r="AK142" s="1" t="s">
        <v>28</v>
      </c>
      <c r="AL142" s="1" t="s">
        <v>28</v>
      </c>
      <c r="AM142" s="1" t="s">
        <v>28</v>
      </c>
      <c r="AN142" s="1" t="s">
        <v>28</v>
      </c>
      <c r="AO142" s="1" t="s">
        <v>28</v>
      </c>
      <c r="AP142" s="1" t="s">
        <v>28</v>
      </c>
      <c r="AQ142" s="1" t="s">
        <v>28</v>
      </c>
      <c r="AR142" s="1" t="s">
        <v>28</v>
      </c>
      <c r="AS142" s="1" t="s">
        <v>28</v>
      </c>
      <c r="AT142" s="1" t="s">
        <v>29</v>
      </c>
      <c r="AU142" s="21" t="str">
        <f aca="false">IF(AJ142="X","(1&lt;&lt;"&amp;AJ$2&amp;") | ","")</f>
        <v/>
      </c>
      <c r="AV142" s="21" t="str">
        <f aca="false">IF(AK142="X","(1&lt;&lt;"&amp;AK$2&amp;") | ","")</f>
        <v/>
      </c>
      <c r="AW142" s="21" t="str">
        <f aca="false">IF(AL142="X","(1&lt;&lt;"&amp;AL$2&amp;") | ","")</f>
        <v/>
      </c>
      <c r="AX142" s="21" t="str">
        <f aca="false">IF(AM142="X","(1&lt;&lt;"&amp;AM$2&amp;") | ","")</f>
        <v/>
      </c>
      <c r="AY142" s="21" t="str">
        <f aca="false">IF(AN142="X","(1&lt;&lt;"&amp;AN$2&amp;") | ","")</f>
        <v/>
      </c>
      <c r="AZ142" s="21" t="str">
        <f aca="false">IF(AO142="X","(1&lt;&lt;"&amp;AO$2&amp;") | ","")</f>
        <v/>
      </c>
      <c r="BA142" s="21" t="str">
        <f aca="false">IF(AP142="X","(1&lt;&lt;"&amp;AP$2&amp;") | ","")</f>
        <v/>
      </c>
      <c r="BB142" s="21" t="str">
        <f aca="false">IF(AQ142="X","(1&lt;&lt;"&amp;AQ$2&amp;") | ","")</f>
        <v/>
      </c>
      <c r="BC142" s="21" t="str">
        <f aca="false">IF(AR142="X","(1&lt;&lt;"&amp;AR$2&amp;") | ","")</f>
        <v/>
      </c>
      <c r="BD142" s="21" t="str">
        <f aca="false">IF(AS142="X","(1&lt;&lt;"&amp;AS$2&amp;") | ","")</f>
        <v/>
      </c>
      <c r="BE142" s="21" t="str">
        <f aca="false">IF(AT142="X","(1&lt;&lt;"&amp;AT$2&amp;") | ","")</f>
        <v>(1&lt;&lt;(int)MasterType::DynArray) | </v>
      </c>
      <c r="BF142" s="21" t="str">
        <f aca="false">AU142&amp;AV142&amp;AW142&amp;AX142&amp;AY142&amp;AZ142&amp;BA142&amp;BB142&amp;BC142&amp;BD142&amp;BE142</f>
        <v>(1&lt;&lt;(int)MasterType::DynArray) | </v>
      </c>
      <c r="BH142" s="7" t="str">
        <f aca="false">"  {"&amp;A142&amp;REPT(" ",29-LEN(A142))&amp;", {"&amp;F142&amp;REPT(" ",5-LEN(F142))&amp;","&amp;G142&amp;REPT(" ",5-LEN(G142))&amp;"}, "&amp;H142&amp;REPT(" ",23-LEN(H142))&amp;", "&amp;I142&amp;REPT(" ",19-LEN(I142))&amp;", "&amp;J142&amp;REPT(" ",20-LEN(J142))&amp;","&amp;" { "&amp;IF(AH142="",0,MID(AH142,1,LEN(AH142)-2))&amp;", "&amp;IF(BF142="",0,MID(BF142,1,LEN(BF142)-2))&amp;" } },"</f>
        <v>  {ExprOperator::Assign         , {false,false}, (ExprPromMode)0        , (MasterType)0      , MasterType::DynArray, { (1&lt;&lt;(int)MasterType::DynArray) , (1&lt;&lt;(int)MasterType::DynArray)  } },</v>
      </c>
    </row>
    <row r="143" customFormat="false" ht="15" hidden="false" customHeight="false" outlineLevel="0" collapsed="false">
      <c r="A143" s="1" t="s">
        <v>120</v>
      </c>
      <c r="B143" s="2" t="s">
        <v>121</v>
      </c>
      <c r="C143" s="20" t="s">
        <v>122</v>
      </c>
      <c r="D143" s="3" t="s">
        <v>57</v>
      </c>
      <c r="E143" s="3" t="str">
        <f aca="false">IF(OR(F143="true",G143="true"),"X","-")</f>
        <v>-</v>
      </c>
      <c r="F143" s="3" t="str">
        <f aca="false">IF(COUNTIF(L143:U143,"X")&gt;1,"true","false")</f>
        <v>false</v>
      </c>
      <c r="G143" s="3" t="str">
        <f aca="false">IF(COUNTIF(AJ143:AS143,"X")&gt;1,"true","false")</f>
        <v>false</v>
      </c>
      <c r="H143" s="3" t="s">
        <v>25</v>
      </c>
      <c r="I143" s="3" t="s">
        <v>26</v>
      </c>
      <c r="J143" s="14" t="s">
        <v>27</v>
      </c>
      <c r="L143" s="1" t="s">
        <v>28</v>
      </c>
      <c r="M143" s="1" t="s">
        <v>29</v>
      </c>
      <c r="N143" s="1" t="s">
        <v>28</v>
      </c>
      <c r="O143" s="1" t="s">
        <v>28</v>
      </c>
      <c r="P143" s="1" t="s">
        <v>28</v>
      </c>
      <c r="Q143" s="1" t="s">
        <v>28</v>
      </c>
      <c r="R143" s="1" t="s">
        <v>28</v>
      </c>
      <c r="S143" s="1" t="s">
        <v>28</v>
      </c>
      <c r="T143" s="1" t="s">
        <v>28</v>
      </c>
      <c r="U143" s="1" t="s">
        <v>28</v>
      </c>
      <c r="V143" s="1" t="s">
        <v>28</v>
      </c>
      <c r="W143" s="21" t="str">
        <f aca="false">IF(L143="X","(1&lt;&lt;"&amp;L$2&amp;") | ","")</f>
        <v/>
      </c>
      <c r="X143" s="21" t="str">
        <f aca="false">IF(M143="X","(1&lt;&lt;"&amp;M$2&amp;") | ","")</f>
        <v>(1&lt;&lt;(int)MasterType::Char) | </v>
      </c>
      <c r="Y143" s="21" t="str">
        <f aca="false">IF(N143="X","(1&lt;&lt;"&amp;N$2&amp;") | ","")</f>
        <v/>
      </c>
      <c r="Z143" s="21" t="str">
        <f aca="false">IF(O143="X","(1&lt;&lt;"&amp;O$2&amp;") | ","")</f>
        <v/>
      </c>
      <c r="AA143" s="21" t="str">
        <f aca="false">IF(P143="X","(1&lt;&lt;"&amp;P$2&amp;") | ","")</f>
        <v/>
      </c>
      <c r="AB143" s="21" t="str">
        <f aca="false">IF(Q143="X","(1&lt;&lt;"&amp;Q$2&amp;") | ","")</f>
        <v/>
      </c>
      <c r="AC143" s="21" t="str">
        <f aca="false">IF(R143="X","(1&lt;&lt;"&amp;R$2&amp;") | ","")</f>
        <v/>
      </c>
      <c r="AD143" s="21" t="str">
        <f aca="false">IF(S143="X","(1&lt;&lt;"&amp;S$2&amp;") | ","")</f>
        <v/>
      </c>
      <c r="AE143" s="21" t="str">
        <f aca="false">IF(T143="X","(1&lt;&lt;"&amp;T$2&amp;") | ","")</f>
        <v/>
      </c>
      <c r="AF143" s="21" t="str">
        <f aca="false">IF(U143="X","(1&lt;&lt;"&amp;U$2&amp;") | ","")</f>
        <v/>
      </c>
      <c r="AG143" s="21" t="str">
        <f aca="false">IF(V143="X","(1&lt;&lt;"&amp;V$2&amp;") | ","")</f>
        <v/>
      </c>
      <c r="AH143" s="21" t="str">
        <f aca="false">W143&amp;X143&amp;Y143&amp;Z143&amp;AA143&amp;AB143&amp;AC143&amp;AD143&amp;AE143&amp;AF143&amp;AG143</f>
        <v>(1&lt;&lt;(int)MasterType::Char) | </v>
      </c>
      <c r="AJ143" s="1" t="s">
        <v>28</v>
      </c>
      <c r="AK143" s="1" t="s">
        <v>29</v>
      </c>
      <c r="AL143" s="1" t="s">
        <v>28</v>
      </c>
      <c r="AM143" s="1" t="s">
        <v>28</v>
      </c>
      <c r="AN143" s="1" t="s">
        <v>28</v>
      </c>
      <c r="AO143" s="1" t="s">
        <v>28</v>
      </c>
      <c r="AP143" s="1" t="s">
        <v>28</v>
      </c>
      <c r="AQ143" s="1" t="s">
        <v>28</v>
      </c>
      <c r="AR143" s="1" t="s">
        <v>28</v>
      </c>
      <c r="AS143" s="1" t="s">
        <v>28</v>
      </c>
      <c r="AT143" s="1" t="s">
        <v>28</v>
      </c>
      <c r="AU143" s="21" t="str">
        <f aca="false">IF(AJ143="X","(1&lt;&lt;"&amp;AJ$2&amp;") | ","")</f>
        <v/>
      </c>
      <c r="AV143" s="21" t="str">
        <f aca="false">IF(AK143="X","(1&lt;&lt;"&amp;AK$2&amp;") | ","")</f>
        <v>(1&lt;&lt;(int)MasterType::Char) | </v>
      </c>
      <c r="AW143" s="21" t="str">
        <f aca="false">IF(AL143="X","(1&lt;&lt;"&amp;AL$2&amp;") | ","")</f>
        <v/>
      </c>
      <c r="AX143" s="21" t="str">
        <f aca="false">IF(AM143="X","(1&lt;&lt;"&amp;AM$2&amp;") | ","")</f>
        <v/>
      </c>
      <c r="AY143" s="21" t="str">
        <f aca="false">IF(AN143="X","(1&lt;&lt;"&amp;AN$2&amp;") | ","")</f>
        <v/>
      </c>
      <c r="AZ143" s="21" t="str">
        <f aca="false">IF(AO143="X","(1&lt;&lt;"&amp;AO$2&amp;") | ","")</f>
        <v/>
      </c>
      <c r="BA143" s="21" t="str">
        <f aca="false">IF(AP143="X","(1&lt;&lt;"&amp;AP$2&amp;") | ","")</f>
        <v/>
      </c>
      <c r="BB143" s="21" t="str">
        <f aca="false">IF(AQ143="X","(1&lt;&lt;"&amp;AQ$2&amp;") | ","")</f>
        <v/>
      </c>
      <c r="BC143" s="21" t="str">
        <f aca="false">IF(AR143="X","(1&lt;&lt;"&amp;AR$2&amp;") | ","")</f>
        <v/>
      </c>
      <c r="BD143" s="21" t="str">
        <f aca="false">IF(AS143="X","(1&lt;&lt;"&amp;AS$2&amp;") | ","")</f>
        <v/>
      </c>
      <c r="BE143" s="21" t="str">
        <f aca="false">IF(AT143="X","(1&lt;&lt;"&amp;AT$2&amp;") | ","")</f>
        <v/>
      </c>
      <c r="BF143" s="21" t="str">
        <f aca="false">AU143&amp;AV143&amp;AW143&amp;AX143&amp;AY143&amp;AZ143&amp;BA143&amp;BB143&amp;BC143&amp;BD143&amp;BE143</f>
        <v>(1&lt;&lt;(int)MasterType::Char) | </v>
      </c>
      <c r="BH143" s="7" t="str">
        <f aca="false">"  {"&amp;A143&amp;REPT(" ",29-LEN(A143))&amp;", {"&amp;F143&amp;REPT(" ",5-LEN(F143))&amp;","&amp;G143&amp;REPT(" ",5-LEN(G143))&amp;"}, "&amp;H143&amp;REPT(" ",23-LEN(H143))&amp;", "&amp;I143&amp;REPT(" ",19-LEN(I143))&amp;", "&amp;J143&amp;REPT(" ",20-LEN(J143))&amp;","&amp;" { "&amp;IF(AH143="",0,MID(AH143,1,LEN(AH143)-2))&amp;", "&amp;IF(BF143="",0,MID(BF143,1,LEN(BF143)-2))&amp;" } },"</f>
        <v>  {ExprOperator::AddAssign      , {false,false}, (ExprPromMode)0        , (MasterType)0      , MasterType::Char    , { (1&lt;&lt;(int)MasterType::Char) , (1&lt;&lt;(int)MasterType::Char)  } },</v>
      </c>
    </row>
    <row r="144" customFormat="false" ht="15" hidden="false" customHeight="false" outlineLevel="0" collapsed="false">
      <c r="A144" s="1" t="s">
        <v>120</v>
      </c>
      <c r="B144" s="2" t="s">
        <v>121</v>
      </c>
      <c r="C144" s="20" t="s">
        <v>122</v>
      </c>
      <c r="D144" s="3" t="s">
        <v>57</v>
      </c>
      <c r="E144" s="3" t="str">
        <f aca="false">IF(OR(F144="true",G144="true"),"X","-")</f>
        <v>X</v>
      </c>
      <c r="F144" s="3" t="str">
        <f aca="false">IF(COUNTIF(L144:U144,"X")&gt;1,"true","false")</f>
        <v>false</v>
      </c>
      <c r="G144" s="3" t="str">
        <f aca="false">IF(COUNTIF(AJ144:AS144,"X")&gt;1,"true","false")</f>
        <v>true</v>
      </c>
      <c r="H144" s="3" t="s">
        <v>58</v>
      </c>
      <c r="I144" s="3" t="s">
        <v>26</v>
      </c>
      <c r="J144" s="14" t="s">
        <v>30</v>
      </c>
      <c r="L144" s="1" t="s">
        <v>28</v>
      </c>
      <c r="M144" s="1" t="s">
        <v>28</v>
      </c>
      <c r="N144" s="1" t="s">
        <v>29</v>
      </c>
      <c r="O144" s="1" t="s">
        <v>28</v>
      </c>
      <c r="P144" s="1" t="s">
        <v>28</v>
      </c>
      <c r="Q144" s="1" t="s">
        <v>28</v>
      </c>
      <c r="R144" s="1" t="s">
        <v>28</v>
      </c>
      <c r="S144" s="1" t="s">
        <v>28</v>
      </c>
      <c r="T144" s="1" t="s">
        <v>28</v>
      </c>
      <c r="U144" s="1" t="s">
        <v>28</v>
      </c>
      <c r="V144" s="1" t="s">
        <v>28</v>
      </c>
      <c r="W144" s="21" t="str">
        <f aca="false">IF(L144="X","(1&lt;&lt;"&amp;L$2&amp;") | ","")</f>
        <v/>
      </c>
      <c r="X144" s="21" t="str">
        <f aca="false">IF(M144="X","(1&lt;&lt;"&amp;M$2&amp;") | ","")</f>
        <v/>
      </c>
      <c r="Y144" s="21" t="str">
        <f aca="false">IF(N144="X","(1&lt;&lt;"&amp;N$2&amp;") | ","")</f>
        <v>(1&lt;&lt;(int)MasterType::Short) | </v>
      </c>
      <c r="Z144" s="21" t="str">
        <f aca="false">IF(O144="X","(1&lt;&lt;"&amp;O$2&amp;") | ","")</f>
        <v/>
      </c>
      <c r="AA144" s="21" t="str">
        <f aca="false">IF(P144="X","(1&lt;&lt;"&amp;P$2&amp;") | ","")</f>
        <v/>
      </c>
      <c r="AB144" s="21" t="str">
        <f aca="false">IF(Q144="X","(1&lt;&lt;"&amp;Q$2&amp;") | ","")</f>
        <v/>
      </c>
      <c r="AC144" s="21" t="str">
        <f aca="false">IF(R144="X","(1&lt;&lt;"&amp;R$2&amp;") | ","")</f>
        <v/>
      </c>
      <c r="AD144" s="21" t="str">
        <f aca="false">IF(S144="X","(1&lt;&lt;"&amp;S$2&amp;") | ","")</f>
        <v/>
      </c>
      <c r="AE144" s="21" t="str">
        <f aca="false">IF(T144="X","(1&lt;&lt;"&amp;T$2&amp;") | ","")</f>
        <v/>
      </c>
      <c r="AF144" s="21" t="str">
        <f aca="false">IF(U144="X","(1&lt;&lt;"&amp;U$2&amp;") | ","")</f>
        <v/>
      </c>
      <c r="AG144" s="21" t="str">
        <f aca="false">IF(V144="X","(1&lt;&lt;"&amp;V$2&amp;") | ","")</f>
        <v/>
      </c>
      <c r="AH144" s="21" t="str">
        <f aca="false">W144&amp;X144&amp;Y144&amp;Z144&amp;AA144&amp;AB144&amp;AC144&amp;AD144&amp;AE144&amp;AF144&amp;AG144</f>
        <v>(1&lt;&lt;(int)MasterType::Short) | </v>
      </c>
      <c r="AJ144" s="1" t="s">
        <v>28</v>
      </c>
      <c r="AK144" s="1" t="s">
        <v>29</v>
      </c>
      <c r="AL144" s="1" t="s">
        <v>29</v>
      </c>
      <c r="AM144" s="1" t="s">
        <v>28</v>
      </c>
      <c r="AN144" s="1" t="s">
        <v>28</v>
      </c>
      <c r="AO144" s="1" t="s">
        <v>28</v>
      </c>
      <c r="AP144" s="1" t="s">
        <v>28</v>
      </c>
      <c r="AQ144" s="1" t="s">
        <v>28</v>
      </c>
      <c r="AR144" s="1" t="s">
        <v>28</v>
      </c>
      <c r="AS144" s="1" t="s">
        <v>28</v>
      </c>
      <c r="AT144" s="1" t="s">
        <v>28</v>
      </c>
      <c r="AU144" s="21" t="str">
        <f aca="false">IF(AJ144="X","(1&lt;&lt;"&amp;AJ$2&amp;") | ","")</f>
        <v/>
      </c>
      <c r="AV144" s="21" t="str">
        <f aca="false">IF(AK144="X","(1&lt;&lt;"&amp;AK$2&amp;") | ","")</f>
        <v>(1&lt;&lt;(int)MasterType::Char) | </v>
      </c>
      <c r="AW144" s="21" t="str">
        <f aca="false">IF(AL144="X","(1&lt;&lt;"&amp;AL$2&amp;") | ","")</f>
        <v>(1&lt;&lt;(int)MasterType::Short) | </v>
      </c>
      <c r="AX144" s="21" t="str">
        <f aca="false">IF(AM144="X","(1&lt;&lt;"&amp;AM$2&amp;") | ","")</f>
        <v/>
      </c>
      <c r="AY144" s="21" t="str">
        <f aca="false">IF(AN144="X","(1&lt;&lt;"&amp;AN$2&amp;") | ","")</f>
        <v/>
      </c>
      <c r="AZ144" s="21" t="str">
        <f aca="false">IF(AO144="X","(1&lt;&lt;"&amp;AO$2&amp;") | ","")</f>
        <v/>
      </c>
      <c r="BA144" s="21" t="str">
        <f aca="false">IF(AP144="X","(1&lt;&lt;"&amp;AP$2&amp;") | ","")</f>
        <v/>
      </c>
      <c r="BB144" s="21" t="str">
        <f aca="false">IF(AQ144="X","(1&lt;&lt;"&amp;AQ$2&amp;") | ","")</f>
        <v/>
      </c>
      <c r="BC144" s="21" t="str">
        <f aca="false">IF(AR144="X","(1&lt;&lt;"&amp;AR$2&amp;") | ","")</f>
        <v/>
      </c>
      <c r="BD144" s="21" t="str">
        <f aca="false">IF(AS144="X","(1&lt;&lt;"&amp;AS$2&amp;") | ","")</f>
        <v/>
      </c>
      <c r="BE144" s="21" t="str">
        <f aca="false">IF(AT144="X","(1&lt;&lt;"&amp;AT$2&amp;") | ","")</f>
        <v/>
      </c>
      <c r="BF144" s="21" t="str">
        <f aca="false">AU144&amp;AV144&amp;AW144&amp;AX144&amp;AY144&amp;AZ144&amp;BA144&amp;BB144&amp;BC144&amp;BD144&amp;BE144</f>
        <v>(1&lt;&lt;(int)MasterType::Char) | (1&lt;&lt;(int)MasterType::Short) | </v>
      </c>
      <c r="BH144" s="7" t="str">
        <f aca="false">"  {"&amp;A144&amp;REPT(" ",29-LEN(A144))&amp;", {"&amp;F144&amp;REPT(" ",5-LEN(F144))&amp;","&amp;G144&amp;REPT(" ",5-LEN(G144))&amp;"}, "&amp;H144&amp;REPT(" ",23-LEN(H144))&amp;", "&amp;I144&amp;REPT(" ",19-LEN(I144))&amp;", "&amp;J144&amp;REPT(" ",20-LEN(J144))&amp;","&amp;" { "&amp;IF(AH144="",0,MID(AH144,1,LEN(AH144)-2))&amp;", "&amp;IF(BF144="",0,MID(BF144,1,LEN(BF144)-2))&amp;" } },"</f>
        <v>  {ExprOperator::AddAssign      , {false,true }, ExprPromMode::ToResult , (MasterType)0      , MasterType::Short   , { (1&lt;&lt;(int)MasterType::Short) , (1&lt;&lt;(int)MasterType::Char) | (1&lt;&lt;(int)MasterType::Short)  } },</v>
      </c>
    </row>
    <row r="145" customFormat="false" ht="15" hidden="false" customHeight="false" outlineLevel="0" collapsed="false">
      <c r="A145" s="1" t="s">
        <v>120</v>
      </c>
      <c r="B145" s="2" t="s">
        <v>121</v>
      </c>
      <c r="C145" s="20" t="s">
        <v>122</v>
      </c>
      <c r="D145" s="3" t="s">
        <v>57</v>
      </c>
      <c r="E145" s="3" t="str">
        <f aca="false">IF(OR(F145="true",G145="true"),"X","-")</f>
        <v>X</v>
      </c>
      <c r="F145" s="3" t="str">
        <f aca="false">IF(COUNTIF(L145:U145,"X")&gt;1,"true","false")</f>
        <v>false</v>
      </c>
      <c r="G145" s="3" t="str">
        <f aca="false">IF(COUNTIF(AJ145:AS145,"X")&gt;1,"true","false")</f>
        <v>true</v>
      </c>
      <c r="H145" s="3" t="s">
        <v>58</v>
      </c>
      <c r="I145" s="3" t="s">
        <v>26</v>
      </c>
      <c r="J145" s="14" t="s">
        <v>31</v>
      </c>
      <c r="L145" s="1" t="s">
        <v>28</v>
      </c>
      <c r="M145" s="1" t="s">
        <v>28</v>
      </c>
      <c r="N145" s="1" t="s">
        <v>28</v>
      </c>
      <c r="O145" s="1" t="s">
        <v>29</v>
      </c>
      <c r="P145" s="1" t="s">
        <v>28</v>
      </c>
      <c r="Q145" s="1" t="s">
        <v>28</v>
      </c>
      <c r="R145" s="1" t="s">
        <v>28</v>
      </c>
      <c r="S145" s="1" t="s">
        <v>28</v>
      </c>
      <c r="T145" s="1" t="s">
        <v>28</v>
      </c>
      <c r="U145" s="1" t="s">
        <v>28</v>
      </c>
      <c r="V145" s="1" t="s">
        <v>28</v>
      </c>
      <c r="W145" s="21" t="str">
        <f aca="false">IF(L145="X","(1&lt;&lt;"&amp;L$2&amp;") | ","")</f>
        <v/>
      </c>
      <c r="X145" s="21" t="str">
        <f aca="false">IF(M145="X","(1&lt;&lt;"&amp;M$2&amp;") | ","")</f>
        <v/>
      </c>
      <c r="Y145" s="21" t="str">
        <f aca="false">IF(N145="X","(1&lt;&lt;"&amp;N$2&amp;") | ","")</f>
        <v/>
      </c>
      <c r="Z145" s="21" t="str">
        <f aca="false">IF(O145="X","(1&lt;&lt;"&amp;O$2&amp;") | ","")</f>
        <v>(1&lt;&lt;(int)MasterType::Integer) | </v>
      </c>
      <c r="AA145" s="21" t="str">
        <f aca="false">IF(P145="X","(1&lt;&lt;"&amp;P$2&amp;") | ","")</f>
        <v/>
      </c>
      <c r="AB145" s="21" t="str">
        <f aca="false">IF(Q145="X","(1&lt;&lt;"&amp;Q$2&amp;") | ","")</f>
        <v/>
      </c>
      <c r="AC145" s="21" t="str">
        <f aca="false">IF(R145="X","(1&lt;&lt;"&amp;R$2&amp;") | ","")</f>
        <v/>
      </c>
      <c r="AD145" s="21" t="str">
        <f aca="false">IF(S145="X","(1&lt;&lt;"&amp;S$2&amp;") | ","")</f>
        <v/>
      </c>
      <c r="AE145" s="21" t="str">
        <f aca="false">IF(T145="X","(1&lt;&lt;"&amp;T$2&amp;") | ","")</f>
        <v/>
      </c>
      <c r="AF145" s="21" t="str">
        <f aca="false">IF(U145="X","(1&lt;&lt;"&amp;U$2&amp;") | ","")</f>
        <v/>
      </c>
      <c r="AG145" s="21" t="str">
        <f aca="false">IF(V145="X","(1&lt;&lt;"&amp;V$2&amp;") | ","")</f>
        <v/>
      </c>
      <c r="AH145" s="21" t="str">
        <f aca="false">W145&amp;X145&amp;Y145&amp;Z145&amp;AA145&amp;AB145&amp;AC145&amp;AD145&amp;AE145&amp;AF145&amp;AG145</f>
        <v>(1&lt;&lt;(int)MasterType::Integer) | </v>
      </c>
      <c r="AJ145" s="1" t="s">
        <v>28</v>
      </c>
      <c r="AK145" s="1" t="s">
        <v>29</v>
      </c>
      <c r="AL145" s="1" t="s">
        <v>29</v>
      </c>
      <c r="AM145" s="1" t="s">
        <v>29</v>
      </c>
      <c r="AN145" s="1" t="s">
        <v>28</v>
      </c>
      <c r="AO145" s="1" t="s">
        <v>28</v>
      </c>
      <c r="AP145" s="1" t="s">
        <v>28</v>
      </c>
      <c r="AQ145" s="1" t="s">
        <v>28</v>
      </c>
      <c r="AR145" s="1" t="s">
        <v>28</v>
      </c>
      <c r="AS145" s="1" t="s">
        <v>28</v>
      </c>
      <c r="AT145" s="1" t="s">
        <v>28</v>
      </c>
      <c r="AU145" s="21" t="str">
        <f aca="false">IF(AJ145="X","(1&lt;&lt;"&amp;AJ$2&amp;") | ","")</f>
        <v/>
      </c>
      <c r="AV145" s="21" t="str">
        <f aca="false">IF(AK145="X","(1&lt;&lt;"&amp;AK$2&amp;") | ","")</f>
        <v>(1&lt;&lt;(int)MasterType::Char) | </v>
      </c>
      <c r="AW145" s="21" t="str">
        <f aca="false">IF(AL145="X","(1&lt;&lt;"&amp;AL$2&amp;") | ","")</f>
        <v>(1&lt;&lt;(int)MasterType::Short) | </v>
      </c>
      <c r="AX145" s="21" t="str">
        <f aca="false">IF(AM145="X","(1&lt;&lt;"&amp;AM$2&amp;") | ","")</f>
        <v>(1&lt;&lt;(int)MasterType::Integer) | </v>
      </c>
      <c r="AY145" s="21" t="str">
        <f aca="false">IF(AN145="X","(1&lt;&lt;"&amp;AN$2&amp;") | ","")</f>
        <v/>
      </c>
      <c r="AZ145" s="21" t="str">
        <f aca="false">IF(AO145="X","(1&lt;&lt;"&amp;AO$2&amp;") | ","")</f>
        <v/>
      </c>
      <c r="BA145" s="21" t="str">
        <f aca="false">IF(AP145="X","(1&lt;&lt;"&amp;AP$2&amp;") | ","")</f>
        <v/>
      </c>
      <c r="BB145" s="21" t="str">
        <f aca="false">IF(AQ145="X","(1&lt;&lt;"&amp;AQ$2&amp;") | ","")</f>
        <v/>
      </c>
      <c r="BC145" s="21" t="str">
        <f aca="false">IF(AR145="X","(1&lt;&lt;"&amp;AR$2&amp;") | ","")</f>
        <v/>
      </c>
      <c r="BD145" s="21" t="str">
        <f aca="false">IF(AS145="X","(1&lt;&lt;"&amp;AS$2&amp;") | ","")</f>
        <v/>
      </c>
      <c r="BE145" s="21" t="str">
        <f aca="false">IF(AT145="X","(1&lt;&lt;"&amp;AT$2&amp;") | ","")</f>
        <v/>
      </c>
      <c r="BF145" s="21" t="str">
        <f aca="false">AU145&amp;AV145&amp;AW145&amp;AX145&amp;AY145&amp;AZ145&amp;BA145&amp;BB145&amp;BC145&amp;BD145&amp;BE145</f>
        <v>(1&lt;&lt;(int)MasterType::Char) | (1&lt;&lt;(int)MasterType::Short) | (1&lt;&lt;(int)MasterType::Integer) | </v>
      </c>
      <c r="BH145" s="7" t="str">
        <f aca="false">"  {"&amp;A145&amp;REPT(" ",29-LEN(A145))&amp;", {"&amp;F145&amp;REPT(" ",5-LEN(F145))&amp;","&amp;G145&amp;REPT(" ",5-LEN(G145))&amp;"}, "&amp;H145&amp;REPT(" ",23-LEN(H145))&amp;", "&amp;I145&amp;REPT(" ",19-LEN(I145))&amp;", "&amp;J145&amp;REPT(" ",20-LEN(J145))&amp;","&amp;" { "&amp;IF(AH145="",0,MID(AH145,1,LEN(AH145)-2))&amp;", "&amp;IF(BF145="",0,MID(BF145,1,LEN(BF145)-2))&amp;" } },"</f>
        <v>  {ExprOperator::AddAssign      , {false,true }, ExprPromMode::ToResult , (MasterType)0      , MasterType::Integer , { (1&lt;&lt;(int)MasterType::Integer) , (1&lt;&lt;(int)MasterType::Char) | (1&lt;&lt;(int)MasterType::Short) | (1&lt;&lt;(int)MasterType::Integer)  } },</v>
      </c>
    </row>
    <row r="146" customFormat="false" ht="15" hidden="false" customHeight="false" outlineLevel="0" collapsed="false">
      <c r="A146" s="1" t="s">
        <v>120</v>
      </c>
      <c r="B146" s="2" t="s">
        <v>121</v>
      </c>
      <c r="C146" s="20" t="s">
        <v>122</v>
      </c>
      <c r="D146" s="3" t="s">
        <v>57</v>
      </c>
      <c r="E146" s="3" t="str">
        <f aca="false">IF(OR(F146="true",G146="true"),"X","-")</f>
        <v>X</v>
      </c>
      <c r="F146" s="3" t="str">
        <f aca="false">IF(COUNTIF(L146:U146,"X")&gt;1,"true","false")</f>
        <v>false</v>
      </c>
      <c r="G146" s="3" t="str">
        <f aca="false">IF(COUNTIF(AJ146:AS146,"X")&gt;1,"true","false")</f>
        <v>true</v>
      </c>
      <c r="H146" s="3" t="s">
        <v>58</v>
      </c>
      <c r="I146" s="3" t="s">
        <v>26</v>
      </c>
      <c r="J146" s="14" t="s">
        <v>32</v>
      </c>
      <c r="L146" s="1" t="s">
        <v>28</v>
      </c>
      <c r="M146" s="1" t="s">
        <v>28</v>
      </c>
      <c r="N146" s="1" t="s">
        <v>28</v>
      </c>
      <c r="O146" s="1" t="s">
        <v>28</v>
      </c>
      <c r="P146" s="1" t="s">
        <v>29</v>
      </c>
      <c r="Q146" s="1" t="s">
        <v>28</v>
      </c>
      <c r="R146" s="1" t="s">
        <v>28</v>
      </c>
      <c r="S146" s="1" t="s">
        <v>28</v>
      </c>
      <c r="T146" s="1" t="s">
        <v>28</v>
      </c>
      <c r="U146" s="1" t="s">
        <v>28</v>
      </c>
      <c r="V146" s="1" t="s">
        <v>28</v>
      </c>
      <c r="W146" s="21" t="str">
        <f aca="false">IF(L146="X","(1&lt;&lt;"&amp;L$2&amp;") | ","")</f>
        <v/>
      </c>
      <c r="X146" s="21" t="str">
        <f aca="false">IF(M146="X","(1&lt;&lt;"&amp;M$2&amp;") | ","")</f>
        <v/>
      </c>
      <c r="Y146" s="21" t="str">
        <f aca="false">IF(N146="X","(1&lt;&lt;"&amp;N$2&amp;") | ","")</f>
        <v/>
      </c>
      <c r="Z146" s="21" t="str">
        <f aca="false">IF(O146="X","(1&lt;&lt;"&amp;O$2&amp;") | ","")</f>
        <v/>
      </c>
      <c r="AA146" s="21" t="str">
        <f aca="false">IF(P146="X","(1&lt;&lt;"&amp;P$2&amp;") | ","")</f>
        <v>(1&lt;&lt;(int)MasterType::Long) | </v>
      </c>
      <c r="AB146" s="21" t="str">
        <f aca="false">IF(Q146="X","(1&lt;&lt;"&amp;Q$2&amp;") | ","")</f>
        <v/>
      </c>
      <c r="AC146" s="21" t="str">
        <f aca="false">IF(R146="X","(1&lt;&lt;"&amp;R$2&amp;") | ","")</f>
        <v/>
      </c>
      <c r="AD146" s="21" t="str">
        <f aca="false">IF(S146="X","(1&lt;&lt;"&amp;S$2&amp;") | ","")</f>
        <v/>
      </c>
      <c r="AE146" s="21" t="str">
        <f aca="false">IF(T146="X","(1&lt;&lt;"&amp;T$2&amp;") | ","")</f>
        <v/>
      </c>
      <c r="AF146" s="21" t="str">
        <f aca="false">IF(U146="X","(1&lt;&lt;"&amp;U$2&amp;") | ","")</f>
        <v/>
      </c>
      <c r="AG146" s="21" t="str">
        <f aca="false">IF(V146="X","(1&lt;&lt;"&amp;V$2&amp;") | ","")</f>
        <v/>
      </c>
      <c r="AH146" s="21" t="str">
        <f aca="false">W146&amp;X146&amp;Y146&amp;Z146&amp;AA146&amp;AB146&amp;AC146&amp;AD146&amp;AE146&amp;AF146&amp;AG146</f>
        <v>(1&lt;&lt;(int)MasterType::Long) | </v>
      </c>
      <c r="AJ146" s="1" t="s">
        <v>28</v>
      </c>
      <c r="AK146" s="1" t="s">
        <v>29</v>
      </c>
      <c r="AL146" s="1" t="s">
        <v>29</v>
      </c>
      <c r="AM146" s="1" t="s">
        <v>29</v>
      </c>
      <c r="AN146" s="1" t="s">
        <v>29</v>
      </c>
      <c r="AO146" s="1" t="s">
        <v>28</v>
      </c>
      <c r="AP146" s="1" t="s">
        <v>28</v>
      </c>
      <c r="AQ146" s="1" t="s">
        <v>28</v>
      </c>
      <c r="AR146" s="1" t="s">
        <v>28</v>
      </c>
      <c r="AS146" s="1" t="s">
        <v>28</v>
      </c>
      <c r="AT146" s="1" t="s">
        <v>28</v>
      </c>
      <c r="AU146" s="21" t="str">
        <f aca="false">IF(AJ146="X","(1&lt;&lt;"&amp;AJ$2&amp;") | ","")</f>
        <v/>
      </c>
      <c r="AV146" s="21" t="str">
        <f aca="false">IF(AK146="X","(1&lt;&lt;"&amp;AK$2&amp;") | ","")</f>
        <v>(1&lt;&lt;(int)MasterType::Char) | </v>
      </c>
      <c r="AW146" s="21" t="str">
        <f aca="false">IF(AL146="X","(1&lt;&lt;"&amp;AL$2&amp;") | ","")</f>
        <v>(1&lt;&lt;(int)MasterType::Short) | </v>
      </c>
      <c r="AX146" s="21" t="str">
        <f aca="false">IF(AM146="X","(1&lt;&lt;"&amp;AM$2&amp;") | ","")</f>
        <v>(1&lt;&lt;(int)MasterType::Integer) | </v>
      </c>
      <c r="AY146" s="21" t="str">
        <f aca="false">IF(AN146="X","(1&lt;&lt;"&amp;AN$2&amp;") | ","")</f>
        <v>(1&lt;&lt;(int)MasterType::Long) | </v>
      </c>
      <c r="AZ146" s="21" t="str">
        <f aca="false">IF(AO146="X","(1&lt;&lt;"&amp;AO$2&amp;") | ","")</f>
        <v/>
      </c>
      <c r="BA146" s="21" t="str">
        <f aca="false">IF(AP146="X","(1&lt;&lt;"&amp;AP$2&amp;") | ","")</f>
        <v/>
      </c>
      <c r="BB146" s="21" t="str">
        <f aca="false">IF(AQ146="X","(1&lt;&lt;"&amp;AQ$2&amp;") | ","")</f>
        <v/>
      </c>
      <c r="BC146" s="21" t="str">
        <f aca="false">IF(AR146="X","(1&lt;&lt;"&amp;AR$2&amp;") | ","")</f>
        <v/>
      </c>
      <c r="BD146" s="21" t="str">
        <f aca="false">IF(AS146="X","(1&lt;&lt;"&amp;AS$2&amp;") | ","")</f>
        <v/>
      </c>
      <c r="BE146" s="21" t="str">
        <f aca="false">IF(AT146="X","(1&lt;&lt;"&amp;AT$2&amp;") | ","")</f>
        <v/>
      </c>
      <c r="BF146" s="21" t="str">
        <f aca="false">AU146&amp;AV146&amp;AW146&amp;AX146&amp;AY146&amp;AZ146&amp;BA146&amp;BB146&amp;BC146&amp;BD146&amp;BE146</f>
        <v>(1&lt;&lt;(int)MasterType::Char) | (1&lt;&lt;(int)MasterType::Short) | (1&lt;&lt;(int)MasterType::Integer) | (1&lt;&lt;(int)MasterType::Long) | </v>
      </c>
      <c r="BH146" s="7" t="str">
        <f aca="false">"  {"&amp;A146&amp;REPT(" ",29-LEN(A146))&amp;", {"&amp;F146&amp;REPT(" ",5-LEN(F146))&amp;","&amp;G146&amp;REPT(" ",5-LEN(G146))&amp;"}, "&amp;H146&amp;REPT(" ",23-LEN(H146))&amp;", "&amp;I146&amp;REPT(" ",19-LEN(I146))&amp;", "&amp;J146&amp;REPT(" ",20-LEN(J146))&amp;","&amp;" { "&amp;IF(AH146="",0,MID(AH146,1,LEN(AH146)-2))&amp;", "&amp;IF(BF146="",0,MID(BF146,1,LEN(BF146)-2))&amp;" } },"</f>
        <v>  {ExprOperator::AddAssign      , {false,true }, ExprPromMode::ToResult , (MasterType)0      , MasterType::Long    , { (1&lt;&lt;(int)MasterType::Long) , (1&lt;&lt;(int)MasterType::Char) | (1&lt;&lt;(int)MasterType::Short) | (1&lt;&lt;(int)MasterType::Integer) | (1&lt;&lt;(int)MasterType::Long)  } },</v>
      </c>
    </row>
    <row r="147" customFormat="false" ht="15" hidden="false" customHeight="false" outlineLevel="0" collapsed="false">
      <c r="A147" s="1" t="s">
        <v>120</v>
      </c>
      <c r="B147" s="2" t="s">
        <v>121</v>
      </c>
      <c r="C147" s="20" t="s">
        <v>122</v>
      </c>
      <c r="D147" s="3" t="s">
        <v>57</v>
      </c>
      <c r="E147" s="3" t="str">
        <f aca="false">IF(OR(F147="true",G147="true"),"X","-")</f>
        <v>X</v>
      </c>
      <c r="F147" s="3" t="str">
        <f aca="false">IF(COUNTIF(L147:U147,"X")&gt;1,"true","false")</f>
        <v>false</v>
      </c>
      <c r="G147" s="3" t="str">
        <f aca="false">IF(COUNTIF(AJ147:AS147,"X")&gt;1,"true","false")</f>
        <v>true</v>
      </c>
      <c r="H147" s="3" t="s">
        <v>58</v>
      </c>
      <c r="I147" s="3" t="s">
        <v>26</v>
      </c>
      <c r="J147" s="14" t="s">
        <v>33</v>
      </c>
      <c r="L147" s="1" t="s">
        <v>28</v>
      </c>
      <c r="M147" s="1" t="s">
        <v>28</v>
      </c>
      <c r="N147" s="1" t="s">
        <v>28</v>
      </c>
      <c r="O147" s="1" t="s">
        <v>28</v>
      </c>
      <c r="P147" s="1" t="s">
        <v>28</v>
      </c>
      <c r="Q147" s="1" t="s">
        <v>29</v>
      </c>
      <c r="R147" s="1" t="s">
        <v>28</v>
      </c>
      <c r="S147" s="1" t="s">
        <v>28</v>
      </c>
      <c r="T147" s="1" t="s">
        <v>28</v>
      </c>
      <c r="U147" s="1" t="s">
        <v>28</v>
      </c>
      <c r="V147" s="1" t="s">
        <v>28</v>
      </c>
      <c r="W147" s="21" t="str">
        <f aca="false">IF(L147="X","(1&lt;&lt;"&amp;L$2&amp;") | ","")</f>
        <v/>
      </c>
      <c r="X147" s="21" t="str">
        <f aca="false">IF(M147="X","(1&lt;&lt;"&amp;M$2&amp;") | ","")</f>
        <v/>
      </c>
      <c r="Y147" s="21" t="str">
        <f aca="false">IF(N147="X","(1&lt;&lt;"&amp;N$2&amp;") | ","")</f>
        <v/>
      </c>
      <c r="Z147" s="21" t="str">
        <f aca="false">IF(O147="X","(1&lt;&lt;"&amp;O$2&amp;") | ","")</f>
        <v/>
      </c>
      <c r="AA147" s="21" t="str">
        <f aca="false">IF(P147="X","(1&lt;&lt;"&amp;P$2&amp;") | ","")</f>
        <v/>
      </c>
      <c r="AB147" s="21" t="str">
        <f aca="false">IF(Q147="X","(1&lt;&lt;"&amp;Q$2&amp;") | ","")</f>
        <v>(1&lt;&lt;(int)MasterType::Float) | </v>
      </c>
      <c r="AC147" s="21" t="str">
        <f aca="false">IF(R147="X","(1&lt;&lt;"&amp;R$2&amp;") | ","")</f>
        <v/>
      </c>
      <c r="AD147" s="21" t="str">
        <f aca="false">IF(S147="X","(1&lt;&lt;"&amp;S$2&amp;") | ","")</f>
        <v/>
      </c>
      <c r="AE147" s="21" t="str">
        <f aca="false">IF(T147="X","(1&lt;&lt;"&amp;T$2&amp;") | ","")</f>
        <v/>
      </c>
      <c r="AF147" s="21" t="str">
        <f aca="false">IF(U147="X","(1&lt;&lt;"&amp;U$2&amp;") | ","")</f>
        <v/>
      </c>
      <c r="AG147" s="21" t="str">
        <f aca="false">IF(V147="X","(1&lt;&lt;"&amp;V$2&amp;") | ","")</f>
        <v/>
      </c>
      <c r="AH147" s="21" t="str">
        <f aca="false">W147&amp;X147&amp;Y147&amp;Z147&amp;AA147&amp;AB147&amp;AC147&amp;AD147&amp;AE147&amp;AF147&amp;AG147</f>
        <v>(1&lt;&lt;(int)MasterType::Float) | </v>
      </c>
      <c r="AJ147" s="1" t="s">
        <v>28</v>
      </c>
      <c r="AK147" s="1" t="s">
        <v>29</v>
      </c>
      <c r="AL147" s="1" t="s">
        <v>29</v>
      </c>
      <c r="AM147" s="1" t="s">
        <v>29</v>
      </c>
      <c r="AN147" s="1" t="s">
        <v>29</v>
      </c>
      <c r="AO147" s="1" t="s">
        <v>29</v>
      </c>
      <c r="AP147" s="1" t="s">
        <v>28</v>
      </c>
      <c r="AQ147" s="1" t="s">
        <v>28</v>
      </c>
      <c r="AR147" s="1" t="s">
        <v>28</v>
      </c>
      <c r="AS147" s="1" t="s">
        <v>28</v>
      </c>
      <c r="AT147" s="1" t="s">
        <v>28</v>
      </c>
      <c r="AU147" s="21" t="str">
        <f aca="false">IF(AJ147="X","(1&lt;&lt;"&amp;AJ$2&amp;") | ","")</f>
        <v/>
      </c>
      <c r="AV147" s="21" t="str">
        <f aca="false">IF(AK147="X","(1&lt;&lt;"&amp;AK$2&amp;") | ","")</f>
        <v>(1&lt;&lt;(int)MasterType::Char) | </v>
      </c>
      <c r="AW147" s="21" t="str">
        <f aca="false">IF(AL147="X","(1&lt;&lt;"&amp;AL$2&amp;") | ","")</f>
        <v>(1&lt;&lt;(int)MasterType::Short) | </v>
      </c>
      <c r="AX147" s="21" t="str">
        <f aca="false">IF(AM147="X","(1&lt;&lt;"&amp;AM$2&amp;") | ","")</f>
        <v>(1&lt;&lt;(int)MasterType::Integer) | </v>
      </c>
      <c r="AY147" s="21" t="str">
        <f aca="false">IF(AN147="X","(1&lt;&lt;"&amp;AN$2&amp;") | ","")</f>
        <v>(1&lt;&lt;(int)MasterType::Long) | </v>
      </c>
      <c r="AZ147" s="21" t="str">
        <f aca="false">IF(AO147="X","(1&lt;&lt;"&amp;AO$2&amp;") | ","")</f>
        <v>(1&lt;&lt;(int)MasterType::Float) | </v>
      </c>
      <c r="BA147" s="21" t="str">
        <f aca="false">IF(AP147="X","(1&lt;&lt;"&amp;AP$2&amp;") | ","")</f>
        <v/>
      </c>
      <c r="BB147" s="21" t="str">
        <f aca="false">IF(AQ147="X","(1&lt;&lt;"&amp;AQ$2&amp;") | ","")</f>
        <v/>
      </c>
      <c r="BC147" s="21" t="str">
        <f aca="false">IF(AR147="X","(1&lt;&lt;"&amp;AR$2&amp;") | ","")</f>
        <v/>
      </c>
      <c r="BD147" s="21" t="str">
        <f aca="false">IF(AS147="X","(1&lt;&lt;"&amp;AS$2&amp;") | ","")</f>
        <v/>
      </c>
      <c r="BE147" s="21" t="str">
        <f aca="false">IF(AT147="X","(1&lt;&lt;"&amp;AT$2&amp;") | ","")</f>
        <v/>
      </c>
      <c r="BF147" s="21" t="str">
        <f aca="false">AU147&amp;AV147&amp;AW147&amp;AX147&amp;AY147&amp;AZ147&amp;BA147&amp;BB147&amp;BC147&amp;BD147&amp;BE147</f>
        <v>(1&lt;&lt;(int)MasterType::Char) | (1&lt;&lt;(int)MasterType::Short) | (1&lt;&lt;(int)MasterType::Integer) | (1&lt;&lt;(int)MasterType::Long) | (1&lt;&lt;(int)MasterType::Float) | </v>
      </c>
      <c r="BH147" s="7" t="str">
        <f aca="false">"  {"&amp;A147&amp;REPT(" ",29-LEN(A147))&amp;", {"&amp;F147&amp;REPT(" ",5-LEN(F147))&amp;","&amp;G147&amp;REPT(" ",5-LEN(G147))&amp;"}, "&amp;H147&amp;REPT(" ",23-LEN(H147))&amp;", "&amp;I147&amp;REPT(" ",19-LEN(I147))&amp;", "&amp;J147&amp;REPT(" ",20-LEN(J147))&amp;","&amp;" { "&amp;IF(AH147="",0,MID(AH147,1,LEN(AH147)-2))&amp;", "&amp;IF(BF147="",0,MID(BF147,1,LEN(BF147)-2))&amp;" } },"</f>
        <v>  {ExprOperator::AddAssign      , {false,true }, ExprPromMode::ToResult , (MasterType)0      , MasterType::Float   , { (1&lt;&lt;(int)MasterType::Float) , (1&lt;&lt;(int)MasterType::Char) | (1&lt;&lt;(int)MasterType::Short) | (1&lt;&lt;(int)MasterType::Integer) | (1&lt;&lt;(int)MasterType::Long) | (1&lt;&lt;(int)MasterType::Float)  } },</v>
      </c>
    </row>
    <row r="148" customFormat="false" ht="15" hidden="false" customHeight="false" outlineLevel="0" collapsed="false">
      <c r="A148" s="1" t="s">
        <v>120</v>
      </c>
      <c r="B148" s="2" t="s">
        <v>121</v>
      </c>
      <c r="C148" s="20" t="s">
        <v>123</v>
      </c>
      <c r="D148" s="3" t="s">
        <v>57</v>
      </c>
      <c r="E148" s="3" t="str">
        <f aca="false">IF(OR(F148="true",G148="true"),"X","-")</f>
        <v>X</v>
      </c>
      <c r="F148" s="3" t="str">
        <f aca="false">IF(COUNTIF(L148:U148,"X")&gt;1,"true","false")</f>
        <v>false</v>
      </c>
      <c r="G148" s="3" t="str">
        <f aca="false">IF(COUNTIF(AJ148:AS148,"X")&gt;1,"true","false")</f>
        <v>true</v>
      </c>
      <c r="H148" s="3" t="s">
        <v>58</v>
      </c>
      <c r="I148" s="3" t="s">
        <v>26</v>
      </c>
      <c r="J148" s="14" t="s">
        <v>68</v>
      </c>
      <c r="L148" s="1" t="s">
        <v>28</v>
      </c>
      <c r="M148" s="1" t="s">
        <v>28</v>
      </c>
      <c r="N148" s="1" t="s">
        <v>28</v>
      </c>
      <c r="O148" s="1" t="s">
        <v>28</v>
      </c>
      <c r="P148" s="1" t="s">
        <v>28</v>
      </c>
      <c r="Q148" s="1" t="s">
        <v>28</v>
      </c>
      <c r="R148" s="1" t="s">
        <v>29</v>
      </c>
      <c r="S148" s="1" t="s">
        <v>28</v>
      </c>
      <c r="T148" s="1" t="s">
        <v>28</v>
      </c>
      <c r="U148" s="1" t="s">
        <v>28</v>
      </c>
      <c r="V148" s="1" t="s">
        <v>28</v>
      </c>
      <c r="W148" s="21" t="str">
        <f aca="false">IF(L148="X","(1&lt;&lt;"&amp;L$2&amp;") | ","")</f>
        <v/>
      </c>
      <c r="X148" s="21" t="str">
        <f aca="false">IF(M148="X","(1&lt;&lt;"&amp;M$2&amp;") | ","")</f>
        <v/>
      </c>
      <c r="Y148" s="21" t="str">
        <f aca="false">IF(N148="X","(1&lt;&lt;"&amp;N$2&amp;") | ","")</f>
        <v/>
      </c>
      <c r="Z148" s="21" t="str">
        <f aca="false">IF(O148="X","(1&lt;&lt;"&amp;O$2&amp;") | ","")</f>
        <v/>
      </c>
      <c r="AA148" s="21" t="str">
        <f aca="false">IF(P148="X","(1&lt;&lt;"&amp;P$2&amp;") | ","")</f>
        <v/>
      </c>
      <c r="AB148" s="21" t="str">
        <f aca="false">IF(Q148="X","(1&lt;&lt;"&amp;Q$2&amp;") | ","")</f>
        <v/>
      </c>
      <c r="AC148" s="21" t="str">
        <f aca="false">IF(R148="X","(1&lt;&lt;"&amp;R$2&amp;") | ","")</f>
        <v>(1&lt;&lt;(int)MasterType::String) | </v>
      </c>
      <c r="AD148" s="21" t="str">
        <f aca="false">IF(S148="X","(1&lt;&lt;"&amp;S$2&amp;") | ","")</f>
        <v/>
      </c>
      <c r="AE148" s="21" t="str">
        <f aca="false">IF(T148="X","(1&lt;&lt;"&amp;T$2&amp;") | ","")</f>
        <v/>
      </c>
      <c r="AF148" s="21" t="str">
        <f aca="false">IF(U148="X","(1&lt;&lt;"&amp;U$2&amp;") | ","")</f>
        <v/>
      </c>
      <c r="AG148" s="21" t="str">
        <f aca="false">IF(V148="X","(1&lt;&lt;"&amp;V$2&amp;") | ","")</f>
        <v/>
      </c>
      <c r="AH148" s="21" t="str">
        <f aca="false">W148&amp;X148&amp;Y148&amp;Z148&amp;AA148&amp;AB148&amp;AC148&amp;AD148&amp;AE148&amp;AF148&amp;AG148</f>
        <v>(1&lt;&lt;(int)MasterType::String) | </v>
      </c>
      <c r="AJ148" s="1" t="s">
        <v>28</v>
      </c>
      <c r="AK148" s="1" t="s">
        <v>29</v>
      </c>
      <c r="AL148" s="1" t="s">
        <v>28</v>
      </c>
      <c r="AM148" s="1" t="s">
        <v>28</v>
      </c>
      <c r="AN148" s="1" t="s">
        <v>28</v>
      </c>
      <c r="AO148" s="1" t="s">
        <v>28</v>
      </c>
      <c r="AP148" s="1" t="s">
        <v>29</v>
      </c>
      <c r="AQ148" s="1" t="s">
        <v>28</v>
      </c>
      <c r="AR148" s="1" t="s">
        <v>28</v>
      </c>
      <c r="AS148" s="1" t="s">
        <v>28</v>
      </c>
      <c r="AT148" s="1" t="s">
        <v>28</v>
      </c>
      <c r="AU148" s="21" t="str">
        <f aca="false">IF(AJ148="X","(1&lt;&lt;"&amp;AJ$2&amp;") | ","")</f>
        <v/>
      </c>
      <c r="AV148" s="21" t="str">
        <f aca="false">IF(AK148="X","(1&lt;&lt;"&amp;AK$2&amp;") | ","")</f>
        <v>(1&lt;&lt;(int)MasterType::Char) | </v>
      </c>
      <c r="AW148" s="21" t="str">
        <f aca="false">IF(AL148="X","(1&lt;&lt;"&amp;AL$2&amp;") | ","")</f>
        <v/>
      </c>
      <c r="AX148" s="21" t="str">
        <f aca="false">IF(AM148="X","(1&lt;&lt;"&amp;AM$2&amp;") | ","")</f>
        <v/>
      </c>
      <c r="AY148" s="21" t="str">
        <f aca="false">IF(AN148="X","(1&lt;&lt;"&amp;AN$2&amp;") | ","")</f>
        <v/>
      </c>
      <c r="AZ148" s="21" t="str">
        <f aca="false">IF(AO148="X","(1&lt;&lt;"&amp;AO$2&amp;") | ","")</f>
        <v/>
      </c>
      <c r="BA148" s="21" t="str">
        <f aca="false">IF(AP148="X","(1&lt;&lt;"&amp;AP$2&amp;") | ","")</f>
        <v>(1&lt;&lt;(int)MasterType::String) | </v>
      </c>
      <c r="BB148" s="21" t="str">
        <f aca="false">IF(AQ148="X","(1&lt;&lt;"&amp;AQ$2&amp;") | ","")</f>
        <v/>
      </c>
      <c r="BC148" s="21" t="str">
        <f aca="false">IF(AR148="X","(1&lt;&lt;"&amp;AR$2&amp;") | ","")</f>
        <v/>
      </c>
      <c r="BD148" s="21" t="str">
        <f aca="false">IF(AS148="X","(1&lt;&lt;"&amp;AS$2&amp;") | ","")</f>
        <v/>
      </c>
      <c r="BE148" s="21" t="str">
        <f aca="false">IF(AT148="X","(1&lt;&lt;"&amp;AT$2&amp;") | ","")</f>
        <v/>
      </c>
      <c r="BF148" s="21" t="str">
        <f aca="false">AU148&amp;AV148&amp;AW148&amp;AX148&amp;AY148&amp;AZ148&amp;BA148&amp;BB148&amp;BC148&amp;BD148&amp;BE148</f>
        <v>(1&lt;&lt;(int)MasterType::Char) | (1&lt;&lt;(int)MasterType::String) | </v>
      </c>
      <c r="BH148" s="7" t="str">
        <f aca="false">"  {"&amp;A148&amp;REPT(" ",29-LEN(A148))&amp;", {"&amp;F148&amp;REPT(" ",5-LEN(F148))&amp;","&amp;G148&amp;REPT(" ",5-LEN(G148))&amp;"}, "&amp;H148&amp;REPT(" ",23-LEN(H148))&amp;", "&amp;I148&amp;REPT(" ",19-LEN(I148))&amp;", "&amp;J148&amp;REPT(" ",20-LEN(J148))&amp;","&amp;" { "&amp;IF(AH148="",0,MID(AH148,1,LEN(AH148)-2))&amp;", "&amp;IF(BF148="",0,MID(BF148,1,LEN(BF148)-2))&amp;" } },"</f>
        <v>  {ExprOperator::AddAssign      , {false,true }, ExprPromMode::ToResult , (MasterType)0      , MasterType::String  , { (1&lt;&lt;(int)MasterType::String) , (1&lt;&lt;(int)MasterType::Char) | (1&lt;&lt;(int)MasterType::String)  } },</v>
      </c>
    </row>
    <row r="149" customFormat="false" ht="15" hidden="false" customHeight="false" outlineLevel="0" collapsed="false">
      <c r="A149" s="1" t="s">
        <v>124</v>
      </c>
      <c r="B149" s="2" t="s">
        <v>125</v>
      </c>
      <c r="C149" s="20" t="s">
        <v>126</v>
      </c>
      <c r="D149" s="3" t="s">
        <v>57</v>
      </c>
      <c r="E149" s="3" t="str">
        <f aca="false">IF(OR(F149="true",G149="true"),"X","-")</f>
        <v>-</v>
      </c>
      <c r="F149" s="3" t="str">
        <f aca="false">IF(COUNTIF(L149:U149,"X")&gt;1,"true","false")</f>
        <v>false</v>
      </c>
      <c r="G149" s="3" t="str">
        <f aca="false">IF(COUNTIF(AJ149:AS149,"X")&gt;1,"true","false")</f>
        <v>false</v>
      </c>
      <c r="H149" s="3" t="s">
        <v>25</v>
      </c>
      <c r="I149" s="3" t="s">
        <v>26</v>
      </c>
      <c r="J149" s="14" t="s">
        <v>27</v>
      </c>
      <c r="L149" s="1" t="s">
        <v>28</v>
      </c>
      <c r="M149" s="1" t="s">
        <v>29</v>
      </c>
      <c r="N149" s="1" t="s">
        <v>28</v>
      </c>
      <c r="O149" s="1" t="s">
        <v>28</v>
      </c>
      <c r="P149" s="1" t="s">
        <v>28</v>
      </c>
      <c r="Q149" s="1" t="s">
        <v>28</v>
      </c>
      <c r="R149" s="1" t="s">
        <v>28</v>
      </c>
      <c r="S149" s="1" t="s">
        <v>28</v>
      </c>
      <c r="T149" s="1" t="s">
        <v>28</v>
      </c>
      <c r="U149" s="1" t="s">
        <v>28</v>
      </c>
      <c r="V149" s="1" t="s">
        <v>28</v>
      </c>
      <c r="W149" s="21" t="str">
        <f aca="false">IF(L149="X","(1&lt;&lt;"&amp;L$2&amp;") | ","")</f>
        <v/>
      </c>
      <c r="X149" s="21" t="str">
        <f aca="false">IF(M149="X","(1&lt;&lt;"&amp;M$2&amp;") | ","")</f>
        <v>(1&lt;&lt;(int)MasterType::Char) | </v>
      </c>
      <c r="Y149" s="21" t="str">
        <f aca="false">IF(N149="X","(1&lt;&lt;"&amp;N$2&amp;") | ","")</f>
        <v/>
      </c>
      <c r="Z149" s="21" t="str">
        <f aca="false">IF(O149="X","(1&lt;&lt;"&amp;O$2&amp;") | ","")</f>
        <v/>
      </c>
      <c r="AA149" s="21" t="str">
        <f aca="false">IF(P149="X","(1&lt;&lt;"&amp;P$2&amp;") | ","")</f>
        <v/>
      </c>
      <c r="AB149" s="21" t="str">
        <f aca="false">IF(Q149="X","(1&lt;&lt;"&amp;Q$2&amp;") | ","")</f>
        <v/>
      </c>
      <c r="AC149" s="21" t="str">
        <f aca="false">IF(R149="X","(1&lt;&lt;"&amp;R$2&amp;") | ","")</f>
        <v/>
      </c>
      <c r="AD149" s="21" t="str">
        <f aca="false">IF(S149="X","(1&lt;&lt;"&amp;S$2&amp;") | ","")</f>
        <v/>
      </c>
      <c r="AE149" s="21" t="str">
        <f aca="false">IF(T149="X","(1&lt;&lt;"&amp;T$2&amp;") | ","")</f>
        <v/>
      </c>
      <c r="AF149" s="21" t="str">
        <f aca="false">IF(U149="X","(1&lt;&lt;"&amp;U$2&amp;") | ","")</f>
        <v/>
      </c>
      <c r="AG149" s="21" t="str">
        <f aca="false">IF(V149="X","(1&lt;&lt;"&amp;V$2&amp;") | ","")</f>
        <v/>
      </c>
      <c r="AH149" s="21" t="str">
        <f aca="false">W149&amp;X149&amp;Y149&amp;Z149&amp;AA149&amp;AB149&amp;AC149&amp;AD149&amp;AE149&amp;AF149&amp;AG149</f>
        <v>(1&lt;&lt;(int)MasterType::Char) | </v>
      </c>
      <c r="AJ149" s="1" t="s">
        <v>28</v>
      </c>
      <c r="AK149" s="1" t="s">
        <v>29</v>
      </c>
      <c r="AL149" s="1" t="s">
        <v>28</v>
      </c>
      <c r="AM149" s="1" t="s">
        <v>28</v>
      </c>
      <c r="AN149" s="1" t="s">
        <v>28</v>
      </c>
      <c r="AO149" s="1" t="s">
        <v>28</v>
      </c>
      <c r="AP149" s="1" t="s">
        <v>28</v>
      </c>
      <c r="AQ149" s="1" t="s">
        <v>28</v>
      </c>
      <c r="AR149" s="1" t="s">
        <v>28</v>
      </c>
      <c r="AS149" s="1" t="s">
        <v>28</v>
      </c>
      <c r="AT149" s="1" t="s">
        <v>28</v>
      </c>
      <c r="AU149" s="21" t="str">
        <f aca="false">IF(AJ149="X","(1&lt;&lt;"&amp;AJ$2&amp;") | ","")</f>
        <v/>
      </c>
      <c r="AV149" s="21" t="str">
        <f aca="false">IF(AK149="X","(1&lt;&lt;"&amp;AK$2&amp;") | ","")</f>
        <v>(1&lt;&lt;(int)MasterType::Char) | </v>
      </c>
      <c r="AW149" s="21" t="str">
        <f aca="false">IF(AL149="X","(1&lt;&lt;"&amp;AL$2&amp;") | ","")</f>
        <v/>
      </c>
      <c r="AX149" s="21" t="str">
        <f aca="false">IF(AM149="X","(1&lt;&lt;"&amp;AM$2&amp;") | ","")</f>
        <v/>
      </c>
      <c r="AY149" s="21" t="str">
        <f aca="false">IF(AN149="X","(1&lt;&lt;"&amp;AN$2&amp;") | ","")</f>
        <v/>
      </c>
      <c r="AZ149" s="21" t="str">
        <f aca="false">IF(AO149="X","(1&lt;&lt;"&amp;AO$2&amp;") | ","")</f>
        <v/>
      </c>
      <c r="BA149" s="21" t="str">
        <f aca="false">IF(AP149="X","(1&lt;&lt;"&amp;AP$2&amp;") | ","")</f>
        <v/>
      </c>
      <c r="BB149" s="21" t="str">
        <f aca="false">IF(AQ149="X","(1&lt;&lt;"&amp;AQ$2&amp;") | ","")</f>
        <v/>
      </c>
      <c r="BC149" s="21" t="str">
        <f aca="false">IF(AR149="X","(1&lt;&lt;"&amp;AR$2&amp;") | ","")</f>
        <v/>
      </c>
      <c r="BD149" s="21" t="str">
        <f aca="false">IF(AS149="X","(1&lt;&lt;"&amp;AS$2&amp;") | ","")</f>
        <v/>
      </c>
      <c r="BE149" s="21" t="str">
        <f aca="false">IF(AT149="X","(1&lt;&lt;"&amp;AT$2&amp;") | ","")</f>
        <v/>
      </c>
      <c r="BF149" s="21" t="str">
        <f aca="false">AU149&amp;AV149&amp;AW149&amp;AX149&amp;AY149&amp;AZ149&amp;BA149&amp;BB149&amp;BC149&amp;BD149&amp;BE149</f>
        <v>(1&lt;&lt;(int)MasterType::Char) | </v>
      </c>
      <c r="BH149" s="7" t="str">
        <f aca="false">"  {"&amp;A149&amp;REPT(" ",29-LEN(A149))&amp;", {"&amp;F149&amp;REPT(" ",5-LEN(F149))&amp;","&amp;G149&amp;REPT(" ",5-LEN(G149))&amp;"}, "&amp;H149&amp;REPT(" ",23-LEN(H149))&amp;", "&amp;I149&amp;REPT(" ",19-LEN(I149))&amp;", "&amp;J149&amp;REPT(" ",20-LEN(J149))&amp;","&amp;" { "&amp;IF(AH149="",0,MID(AH149,1,LEN(AH149)-2))&amp;", "&amp;IF(BF149="",0,MID(BF149,1,LEN(BF149)-2))&amp;" } },"</f>
        <v>  {ExprOperator::SubAssign      , {false,false}, (ExprPromMode)0        , (MasterType)0      , MasterType::Char    , { (1&lt;&lt;(int)MasterType::Char) , (1&lt;&lt;(int)MasterType::Char)  } },</v>
      </c>
    </row>
    <row r="150" customFormat="false" ht="15" hidden="false" customHeight="false" outlineLevel="0" collapsed="false">
      <c r="A150" s="1" t="s">
        <v>124</v>
      </c>
      <c r="B150" s="2" t="s">
        <v>125</v>
      </c>
      <c r="C150" s="20" t="s">
        <v>126</v>
      </c>
      <c r="D150" s="3" t="s">
        <v>57</v>
      </c>
      <c r="E150" s="3" t="str">
        <f aca="false">IF(OR(F150="true",G150="true"),"X","-")</f>
        <v>X</v>
      </c>
      <c r="F150" s="3" t="str">
        <f aca="false">IF(COUNTIF(L150:U150,"X")&gt;1,"true","false")</f>
        <v>false</v>
      </c>
      <c r="G150" s="3" t="str">
        <f aca="false">IF(COUNTIF(AJ150:AS150,"X")&gt;1,"true","false")</f>
        <v>true</v>
      </c>
      <c r="H150" s="3" t="s">
        <v>58</v>
      </c>
      <c r="I150" s="3" t="s">
        <v>26</v>
      </c>
      <c r="J150" s="14" t="s">
        <v>30</v>
      </c>
      <c r="L150" s="1" t="s">
        <v>28</v>
      </c>
      <c r="M150" s="1" t="s">
        <v>28</v>
      </c>
      <c r="N150" s="1" t="s">
        <v>29</v>
      </c>
      <c r="O150" s="1" t="s">
        <v>28</v>
      </c>
      <c r="P150" s="1" t="s">
        <v>28</v>
      </c>
      <c r="Q150" s="1" t="s">
        <v>28</v>
      </c>
      <c r="R150" s="1" t="s">
        <v>28</v>
      </c>
      <c r="S150" s="1" t="s">
        <v>28</v>
      </c>
      <c r="T150" s="1" t="s">
        <v>28</v>
      </c>
      <c r="U150" s="1" t="s">
        <v>28</v>
      </c>
      <c r="V150" s="1" t="s">
        <v>28</v>
      </c>
      <c r="W150" s="21" t="str">
        <f aca="false">IF(L150="X","(1&lt;&lt;"&amp;L$2&amp;") | ","")</f>
        <v/>
      </c>
      <c r="X150" s="21" t="str">
        <f aca="false">IF(M150="X","(1&lt;&lt;"&amp;M$2&amp;") | ","")</f>
        <v/>
      </c>
      <c r="Y150" s="21" t="str">
        <f aca="false">IF(N150="X","(1&lt;&lt;"&amp;N$2&amp;") | ","")</f>
        <v>(1&lt;&lt;(int)MasterType::Short) | </v>
      </c>
      <c r="Z150" s="21" t="str">
        <f aca="false">IF(O150="X","(1&lt;&lt;"&amp;O$2&amp;") | ","")</f>
        <v/>
      </c>
      <c r="AA150" s="21" t="str">
        <f aca="false">IF(P150="X","(1&lt;&lt;"&amp;P$2&amp;") | ","")</f>
        <v/>
      </c>
      <c r="AB150" s="21" t="str">
        <f aca="false">IF(Q150="X","(1&lt;&lt;"&amp;Q$2&amp;") | ","")</f>
        <v/>
      </c>
      <c r="AC150" s="21" t="str">
        <f aca="false">IF(R150="X","(1&lt;&lt;"&amp;R$2&amp;") | ","")</f>
        <v/>
      </c>
      <c r="AD150" s="21" t="str">
        <f aca="false">IF(S150="X","(1&lt;&lt;"&amp;S$2&amp;") | ","")</f>
        <v/>
      </c>
      <c r="AE150" s="21" t="str">
        <f aca="false">IF(T150="X","(1&lt;&lt;"&amp;T$2&amp;") | ","")</f>
        <v/>
      </c>
      <c r="AF150" s="21" t="str">
        <f aca="false">IF(U150="X","(1&lt;&lt;"&amp;U$2&amp;") | ","")</f>
        <v/>
      </c>
      <c r="AG150" s="21" t="str">
        <f aca="false">IF(V150="X","(1&lt;&lt;"&amp;V$2&amp;") | ","")</f>
        <v/>
      </c>
      <c r="AH150" s="21" t="str">
        <f aca="false">W150&amp;X150&amp;Y150&amp;Z150&amp;AA150&amp;AB150&amp;AC150&amp;AD150&amp;AE150&amp;AF150&amp;AG150</f>
        <v>(1&lt;&lt;(int)MasterType::Short) | </v>
      </c>
      <c r="AJ150" s="1" t="s">
        <v>28</v>
      </c>
      <c r="AK150" s="1" t="s">
        <v>29</v>
      </c>
      <c r="AL150" s="1" t="s">
        <v>29</v>
      </c>
      <c r="AM150" s="1" t="s">
        <v>28</v>
      </c>
      <c r="AN150" s="1" t="s">
        <v>28</v>
      </c>
      <c r="AO150" s="1" t="s">
        <v>28</v>
      </c>
      <c r="AP150" s="1" t="s">
        <v>28</v>
      </c>
      <c r="AQ150" s="1" t="s">
        <v>28</v>
      </c>
      <c r="AR150" s="1" t="s">
        <v>28</v>
      </c>
      <c r="AS150" s="1" t="s">
        <v>28</v>
      </c>
      <c r="AT150" s="1" t="s">
        <v>28</v>
      </c>
      <c r="AU150" s="21" t="str">
        <f aca="false">IF(AJ150="X","(1&lt;&lt;"&amp;AJ$2&amp;") | ","")</f>
        <v/>
      </c>
      <c r="AV150" s="21" t="str">
        <f aca="false">IF(AK150="X","(1&lt;&lt;"&amp;AK$2&amp;") | ","")</f>
        <v>(1&lt;&lt;(int)MasterType::Char) | </v>
      </c>
      <c r="AW150" s="21" t="str">
        <f aca="false">IF(AL150="X","(1&lt;&lt;"&amp;AL$2&amp;") | ","")</f>
        <v>(1&lt;&lt;(int)MasterType::Short) | </v>
      </c>
      <c r="AX150" s="21" t="str">
        <f aca="false">IF(AM150="X","(1&lt;&lt;"&amp;AM$2&amp;") | ","")</f>
        <v/>
      </c>
      <c r="AY150" s="21" t="str">
        <f aca="false">IF(AN150="X","(1&lt;&lt;"&amp;AN$2&amp;") | ","")</f>
        <v/>
      </c>
      <c r="AZ150" s="21" t="str">
        <f aca="false">IF(AO150="X","(1&lt;&lt;"&amp;AO$2&amp;") | ","")</f>
        <v/>
      </c>
      <c r="BA150" s="21" t="str">
        <f aca="false">IF(AP150="X","(1&lt;&lt;"&amp;AP$2&amp;") | ","")</f>
        <v/>
      </c>
      <c r="BB150" s="21" t="str">
        <f aca="false">IF(AQ150="X","(1&lt;&lt;"&amp;AQ$2&amp;") | ","")</f>
        <v/>
      </c>
      <c r="BC150" s="21" t="str">
        <f aca="false">IF(AR150="X","(1&lt;&lt;"&amp;AR$2&amp;") | ","")</f>
        <v/>
      </c>
      <c r="BD150" s="21" t="str">
        <f aca="false">IF(AS150="X","(1&lt;&lt;"&amp;AS$2&amp;") | ","")</f>
        <v/>
      </c>
      <c r="BE150" s="21" t="str">
        <f aca="false">IF(AT150="X","(1&lt;&lt;"&amp;AT$2&amp;") | ","")</f>
        <v/>
      </c>
      <c r="BF150" s="21" t="str">
        <f aca="false">AU150&amp;AV150&amp;AW150&amp;AX150&amp;AY150&amp;AZ150&amp;BA150&amp;BB150&amp;BC150&amp;BD150&amp;BE150</f>
        <v>(1&lt;&lt;(int)MasterType::Char) | (1&lt;&lt;(int)MasterType::Short) | </v>
      </c>
      <c r="BH150" s="7" t="str">
        <f aca="false">"  {"&amp;A150&amp;REPT(" ",29-LEN(A150))&amp;", {"&amp;F150&amp;REPT(" ",5-LEN(F150))&amp;","&amp;G150&amp;REPT(" ",5-LEN(G150))&amp;"}, "&amp;H150&amp;REPT(" ",23-LEN(H150))&amp;", "&amp;I150&amp;REPT(" ",19-LEN(I150))&amp;", "&amp;J150&amp;REPT(" ",20-LEN(J150))&amp;","&amp;" { "&amp;IF(AH150="",0,MID(AH150,1,LEN(AH150)-2))&amp;", "&amp;IF(BF150="",0,MID(BF150,1,LEN(BF150)-2))&amp;" } },"</f>
        <v>  {ExprOperator::SubAssign      , {false,true }, ExprPromMode::ToResult , (MasterType)0      , MasterType::Short   , { (1&lt;&lt;(int)MasterType::Short) , (1&lt;&lt;(int)MasterType::Char) | (1&lt;&lt;(int)MasterType::Short)  } },</v>
      </c>
    </row>
    <row r="151" customFormat="false" ht="15" hidden="false" customHeight="false" outlineLevel="0" collapsed="false">
      <c r="A151" s="1" t="s">
        <v>124</v>
      </c>
      <c r="B151" s="2" t="s">
        <v>125</v>
      </c>
      <c r="C151" s="20" t="s">
        <v>126</v>
      </c>
      <c r="D151" s="3" t="s">
        <v>57</v>
      </c>
      <c r="E151" s="3" t="str">
        <f aca="false">IF(OR(F151="true",G151="true"),"X","-")</f>
        <v>X</v>
      </c>
      <c r="F151" s="3" t="str">
        <f aca="false">IF(COUNTIF(L151:U151,"X")&gt;1,"true","false")</f>
        <v>false</v>
      </c>
      <c r="G151" s="3" t="str">
        <f aca="false">IF(COUNTIF(AJ151:AS151,"X")&gt;1,"true","false")</f>
        <v>true</v>
      </c>
      <c r="H151" s="3" t="s">
        <v>58</v>
      </c>
      <c r="I151" s="3" t="s">
        <v>26</v>
      </c>
      <c r="J151" s="14" t="s">
        <v>31</v>
      </c>
      <c r="L151" s="1" t="s">
        <v>28</v>
      </c>
      <c r="M151" s="1" t="s">
        <v>28</v>
      </c>
      <c r="N151" s="1" t="s">
        <v>28</v>
      </c>
      <c r="O151" s="1" t="s">
        <v>29</v>
      </c>
      <c r="P151" s="1" t="s">
        <v>28</v>
      </c>
      <c r="Q151" s="1" t="s">
        <v>28</v>
      </c>
      <c r="R151" s="1" t="s">
        <v>28</v>
      </c>
      <c r="S151" s="1" t="s">
        <v>28</v>
      </c>
      <c r="T151" s="1" t="s">
        <v>28</v>
      </c>
      <c r="U151" s="1" t="s">
        <v>28</v>
      </c>
      <c r="V151" s="1" t="s">
        <v>28</v>
      </c>
      <c r="W151" s="21" t="str">
        <f aca="false">IF(L151="X","(1&lt;&lt;"&amp;L$2&amp;") | ","")</f>
        <v/>
      </c>
      <c r="X151" s="21" t="str">
        <f aca="false">IF(M151="X","(1&lt;&lt;"&amp;M$2&amp;") | ","")</f>
        <v/>
      </c>
      <c r="Y151" s="21" t="str">
        <f aca="false">IF(N151="X","(1&lt;&lt;"&amp;N$2&amp;") | ","")</f>
        <v/>
      </c>
      <c r="Z151" s="21" t="str">
        <f aca="false">IF(O151="X","(1&lt;&lt;"&amp;O$2&amp;") | ","")</f>
        <v>(1&lt;&lt;(int)MasterType::Integer) | </v>
      </c>
      <c r="AA151" s="21" t="str">
        <f aca="false">IF(P151="X","(1&lt;&lt;"&amp;P$2&amp;") | ","")</f>
        <v/>
      </c>
      <c r="AB151" s="21" t="str">
        <f aca="false">IF(Q151="X","(1&lt;&lt;"&amp;Q$2&amp;") | ","")</f>
        <v/>
      </c>
      <c r="AC151" s="21" t="str">
        <f aca="false">IF(R151="X","(1&lt;&lt;"&amp;R$2&amp;") | ","")</f>
        <v/>
      </c>
      <c r="AD151" s="21" t="str">
        <f aca="false">IF(S151="X","(1&lt;&lt;"&amp;S$2&amp;") | ","")</f>
        <v/>
      </c>
      <c r="AE151" s="21" t="str">
        <f aca="false">IF(T151="X","(1&lt;&lt;"&amp;T$2&amp;") | ","")</f>
        <v/>
      </c>
      <c r="AF151" s="21" t="str">
        <f aca="false">IF(U151="X","(1&lt;&lt;"&amp;U$2&amp;") | ","")</f>
        <v/>
      </c>
      <c r="AG151" s="21" t="str">
        <f aca="false">IF(V151="X","(1&lt;&lt;"&amp;V$2&amp;") | ","")</f>
        <v/>
      </c>
      <c r="AH151" s="21" t="str">
        <f aca="false">W151&amp;X151&amp;Y151&amp;Z151&amp;AA151&amp;AB151&amp;AC151&amp;AD151&amp;AE151&amp;AF151&amp;AG151</f>
        <v>(1&lt;&lt;(int)MasterType::Integer) | </v>
      </c>
      <c r="AJ151" s="1" t="s">
        <v>28</v>
      </c>
      <c r="AK151" s="1" t="s">
        <v>29</v>
      </c>
      <c r="AL151" s="1" t="s">
        <v>29</v>
      </c>
      <c r="AM151" s="1" t="s">
        <v>29</v>
      </c>
      <c r="AN151" s="1" t="s">
        <v>28</v>
      </c>
      <c r="AO151" s="1" t="s">
        <v>28</v>
      </c>
      <c r="AP151" s="1" t="s">
        <v>28</v>
      </c>
      <c r="AQ151" s="1" t="s">
        <v>28</v>
      </c>
      <c r="AR151" s="1" t="s">
        <v>28</v>
      </c>
      <c r="AS151" s="1" t="s">
        <v>28</v>
      </c>
      <c r="AT151" s="1" t="s">
        <v>28</v>
      </c>
      <c r="AU151" s="21" t="str">
        <f aca="false">IF(AJ151="X","(1&lt;&lt;"&amp;AJ$2&amp;") | ","")</f>
        <v/>
      </c>
      <c r="AV151" s="21" t="str">
        <f aca="false">IF(AK151="X","(1&lt;&lt;"&amp;AK$2&amp;") | ","")</f>
        <v>(1&lt;&lt;(int)MasterType::Char) | </v>
      </c>
      <c r="AW151" s="21" t="str">
        <f aca="false">IF(AL151="X","(1&lt;&lt;"&amp;AL$2&amp;") | ","")</f>
        <v>(1&lt;&lt;(int)MasterType::Short) | </v>
      </c>
      <c r="AX151" s="21" t="str">
        <f aca="false">IF(AM151="X","(1&lt;&lt;"&amp;AM$2&amp;") | ","")</f>
        <v>(1&lt;&lt;(int)MasterType::Integer) | </v>
      </c>
      <c r="AY151" s="21" t="str">
        <f aca="false">IF(AN151="X","(1&lt;&lt;"&amp;AN$2&amp;") | ","")</f>
        <v/>
      </c>
      <c r="AZ151" s="21" t="str">
        <f aca="false">IF(AO151="X","(1&lt;&lt;"&amp;AO$2&amp;") | ","")</f>
        <v/>
      </c>
      <c r="BA151" s="21" t="str">
        <f aca="false">IF(AP151="X","(1&lt;&lt;"&amp;AP$2&amp;") | ","")</f>
        <v/>
      </c>
      <c r="BB151" s="21" t="str">
        <f aca="false">IF(AQ151="X","(1&lt;&lt;"&amp;AQ$2&amp;") | ","")</f>
        <v/>
      </c>
      <c r="BC151" s="21" t="str">
        <f aca="false">IF(AR151="X","(1&lt;&lt;"&amp;AR$2&amp;") | ","")</f>
        <v/>
      </c>
      <c r="BD151" s="21" t="str">
        <f aca="false">IF(AS151="X","(1&lt;&lt;"&amp;AS$2&amp;") | ","")</f>
        <v/>
      </c>
      <c r="BE151" s="21" t="str">
        <f aca="false">IF(AT151="X","(1&lt;&lt;"&amp;AT$2&amp;") | ","")</f>
        <v/>
      </c>
      <c r="BF151" s="21" t="str">
        <f aca="false">AU151&amp;AV151&amp;AW151&amp;AX151&amp;AY151&amp;AZ151&amp;BA151&amp;BB151&amp;BC151&amp;BD151&amp;BE151</f>
        <v>(1&lt;&lt;(int)MasterType::Char) | (1&lt;&lt;(int)MasterType::Short) | (1&lt;&lt;(int)MasterType::Integer) | </v>
      </c>
      <c r="BH151" s="7" t="str">
        <f aca="false">"  {"&amp;A151&amp;REPT(" ",29-LEN(A151))&amp;", {"&amp;F151&amp;REPT(" ",5-LEN(F151))&amp;","&amp;G151&amp;REPT(" ",5-LEN(G151))&amp;"}, "&amp;H151&amp;REPT(" ",23-LEN(H151))&amp;", "&amp;I151&amp;REPT(" ",19-LEN(I151))&amp;", "&amp;J151&amp;REPT(" ",20-LEN(J151))&amp;","&amp;" { "&amp;IF(AH151="",0,MID(AH151,1,LEN(AH151)-2))&amp;", "&amp;IF(BF151="",0,MID(BF151,1,LEN(BF151)-2))&amp;" } },"</f>
        <v>  {ExprOperator::SubAssign      , {false,true }, ExprPromMode::ToResult , (MasterType)0      , MasterType::Integer , { (1&lt;&lt;(int)MasterType::Integer) , (1&lt;&lt;(int)MasterType::Char) | (1&lt;&lt;(int)MasterType::Short) | (1&lt;&lt;(int)MasterType::Integer)  } },</v>
      </c>
    </row>
    <row r="152" customFormat="false" ht="15" hidden="false" customHeight="false" outlineLevel="0" collapsed="false">
      <c r="A152" s="1" t="s">
        <v>124</v>
      </c>
      <c r="B152" s="2" t="s">
        <v>125</v>
      </c>
      <c r="C152" s="20" t="s">
        <v>126</v>
      </c>
      <c r="D152" s="3" t="s">
        <v>57</v>
      </c>
      <c r="E152" s="3" t="str">
        <f aca="false">IF(OR(F152="true",G152="true"),"X","-")</f>
        <v>X</v>
      </c>
      <c r="F152" s="3" t="str">
        <f aca="false">IF(COUNTIF(L152:U152,"X")&gt;1,"true","false")</f>
        <v>false</v>
      </c>
      <c r="G152" s="3" t="str">
        <f aca="false">IF(COUNTIF(AJ152:AS152,"X")&gt;1,"true","false")</f>
        <v>true</v>
      </c>
      <c r="H152" s="3" t="s">
        <v>58</v>
      </c>
      <c r="I152" s="3" t="s">
        <v>26</v>
      </c>
      <c r="J152" s="14" t="s">
        <v>32</v>
      </c>
      <c r="L152" s="1" t="s">
        <v>28</v>
      </c>
      <c r="M152" s="1" t="s">
        <v>28</v>
      </c>
      <c r="N152" s="1" t="s">
        <v>28</v>
      </c>
      <c r="O152" s="1" t="s">
        <v>28</v>
      </c>
      <c r="P152" s="1" t="s">
        <v>29</v>
      </c>
      <c r="Q152" s="1" t="s">
        <v>28</v>
      </c>
      <c r="R152" s="1" t="s">
        <v>28</v>
      </c>
      <c r="S152" s="1" t="s">
        <v>28</v>
      </c>
      <c r="T152" s="1" t="s">
        <v>28</v>
      </c>
      <c r="U152" s="1" t="s">
        <v>28</v>
      </c>
      <c r="V152" s="1" t="s">
        <v>28</v>
      </c>
      <c r="W152" s="21" t="str">
        <f aca="false">IF(L152="X","(1&lt;&lt;"&amp;L$2&amp;") | ","")</f>
        <v/>
      </c>
      <c r="X152" s="21" t="str">
        <f aca="false">IF(M152="X","(1&lt;&lt;"&amp;M$2&amp;") | ","")</f>
        <v/>
      </c>
      <c r="Y152" s="21" t="str">
        <f aca="false">IF(N152="X","(1&lt;&lt;"&amp;N$2&amp;") | ","")</f>
        <v/>
      </c>
      <c r="Z152" s="21" t="str">
        <f aca="false">IF(O152="X","(1&lt;&lt;"&amp;O$2&amp;") | ","")</f>
        <v/>
      </c>
      <c r="AA152" s="21" t="str">
        <f aca="false">IF(P152="X","(1&lt;&lt;"&amp;P$2&amp;") | ","")</f>
        <v>(1&lt;&lt;(int)MasterType::Long) | </v>
      </c>
      <c r="AB152" s="21" t="str">
        <f aca="false">IF(Q152="X","(1&lt;&lt;"&amp;Q$2&amp;") | ","")</f>
        <v/>
      </c>
      <c r="AC152" s="21" t="str">
        <f aca="false">IF(R152="X","(1&lt;&lt;"&amp;R$2&amp;") | ","")</f>
        <v/>
      </c>
      <c r="AD152" s="21" t="str">
        <f aca="false">IF(S152="X","(1&lt;&lt;"&amp;S$2&amp;") | ","")</f>
        <v/>
      </c>
      <c r="AE152" s="21" t="str">
        <f aca="false">IF(T152="X","(1&lt;&lt;"&amp;T$2&amp;") | ","")</f>
        <v/>
      </c>
      <c r="AF152" s="21" t="str">
        <f aca="false">IF(U152="X","(1&lt;&lt;"&amp;U$2&amp;") | ","")</f>
        <v/>
      </c>
      <c r="AG152" s="21" t="str">
        <f aca="false">IF(V152="X","(1&lt;&lt;"&amp;V$2&amp;") | ","")</f>
        <v/>
      </c>
      <c r="AH152" s="21" t="str">
        <f aca="false">W152&amp;X152&amp;Y152&amp;Z152&amp;AA152&amp;AB152&amp;AC152&amp;AD152&amp;AE152&amp;AF152&amp;AG152</f>
        <v>(1&lt;&lt;(int)MasterType::Long) | </v>
      </c>
      <c r="AJ152" s="1" t="s">
        <v>28</v>
      </c>
      <c r="AK152" s="1" t="s">
        <v>29</v>
      </c>
      <c r="AL152" s="1" t="s">
        <v>29</v>
      </c>
      <c r="AM152" s="1" t="s">
        <v>29</v>
      </c>
      <c r="AN152" s="1" t="s">
        <v>29</v>
      </c>
      <c r="AO152" s="1" t="s">
        <v>28</v>
      </c>
      <c r="AP152" s="1" t="s">
        <v>28</v>
      </c>
      <c r="AQ152" s="1" t="s">
        <v>28</v>
      </c>
      <c r="AR152" s="1" t="s">
        <v>28</v>
      </c>
      <c r="AS152" s="1" t="s">
        <v>28</v>
      </c>
      <c r="AT152" s="1" t="s">
        <v>28</v>
      </c>
      <c r="AU152" s="21" t="str">
        <f aca="false">IF(AJ152="X","(1&lt;&lt;"&amp;AJ$2&amp;") | ","")</f>
        <v/>
      </c>
      <c r="AV152" s="21" t="str">
        <f aca="false">IF(AK152="X","(1&lt;&lt;"&amp;AK$2&amp;") | ","")</f>
        <v>(1&lt;&lt;(int)MasterType::Char) | </v>
      </c>
      <c r="AW152" s="21" t="str">
        <f aca="false">IF(AL152="X","(1&lt;&lt;"&amp;AL$2&amp;") | ","")</f>
        <v>(1&lt;&lt;(int)MasterType::Short) | </v>
      </c>
      <c r="AX152" s="21" t="str">
        <f aca="false">IF(AM152="X","(1&lt;&lt;"&amp;AM$2&amp;") | ","")</f>
        <v>(1&lt;&lt;(int)MasterType::Integer) | </v>
      </c>
      <c r="AY152" s="21" t="str">
        <f aca="false">IF(AN152="X","(1&lt;&lt;"&amp;AN$2&amp;") | ","")</f>
        <v>(1&lt;&lt;(int)MasterType::Long) | </v>
      </c>
      <c r="AZ152" s="21" t="str">
        <f aca="false">IF(AO152="X","(1&lt;&lt;"&amp;AO$2&amp;") | ","")</f>
        <v/>
      </c>
      <c r="BA152" s="21" t="str">
        <f aca="false">IF(AP152="X","(1&lt;&lt;"&amp;AP$2&amp;") | ","")</f>
        <v/>
      </c>
      <c r="BB152" s="21" t="str">
        <f aca="false">IF(AQ152="X","(1&lt;&lt;"&amp;AQ$2&amp;") | ","")</f>
        <v/>
      </c>
      <c r="BC152" s="21" t="str">
        <f aca="false">IF(AR152="X","(1&lt;&lt;"&amp;AR$2&amp;") | ","")</f>
        <v/>
      </c>
      <c r="BD152" s="21" t="str">
        <f aca="false">IF(AS152="X","(1&lt;&lt;"&amp;AS$2&amp;") | ","")</f>
        <v/>
      </c>
      <c r="BE152" s="21" t="str">
        <f aca="false">IF(AT152="X","(1&lt;&lt;"&amp;AT$2&amp;") | ","")</f>
        <v/>
      </c>
      <c r="BF152" s="21" t="str">
        <f aca="false">AU152&amp;AV152&amp;AW152&amp;AX152&amp;AY152&amp;AZ152&amp;BA152&amp;BB152&amp;BC152&amp;BD152&amp;BE152</f>
        <v>(1&lt;&lt;(int)MasterType::Char) | (1&lt;&lt;(int)MasterType::Short) | (1&lt;&lt;(int)MasterType::Integer) | (1&lt;&lt;(int)MasterType::Long) | </v>
      </c>
      <c r="BH152" s="7" t="str">
        <f aca="false">"  {"&amp;A152&amp;REPT(" ",29-LEN(A152))&amp;", {"&amp;F152&amp;REPT(" ",5-LEN(F152))&amp;","&amp;G152&amp;REPT(" ",5-LEN(G152))&amp;"}, "&amp;H152&amp;REPT(" ",23-LEN(H152))&amp;", "&amp;I152&amp;REPT(" ",19-LEN(I152))&amp;", "&amp;J152&amp;REPT(" ",20-LEN(J152))&amp;","&amp;" { "&amp;IF(AH152="",0,MID(AH152,1,LEN(AH152)-2))&amp;", "&amp;IF(BF152="",0,MID(BF152,1,LEN(BF152)-2))&amp;" } },"</f>
        <v>  {ExprOperator::SubAssign      , {false,true }, ExprPromMode::ToResult , (MasterType)0      , MasterType::Long    , { (1&lt;&lt;(int)MasterType::Long) , (1&lt;&lt;(int)MasterType::Char) | (1&lt;&lt;(int)MasterType::Short) | (1&lt;&lt;(int)MasterType::Integer) | (1&lt;&lt;(int)MasterType::Long)  } },</v>
      </c>
    </row>
    <row r="153" customFormat="false" ht="15" hidden="false" customHeight="false" outlineLevel="0" collapsed="false">
      <c r="A153" s="1" t="s">
        <v>124</v>
      </c>
      <c r="B153" s="2" t="s">
        <v>125</v>
      </c>
      <c r="C153" s="20" t="s">
        <v>126</v>
      </c>
      <c r="D153" s="3" t="s">
        <v>57</v>
      </c>
      <c r="E153" s="3" t="str">
        <f aca="false">IF(OR(F153="true",G153="true"),"X","-")</f>
        <v>X</v>
      </c>
      <c r="F153" s="3" t="str">
        <f aca="false">IF(COUNTIF(L153:U153,"X")&gt;1,"true","false")</f>
        <v>false</v>
      </c>
      <c r="G153" s="3" t="str">
        <f aca="false">IF(COUNTIF(AJ153:AS153,"X")&gt;1,"true","false")</f>
        <v>true</v>
      </c>
      <c r="H153" s="3" t="s">
        <v>58</v>
      </c>
      <c r="I153" s="3" t="s">
        <v>26</v>
      </c>
      <c r="J153" s="14" t="s">
        <v>33</v>
      </c>
      <c r="L153" s="1" t="s">
        <v>28</v>
      </c>
      <c r="M153" s="1" t="s">
        <v>28</v>
      </c>
      <c r="N153" s="1" t="s">
        <v>28</v>
      </c>
      <c r="O153" s="1" t="s">
        <v>28</v>
      </c>
      <c r="P153" s="1" t="s">
        <v>28</v>
      </c>
      <c r="Q153" s="1" t="s">
        <v>29</v>
      </c>
      <c r="R153" s="1" t="s">
        <v>28</v>
      </c>
      <c r="S153" s="1" t="s">
        <v>28</v>
      </c>
      <c r="T153" s="1" t="s">
        <v>28</v>
      </c>
      <c r="U153" s="1" t="s">
        <v>28</v>
      </c>
      <c r="V153" s="1" t="s">
        <v>28</v>
      </c>
      <c r="W153" s="21" t="str">
        <f aca="false">IF(L153="X","(1&lt;&lt;"&amp;L$2&amp;") | ","")</f>
        <v/>
      </c>
      <c r="X153" s="21" t="str">
        <f aca="false">IF(M153="X","(1&lt;&lt;"&amp;M$2&amp;") | ","")</f>
        <v/>
      </c>
      <c r="Y153" s="21" t="str">
        <f aca="false">IF(N153="X","(1&lt;&lt;"&amp;N$2&amp;") | ","")</f>
        <v/>
      </c>
      <c r="Z153" s="21" t="str">
        <f aca="false">IF(O153="X","(1&lt;&lt;"&amp;O$2&amp;") | ","")</f>
        <v/>
      </c>
      <c r="AA153" s="21" t="str">
        <f aca="false">IF(P153="X","(1&lt;&lt;"&amp;P$2&amp;") | ","")</f>
        <v/>
      </c>
      <c r="AB153" s="21" t="str">
        <f aca="false">IF(Q153="X","(1&lt;&lt;"&amp;Q$2&amp;") | ","")</f>
        <v>(1&lt;&lt;(int)MasterType::Float) | </v>
      </c>
      <c r="AC153" s="21" t="str">
        <f aca="false">IF(R153="X","(1&lt;&lt;"&amp;R$2&amp;") | ","")</f>
        <v/>
      </c>
      <c r="AD153" s="21" t="str">
        <f aca="false">IF(S153="X","(1&lt;&lt;"&amp;S$2&amp;") | ","")</f>
        <v/>
      </c>
      <c r="AE153" s="21" t="str">
        <f aca="false">IF(T153="X","(1&lt;&lt;"&amp;T$2&amp;") | ","")</f>
        <v/>
      </c>
      <c r="AF153" s="21" t="str">
        <f aca="false">IF(U153="X","(1&lt;&lt;"&amp;U$2&amp;") | ","")</f>
        <v/>
      </c>
      <c r="AG153" s="21" t="str">
        <f aca="false">IF(V153="X","(1&lt;&lt;"&amp;V$2&amp;") | ","")</f>
        <v/>
      </c>
      <c r="AH153" s="21" t="str">
        <f aca="false">W153&amp;X153&amp;Y153&amp;Z153&amp;AA153&amp;AB153&amp;AC153&amp;AD153&amp;AE153&amp;AF153&amp;AG153</f>
        <v>(1&lt;&lt;(int)MasterType::Float) | </v>
      </c>
      <c r="AJ153" s="1" t="s">
        <v>28</v>
      </c>
      <c r="AK153" s="1" t="s">
        <v>29</v>
      </c>
      <c r="AL153" s="1" t="s">
        <v>29</v>
      </c>
      <c r="AM153" s="1" t="s">
        <v>29</v>
      </c>
      <c r="AN153" s="1" t="s">
        <v>29</v>
      </c>
      <c r="AO153" s="1" t="s">
        <v>29</v>
      </c>
      <c r="AP153" s="1" t="s">
        <v>28</v>
      </c>
      <c r="AQ153" s="1" t="s">
        <v>28</v>
      </c>
      <c r="AR153" s="1" t="s">
        <v>28</v>
      </c>
      <c r="AS153" s="1" t="s">
        <v>28</v>
      </c>
      <c r="AT153" s="1" t="s">
        <v>28</v>
      </c>
      <c r="AU153" s="21" t="str">
        <f aca="false">IF(AJ153="X","(1&lt;&lt;"&amp;AJ$2&amp;") | ","")</f>
        <v/>
      </c>
      <c r="AV153" s="21" t="str">
        <f aca="false">IF(AK153="X","(1&lt;&lt;"&amp;AK$2&amp;") | ","")</f>
        <v>(1&lt;&lt;(int)MasterType::Char) | </v>
      </c>
      <c r="AW153" s="21" t="str">
        <f aca="false">IF(AL153="X","(1&lt;&lt;"&amp;AL$2&amp;") | ","")</f>
        <v>(1&lt;&lt;(int)MasterType::Short) | </v>
      </c>
      <c r="AX153" s="21" t="str">
        <f aca="false">IF(AM153="X","(1&lt;&lt;"&amp;AM$2&amp;") | ","")</f>
        <v>(1&lt;&lt;(int)MasterType::Integer) | </v>
      </c>
      <c r="AY153" s="21" t="str">
        <f aca="false">IF(AN153="X","(1&lt;&lt;"&amp;AN$2&amp;") | ","")</f>
        <v>(1&lt;&lt;(int)MasterType::Long) | </v>
      </c>
      <c r="AZ153" s="21" t="str">
        <f aca="false">IF(AO153="X","(1&lt;&lt;"&amp;AO$2&amp;") | ","")</f>
        <v>(1&lt;&lt;(int)MasterType::Float) | </v>
      </c>
      <c r="BA153" s="21" t="str">
        <f aca="false">IF(AP153="X","(1&lt;&lt;"&amp;AP$2&amp;") | ","")</f>
        <v/>
      </c>
      <c r="BB153" s="21" t="str">
        <f aca="false">IF(AQ153="X","(1&lt;&lt;"&amp;AQ$2&amp;") | ","")</f>
        <v/>
      </c>
      <c r="BC153" s="21" t="str">
        <f aca="false">IF(AR153="X","(1&lt;&lt;"&amp;AR$2&amp;") | ","")</f>
        <v/>
      </c>
      <c r="BD153" s="21" t="str">
        <f aca="false">IF(AS153="X","(1&lt;&lt;"&amp;AS$2&amp;") | ","")</f>
        <v/>
      </c>
      <c r="BE153" s="21" t="str">
        <f aca="false">IF(AT153="X","(1&lt;&lt;"&amp;AT$2&amp;") | ","")</f>
        <v/>
      </c>
      <c r="BF153" s="21" t="str">
        <f aca="false">AU153&amp;AV153&amp;AW153&amp;AX153&amp;AY153&amp;AZ153&amp;BA153&amp;BB153&amp;BC153&amp;BD153&amp;BE153</f>
        <v>(1&lt;&lt;(int)MasterType::Char) | (1&lt;&lt;(int)MasterType::Short) | (1&lt;&lt;(int)MasterType::Integer) | (1&lt;&lt;(int)MasterType::Long) | (1&lt;&lt;(int)MasterType::Float) | </v>
      </c>
      <c r="BH153" s="7" t="str">
        <f aca="false">"  {"&amp;A153&amp;REPT(" ",29-LEN(A153))&amp;", {"&amp;F153&amp;REPT(" ",5-LEN(F153))&amp;","&amp;G153&amp;REPT(" ",5-LEN(G153))&amp;"}, "&amp;H153&amp;REPT(" ",23-LEN(H153))&amp;", "&amp;I153&amp;REPT(" ",19-LEN(I153))&amp;", "&amp;J153&amp;REPT(" ",20-LEN(J153))&amp;","&amp;" { "&amp;IF(AH153="",0,MID(AH153,1,LEN(AH153)-2))&amp;", "&amp;IF(BF153="",0,MID(BF153,1,LEN(BF153)-2))&amp;" } },"</f>
        <v>  {ExprOperator::SubAssign      , {false,true }, ExprPromMode::ToResult , (MasterType)0      , MasterType::Float   , { (1&lt;&lt;(int)MasterType::Float) , (1&lt;&lt;(int)MasterType::Char) | (1&lt;&lt;(int)MasterType::Short) | (1&lt;&lt;(int)MasterType::Integer) | (1&lt;&lt;(int)MasterType::Long) | (1&lt;&lt;(int)MasterType::Float)  } },</v>
      </c>
    </row>
    <row r="154" customFormat="false" ht="15" hidden="false" customHeight="false" outlineLevel="0" collapsed="false">
      <c r="A154" s="1" t="s">
        <v>127</v>
      </c>
      <c r="B154" s="2" t="s">
        <v>128</v>
      </c>
      <c r="C154" s="20" t="s">
        <v>129</v>
      </c>
      <c r="D154" s="3" t="s">
        <v>57</v>
      </c>
      <c r="E154" s="3" t="str">
        <f aca="false">IF(OR(F154="true",G154="true"),"X","-")</f>
        <v>-</v>
      </c>
      <c r="F154" s="3" t="str">
        <f aca="false">IF(COUNTIF(L154:U154,"X")&gt;1,"true","false")</f>
        <v>false</v>
      </c>
      <c r="G154" s="3" t="str">
        <f aca="false">IF(COUNTIF(AJ154:AS154,"X")&gt;1,"true","false")</f>
        <v>false</v>
      </c>
      <c r="H154" s="3" t="s">
        <v>25</v>
      </c>
      <c r="I154" s="3" t="s">
        <v>26</v>
      </c>
      <c r="J154" s="14" t="s">
        <v>27</v>
      </c>
      <c r="L154" s="1" t="s">
        <v>28</v>
      </c>
      <c r="M154" s="1" t="s">
        <v>29</v>
      </c>
      <c r="N154" s="1" t="s">
        <v>28</v>
      </c>
      <c r="O154" s="1" t="s">
        <v>28</v>
      </c>
      <c r="P154" s="1" t="s">
        <v>28</v>
      </c>
      <c r="Q154" s="1" t="s">
        <v>28</v>
      </c>
      <c r="R154" s="1" t="s">
        <v>28</v>
      </c>
      <c r="S154" s="1" t="s">
        <v>28</v>
      </c>
      <c r="T154" s="1" t="s">
        <v>28</v>
      </c>
      <c r="U154" s="1" t="s">
        <v>28</v>
      </c>
      <c r="V154" s="1" t="s">
        <v>28</v>
      </c>
      <c r="W154" s="21" t="str">
        <f aca="false">IF(L154="X","(1&lt;&lt;"&amp;L$2&amp;") | ","")</f>
        <v/>
      </c>
      <c r="X154" s="21" t="str">
        <f aca="false">IF(M154="X","(1&lt;&lt;"&amp;M$2&amp;") | ","")</f>
        <v>(1&lt;&lt;(int)MasterType::Char) | </v>
      </c>
      <c r="Y154" s="21" t="str">
        <f aca="false">IF(N154="X","(1&lt;&lt;"&amp;N$2&amp;") | ","")</f>
        <v/>
      </c>
      <c r="Z154" s="21" t="str">
        <f aca="false">IF(O154="X","(1&lt;&lt;"&amp;O$2&amp;") | ","")</f>
        <v/>
      </c>
      <c r="AA154" s="21" t="str">
        <f aca="false">IF(P154="X","(1&lt;&lt;"&amp;P$2&amp;") | ","")</f>
        <v/>
      </c>
      <c r="AB154" s="21" t="str">
        <f aca="false">IF(Q154="X","(1&lt;&lt;"&amp;Q$2&amp;") | ","")</f>
        <v/>
      </c>
      <c r="AC154" s="21" t="str">
        <f aca="false">IF(R154="X","(1&lt;&lt;"&amp;R$2&amp;") | ","")</f>
        <v/>
      </c>
      <c r="AD154" s="21" t="str">
        <f aca="false">IF(S154="X","(1&lt;&lt;"&amp;S$2&amp;") | ","")</f>
        <v/>
      </c>
      <c r="AE154" s="21" t="str">
        <f aca="false">IF(T154="X","(1&lt;&lt;"&amp;T$2&amp;") | ","")</f>
        <v/>
      </c>
      <c r="AF154" s="21" t="str">
        <f aca="false">IF(U154="X","(1&lt;&lt;"&amp;U$2&amp;") | ","")</f>
        <v/>
      </c>
      <c r="AG154" s="21" t="str">
        <f aca="false">IF(V154="X","(1&lt;&lt;"&amp;V$2&amp;") | ","")</f>
        <v/>
      </c>
      <c r="AH154" s="21" t="str">
        <f aca="false">W154&amp;X154&amp;Y154&amp;Z154&amp;AA154&amp;AB154&amp;AC154&amp;AD154&amp;AE154&amp;AF154&amp;AG154</f>
        <v>(1&lt;&lt;(int)MasterType::Char) | </v>
      </c>
      <c r="AJ154" s="1" t="s">
        <v>28</v>
      </c>
      <c r="AK154" s="1" t="s">
        <v>29</v>
      </c>
      <c r="AL154" s="1" t="s">
        <v>28</v>
      </c>
      <c r="AM154" s="1" t="s">
        <v>28</v>
      </c>
      <c r="AN154" s="1" t="s">
        <v>28</v>
      </c>
      <c r="AO154" s="1" t="s">
        <v>28</v>
      </c>
      <c r="AP154" s="1" t="s">
        <v>28</v>
      </c>
      <c r="AQ154" s="1" t="s">
        <v>28</v>
      </c>
      <c r="AR154" s="1" t="s">
        <v>28</v>
      </c>
      <c r="AS154" s="1" t="s">
        <v>28</v>
      </c>
      <c r="AT154" s="1" t="s">
        <v>28</v>
      </c>
      <c r="AU154" s="21" t="str">
        <f aca="false">IF(AJ154="X","(1&lt;&lt;"&amp;AJ$2&amp;") | ","")</f>
        <v/>
      </c>
      <c r="AV154" s="21" t="str">
        <f aca="false">IF(AK154="X","(1&lt;&lt;"&amp;AK$2&amp;") | ","")</f>
        <v>(1&lt;&lt;(int)MasterType::Char) | </v>
      </c>
      <c r="AW154" s="21" t="str">
        <f aca="false">IF(AL154="X","(1&lt;&lt;"&amp;AL$2&amp;") | ","")</f>
        <v/>
      </c>
      <c r="AX154" s="21" t="str">
        <f aca="false">IF(AM154="X","(1&lt;&lt;"&amp;AM$2&amp;") | ","")</f>
        <v/>
      </c>
      <c r="AY154" s="21" t="str">
        <f aca="false">IF(AN154="X","(1&lt;&lt;"&amp;AN$2&amp;") | ","")</f>
        <v/>
      </c>
      <c r="AZ154" s="21" t="str">
        <f aca="false">IF(AO154="X","(1&lt;&lt;"&amp;AO$2&amp;") | ","")</f>
        <v/>
      </c>
      <c r="BA154" s="21" t="str">
        <f aca="false">IF(AP154="X","(1&lt;&lt;"&amp;AP$2&amp;") | ","")</f>
        <v/>
      </c>
      <c r="BB154" s="21" t="str">
        <f aca="false">IF(AQ154="X","(1&lt;&lt;"&amp;AQ$2&amp;") | ","")</f>
        <v/>
      </c>
      <c r="BC154" s="21" t="str">
        <f aca="false">IF(AR154="X","(1&lt;&lt;"&amp;AR$2&amp;") | ","")</f>
        <v/>
      </c>
      <c r="BD154" s="21" t="str">
        <f aca="false">IF(AS154="X","(1&lt;&lt;"&amp;AS$2&amp;") | ","")</f>
        <v/>
      </c>
      <c r="BE154" s="21" t="str">
        <f aca="false">IF(AT154="X","(1&lt;&lt;"&amp;AT$2&amp;") | ","")</f>
        <v/>
      </c>
      <c r="BF154" s="21" t="str">
        <f aca="false">AU154&amp;AV154&amp;AW154&amp;AX154&amp;AY154&amp;AZ154&amp;BA154&amp;BB154&amp;BC154&amp;BD154&amp;BE154</f>
        <v>(1&lt;&lt;(int)MasterType::Char) | </v>
      </c>
      <c r="BH154" s="7" t="str">
        <f aca="false">"  {"&amp;A154&amp;REPT(" ",29-LEN(A154))&amp;", {"&amp;F154&amp;REPT(" ",5-LEN(F154))&amp;","&amp;G154&amp;REPT(" ",5-LEN(G154))&amp;"}, "&amp;H154&amp;REPT(" ",23-LEN(H154))&amp;", "&amp;I154&amp;REPT(" ",19-LEN(I154))&amp;", "&amp;J154&amp;REPT(" ",20-LEN(J154))&amp;","&amp;" { "&amp;IF(AH154="",0,MID(AH154,1,LEN(AH154)-2))&amp;", "&amp;IF(BF154="",0,MID(BF154,1,LEN(BF154)-2))&amp;" } },"</f>
        <v>  {ExprOperator::MulAssign      , {false,false}, (ExprPromMode)0        , (MasterType)0      , MasterType::Char    , { (1&lt;&lt;(int)MasterType::Char) , (1&lt;&lt;(int)MasterType::Char)  } },</v>
      </c>
    </row>
    <row r="155" customFormat="false" ht="15" hidden="false" customHeight="false" outlineLevel="0" collapsed="false">
      <c r="A155" s="1" t="s">
        <v>127</v>
      </c>
      <c r="B155" s="2" t="s">
        <v>128</v>
      </c>
      <c r="C155" s="20" t="s">
        <v>129</v>
      </c>
      <c r="D155" s="3" t="s">
        <v>57</v>
      </c>
      <c r="E155" s="3" t="str">
        <f aca="false">IF(OR(F155="true",G155="true"),"X","-")</f>
        <v>X</v>
      </c>
      <c r="F155" s="3" t="str">
        <f aca="false">IF(COUNTIF(L155:U155,"X")&gt;1,"true","false")</f>
        <v>false</v>
      </c>
      <c r="G155" s="3" t="str">
        <f aca="false">IF(COUNTIF(AJ155:AS155,"X")&gt;1,"true","false")</f>
        <v>true</v>
      </c>
      <c r="H155" s="3" t="s">
        <v>58</v>
      </c>
      <c r="I155" s="3" t="s">
        <v>26</v>
      </c>
      <c r="J155" s="14" t="s">
        <v>30</v>
      </c>
      <c r="L155" s="1" t="s">
        <v>28</v>
      </c>
      <c r="M155" s="1" t="s">
        <v>28</v>
      </c>
      <c r="N155" s="1" t="s">
        <v>29</v>
      </c>
      <c r="O155" s="1" t="s">
        <v>28</v>
      </c>
      <c r="P155" s="1" t="s">
        <v>28</v>
      </c>
      <c r="Q155" s="1" t="s">
        <v>28</v>
      </c>
      <c r="R155" s="1" t="s">
        <v>28</v>
      </c>
      <c r="S155" s="1" t="s">
        <v>28</v>
      </c>
      <c r="T155" s="1" t="s">
        <v>28</v>
      </c>
      <c r="U155" s="1" t="s">
        <v>28</v>
      </c>
      <c r="V155" s="1" t="s">
        <v>28</v>
      </c>
      <c r="W155" s="21" t="str">
        <f aca="false">IF(L155="X","(1&lt;&lt;"&amp;L$2&amp;") | ","")</f>
        <v/>
      </c>
      <c r="X155" s="21" t="str">
        <f aca="false">IF(M155="X","(1&lt;&lt;"&amp;M$2&amp;") | ","")</f>
        <v/>
      </c>
      <c r="Y155" s="21" t="str">
        <f aca="false">IF(N155="X","(1&lt;&lt;"&amp;N$2&amp;") | ","")</f>
        <v>(1&lt;&lt;(int)MasterType::Short) | </v>
      </c>
      <c r="Z155" s="21" t="str">
        <f aca="false">IF(O155="X","(1&lt;&lt;"&amp;O$2&amp;") | ","")</f>
        <v/>
      </c>
      <c r="AA155" s="21" t="str">
        <f aca="false">IF(P155="X","(1&lt;&lt;"&amp;P$2&amp;") | ","")</f>
        <v/>
      </c>
      <c r="AB155" s="21" t="str">
        <f aca="false">IF(Q155="X","(1&lt;&lt;"&amp;Q$2&amp;") | ","")</f>
        <v/>
      </c>
      <c r="AC155" s="21" t="str">
        <f aca="false">IF(R155="X","(1&lt;&lt;"&amp;R$2&amp;") | ","")</f>
        <v/>
      </c>
      <c r="AD155" s="21" t="str">
        <f aca="false">IF(S155="X","(1&lt;&lt;"&amp;S$2&amp;") | ","")</f>
        <v/>
      </c>
      <c r="AE155" s="21" t="str">
        <f aca="false">IF(T155="X","(1&lt;&lt;"&amp;T$2&amp;") | ","")</f>
        <v/>
      </c>
      <c r="AF155" s="21" t="str">
        <f aca="false">IF(U155="X","(1&lt;&lt;"&amp;U$2&amp;") | ","")</f>
        <v/>
      </c>
      <c r="AG155" s="21" t="str">
        <f aca="false">IF(V155="X","(1&lt;&lt;"&amp;V$2&amp;") | ","")</f>
        <v/>
      </c>
      <c r="AH155" s="21" t="str">
        <f aca="false">W155&amp;X155&amp;Y155&amp;Z155&amp;AA155&amp;AB155&amp;AC155&amp;AD155&amp;AE155&amp;AF155&amp;AG155</f>
        <v>(1&lt;&lt;(int)MasterType::Short) | </v>
      </c>
      <c r="AJ155" s="1" t="s">
        <v>28</v>
      </c>
      <c r="AK155" s="1" t="s">
        <v>29</v>
      </c>
      <c r="AL155" s="1" t="s">
        <v>29</v>
      </c>
      <c r="AM155" s="1" t="s">
        <v>28</v>
      </c>
      <c r="AN155" s="1" t="s">
        <v>28</v>
      </c>
      <c r="AO155" s="1" t="s">
        <v>28</v>
      </c>
      <c r="AP155" s="1" t="s">
        <v>28</v>
      </c>
      <c r="AQ155" s="1" t="s">
        <v>28</v>
      </c>
      <c r="AR155" s="1" t="s">
        <v>28</v>
      </c>
      <c r="AS155" s="1" t="s">
        <v>28</v>
      </c>
      <c r="AT155" s="1" t="s">
        <v>28</v>
      </c>
      <c r="AU155" s="21" t="str">
        <f aca="false">IF(AJ155="X","(1&lt;&lt;"&amp;AJ$2&amp;") | ","")</f>
        <v/>
      </c>
      <c r="AV155" s="21" t="str">
        <f aca="false">IF(AK155="X","(1&lt;&lt;"&amp;AK$2&amp;") | ","")</f>
        <v>(1&lt;&lt;(int)MasterType::Char) | </v>
      </c>
      <c r="AW155" s="21" t="str">
        <f aca="false">IF(AL155="X","(1&lt;&lt;"&amp;AL$2&amp;") | ","")</f>
        <v>(1&lt;&lt;(int)MasterType::Short) | </v>
      </c>
      <c r="AX155" s="21" t="str">
        <f aca="false">IF(AM155="X","(1&lt;&lt;"&amp;AM$2&amp;") | ","")</f>
        <v/>
      </c>
      <c r="AY155" s="21" t="str">
        <f aca="false">IF(AN155="X","(1&lt;&lt;"&amp;AN$2&amp;") | ","")</f>
        <v/>
      </c>
      <c r="AZ155" s="21" t="str">
        <f aca="false">IF(AO155="X","(1&lt;&lt;"&amp;AO$2&amp;") | ","")</f>
        <v/>
      </c>
      <c r="BA155" s="21" t="str">
        <f aca="false">IF(AP155="X","(1&lt;&lt;"&amp;AP$2&amp;") | ","")</f>
        <v/>
      </c>
      <c r="BB155" s="21" t="str">
        <f aca="false">IF(AQ155="X","(1&lt;&lt;"&amp;AQ$2&amp;") | ","")</f>
        <v/>
      </c>
      <c r="BC155" s="21" t="str">
        <f aca="false">IF(AR155="X","(1&lt;&lt;"&amp;AR$2&amp;") | ","")</f>
        <v/>
      </c>
      <c r="BD155" s="21" t="str">
        <f aca="false">IF(AS155="X","(1&lt;&lt;"&amp;AS$2&amp;") | ","")</f>
        <v/>
      </c>
      <c r="BE155" s="21" t="str">
        <f aca="false">IF(AT155="X","(1&lt;&lt;"&amp;AT$2&amp;") | ","")</f>
        <v/>
      </c>
      <c r="BF155" s="21" t="str">
        <f aca="false">AU155&amp;AV155&amp;AW155&amp;AX155&amp;AY155&amp;AZ155&amp;BA155&amp;BB155&amp;BC155&amp;BD155&amp;BE155</f>
        <v>(1&lt;&lt;(int)MasterType::Char) | (1&lt;&lt;(int)MasterType::Short) | </v>
      </c>
      <c r="BH155" s="7" t="str">
        <f aca="false">"  {"&amp;A155&amp;REPT(" ",29-LEN(A155))&amp;", {"&amp;F155&amp;REPT(" ",5-LEN(F155))&amp;","&amp;G155&amp;REPT(" ",5-LEN(G155))&amp;"}, "&amp;H155&amp;REPT(" ",23-LEN(H155))&amp;", "&amp;I155&amp;REPT(" ",19-LEN(I155))&amp;", "&amp;J155&amp;REPT(" ",20-LEN(J155))&amp;","&amp;" { "&amp;IF(AH155="",0,MID(AH155,1,LEN(AH155)-2))&amp;", "&amp;IF(BF155="",0,MID(BF155,1,LEN(BF155)-2))&amp;" } },"</f>
        <v>  {ExprOperator::MulAssign      , {false,true }, ExprPromMode::ToResult , (MasterType)0      , MasterType::Short   , { (1&lt;&lt;(int)MasterType::Short) , (1&lt;&lt;(int)MasterType::Char) | (1&lt;&lt;(int)MasterType::Short)  } },</v>
      </c>
    </row>
    <row r="156" customFormat="false" ht="15" hidden="false" customHeight="false" outlineLevel="0" collapsed="false">
      <c r="A156" s="1" t="s">
        <v>127</v>
      </c>
      <c r="B156" s="2" t="s">
        <v>128</v>
      </c>
      <c r="C156" s="20" t="s">
        <v>129</v>
      </c>
      <c r="D156" s="3" t="s">
        <v>57</v>
      </c>
      <c r="E156" s="3" t="str">
        <f aca="false">IF(OR(F156="true",G156="true"),"X","-")</f>
        <v>X</v>
      </c>
      <c r="F156" s="3" t="str">
        <f aca="false">IF(COUNTIF(L156:U156,"X")&gt;1,"true","false")</f>
        <v>false</v>
      </c>
      <c r="G156" s="3" t="str">
        <f aca="false">IF(COUNTIF(AJ156:AS156,"X")&gt;1,"true","false")</f>
        <v>true</v>
      </c>
      <c r="H156" s="3" t="s">
        <v>58</v>
      </c>
      <c r="I156" s="3" t="s">
        <v>26</v>
      </c>
      <c r="J156" s="14" t="s">
        <v>31</v>
      </c>
      <c r="L156" s="1" t="s">
        <v>28</v>
      </c>
      <c r="M156" s="1" t="s">
        <v>28</v>
      </c>
      <c r="N156" s="1" t="s">
        <v>28</v>
      </c>
      <c r="O156" s="1" t="s">
        <v>29</v>
      </c>
      <c r="P156" s="1" t="s">
        <v>28</v>
      </c>
      <c r="Q156" s="1" t="s">
        <v>28</v>
      </c>
      <c r="R156" s="1" t="s">
        <v>28</v>
      </c>
      <c r="S156" s="1" t="s">
        <v>28</v>
      </c>
      <c r="T156" s="1" t="s">
        <v>28</v>
      </c>
      <c r="U156" s="1" t="s">
        <v>28</v>
      </c>
      <c r="V156" s="1" t="s">
        <v>28</v>
      </c>
      <c r="W156" s="21" t="str">
        <f aca="false">IF(L156="X","(1&lt;&lt;"&amp;L$2&amp;") | ","")</f>
        <v/>
      </c>
      <c r="X156" s="21" t="str">
        <f aca="false">IF(M156="X","(1&lt;&lt;"&amp;M$2&amp;") | ","")</f>
        <v/>
      </c>
      <c r="Y156" s="21" t="str">
        <f aca="false">IF(N156="X","(1&lt;&lt;"&amp;N$2&amp;") | ","")</f>
        <v/>
      </c>
      <c r="Z156" s="21" t="str">
        <f aca="false">IF(O156="X","(1&lt;&lt;"&amp;O$2&amp;") | ","")</f>
        <v>(1&lt;&lt;(int)MasterType::Integer) | </v>
      </c>
      <c r="AA156" s="21" t="str">
        <f aca="false">IF(P156="X","(1&lt;&lt;"&amp;P$2&amp;") | ","")</f>
        <v/>
      </c>
      <c r="AB156" s="21" t="str">
        <f aca="false">IF(Q156="X","(1&lt;&lt;"&amp;Q$2&amp;") | ","")</f>
        <v/>
      </c>
      <c r="AC156" s="21" t="str">
        <f aca="false">IF(R156="X","(1&lt;&lt;"&amp;R$2&amp;") | ","")</f>
        <v/>
      </c>
      <c r="AD156" s="21" t="str">
        <f aca="false">IF(S156="X","(1&lt;&lt;"&amp;S$2&amp;") | ","")</f>
        <v/>
      </c>
      <c r="AE156" s="21" t="str">
        <f aca="false">IF(T156="X","(1&lt;&lt;"&amp;T$2&amp;") | ","")</f>
        <v/>
      </c>
      <c r="AF156" s="21" t="str">
        <f aca="false">IF(U156="X","(1&lt;&lt;"&amp;U$2&amp;") | ","")</f>
        <v/>
      </c>
      <c r="AG156" s="21" t="str">
        <f aca="false">IF(V156="X","(1&lt;&lt;"&amp;V$2&amp;") | ","")</f>
        <v/>
      </c>
      <c r="AH156" s="21" t="str">
        <f aca="false">W156&amp;X156&amp;Y156&amp;Z156&amp;AA156&amp;AB156&amp;AC156&amp;AD156&amp;AE156&amp;AF156&amp;AG156</f>
        <v>(1&lt;&lt;(int)MasterType::Integer) | </v>
      </c>
      <c r="AJ156" s="1" t="s">
        <v>28</v>
      </c>
      <c r="AK156" s="1" t="s">
        <v>29</v>
      </c>
      <c r="AL156" s="1" t="s">
        <v>29</v>
      </c>
      <c r="AM156" s="1" t="s">
        <v>29</v>
      </c>
      <c r="AN156" s="1" t="s">
        <v>28</v>
      </c>
      <c r="AO156" s="1" t="s">
        <v>28</v>
      </c>
      <c r="AP156" s="1" t="s">
        <v>28</v>
      </c>
      <c r="AQ156" s="1" t="s">
        <v>28</v>
      </c>
      <c r="AR156" s="1" t="s">
        <v>28</v>
      </c>
      <c r="AS156" s="1" t="s">
        <v>28</v>
      </c>
      <c r="AT156" s="1" t="s">
        <v>28</v>
      </c>
      <c r="AU156" s="21" t="str">
        <f aca="false">IF(AJ156="X","(1&lt;&lt;"&amp;AJ$2&amp;") | ","")</f>
        <v/>
      </c>
      <c r="AV156" s="21" t="str">
        <f aca="false">IF(AK156="X","(1&lt;&lt;"&amp;AK$2&amp;") | ","")</f>
        <v>(1&lt;&lt;(int)MasterType::Char) | </v>
      </c>
      <c r="AW156" s="21" t="str">
        <f aca="false">IF(AL156="X","(1&lt;&lt;"&amp;AL$2&amp;") | ","")</f>
        <v>(1&lt;&lt;(int)MasterType::Short) | </v>
      </c>
      <c r="AX156" s="21" t="str">
        <f aca="false">IF(AM156="X","(1&lt;&lt;"&amp;AM$2&amp;") | ","")</f>
        <v>(1&lt;&lt;(int)MasterType::Integer) | </v>
      </c>
      <c r="AY156" s="21" t="str">
        <f aca="false">IF(AN156="X","(1&lt;&lt;"&amp;AN$2&amp;") | ","")</f>
        <v/>
      </c>
      <c r="AZ156" s="21" t="str">
        <f aca="false">IF(AO156="X","(1&lt;&lt;"&amp;AO$2&amp;") | ","")</f>
        <v/>
      </c>
      <c r="BA156" s="21" t="str">
        <f aca="false">IF(AP156="X","(1&lt;&lt;"&amp;AP$2&amp;") | ","")</f>
        <v/>
      </c>
      <c r="BB156" s="21" t="str">
        <f aca="false">IF(AQ156="X","(1&lt;&lt;"&amp;AQ$2&amp;") | ","")</f>
        <v/>
      </c>
      <c r="BC156" s="21" t="str">
        <f aca="false">IF(AR156="X","(1&lt;&lt;"&amp;AR$2&amp;") | ","")</f>
        <v/>
      </c>
      <c r="BD156" s="21" t="str">
        <f aca="false">IF(AS156="X","(1&lt;&lt;"&amp;AS$2&amp;") | ","")</f>
        <v/>
      </c>
      <c r="BE156" s="21" t="str">
        <f aca="false">IF(AT156="X","(1&lt;&lt;"&amp;AT$2&amp;") | ","")</f>
        <v/>
      </c>
      <c r="BF156" s="21" t="str">
        <f aca="false">AU156&amp;AV156&amp;AW156&amp;AX156&amp;AY156&amp;AZ156&amp;BA156&amp;BB156&amp;BC156&amp;BD156&amp;BE156</f>
        <v>(1&lt;&lt;(int)MasterType::Char) | (1&lt;&lt;(int)MasterType::Short) | (1&lt;&lt;(int)MasterType::Integer) | </v>
      </c>
      <c r="BH156" s="7" t="str">
        <f aca="false">"  {"&amp;A156&amp;REPT(" ",29-LEN(A156))&amp;", {"&amp;F156&amp;REPT(" ",5-LEN(F156))&amp;","&amp;G156&amp;REPT(" ",5-LEN(G156))&amp;"}, "&amp;H156&amp;REPT(" ",23-LEN(H156))&amp;", "&amp;I156&amp;REPT(" ",19-LEN(I156))&amp;", "&amp;J156&amp;REPT(" ",20-LEN(J156))&amp;","&amp;" { "&amp;IF(AH156="",0,MID(AH156,1,LEN(AH156)-2))&amp;", "&amp;IF(BF156="",0,MID(BF156,1,LEN(BF156)-2))&amp;" } },"</f>
        <v>  {ExprOperator::MulAssign      , {false,true }, ExprPromMode::ToResult , (MasterType)0      , MasterType::Integer , { (1&lt;&lt;(int)MasterType::Integer) , (1&lt;&lt;(int)MasterType::Char) | (1&lt;&lt;(int)MasterType::Short) | (1&lt;&lt;(int)MasterType::Integer)  } },</v>
      </c>
    </row>
    <row r="157" customFormat="false" ht="15" hidden="false" customHeight="false" outlineLevel="0" collapsed="false">
      <c r="A157" s="1" t="s">
        <v>127</v>
      </c>
      <c r="B157" s="2" t="s">
        <v>128</v>
      </c>
      <c r="C157" s="20" t="s">
        <v>129</v>
      </c>
      <c r="D157" s="3" t="s">
        <v>57</v>
      </c>
      <c r="E157" s="3" t="str">
        <f aca="false">IF(OR(F157="true",G157="true"),"X","-")</f>
        <v>X</v>
      </c>
      <c r="F157" s="3" t="str">
        <f aca="false">IF(COUNTIF(L157:U157,"X")&gt;1,"true","false")</f>
        <v>false</v>
      </c>
      <c r="G157" s="3" t="str">
        <f aca="false">IF(COUNTIF(AJ157:AS157,"X")&gt;1,"true","false")</f>
        <v>true</v>
      </c>
      <c r="H157" s="3" t="s">
        <v>58</v>
      </c>
      <c r="I157" s="3" t="s">
        <v>26</v>
      </c>
      <c r="J157" s="14" t="s">
        <v>32</v>
      </c>
      <c r="L157" s="1" t="s">
        <v>28</v>
      </c>
      <c r="M157" s="1" t="s">
        <v>28</v>
      </c>
      <c r="N157" s="1" t="s">
        <v>28</v>
      </c>
      <c r="O157" s="1" t="s">
        <v>28</v>
      </c>
      <c r="P157" s="1" t="s">
        <v>29</v>
      </c>
      <c r="Q157" s="1" t="s">
        <v>28</v>
      </c>
      <c r="R157" s="1" t="s">
        <v>28</v>
      </c>
      <c r="S157" s="1" t="s">
        <v>28</v>
      </c>
      <c r="T157" s="1" t="s">
        <v>28</v>
      </c>
      <c r="U157" s="1" t="s">
        <v>28</v>
      </c>
      <c r="V157" s="1" t="s">
        <v>28</v>
      </c>
      <c r="W157" s="21" t="str">
        <f aca="false">IF(L157="X","(1&lt;&lt;"&amp;L$2&amp;") | ","")</f>
        <v/>
      </c>
      <c r="X157" s="21" t="str">
        <f aca="false">IF(M157="X","(1&lt;&lt;"&amp;M$2&amp;") | ","")</f>
        <v/>
      </c>
      <c r="Y157" s="21" t="str">
        <f aca="false">IF(N157="X","(1&lt;&lt;"&amp;N$2&amp;") | ","")</f>
        <v/>
      </c>
      <c r="Z157" s="21" t="str">
        <f aca="false">IF(O157="X","(1&lt;&lt;"&amp;O$2&amp;") | ","")</f>
        <v/>
      </c>
      <c r="AA157" s="21" t="str">
        <f aca="false">IF(P157="X","(1&lt;&lt;"&amp;P$2&amp;") | ","")</f>
        <v>(1&lt;&lt;(int)MasterType::Long) | </v>
      </c>
      <c r="AB157" s="21" t="str">
        <f aca="false">IF(Q157="X","(1&lt;&lt;"&amp;Q$2&amp;") | ","")</f>
        <v/>
      </c>
      <c r="AC157" s="21" t="str">
        <f aca="false">IF(R157="X","(1&lt;&lt;"&amp;R$2&amp;") | ","")</f>
        <v/>
      </c>
      <c r="AD157" s="21" t="str">
        <f aca="false">IF(S157="X","(1&lt;&lt;"&amp;S$2&amp;") | ","")</f>
        <v/>
      </c>
      <c r="AE157" s="21" t="str">
        <f aca="false">IF(T157="X","(1&lt;&lt;"&amp;T$2&amp;") | ","")</f>
        <v/>
      </c>
      <c r="AF157" s="21" t="str">
        <f aca="false">IF(U157="X","(1&lt;&lt;"&amp;U$2&amp;") | ","")</f>
        <v/>
      </c>
      <c r="AG157" s="21" t="str">
        <f aca="false">IF(V157="X","(1&lt;&lt;"&amp;V$2&amp;") | ","")</f>
        <v/>
      </c>
      <c r="AH157" s="21" t="str">
        <f aca="false">W157&amp;X157&amp;Y157&amp;Z157&amp;AA157&amp;AB157&amp;AC157&amp;AD157&amp;AE157&amp;AF157&amp;AG157</f>
        <v>(1&lt;&lt;(int)MasterType::Long) | </v>
      </c>
      <c r="AJ157" s="1" t="s">
        <v>28</v>
      </c>
      <c r="AK157" s="1" t="s">
        <v>29</v>
      </c>
      <c r="AL157" s="1" t="s">
        <v>29</v>
      </c>
      <c r="AM157" s="1" t="s">
        <v>29</v>
      </c>
      <c r="AN157" s="1" t="s">
        <v>29</v>
      </c>
      <c r="AO157" s="1" t="s">
        <v>28</v>
      </c>
      <c r="AP157" s="1" t="s">
        <v>28</v>
      </c>
      <c r="AQ157" s="1" t="s">
        <v>28</v>
      </c>
      <c r="AR157" s="1" t="s">
        <v>28</v>
      </c>
      <c r="AS157" s="1" t="s">
        <v>28</v>
      </c>
      <c r="AT157" s="1" t="s">
        <v>28</v>
      </c>
      <c r="AU157" s="21" t="str">
        <f aca="false">IF(AJ157="X","(1&lt;&lt;"&amp;AJ$2&amp;") | ","")</f>
        <v/>
      </c>
      <c r="AV157" s="21" t="str">
        <f aca="false">IF(AK157="X","(1&lt;&lt;"&amp;AK$2&amp;") | ","")</f>
        <v>(1&lt;&lt;(int)MasterType::Char) | </v>
      </c>
      <c r="AW157" s="21" t="str">
        <f aca="false">IF(AL157="X","(1&lt;&lt;"&amp;AL$2&amp;") | ","")</f>
        <v>(1&lt;&lt;(int)MasterType::Short) | </v>
      </c>
      <c r="AX157" s="21" t="str">
        <f aca="false">IF(AM157="X","(1&lt;&lt;"&amp;AM$2&amp;") | ","")</f>
        <v>(1&lt;&lt;(int)MasterType::Integer) | </v>
      </c>
      <c r="AY157" s="21" t="str">
        <f aca="false">IF(AN157="X","(1&lt;&lt;"&amp;AN$2&amp;") | ","")</f>
        <v>(1&lt;&lt;(int)MasterType::Long) | </v>
      </c>
      <c r="AZ157" s="21" t="str">
        <f aca="false">IF(AO157="X","(1&lt;&lt;"&amp;AO$2&amp;") | ","")</f>
        <v/>
      </c>
      <c r="BA157" s="21" t="str">
        <f aca="false">IF(AP157="X","(1&lt;&lt;"&amp;AP$2&amp;") | ","")</f>
        <v/>
      </c>
      <c r="BB157" s="21" t="str">
        <f aca="false">IF(AQ157="X","(1&lt;&lt;"&amp;AQ$2&amp;") | ","")</f>
        <v/>
      </c>
      <c r="BC157" s="21" t="str">
        <f aca="false">IF(AR157="X","(1&lt;&lt;"&amp;AR$2&amp;") | ","")</f>
        <v/>
      </c>
      <c r="BD157" s="21" t="str">
        <f aca="false">IF(AS157="X","(1&lt;&lt;"&amp;AS$2&amp;") | ","")</f>
        <v/>
      </c>
      <c r="BE157" s="21" t="str">
        <f aca="false">IF(AT157="X","(1&lt;&lt;"&amp;AT$2&amp;") | ","")</f>
        <v/>
      </c>
      <c r="BF157" s="21" t="str">
        <f aca="false">AU157&amp;AV157&amp;AW157&amp;AX157&amp;AY157&amp;AZ157&amp;BA157&amp;BB157&amp;BC157&amp;BD157&amp;BE157</f>
        <v>(1&lt;&lt;(int)MasterType::Char) | (1&lt;&lt;(int)MasterType::Short) | (1&lt;&lt;(int)MasterType::Integer) | (1&lt;&lt;(int)MasterType::Long) | </v>
      </c>
      <c r="BH157" s="7" t="str">
        <f aca="false">"  {"&amp;A157&amp;REPT(" ",29-LEN(A157))&amp;", {"&amp;F157&amp;REPT(" ",5-LEN(F157))&amp;","&amp;G157&amp;REPT(" ",5-LEN(G157))&amp;"}, "&amp;H157&amp;REPT(" ",23-LEN(H157))&amp;", "&amp;I157&amp;REPT(" ",19-LEN(I157))&amp;", "&amp;J157&amp;REPT(" ",20-LEN(J157))&amp;","&amp;" { "&amp;IF(AH157="",0,MID(AH157,1,LEN(AH157)-2))&amp;", "&amp;IF(BF157="",0,MID(BF157,1,LEN(BF157)-2))&amp;" } },"</f>
        <v>  {ExprOperator::MulAssign      , {false,true }, ExprPromMode::ToResult , (MasterType)0      , MasterType::Long    , { (1&lt;&lt;(int)MasterType::Long) , (1&lt;&lt;(int)MasterType::Char) | (1&lt;&lt;(int)MasterType::Short) | (1&lt;&lt;(int)MasterType::Integer) | (1&lt;&lt;(int)MasterType::Long)  } },</v>
      </c>
    </row>
    <row r="158" customFormat="false" ht="15" hidden="false" customHeight="false" outlineLevel="0" collapsed="false">
      <c r="A158" s="1" t="s">
        <v>127</v>
      </c>
      <c r="B158" s="2" t="s">
        <v>128</v>
      </c>
      <c r="C158" s="20" t="s">
        <v>129</v>
      </c>
      <c r="D158" s="3" t="s">
        <v>57</v>
      </c>
      <c r="E158" s="3" t="str">
        <f aca="false">IF(OR(F158="true",G158="true"),"X","-")</f>
        <v>X</v>
      </c>
      <c r="F158" s="3" t="str">
        <f aca="false">IF(COUNTIF(L158:U158,"X")&gt;1,"true","false")</f>
        <v>false</v>
      </c>
      <c r="G158" s="3" t="str">
        <f aca="false">IF(COUNTIF(AJ158:AS158,"X")&gt;1,"true","false")</f>
        <v>true</v>
      </c>
      <c r="H158" s="3" t="s">
        <v>58</v>
      </c>
      <c r="I158" s="3" t="s">
        <v>26</v>
      </c>
      <c r="J158" s="14" t="s">
        <v>33</v>
      </c>
      <c r="L158" s="1" t="s">
        <v>28</v>
      </c>
      <c r="M158" s="1" t="s">
        <v>28</v>
      </c>
      <c r="N158" s="1" t="s">
        <v>28</v>
      </c>
      <c r="O158" s="1" t="s">
        <v>28</v>
      </c>
      <c r="P158" s="1" t="s">
        <v>28</v>
      </c>
      <c r="Q158" s="1" t="s">
        <v>29</v>
      </c>
      <c r="R158" s="1" t="s">
        <v>28</v>
      </c>
      <c r="S158" s="1" t="s">
        <v>28</v>
      </c>
      <c r="T158" s="1" t="s">
        <v>28</v>
      </c>
      <c r="U158" s="1" t="s">
        <v>28</v>
      </c>
      <c r="V158" s="1" t="s">
        <v>28</v>
      </c>
      <c r="W158" s="21" t="str">
        <f aca="false">IF(L158="X","(1&lt;&lt;"&amp;L$2&amp;") | ","")</f>
        <v/>
      </c>
      <c r="X158" s="21" t="str">
        <f aca="false">IF(M158="X","(1&lt;&lt;"&amp;M$2&amp;") | ","")</f>
        <v/>
      </c>
      <c r="Y158" s="21" t="str">
        <f aca="false">IF(N158="X","(1&lt;&lt;"&amp;N$2&amp;") | ","")</f>
        <v/>
      </c>
      <c r="Z158" s="21" t="str">
        <f aca="false">IF(O158="X","(1&lt;&lt;"&amp;O$2&amp;") | ","")</f>
        <v/>
      </c>
      <c r="AA158" s="21" t="str">
        <f aca="false">IF(P158="X","(1&lt;&lt;"&amp;P$2&amp;") | ","")</f>
        <v/>
      </c>
      <c r="AB158" s="21" t="str">
        <f aca="false">IF(Q158="X","(1&lt;&lt;"&amp;Q$2&amp;") | ","")</f>
        <v>(1&lt;&lt;(int)MasterType::Float) | </v>
      </c>
      <c r="AC158" s="21" t="str">
        <f aca="false">IF(R158="X","(1&lt;&lt;"&amp;R$2&amp;") | ","")</f>
        <v/>
      </c>
      <c r="AD158" s="21" t="str">
        <f aca="false">IF(S158="X","(1&lt;&lt;"&amp;S$2&amp;") | ","")</f>
        <v/>
      </c>
      <c r="AE158" s="21" t="str">
        <f aca="false">IF(T158="X","(1&lt;&lt;"&amp;T$2&amp;") | ","")</f>
        <v/>
      </c>
      <c r="AF158" s="21" t="str">
        <f aca="false">IF(U158="X","(1&lt;&lt;"&amp;U$2&amp;") | ","")</f>
        <v/>
      </c>
      <c r="AG158" s="21" t="str">
        <f aca="false">IF(V158="X","(1&lt;&lt;"&amp;V$2&amp;") | ","")</f>
        <v/>
      </c>
      <c r="AH158" s="21" t="str">
        <f aca="false">W158&amp;X158&amp;Y158&amp;Z158&amp;AA158&amp;AB158&amp;AC158&amp;AD158&amp;AE158&amp;AF158&amp;AG158</f>
        <v>(1&lt;&lt;(int)MasterType::Float) | </v>
      </c>
      <c r="AJ158" s="1" t="s">
        <v>28</v>
      </c>
      <c r="AK158" s="1" t="s">
        <v>29</v>
      </c>
      <c r="AL158" s="1" t="s">
        <v>29</v>
      </c>
      <c r="AM158" s="1" t="s">
        <v>29</v>
      </c>
      <c r="AN158" s="1" t="s">
        <v>29</v>
      </c>
      <c r="AO158" s="1" t="s">
        <v>29</v>
      </c>
      <c r="AP158" s="1" t="s">
        <v>28</v>
      </c>
      <c r="AQ158" s="1" t="s">
        <v>28</v>
      </c>
      <c r="AR158" s="1" t="s">
        <v>28</v>
      </c>
      <c r="AS158" s="1" t="s">
        <v>28</v>
      </c>
      <c r="AT158" s="1" t="s">
        <v>28</v>
      </c>
      <c r="AU158" s="21" t="str">
        <f aca="false">IF(AJ158="X","(1&lt;&lt;"&amp;AJ$2&amp;") | ","")</f>
        <v/>
      </c>
      <c r="AV158" s="21" t="str">
        <f aca="false">IF(AK158="X","(1&lt;&lt;"&amp;AK$2&amp;") | ","")</f>
        <v>(1&lt;&lt;(int)MasterType::Char) | </v>
      </c>
      <c r="AW158" s="21" t="str">
        <f aca="false">IF(AL158="X","(1&lt;&lt;"&amp;AL$2&amp;") | ","")</f>
        <v>(1&lt;&lt;(int)MasterType::Short) | </v>
      </c>
      <c r="AX158" s="21" t="str">
        <f aca="false">IF(AM158="X","(1&lt;&lt;"&amp;AM$2&amp;") | ","")</f>
        <v>(1&lt;&lt;(int)MasterType::Integer) | </v>
      </c>
      <c r="AY158" s="21" t="str">
        <f aca="false">IF(AN158="X","(1&lt;&lt;"&amp;AN$2&amp;") | ","")</f>
        <v>(1&lt;&lt;(int)MasterType::Long) | </v>
      </c>
      <c r="AZ158" s="21" t="str">
        <f aca="false">IF(AO158="X","(1&lt;&lt;"&amp;AO$2&amp;") | ","")</f>
        <v>(1&lt;&lt;(int)MasterType::Float) | </v>
      </c>
      <c r="BA158" s="21" t="str">
        <f aca="false">IF(AP158="X","(1&lt;&lt;"&amp;AP$2&amp;") | ","")</f>
        <v/>
      </c>
      <c r="BB158" s="21" t="str">
        <f aca="false">IF(AQ158="X","(1&lt;&lt;"&amp;AQ$2&amp;") | ","")</f>
        <v/>
      </c>
      <c r="BC158" s="21" t="str">
        <f aca="false">IF(AR158="X","(1&lt;&lt;"&amp;AR$2&amp;") | ","")</f>
        <v/>
      </c>
      <c r="BD158" s="21" t="str">
        <f aca="false">IF(AS158="X","(1&lt;&lt;"&amp;AS$2&amp;") | ","")</f>
        <v/>
      </c>
      <c r="BE158" s="21" t="str">
        <f aca="false">IF(AT158="X","(1&lt;&lt;"&amp;AT$2&amp;") | ","")</f>
        <v/>
      </c>
      <c r="BF158" s="21" t="str">
        <f aca="false">AU158&amp;AV158&amp;AW158&amp;AX158&amp;AY158&amp;AZ158&amp;BA158&amp;BB158&amp;BC158&amp;BD158&amp;BE158</f>
        <v>(1&lt;&lt;(int)MasterType::Char) | (1&lt;&lt;(int)MasterType::Short) | (1&lt;&lt;(int)MasterType::Integer) | (1&lt;&lt;(int)MasterType::Long) | (1&lt;&lt;(int)MasterType::Float) | </v>
      </c>
      <c r="BH158" s="7" t="str">
        <f aca="false">"  {"&amp;A158&amp;REPT(" ",29-LEN(A158))&amp;", {"&amp;F158&amp;REPT(" ",5-LEN(F158))&amp;","&amp;G158&amp;REPT(" ",5-LEN(G158))&amp;"}, "&amp;H158&amp;REPT(" ",23-LEN(H158))&amp;", "&amp;I158&amp;REPT(" ",19-LEN(I158))&amp;", "&amp;J158&amp;REPT(" ",20-LEN(J158))&amp;","&amp;" { "&amp;IF(AH158="",0,MID(AH158,1,LEN(AH158)-2))&amp;", "&amp;IF(BF158="",0,MID(BF158,1,LEN(BF158)-2))&amp;" } },"</f>
        <v>  {ExprOperator::MulAssign      , {false,true }, ExprPromMode::ToResult , (MasterType)0      , MasterType::Float   , { (1&lt;&lt;(int)MasterType::Float) , (1&lt;&lt;(int)MasterType::Char) | (1&lt;&lt;(int)MasterType::Short) | (1&lt;&lt;(int)MasterType::Integer) | (1&lt;&lt;(int)MasterType::Long) | (1&lt;&lt;(int)MasterType::Float)  } },</v>
      </c>
    </row>
    <row r="159" customFormat="false" ht="15" hidden="false" customHeight="false" outlineLevel="0" collapsed="false">
      <c r="A159" s="1" t="s">
        <v>130</v>
      </c>
      <c r="B159" s="2" t="s">
        <v>131</v>
      </c>
      <c r="C159" s="20" t="s">
        <v>132</v>
      </c>
      <c r="D159" s="3" t="s">
        <v>57</v>
      </c>
      <c r="E159" s="3" t="str">
        <f aca="false">IF(OR(F159="true",G159="true"),"X","-")</f>
        <v>-</v>
      </c>
      <c r="F159" s="3" t="str">
        <f aca="false">IF(COUNTIF(L159:U159,"X")&gt;1,"true","false")</f>
        <v>false</v>
      </c>
      <c r="G159" s="3" t="str">
        <f aca="false">IF(COUNTIF(AJ159:AS159,"X")&gt;1,"true","false")</f>
        <v>false</v>
      </c>
      <c r="H159" s="3" t="s">
        <v>25</v>
      </c>
      <c r="I159" s="3" t="s">
        <v>26</v>
      </c>
      <c r="J159" s="14" t="s">
        <v>27</v>
      </c>
      <c r="L159" s="1" t="s">
        <v>28</v>
      </c>
      <c r="M159" s="1" t="s">
        <v>29</v>
      </c>
      <c r="N159" s="1" t="s">
        <v>28</v>
      </c>
      <c r="O159" s="1" t="s">
        <v>28</v>
      </c>
      <c r="P159" s="1" t="s">
        <v>28</v>
      </c>
      <c r="Q159" s="1" t="s">
        <v>28</v>
      </c>
      <c r="R159" s="1" t="s">
        <v>28</v>
      </c>
      <c r="S159" s="1" t="s">
        <v>28</v>
      </c>
      <c r="T159" s="1" t="s">
        <v>28</v>
      </c>
      <c r="U159" s="1" t="s">
        <v>28</v>
      </c>
      <c r="V159" s="1" t="s">
        <v>28</v>
      </c>
      <c r="W159" s="21" t="str">
        <f aca="false">IF(L159="X","(1&lt;&lt;"&amp;L$2&amp;") | ","")</f>
        <v/>
      </c>
      <c r="X159" s="21" t="str">
        <f aca="false">IF(M159="X","(1&lt;&lt;"&amp;M$2&amp;") | ","")</f>
        <v>(1&lt;&lt;(int)MasterType::Char) | </v>
      </c>
      <c r="Y159" s="21" t="str">
        <f aca="false">IF(N159="X","(1&lt;&lt;"&amp;N$2&amp;") | ","")</f>
        <v/>
      </c>
      <c r="Z159" s="21" t="str">
        <f aca="false">IF(O159="X","(1&lt;&lt;"&amp;O$2&amp;") | ","")</f>
        <v/>
      </c>
      <c r="AA159" s="21" t="str">
        <f aca="false">IF(P159="X","(1&lt;&lt;"&amp;P$2&amp;") | ","")</f>
        <v/>
      </c>
      <c r="AB159" s="21" t="str">
        <f aca="false">IF(Q159="X","(1&lt;&lt;"&amp;Q$2&amp;") | ","")</f>
        <v/>
      </c>
      <c r="AC159" s="21" t="str">
        <f aca="false">IF(R159="X","(1&lt;&lt;"&amp;R$2&amp;") | ","")</f>
        <v/>
      </c>
      <c r="AD159" s="21" t="str">
        <f aca="false">IF(S159="X","(1&lt;&lt;"&amp;S$2&amp;") | ","")</f>
        <v/>
      </c>
      <c r="AE159" s="21" t="str">
        <f aca="false">IF(T159="X","(1&lt;&lt;"&amp;T$2&amp;") | ","")</f>
        <v/>
      </c>
      <c r="AF159" s="21" t="str">
        <f aca="false">IF(U159="X","(1&lt;&lt;"&amp;U$2&amp;") | ","")</f>
        <v/>
      </c>
      <c r="AG159" s="21" t="str">
        <f aca="false">IF(V159="X","(1&lt;&lt;"&amp;V$2&amp;") | ","")</f>
        <v/>
      </c>
      <c r="AH159" s="21" t="str">
        <f aca="false">W159&amp;X159&amp;Y159&amp;Z159&amp;AA159&amp;AB159&amp;AC159&amp;AD159&amp;AE159&amp;AF159&amp;AG159</f>
        <v>(1&lt;&lt;(int)MasterType::Char) | </v>
      </c>
      <c r="AJ159" s="1" t="s">
        <v>28</v>
      </c>
      <c r="AK159" s="1" t="s">
        <v>29</v>
      </c>
      <c r="AL159" s="1" t="s">
        <v>28</v>
      </c>
      <c r="AM159" s="1" t="s">
        <v>28</v>
      </c>
      <c r="AN159" s="1" t="s">
        <v>28</v>
      </c>
      <c r="AO159" s="1" t="s">
        <v>28</v>
      </c>
      <c r="AP159" s="1" t="s">
        <v>28</v>
      </c>
      <c r="AQ159" s="1" t="s">
        <v>28</v>
      </c>
      <c r="AR159" s="1" t="s">
        <v>28</v>
      </c>
      <c r="AS159" s="1" t="s">
        <v>28</v>
      </c>
      <c r="AT159" s="1" t="s">
        <v>28</v>
      </c>
      <c r="AU159" s="21" t="str">
        <f aca="false">IF(AJ159="X","(1&lt;&lt;"&amp;AJ$2&amp;") | ","")</f>
        <v/>
      </c>
      <c r="AV159" s="21" t="str">
        <f aca="false">IF(AK159="X","(1&lt;&lt;"&amp;AK$2&amp;") | ","")</f>
        <v>(1&lt;&lt;(int)MasterType::Char) | </v>
      </c>
      <c r="AW159" s="21" t="str">
        <f aca="false">IF(AL159="X","(1&lt;&lt;"&amp;AL$2&amp;") | ","")</f>
        <v/>
      </c>
      <c r="AX159" s="21" t="str">
        <f aca="false">IF(AM159="X","(1&lt;&lt;"&amp;AM$2&amp;") | ","")</f>
        <v/>
      </c>
      <c r="AY159" s="21" t="str">
        <f aca="false">IF(AN159="X","(1&lt;&lt;"&amp;AN$2&amp;") | ","")</f>
        <v/>
      </c>
      <c r="AZ159" s="21" t="str">
        <f aca="false">IF(AO159="X","(1&lt;&lt;"&amp;AO$2&amp;") | ","")</f>
        <v/>
      </c>
      <c r="BA159" s="21" t="str">
        <f aca="false">IF(AP159="X","(1&lt;&lt;"&amp;AP$2&amp;") | ","")</f>
        <v/>
      </c>
      <c r="BB159" s="21" t="str">
        <f aca="false">IF(AQ159="X","(1&lt;&lt;"&amp;AQ$2&amp;") | ","")</f>
        <v/>
      </c>
      <c r="BC159" s="21" t="str">
        <f aca="false">IF(AR159="X","(1&lt;&lt;"&amp;AR$2&amp;") | ","")</f>
        <v/>
      </c>
      <c r="BD159" s="21" t="str">
        <f aca="false">IF(AS159="X","(1&lt;&lt;"&amp;AS$2&amp;") | ","")</f>
        <v/>
      </c>
      <c r="BE159" s="21" t="str">
        <f aca="false">IF(AT159="X","(1&lt;&lt;"&amp;AT$2&amp;") | ","")</f>
        <v/>
      </c>
      <c r="BF159" s="21" t="str">
        <f aca="false">AU159&amp;AV159&amp;AW159&amp;AX159&amp;AY159&amp;AZ159&amp;BA159&amp;BB159&amp;BC159&amp;BD159&amp;BE159</f>
        <v>(1&lt;&lt;(int)MasterType::Char) | </v>
      </c>
      <c r="BH159" s="7" t="str">
        <f aca="false">"  {"&amp;A159&amp;REPT(" ",29-LEN(A159))&amp;", {"&amp;F159&amp;REPT(" ",5-LEN(F159))&amp;","&amp;G159&amp;REPT(" ",5-LEN(G159))&amp;"}, "&amp;H159&amp;REPT(" ",23-LEN(H159))&amp;", "&amp;I159&amp;REPT(" ",19-LEN(I159))&amp;", "&amp;J159&amp;REPT(" ",20-LEN(J159))&amp;","&amp;" { "&amp;IF(AH159="",0,MID(AH159,1,LEN(AH159)-2))&amp;", "&amp;IF(BF159="",0,MID(BF159,1,LEN(BF159)-2))&amp;" } },"</f>
        <v>  {ExprOperator::DivAssign      , {false,false}, (ExprPromMode)0        , (MasterType)0      , MasterType::Char    , { (1&lt;&lt;(int)MasterType::Char) , (1&lt;&lt;(int)MasterType::Char)  } },</v>
      </c>
    </row>
    <row r="160" customFormat="false" ht="15" hidden="false" customHeight="false" outlineLevel="0" collapsed="false">
      <c r="A160" s="1" t="s">
        <v>130</v>
      </c>
      <c r="B160" s="2" t="s">
        <v>131</v>
      </c>
      <c r="C160" s="20" t="s">
        <v>132</v>
      </c>
      <c r="D160" s="3" t="s">
        <v>57</v>
      </c>
      <c r="E160" s="3" t="str">
        <f aca="false">IF(OR(F160="true",G160="true"),"X","-")</f>
        <v>X</v>
      </c>
      <c r="F160" s="3" t="str">
        <f aca="false">IF(COUNTIF(L160:U160,"X")&gt;1,"true","false")</f>
        <v>false</v>
      </c>
      <c r="G160" s="3" t="str">
        <f aca="false">IF(COUNTIF(AJ160:AS160,"X")&gt;1,"true","false")</f>
        <v>true</v>
      </c>
      <c r="H160" s="3" t="s">
        <v>58</v>
      </c>
      <c r="I160" s="3" t="s">
        <v>26</v>
      </c>
      <c r="J160" s="14" t="s">
        <v>30</v>
      </c>
      <c r="L160" s="1" t="s">
        <v>28</v>
      </c>
      <c r="M160" s="1" t="s">
        <v>28</v>
      </c>
      <c r="N160" s="1" t="s">
        <v>29</v>
      </c>
      <c r="O160" s="1" t="s">
        <v>28</v>
      </c>
      <c r="P160" s="1" t="s">
        <v>28</v>
      </c>
      <c r="Q160" s="1" t="s">
        <v>28</v>
      </c>
      <c r="R160" s="1" t="s">
        <v>28</v>
      </c>
      <c r="S160" s="1" t="s">
        <v>28</v>
      </c>
      <c r="T160" s="1" t="s">
        <v>28</v>
      </c>
      <c r="U160" s="1" t="s">
        <v>28</v>
      </c>
      <c r="V160" s="1" t="s">
        <v>28</v>
      </c>
      <c r="W160" s="21" t="str">
        <f aca="false">IF(L160="X","(1&lt;&lt;"&amp;L$2&amp;") | ","")</f>
        <v/>
      </c>
      <c r="X160" s="21" t="str">
        <f aca="false">IF(M160="X","(1&lt;&lt;"&amp;M$2&amp;") | ","")</f>
        <v/>
      </c>
      <c r="Y160" s="21" t="str">
        <f aca="false">IF(N160="X","(1&lt;&lt;"&amp;N$2&amp;") | ","")</f>
        <v>(1&lt;&lt;(int)MasterType::Short) | </v>
      </c>
      <c r="Z160" s="21" t="str">
        <f aca="false">IF(O160="X","(1&lt;&lt;"&amp;O$2&amp;") | ","")</f>
        <v/>
      </c>
      <c r="AA160" s="21" t="str">
        <f aca="false">IF(P160="X","(1&lt;&lt;"&amp;P$2&amp;") | ","")</f>
        <v/>
      </c>
      <c r="AB160" s="21" t="str">
        <f aca="false">IF(Q160="X","(1&lt;&lt;"&amp;Q$2&amp;") | ","")</f>
        <v/>
      </c>
      <c r="AC160" s="21" t="str">
        <f aca="false">IF(R160="X","(1&lt;&lt;"&amp;R$2&amp;") | ","")</f>
        <v/>
      </c>
      <c r="AD160" s="21" t="str">
        <f aca="false">IF(S160="X","(1&lt;&lt;"&amp;S$2&amp;") | ","")</f>
        <v/>
      </c>
      <c r="AE160" s="21" t="str">
        <f aca="false">IF(T160="X","(1&lt;&lt;"&amp;T$2&amp;") | ","")</f>
        <v/>
      </c>
      <c r="AF160" s="21" t="str">
        <f aca="false">IF(U160="X","(1&lt;&lt;"&amp;U$2&amp;") | ","")</f>
        <v/>
      </c>
      <c r="AG160" s="21" t="str">
        <f aca="false">IF(V160="X","(1&lt;&lt;"&amp;V$2&amp;") | ","")</f>
        <v/>
      </c>
      <c r="AH160" s="21" t="str">
        <f aca="false">W160&amp;X160&amp;Y160&amp;Z160&amp;AA160&amp;AB160&amp;AC160&amp;AD160&amp;AE160&amp;AF160&amp;AG160</f>
        <v>(1&lt;&lt;(int)MasterType::Short) | </v>
      </c>
      <c r="AJ160" s="1" t="s">
        <v>28</v>
      </c>
      <c r="AK160" s="1" t="s">
        <v>29</v>
      </c>
      <c r="AL160" s="1" t="s">
        <v>29</v>
      </c>
      <c r="AM160" s="1" t="s">
        <v>28</v>
      </c>
      <c r="AN160" s="1" t="s">
        <v>28</v>
      </c>
      <c r="AO160" s="1" t="s">
        <v>28</v>
      </c>
      <c r="AP160" s="1" t="s">
        <v>28</v>
      </c>
      <c r="AQ160" s="1" t="s">
        <v>28</v>
      </c>
      <c r="AR160" s="1" t="s">
        <v>28</v>
      </c>
      <c r="AS160" s="1" t="s">
        <v>28</v>
      </c>
      <c r="AT160" s="1" t="s">
        <v>28</v>
      </c>
      <c r="AU160" s="21" t="str">
        <f aca="false">IF(AJ160="X","(1&lt;&lt;"&amp;AJ$2&amp;") | ","")</f>
        <v/>
      </c>
      <c r="AV160" s="21" t="str">
        <f aca="false">IF(AK160="X","(1&lt;&lt;"&amp;AK$2&amp;") | ","")</f>
        <v>(1&lt;&lt;(int)MasterType::Char) | </v>
      </c>
      <c r="AW160" s="21" t="str">
        <f aca="false">IF(AL160="X","(1&lt;&lt;"&amp;AL$2&amp;") | ","")</f>
        <v>(1&lt;&lt;(int)MasterType::Short) | </v>
      </c>
      <c r="AX160" s="21" t="str">
        <f aca="false">IF(AM160="X","(1&lt;&lt;"&amp;AM$2&amp;") | ","")</f>
        <v/>
      </c>
      <c r="AY160" s="21" t="str">
        <f aca="false">IF(AN160="X","(1&lt;&lt;"&amp;AN$2&amp;") | ","")</f>
        <v/>
      </c>
      <c r="AZ160" s="21" t="str">
        <f aca="false">IF(AO160="X","(1&lt;&lt;"&amp;AO$2&amp;") | ","")</f>
        <v/>
      </c>
      <c r="BA160" s="21" t="str">
        <f aca="false">IF(AP160="X","(1&lt;&lt;"&amp;AP$2&amp;") | ","")</f>
        <v/>
      </c>
      <c r="BB160" s="21" t="str">
        <f aca="false">IF(AQ160="X","(1&lt;&lt;"&amp;AQ$2&amp;") | ","")</f>
        <v/>
      </c>
      <c r="BC160" s="21" t="str">
        <f aca="false">IF(AR160="X","(1&lt;&lt;"&amp;AR$2&amp;") | ","")</f>
        <v/>
      </c>
      <c r="BD160" s="21" t="str">
        <f aca="false">IF(AS160="X","(1&lt;&lt;"&amp;AS$2&amp;") | ","")</f>
        <v/>
      </c>
      <c r="BE160" s="21" t="str">
        <f aca="false">IF(AT160="X","(1&lt;&lt;"&amp;AT$2&amp;") | ","")</f>
        <v/>
      </c>
      <c r="BF160" s="21" t="str">
        <f aca="false">AU160&amp;AV160&amp;AW160&amp;AX160&amp;AY160&amp;AZ160&amp;BA160&amp;BB160&amp;BC160&amp;BD160&amp;BE160</f>
        <v>(1&lt;&lt;(int)MasterType::Char) | (1&lt;&lt;(int)MasterType::Short) | </v>
      </c>
      <c r="BH160" s="7" t="str">
        <f aca="false">"  {"&amp;A160&amp;REPT(" ",29-LEN(A160))&amp;", {"&amp;F160&amp;REPT(" ",5-LEN(F160))&amp;","&amp;G160&amp;REPT(" ",5-LEN(G160))&amp;"}, "&amp;H160&amp;REPT(" ",23-LEN(H160))&amp;", "&amp;I160&amp;REPT(" ",19-LEN(I160))&amp;", "&amp;J160&amp;REPT(" ",20-LEN(J160))&amp;","&amp;" { "&amp;IF(AH160="",0,MID(AH160,1,LEN(AH160)-2))&amp;", "&amp;IF(BF160="",0,MID(BF160,1,LEN(BF160)-2))&amp;" } },"</f>
        <v>  {ExprOperator::DivAssign      , {false,true }, ExprPromMode::ToResult , (MasterType)0      , MasterType::Short   , { (1&lt;&lt;(int)MasterType::Short) , (1&lt;&lt;(int)MasterType::Char) | (1&lt;&lt;(int)MasterType::Short)  } },</v>
      </c>
    </row>
    <row r="161" customFormat="false" ht="15" hidden="false" customHeight="false" outlineLevel="0" collapsed="false">
      <c r="A161" s="1" t="s">
        <v>130</v>
      </c>
      <c r="B161" s="2" t="s">
        <v>131</v>
      </c>
      <c r="C161" s="20" t="s">
        <v>132</v>
      </c>
      <c r="D161" s="3" t="s">
        <v>57</v>
      </c>
      <c r="E161" s="3" t="str">
        <f aca="false">IF(OR(F161="true",G161="true"),"X","-")</f>
        <v>X</v>
      </c>
      <c r="F161" s="3" t="str">
        <f aca="false">IF(COUNTIF(L161:U161,"X")&gt;1,"true","false")</f>
        <v>false</v>
      </c>
      <c r="G161" s="3" t="str">
        <f aca="false">IF(COUNTIF(AJ161:AS161,"X")&gt;1,"true","false")</f>
        <v>true</v>
      </c>
      <c r="H161" s="3" t="s">
        <v>58</v>
      </c>
      <c r="I161" s="3" t="s">
        <v>26</v>
      </c>
      <c r="J161" s="14" t="s">
        <v>31</v>
      </c>
      <c r="L161" s="1" t="s">
        <v>28</v>
      </c>
      <c r="M161" s="1" t="s">
        <v>28</v>
      </c>
      <c r="N161" s="1" t="s">
        <v>28</v>
      </c>
      <c r="O161" s="1" t="s">
        <v>29</v>
      </c>
      <c r="P161" s="1" t="s">
        <v>28</v>
      </c>
      <c r="Q161" s="1" t="s">
        <v>28</v>
      </c>
      <c r="R161" s="1" t="s">
        <v>28</v>
      </c>
      <c r="S161" s="1" t="s">
        <v>28</v>
      </c>
      <c r="T161" s="1" t="s">
        <v>28</v>
      </c>
      <c r="U161" s="1" t="s">
        <v>28</v>
      </c>
      <c r="V161" s="1" t="s">
        <v>28</v>
      </c>
      <c r="W161" s="21" t="str">
        <f aca="false">IF(L161="X","(1&lt;&lt;"&amp;L$2&amp;") | ","")</f>
        <v/>
      </c>
      <c r="X161" s="21" t="str">
        <f aca="false">IF(M161="X","(1&lt;&lt;"&amp;M$2&amp;") | ","")</f>
        <v/>
      </c>
      <c r="Y161" s="21" t="str">
        <f aca="false">IF(N161="X","(1&lt;&lt;"&amp;N$2&amp;") | ","")</f>
        <v/>
      </c>
      <c r="Z161" s="21" t="str">
        <f aca="false">IF(O161="X","(1&lt;&lt;"&amp;O$2&amp;") | ","")</f>
        <v>(1&lt;&lt;(int)MasterType::Integer) | </v>
      </c>
      <c r="AA161" s="21" t="str">
        <f aca="false">IF(P161="X","(1&lt;&lt;"&amp;P$2&amp;") | ","")</f>
        <v/>
      </c>
      <c r="AB161" s="21" t="str">
        <f aca="false">IF(Q161="X","(1&lt;&lt;"&amp;Q$2&amp;") | ","")</f>
        <v/>
      </c>
      <c r="AC161" s="21" t="str">
        <f aca="false">IF(R161="X","(1&lt;&lt;"&amp;R$2&amp;") | ","")</f>
        <v/>
      </c>
      <c r="AD161" s="21" t="str">
        <f aca="false">IF(S161="X","(1&lt;&lt;"&amp;S$2&amp;") | ","")</f>
        <v/>
      </c>
      <c r="AE161" s="21" t="str">
        <f aca="false">IF(T161="X","(1&lt;&lt;"&amp;T$2&amp;") | ","")</f>
        <v/>
      </c>
      <c r="AF161" s="21" t="str">
        <f aca="false">IF(U161="X","(1&lt;&lt;"&amp;U$2&amp;") | ","")</f>
        <v/>
      </c>
      <c r="AG161" s="21" t="str">
        <f aca="false">IF(V161="X","(1&lt;&lt;"&amp;V$2&amp;") | ","")</f>
        <v/>
      </c>
      <c r="AH161" s="21" t="str">
        <f aca="false">W161&amp;X161&amp;Y161&amp;Z161&amp;AA161&amp;AB161&amp;AC161&amp;AD161&amp;AE161&amp;AF161&amp;AG161</f>
        <v>(1&lt;&lt;(int)MasterType::Integer) | </v>
      </c>
      <c r="AJ161" s="1" t="s">
        <v>28</v>
      </c>
      <c r="AK161" s="1" t="s">
        <v>29</v>
      </c>
      <c r="AL161" s="1" t="s">
        <v>29</v>
      </c>
      <c r="AM161" s="1" t="s">
        <v>29</v>
      </c>
      <c r="AN161" s="1" t="s">
        <v>28</v>
      </c>
      <c r="AO161" s="1" t="s">
        <v>28</v>
      </c>
      <c r="AP161" s="1" t="s">
        <v>28</v>
      </c>
      <c r="AQ161" s="1" t="s">
        <v>28</v>
      </c>
      <c r="AR161" s="1" t="s">
        <v>28</v>
      </c>
      <c r="AS161" s="1" t="s">
        <v>28</v>
      </c>
      <c r="AT161" s="1" t="s">
        <v>28</v>
      </c>
      <c r="AU161" s="21" t="str">
        <f aca="false">IF(AJ161="X","(1&lt;&lt;"&amp;AJ$2&amp;") | ","")</f>
        <v/>
      </c>
      <c r="AV161" s="21" t="str">
        <f aca="false">IF(AK161="X","(1&lt;&lt;"&amp;AK$2&amp;") | ","")</f>
        <v>(1&lt;&lt;(int)MasterType::Char) | </v>
      </c>
      <c r="AW161" s="21" t="str">
        <f aca="false">IF(AL161="X","(1&lt;&lt;"&amp;AL$2&amp;") | ","")</f>
        <v>(1&lt;&lt;(int)MasterType::Short) | </v>
      </c>
      <c r="AX161" s="21" t="str">
        <f aca="false">IF(AM161="X","(1&lt;&lt;"&amp;AM$2&amp;") | ","")</f>
        <v>(1&lt;&lt;(int)MasterType::Integer) | </v>
      </c>
      <c r="AY161" s="21" t="str">
        <f aca="false">IF(AN161="X","(1&lt;&lt;"&amp;AN$2&amp;") | ","")</f>
        <v/>
      </c>
      <c r="AZ161" s="21" t="str">
        <f aca="false">IF(AO161="X","(1&lt;&lt;"&amp;AO$2&amp;") | ","")</f>
        <v/>
      </c>
      <c r="BA161" s="21" t="str">
        <f aca="false">IF(AP161="X","(1&lt;&lt;"&amp;AP$2&amp;") | ","")</f>
        <v/>
      </c>
      <c r="BB161" s="21" t="str">
        <f aca="false">IF(AQ161="X","(1&lt;&lt;"&amp;AQ$2&amp;") | ","")</f>
        <v/>
      </c>
      <c r="BC161" s="21" t="str">
        <f aca="false">IF(AR161="X","(1&lt;&lt;"&amp;AR$2&amp;") | ","")</f>
        <v/>
      </c>
      <c r="BD161" s="21" t="str">
        <f aca="false">IF(AS161="X","(1&lt;&lt;"&amp;AS$2&amp;") | ","")</f>
        <v/>
      </c>
      <c r="BE161" s="21" t="str">
        <f aca="false">IF(AT161="X","(1&lt;&lt;"&amp;AT$2&amp;") | ","")</f>
        <v/>
      </c>
      <c r="BF161" s="21" t="str">
        <f aca="false">AU161&amp;AV161&amp;AW161&amp;AX161&amp;AY161&amp;AZ161&amp;BA161&amp;BB161&amp;BC161&amp;BD161&amp;BE161</f>
        <v>(1&lt;&lt;(int)MasterType::Char) | (1&lt;&lt;(int)MasterType::Short) | (1&lt;&lt;(int)MasterType::Integer) | </v>
      </c>
      <c r="BH161" s="7" t="str">
        <f aca="false">"  {"&amp;A161&amp;REPT(" ",29-LEN(A161))&amp;", {"&amp;F161&amp;REPT(" ",5-LEN(F161))&amp;","&amp;G161&amp;REPT(" ",5-LEN(G161))&amp;"}, "&amp;H161&amp;REPT(" ",23-LEN(H161))&amp;", "&amp;I161&amp;REPT(" ",19-LEN(I161))&amp;", "&amp;J161&amp;REPT(" ",20-LEN(J161))&amp;","&amp;" { "&amp;IF(AH161="",0,MID(AH161,1,LEN(AH161)-2))&amp;", "&amp;IF(BF161="",0,MID(BF161,1,LEN(BF161)-2))&amp;" } },"</f>
        <v>  {ExprOperator::DivAssign      , {false,true }, ExprPromMode::ToResult , (MasterType)0      , MasterType::Integer , { (1&lt;&lt;(int)MasterType::Integer) , (1&lt;&lt;(int)MasterType::Char) | (1&lt;&lt;(int)MasterType::Short) | (1&lt;&lt;(int)MasterType::Integer)  } },</v>
      </c>
    </row>
    <row r="162" customFormat="false" ht="15" hidden="false" customHeight="false" outlineLevel="0" collapsed="false">
      <c r="A162" s="1" t="s">
        <v>130</v>
      </c>
      <c r="B162" s="2" t="s">
        <v>131</v>
      </c>
      <c r="C162" s="20" t="s">
        <v>132</v>
      </c>
      <c r="D162" s="3" t="s">
        <v>57</v>
      </c>
      <c r="E162" s="3" t="str">
        <f aca="false">IF(OR(F162="true",G162="true"),"X","-")</f>
        <v>X</v>
      </c>
      <c r="F162" s="3" t="str">
        <f aca="false">IF(COUNTIF(L162:U162,"X")&gt;1,"true","false")</f>
        <v>false</v>
      </c>
      <c r="G162" s="3" t="str">
        <f aca="false">IF(COUNTIF(AJ162:AS162,"X")&gt;1,"true","false")</f>
        <v>true</v>
      </c>
      <c r="H162" s="3" t="s">
        <v>58</v>
      </c>
      <c r="I162" s="3" t="s">
        <v>26</v>
      </c>
      <c r="J162" s="14" t="s">
        <v>32</v>
      </c>
      <c r="L162" s="1" t="s">
        <v>28</v>
      </c>
      <c r="M162" s="1" t="s">
        <v>28</v>
      </c>
      <c r="N162" s="1" t="s">
        <v>28</v>
      </c>
      <c r="O162" s="1" t="s">
        <v>28</v>
      </c>
      <c r="P162" s="1" t="s">
        <v>29</v>
      </c>
      <c r="Q162" s="1" t="s">
        <v>28</v>
      </c>
      <c r="R162" s="1" t="s">
        <v>28</v>
      </c>
      <c r="S162" s="1" t="s">
        <v>28</v>
      </c>
      <c r="T162" s="1" t="s">
        <v>28</v>
      </c>
      <c r="U162" s="1" t="s">
        <v>28</v>
      </c>
      <c r="V162" s="1" t="s">
        <v>28</v>
      </c>
      <c r="W162" s="21" t="str">
        <f aca="false">IF(L162="X","(1&lt;&lt;"&amp;L$2&amp;") | ","")</f>
        <v/>
      </c>
      <c r="X162" s="21" t="str">
        <f aca="false">IF(M162="X","(1&lt;&lt;"&amp;M$2&amp;") | ","")</f>
        <v/>
      </c>
      <c r="Y162" s="21" t="str">
        <f aca="false">IF(N162="X","(1&lt;&lt;"&amp;N$2&amp;") | ","")</f>
        <v/>
      </c>
      <c r="Z162" s="21" t="str">
        <f aca="false">IF(O162="X","(1&lt;&lt;"&amp;O$2&amp;") | ","")</f>
        <v/>
      </c>
      <c r="AA162" s="21" t="str">
        <f aca="false">IF(P162="X","(1&lt;&lt;"&amp;P$2&amp;") | ","")</f>
        <v>(1&lt;&lt;(int)MasterType::Long) | </v>
      </c>
      <c r="AB162" s="21" t="str">
        <f aca="false">IF(Q162="X","(1&lt;&lt;"&amp;Q$2&amp;") | ","")</f>
        <v/>
      </c>
      <c r="AC162" s="21" t="str">
        <f aca="false">IF(R162="X","(1&lt;&lt;"&amp;R$2&amp;") | ","")</f>
        <v/>
      </c>
      <c r="AD162" s="21" t="str">
        <f aca="false">IF(S162="X","(1&lt;&lt;"&amp;S$2&amp;") | ","")</f>
        <v/>
      </c>
      <c r="AE162" s="21" t="str">
        <f aca="false">IF(T162="X","(1&lt;&lt;"&amp;T$2&amp;") | ","")</f>
        <v/>
      </c>
      <c r="AF162" s="21" t="str">
        <f aca="false">IF(U162="X","(1&lt;&lt;"&amp;U$2&amp;") | ","")</f>
        <v/>
      </c>
      <c r="AG162" s="21" t="str">
        <f aca="false">IF(V162="X","(1&lt;&lt;"&amp;V$2&amp;") | ","")</f>
        <v/>
      </c>
      <c r="AH162" s="21" t="str">
        <f aca="false">W162&amp;X162&amp;Y162&amp;Z162&amp;AA162&amp;AB162&amp;AC162&amp;AD162&amp;AE162&amp;AF162&amp;AG162</f>
        <v>(1&lt;&lt;(int)MasterType::Long) | </v>
      </c>
      <c r="AJ162" s="1" t="s">
        <v>28</v>
      </c>
      <c r="AK162" s="1" t="s">
        <v>29</v>
      </c>
      <c r="AL162" s="1" t="s">
        <v>29</v>
      </c>
      <c r="AM162" s="1" t="s">
        <v>29</v>
      </c>
      <c r="AN162" s="1" t="s">
        <v>29</v>
      </c>
      <c r="AO162" s="1" t="s">
        <v>28</v>
      </c>
      <c r="AP162" s="1" t="s">
        <v>28</v>
      </c>
      <c r="AQ162" s="1" t="s">
        <v>28</v>
      </c>
      <c r="AR162" s="1" t="s">
        <v>28</v>
      </c>
      <c r="AS162" s="1" t="s">
        <v>28</v>
      </c>
      <c r="AT162" s="1" t="s">
        <v>28</v>
      </c>
      <c r="AU162" s="21" t="str">
        <f aca="false">IF(AJ162="X","(1&lt;&lt;"&amp;AJ$2&amp;") | ","")</f>
        <v/>
      </c>
      <c r="AV162" s="21" t="str">
        <f aca="false">IF(AK162="X","(1&lt;&lt;"&amp;AK$2&amp;") | ","")</f>
        <v>(1&lt;&lt;(int)MasterType::Char) | </v>
      </c>
      <c r="AW162" s="21" t="str">
        <f aca="false">IF(AL162="X","(1&lt;&lt;"&amp;AL$2&amp;") | ","")</f>
        <v>(1&lt;&lt;(int)MasterType::Short) | </v>
      </c>
      <c r="AX162" s="21" t="str">
        <f aca="false">IF(AM162="X","(1&lt;&lt;"&amp;AM$2&amp;") | ","")</f>
        <v>(1&lt;&lt;(int)MasterType::Integer) | </v>
      </c>
      <c r="AY162" s="21" t="str">
        <f aca="false">IF(AN162="X","(1&lt;&lt;"&amp;AN$2&amp;") | ","")</f>
        <v>(1&lt;&lt;(int)MasterType::Long) | </v>
      </c>
      <c r="AZ162" s="21" t="str">
        <f aca="false">IF(AO162="X","(1&lt;&lt;"&amp;AO$2&amp;") | ","")</f>
        <v/>
      </c>
      <c r="BA162" s="21" t="str">
        <f aca="false">IF(AP162="X","(1&lt;&lt;"&amp;AP$2&amp;") | ","")</f>
        <v/>
      </c>
      <c r="BB162" s="21" t="str">
        <f aca="false">IF(AQ162="X","(1&lt;&lt;"&amp;AQ$2&amp;") | ","")</f>
        <v/>
      </c>
      <c r="BC162" s="21" t="str">
        <f aca="false">IF(AR162="X","(1&lt;&lt;"&amp;AR$2&amp;") | ","")</f>
        <v/>
      </c>
      <c r="BD162" s="21" t="str">
        <f aca="false">IF(AS162="X","(1&lt;&lt;"&amp;AS$2&amp;") | ","")</f>
        <v/>
      </c>
      <c r="BE162" s="21" t="str">
        <f aca="false">IF(AT162="X","(1&lt;&lt;"&amp;AT$2&amp;") | ","")</f>
        <v/>
      </c>
      <c r="BF162" s="21" t="str">
        <f aca="false">AU162&amp;AV162&amp;AW162&amp;AX162&amp;AY162&amp;AZ162&amp;BA162&amp;BB162&amp;BC162&amp;BD162&amp;BE162</f>
        <v>(1&lt;&lt;(int)MasterType::Char) | (1&lt;&lt;(int)MasterType::Short) | (1&lt;&lt;(int)MasterType::Integer) | (1&lt;&lt;(int)MasterType::Long) | </v>
      </c>
      <c r="BH162" s="7" t="str">
        <f aca="false">"  {"&amp;A162&amp;REPT(" ",29-LEN(A162))&amp;", {"&amp;F162&amp;REPT(" ",5-LEN(F162))&amp;","&amp;G162&amp;REPT(" ",5-LEN(G162))&amp;"}, "&amp;H162&amp;REPT(" ",23-LEN(H162))&amp;", "&amp;I162&amp;REPT(" ",19-LEN(I162))&amp;", "&amp;J162&amp;REPT(" ",20-LEN(J162))&amp;","&amp;" { "&amp;IF(AH162="",0,MID(AH162,1,LEN(AH162)-2))&amp;", "&amp;IF(BF162="",0,MID(BF162,1,LEN(BF162)-2))&amp;" } },"</f>
        <v>  {ExprOperator::DivAssign      , {false,true }, ExprPromMode::ToResult , (MasterType)0      , MasterType::Long    , { (1&lt;&lt;(int)MasterType::Long) , (1&lt;&lt;(int)MasterType::Char) | (1&lt;&lt;(int)MasterType::Short) | (1&lt;&lt;(int)MasterType::Integer) | (1&lt;&lt;(int)MasterType::Long)  } },</v>
      </c>
    </row>
    <row r="163" customFormat="false" ht="15" hidden="false" customHeight="false" outlineLevel="0" collapsed="false">
      <c r="A163" s="1" t="s">
        <v>130</v>
      </c>
      <c r="B163" s="2" t="s">
        <v>131</v>
      </c>
      <c r="C163" s="20" t="s">
        <v>132</v>
      </c>
      <c r="D163" s="3" t="s">
        <v>57</v>
      </c>
      <c r="E163" s="3" t="str">
        <f aca="false">IF(OR(F163="true",G163="true"),"X","-")</f>
        <v>X</v>
      </c>
      <c r="F163" s="3" t="str">
        <f aca="false">IF(COUNTIF(L163:U163,"X")&gt;1,"true","false")</f>
        <v>false</v>
      </c>
      <c r="G163" s="3" t="str">
        <f aca="false">IF(COUNTIF(AJ163:AS163,"X")&gt;1,"true","false")</f>
        <v>true</v>
      </c>
      <c r="H163" s="3" t="s">
        <v>58</v>
      </c>
      <c r="I163" s="3" t="s">
        <v>26</v>
      </c>
      <c r="J163" s="14" t="s">
        <v>33</v>
      </c>
      <c r="L163" s="1" t="s">
        <v>28</v>
      </c>
      <c r="M163" s="1" t="s">
        <v>28</v>
      </c>
      <c r="N163" s="1" t="s">
        <v>28</v>
      </c>
      <c r="O163" s="1" t="s">
        <v>28</v>
      </c>
      <c r="P163" s="1" t="s">
        <v>28</v>
      </c>
      <c r="Q163" s="1" t="s">
        <v>29</v>
      </c>
      <c r="R163" s="1" t="s">
        <v>28</v>
      </c>
      <c r="S163" s="1" t="s">
        <v>28</v>
      </c>
      <c r="T163" s="1" t="s">
        <v>28</v>
      </c>
      <c r="U163" s="1" t="s">
        <v>28</v>
      </c>
      <c r="V163" s="1" t="s">
        <v>28</v>
      </c>
      <c r="W163" s="21" t="str">
        <f aca="false">IF(L163="X","(1&lt;&lt;"&amp;L$2&amp;") | ","")</f>
        <v/>
      </c>
      <c r="X163" s="21" t="str">
        <f aca="false">IF(M163="X","(1&lt;&lt;"&amp;M$2&amp;") | ","")</f>
        <v/>
      </c>
      <c r="Y163" s="21" t="str">
        <f aca="false">IF(N163="X","(1&lt;&lt;"&amp;N$2&amp;") | ","")</f>
        <v/>
      </c>
      <c r="Z163" s="21" t="str">
        <f aca="false">IF(O163="X","(1&lt;&lt;"&amp;O$2&amp;") | ","")</f>
        <v/>
      </c>
      <c r="AA163" s="21" t="str">
        <f aca="false">IF(P163="X","(1&lt;&lt;"&amp;P$2&amp;") | ","")</f>
        <v/>
      </c>
      <c r="AB163" s="21" t="str">
        <f aca="false">IF(Q163="X","(1&lt;&lt;"&amp;Q$2&amp;") | ","")</f>
        <v>(1&lt;&lt;(int)MasterType::Float) | </v>
      </c>
      <c r="AC163" s="21" t="str">
        <f aca="false">IF(R163="X","(1&lt;&lt;"&amp;R$2&amp;") | ","")</f>
        <v/>
      </c>
      <c r="AD163" s="21" t="str">
        <f aca="false">IF(S163="X","(1&lt;&lt;"&amp;S$2&amp;") | ","")</f>
        <v/>
      </c>
      <c r="AE163" s="21" t="str">
        <f aca="false">IF(T163="X","(1&lt;&lt;"&amp;T$2&amp;") | ","")</f>
        <v/>
      </c>
      <c r="AF163" s="21" t="str">
        <f aca="false">IF(U163="X","(1&lt;&lt;"&amp;U$2&amp;") | ","")</f>
        <v/>
      </c>
      <c r="AG163" s="21" t="str">
        <f aca="false">IF(V163="X","(1&lt;&lt;"&amp;V$2&amp;") | ","")</f>
        <v/>
      </c>
      <c r="AH163" s="21" t="str">
        <f aca="false">W163&amp;X163&amp;Y163&amp;Z163&amp;AA163&amp;AB163&amp;AC163&amp;AD163&amp;AE163&amp;AF163&amp;AG163</f>
        <v>(1&lt;&lt;(int)MasterType::Float) | </v>
      </c>
      <c r="AJ163" s="1" t="s">
        <v>28</v>
      </c>
      <c r="AK163" s="1" t="s">
        <v>29</v>
      </c>
      <c r="AL163" s="1" t="s">
        <v>29</v>
      </c>
      <c r="AM163" s="1" t="s">
        <v>29</v>
      </c>
      <c r="AN163" s="1" t="s">
        <v>29</v>
      </c>
      <c r="AO163" s="1" t="s">
        <v>29</v>
      </c>
      <c r="AP163" s="1" t="s">
        <v>28</v>
      </c>
      <c r="AQ163" s="1" t="s">
        <v>28</v>
      </c>
      <c r="AR163" s="1" t="s">
        <v>28</v>
      </c>
      <c r="AS163" s="1" t="s">
        <v>28</v>
      </c>
      <c r="AT163" s="1" t="s">
        <v>28</v>
      </c>
      <c r="AU163" s="21" t="str">
        <f aca="false">IF(AJ163="X","(1&lt;&lt;"&amp;AJ$2&amp;") | ","")</f>
        <v/>
      </c>
      <c r="AV163" s="21" t="str">
        <f aca="false">IF(AK163="X","(1&lt;&lt;"&amp;AK$2&amp;") | ","")</f>
        <v>(1&lt;&lt;(int)MasterType::Char) | </v>
      </c>
      <c r="AW163" s="21" t="str">
        <f aca="false">IF(AL163="X","(1&lt;&lt;"&amp;AL$2&amp;") | ","")</f>
        <v>(1&lt;&lt;(int)MasterType::Short) | </v>
      </c>
      <c r="AX163" s="21" t="str">
        <f aca="false">IF(AM163="X","(1&lt;&lt;"&amp;AM$2&amp;") | ","")</f>
        <v>(1&lt;&lt;(int)MasterType::Integer) | </v>
      </c>
      <c r="AY163" s="21" t="str">
        <f aca="false">IF(AN163="X","(1&lt;&lt;"&amp;AN$2&amp;") | ","")</f>
        <v>(1&lt;&lt;(int)MasterType::Long) | </v>
      </c>
      <c r="AZ163" s="21" t="str">
        <f aca="false">IF(AO163="X","(1&lt;&lt;"&amp;AO$2&amp;") | ","")</f>
        <v>(1&lt;&lt;(int)MasterType::Float) | </v>
      </c>
      <c r="BA163" s="21" t="str">
        <f aca="false">IF(AP163="X","(1&lt;&lt;"&amp;AP$2&amp;") | ","")</f>
        <v/>
      </c>
      <c r="BB163" s="21" t="str">
        <f aca="false">IF(AQ163="X","(1&lt;&lt;"&amp;AQ$2&amp;") | ","")</f>
        <v/>
      </c>
      <c r="BC163" s="21" t="str">
        <f aca="false">IF(AR163="X","(1&lt;&lt;"&amp;AR$2&amp;") | ","")</f>
        <v/>
      </c>
      <c r="BD163" s="21" t="str">
        <f aca="false">IF(AS163="X","(1&lt;&lt;"&amp;AS$2&amp;") | ","")</f>
        <v/>
      </c>
      <c r="BE163" s="21" t="str">
        <f aca="false">IF(AT163="X","(1&lt;&lt;"&amp;AT$2&amp;") | ","")</f>
        <v/>
      </c>
      <c r="BF163" s="21" t="str">
        <f aca="false">AU163&amp;AV163&amp;AW163&amp;AX163&amp;AY163&amp;AZ163&amp;BA163&amp;BB163&amp;BC163&amp;BD163&amp;BE163</f>
        <v>(1&lt;&lt;(int)MasterType::Char) | (1&lt;&lt;(int)MasterType::Short) | (1&lt;&lt;(int)MasterType::Integer) | (1&lt;&lt;(int)MasterType::Long) | (1&lt;&lt;(int)MasterType::Float) | </v>
      </c>
      <c r="BH163" s="7" t="str">
        <f aca="false">"  {"&amp;A163&amp;REPT(" ",29-LEN(A163))&amp;", {"&amp;F163&amp;REPT(" ",5-LEN(F163))&amp;","&amp;G163&amp;REPT(" ",5-LEN(G163))&amp;"}, "&amp;H163&amp;REPT(" ",23-LEN(H163))&amp;", "&amp;I163&amp;REPT(" ",19-LEN(I163))&amp;", "&amp;J163&amp;REPT(" ",20-LEN(J163))&amp;","&amp;" { "&amp;IF(AH163="",0,MID(AH163,1,LEN(AH163)-2))&amp;", "&amp;IF(BF163="",0,MID(BF163,1,LEN(BF163)-2))&amp;" } },"</f>
        <v>  {ExprOperator::DivAssign      , {false,true }, ExprPromMode::ToResult , (MasterType)0      , MasterType::Float   , { (1&lt;&lt;(int)MasterType::Float) , (1&lt;&lt;(int)MasterType::Char) | (1&lt;&lt;(int)MasterType::Short) | (1&lt;&lt;(int)MasterType::Integer) | (1&lt;&lt;(int)MasterType::Long) | (1&lt;&lt;(int)MasterType::Float)  } },</v>
      </c>
    </row>
    <row r="164" customFormat="false" ht="15" hidden="false" customHeight="false" outlineLevel="0" collapsed="false">
      <c r="A164" s="1" t="s">
        <v>133</v>
      </c>
      <c r="B164" s="2" t="s">
        <v>134</v>
      </c>
      <c r="C164" s="20" t="s">
        <v>135</v>
      </c>
      <c r="D164" s="3" t="s">
        <v>57</v>
      </c>
      <c r="E164" s="3" t="str">
        <f aca="false">IF(OR(F164="true",G164="true"),"X","-")</f>
        <v>-</v>
      </c>
      <c r="F164" s="3" t="str">
        <f aca="false">IF(COUNTIF(L164:U164,"X")&gt;1,"true","false")</f>
        <v>false</v>
      </c>
      <c r="G164" s="3" t="str">
        <f aca="false">IF(COUNTIF(AJ164:AS164,"X")&gt;1,"true","false")</f>
        <v>false</v>
      </c>
      <c r="H164" s="3" t="s">
        <v>25</v>
      </c>
      <c r="I164" s="3" t="s">
        <v>26</v>
      </c>
      <c r="J164" s="14" t="s">
        <v>27</v>
      </c>
      <c r="L164" s="1" t="s">
        <v>28</v>
      </c>
      <c r="M164" s="1" t="s">
        <v>29</v>
      </c>
      <c r="N164" s="1" t="s">
        <v>28</v>
      </c>
      <c r="O164" s="1" t="s">
        <v>28</v>
      </c>
      <c r="P164" s="1" t="s">
        <v>28</v>
      </c>
      <c r="Q164" s="1" t="s">
        <v>28</v>
      </c>
      <c r="R164" s="1" t="s">
        <v>28</v>
      </c>
      <c r="S164" s="1" t="s">
        <v>28</v>
      </c>
      <c r="T164" s="1" t="s">
        <v>28</v>
      </c>
      <c r="U164" s="1" t="s">
        <v>28</v>
      </c>
      <c r="V164" s="1" t="s">
        <v>28</v>
      </c>
      <c r="W164" s="21" t="str">
        <f aca="false">IF(L164="X","(1&lt;&lt;"&amp;L$2&amp;") | ","")</f>
        <v/>
      </c>
      <c r="X164" s="21" t="str">
        <f aca="false">IF(M164="X","(1&lt;&lt;"&amp;M$2&amp;") | ","")</f>
        <v>(1&lt;&lt;(int)MasterType::Char) | </v>
      </c>
      <c r="Y164" s="21" t="str">
        <f aca="false">IF(N164="X","(1&lt;&lt;"&amp;N$2&amp;") | ","")</f>
        <v/>
      </c>
      <c r="Z164" s="21" t="str">
        <f aca="false">IF(O164="X","(1&lt;&lt;"&amp;O$2&amp;") | ","")</f>
        <v/>
      </c>
      <c r="AA164" s="21" t="str">
        <f aca="false">IF(P164="X","(1&lt;&lt;"&amp;P$2&amp;") | ","")</f>
        <v/>
      </c>
      <c r="AB164" s="21" t="str">
        <f aca="false">IF(Q164="X","(1&lt;&lt;"&amp;Q$2&amp;") | ","")</f>
        <v/>
      </c>
      <c r="AC164" s="21" t="str">
        <f aca="false">IF(R164="X","(1&lt;&lt;"&amp;R$2&amp;") | ","")</f>
        <v/>
      </c>
      <c r="AD164" s="21" t="str">
        <f aca="false">IF(S164="X","(1&lt;&lt;"&amp;S$2&amp;") | ","")</f>
        <v/>
      </c>
      <c r="AE164" s="21" t="str">
        <f aca="false">IF(T164="X","(1&lt;&lt;"&amp;T$2&amp;") | ","")</f>
        <v/>
      </c>
      <c r="AF164" s="21" t="str">
        <f aca="false">IF(U164="X","(1&lt;&lt;"&amp;U$2&amp;") | ","")</f>
        <v/>
      </c>
      <c r="AG164" s="21" t="str">
        <f aca="false">IF(V164="X","(1&lt;&lt;"&amp;V$2&amp;") | ","")</f>
        <v/>
      </c>
      <c r="AH164" s="21" t="str">
        <f aca="false">W164&amp;X164&amp;Y164&amp;Z164&amp;AA164&amp;AB164&amp;AC164&amp;AD164&amp;AE164&amp;AF164&amp;AG164</f>
        <v>(1&lt;&lt;(int)MasterType::Char) | </v>
      </c>
      <c r="AJ164" s="1" t="s">
        <v>28</v>
      </c>
      <c r="AK164" s="1" t="s">
        <v>29</v>
      </c>
      <c r="AL164" s="1" t="s">
        <v>28</v>
      </c>
      <c r="AM164" s="1" t="s">
        <v>28</v>
      </c>
      <c r="AN164" s="1" t="s">
        <v>28</v>
      </c>
      <c r="AO164" s="1" t="s">
        <v>28</v>
      </c>
      <c r="AP164" s="1" t="s">
        <v>28</v>
      </c>
      <c r="AQ164" s="1" t="s">
        <v>28</v>
      </c>
      <c r="AR164" s="1" t="s">
        <v>28</v>
      </c>
      <c r="AS164" s="1" t="s">
        <v>28</v>
      </c>
      <c r="AT164" s="1" t="s">
        <v>28</v>
      </c>
      <c r="AU164" s="21" t="str">
        <f aca="false">IF(AJ164="X","(1&lt;&lt;"&amp;AJ$2&amp;") | ","")</f>
        <v/>
      </c>
      <c r="AV164" s="21" t="str">
        <f aca="false">IF(AK164="X","(1&lt;&lt;"&amp;AK$2&amp;") | ","")</f>
        <v>(1&lt;&lt;(int)MasterType::Char) | </v>
      </c>
      <c r="AW164" s="21" t="str">
        <f aca="false">IF(AL164="X","(1&lt;&lt;"&amp;AL$2&amp;") | ","")</f>
        <v/>
      </c>
      <c r="AX164" s="21" t="str">
        <f aca="false">IF(AM164="X","(1&lt;&lt;"&amp;AM$2&amp;") | ","")</f>
        <v/>
      </c>
      <c r="AY164" s="21" t="str">
        <f aca="false">IF(AN164="X","(1&lt;&lt;"&amp;AN$2&amp;") | ","")</f>
        <v/>
      </c>
      <c r="AZ164" s="21" t="str">
        <f aca="false">IF(AO164="X","(1&lt;&lt;"&amp;AO$2&amp;") | ","")</f>
        <v/>
      </c>
      <c r="BA164" s="21" t="str">
        <f aca="false">IF(AP164="X","(1&lt;&lt;"&amp;AP$2&amp;") | ","")</f>
        <v/>
      </c>
      <c r="BB164" s="21" t="str">
        <f aca="false">IF(AQ164="X","(1&lt;&lt;"&amp;AQ$2&amp;") | ","")</f>
        <v/>
      </c>
      <c r="BC164" s="21" t="str">
        <f aca="false">IF(AR164="X","(1&lt;&lt;"&amp;AR$2&amp;") | ","")</f>
        <v/>
      </c>
      <c r="BD164" s="21" t="str">
        <f aca="false">IF(AS164="X","(1&lt;&lt;"&amp;AS$2&amp;") | ","")</f>
        <v/>
      </c>
      <c r="BE164" s="21" t="str">
        <f aca="false">IF(AT164="X","(1&lt;&lt;"&amp;AT$2&amp;") | ","")</f>
        <v/>
      </c>
      <c r="BF164" s="21" t="str">
        <f aca="false">AU164&amp;AV164&amp;AW164&amp;AX164&amp;AY164&amp;AZ164&amp;BA164&amp;BB164&amp;BC164&amp;BD164&amp;BE164</f>
        <v>(1&lt;&lt;(int)MasterType::Char) | </v>
      </c>
      <c r="BH164" s="7" t="str">
        <f aca="false">"  {"&amp;A164&amp;REPT(" ",29-LEN(A164))&amp;", {"&amp;F164&amp;REPT(" ",5-LEN(F164))&amp;","&amp;G164&amp;REPT(" ",5-LEN(G164))&amp;"}, "&amp;H164&amp;REPT(" ",23-LEN(H164))&amp;", "&amp;I164&amp;REPT(" ",19-LEN(I164))&amp;", "&amp;J164&amp;REPT(" ",20-LEN(J164))&amp;","&amp;" { "&amp;IF(AH164="",0,MID(AH164,1,LEN(AH164)-2))&amp;", "&amp;IF(BF164="",0,MID(BF164,1,LEN(BF164)-2))&amp;" } },"</f>
        <v>  {ExprOperator::ModAssign      , {false,false}, (ExprPromMode)0        , (MasterType)0      , MasterType::Char    , { (1&lt;&lt;(int)MasterType::Char) , (1&lt;&lt;(int)MasterType::Char)  } },</v>
      </c>
    </row>
    <row r="165" customFormat="false" ht="15" hidden="false" customHeight="false" outlineLevel="0" collapsed="false">
      <c r="A165" s="1" t="s">
        <v>133</v>
      </c>
      <c r="B165" s="2" t="s">
        <v>134</v>
      </c>
      <c r="C165" s="20" t="s">
        <v>135</v>
      </c>
      <c r="D165" s="3" t="s">
        <v>57</v>
      </c>
      <c r="E165" s="3" t="str">
        <f aca="false">IF(OR(F165="true",G165="true"),"X","-")</f>
        <v>X</v>
      </c>
      <c r="F165" s="3" t="str">
        <f aca="false">IF(COUNTIF(L165:U165,"X")&gt;1,"true","false")</f>
        <v>false</v>
      </c>
      <c r="G165" s="3" t="str">
        <f aca="false">IF(COUNTIF(AJ165:AS165,"X")&gt;1,"true","false")</f>
        <v>true</v>
      </c>
      <c r="H165" s="3" t="s">
        <v>58</v>
      </c>
      <c r="I165" s="3" t="s">
        <v>26</v>
      </c>
      <c r="J165" s="14" t="s">
        <v>30</v>
      </c>
      <c r="L165" s="1" t="s">
        <v>28</v>
      </c>
      <c r="M165" s="1" t="s">
        <v>28</v>
      </c>
      <c r="N165" s="1" t="s">
        <v>29</v>
      </c>
      <c r="O165" s="1" t="s">
        <v>28</v>
      </c>
      <c r="P165" s="1" t="s">
        <v>28</v>
      </c>
      <c r="Q165" s="1" t="s">
        <v>28</v>
      </c>
      <c r="R165" s="1" t="s">
        <v>28</v>
      </c>
      <c r="S165" s="1" t="s">
        <v>28</v>
      </c>
      <c r="T165" s="1" t="s">
        <v>28</v>
      </c>
      <c r="U165" s="1" t="s">
        <v>28</v>
      </c>
      <c r="V165" s="1" t="s">
        <v>28</v>
      </c>
      <c r="W165" s="21" t="str">
        <f aca="false">IF(L165="X","(1&lt;&lt;"&amp;L$2&amp;") | ","")</f>
        <v/>
      </c>
      <c r="X165" s="21" t="str">
        <f aca="false">IF(M165="X","(1&lt;&lt;"&amp;M$2&amp;") | ","")</f>
        <v/>
      </c>
      <c r="Y165" s="21" t="str">
        <f aca="false">IF(N165="X","(1&lt;&lt;"&amp;N$2&amp;") | ","")</f>
        <v>(1&lt;&lt;(int)MasterType::Short) | </v>
      </c>
      <c r="Z165" s="21" t="str">
        <f aca="false">IF(O165="X","(1&lt;&lt;"&amp;O$2&amp;") | ","")</f>
        <v/>
      </c>
      <c r="AA165" s="21" t="str">
        <f aca="false">IF(P165="X","(1&lt;&lt;"&amp;P$2&amp;") | ","")</f>
        <v/>
      </c>
      <c r="AB165" s="21" t="str">
        <f aca="false">IF(Q165="X","(1&lt;&lt;"&amp;Q$2&amp;") | ","")</f>
        <v/>
      </c>
      <c r="AC165" s="21" t="str">
        <f aca="false">IF(R165="X","(1&lt;&lt;"&amp;R$2&amp;") | ","")</f>
        <v/>
      </c>
      <c r="AD165" s="21" t="str">
        <f aca="false">IF(S165="X","(1&lt;&lt;"&amp;S$2&amp;") | ","")</f>
        <v/>
      </c>
      <c r="AE165" s="21" t="str">
        <f aca="false">IF(T165="X","(1&lt;&lt;"&amp;T$2&amp;") | ","")</f>
        <v/>
      </c>
      <c r="AF165" s="21" t="str">
        <f aca="false">IF(U165="X","(1&lt;&lt;"&amp;U$2&amp;") | ","")</f>
        <v/>
      </c>
      <c r="AG165" s="21" t="str">
        <f aca="false">IF(V165="X","(1&lt;&lt;"&amp;V$2&amp;") | ","")</f>
        <v/>
      </c>
      <c r="AH165" s="21" t="str">
        <f aca="false">W165&amp;X165&amp;Y165&amp;Z165&amp;AA165&amp;AB165&amp;AC165&amp;AD165&amp;AE165&amp;AF165&amp;AG165</f>
        <v>(1&lt;&lt;(int)MasterType::Short) | </v>
      </c>
      <c r="AJ165" s="1" t="s">
        <v>28</v>
      </c>
      <c r="AK165" s="1" t="s">
        <v>29</v>
      </c>
      <c r="AL165" s="1" t="s">
        <v>29</v>
      </c>
      <c r="AM165" s="1" t="s">
        <v>28</v>
      </c>
      <c r="AN165" s="1" t="s">
        <v>28</v>
      </c>
      <c r="AO165" s="1" t="s">
        <v>28</v>
      </c>
      <c r="AP165" s="1" t="s">
        <v>28</v>
      </c>
      <c r="AQ165" s="1" t="s">
        <v>28</v>
      </c>
      <c r="AR165" s="1" t="s">
        <v>28</v>
      </c>
      <c r="AS165" s="1" t="s">
        <v>28</v>
      </c>
      <c r="AT165" s="1" t="s">
        <v>28</v>
      </c>
      <c r="AU165" s="21" t="str">
        <f aca="false">IF(AJ165="X","(1&lt;&lt;"&amp;AJ$2&amp;") | ","")</f>
        <v/>
      </c>
      <c r="AV165" s="21" t="str">
        <f aca="false">IF(AK165="X","(1&lt;&lt;"&amp;AK$2&amp;") | ","")</f>
        <v>(1&lt;&lt;(int)MasterType::Char) | </v>
      </c>
      <c r="AW165" s="21" t="str">
        <f aca="false">IF(AL165="X","(1&lt;&lt;"&amp;AL$2&amp;") | ","")</f>
        <v>(1&lt;&lt;(int)MasterType::Short) | </v>
      </c>
      <c r="AX165" s="21" t="str">
        <f aca="false">IF(AM165="X","(1&lt;&lt;"&amp;AM$2&amp;") | ","")</f>
        <v/>
      </c>
      <c r="AY165" s="21" t="str">
        <f aca="false">IF(AN165="X","(1&lt;&lt;"&amp;AN$2&amp;") | ","")</f>
        <v/>
      </c>
      <c r="AZ165" s="21" t="str">
        <f aca="false">IF(AO165="X","(1&lt;&lt;"&amp;AO$2&amp;") | ","")</f>
        <v/>
      </c>
      <c r="BA165" s="21" t="str">
        <f aca="false">IF(AP165="X","(1&lt;&lt;"&amp;AP$2&amp;") | ","")</f>
        <v/>
      </c>
      <c r="BB165" s="21" t="str">
        <f aca="false">IF(AQ165="X","(1&lt;&lt;"&amp;AQ$2&amp;") | ","")</f>
        <v/>
      </c>
      <c r="BC165" s="21" t="str">
        <f aca="false">IF(AR165="X","(1&lt;&lt;"&amp;AR$2&amp;") | ","")</f>
        <v/>
      </c>
      <c r="BD165" s="21" t="str">
        <f aca="false">IF(AS165="X","(1&lt;&lt;"&amp;AS$2&amp;") | ","")</f>
        <v/>
      </c>
      <c r="BE165" s="21" t="str">
        <f aca="false">IF(AT165="X","(1&lt;&lt;"&amp;AT$2&amp;") | ","")</f>
        <v/>
      </c>
      <c r="BF165" s="21" t="str">
        <f aca="false">AU165&amp;AV165&amp;AW165&amp;AX165&amp;AY165&amp;AZ165&amp;BA165&amp;BB165&amp;BC165&amp;BD165&amp;BE165</f>
        <v>(1&lt;&lt;(int)MasterType::Char) | (1&lt;&lt;(int)MasterType::Short) | </v>
      </c>
      <c r="BH165" s="7" t="str">
        <f aca="false">"  {"&amp;A165&amp;REPT(" ",29-LEN(A165))&amp;", {"&amp;F165&amp;REPT(" ",5-LEN(F165))&amp;","&amp;G165&amp;REPT(" ",5-LEN(G165))&amp;"}, "&amp;H165&amp;REPT(" ",23-LEN(H165))&amp;", "&amp;I165&amp;REPT(" ",19-LEN(I165))&amp;", "&amp;J165&amp;REPT(" ",20-LEN(J165))&amp;","&amp;" { "&amp;IF(AH165="",0,MID(AH165,1,LEN(AH165)-2))&amp;", "&amp;IF(BF165="",0,MID(BF165,1,LEN(BF165)-2))&amp;" } },"</f>
        <v>  {ExprOperator::ModAssign      , {false,true }, ExprPromMode::ToResult , (MasterType)0      , MasterType::Short   , { (1&lt;&lt;(int)MasterType::Short) , (1&lt;&lt;(int)MasterType::Char) | (1&lt;&lt;(int)MasterType::Short)  } },</v>
      </c>
    </row>
    <row r="166" customFormat="false" ht="15" hidden="false" customHeight="false" outlineLevel="0" collapsed="false">
      <c r="A166" s="1" t="s">
        <v>133</v>
      </c>
      <c r="B166" s="2" t="s">
        <v>134</v>
      </c>
      <c r="C166" s="20" t="s">
        <v>135</v>
      </c>
      <c r="D166" s="3" t="s">
        <v>57</v>
      </c>
      <c r="E166" s="3" t="str">
        <f aca="false">IF(OR(F166="true",G166="true"),"X","-")</f>
        <v>X</v>
      </c>
      <c r="F166" s="3" t="str">
        <f aca="false">IF(COUNTIF(L166:U166,"X")&gt;1,"true","false")</f>
        <v>false</v>
      </c>
      <c r="G166" s="3" t="str">
        <f aca="false">IF(COUNTIF(AJ166:AS166,"X")&gt;1,"true","false")</f>
        <v>true</v>
      </c>
      <c r="H166" s="3" t="s">
        <v>58</v>
      </c>
      <c r="I166" s="3" t="s">
        <v>26</v>
      </c>
      <c r="J166" s="14" t="s">
        <v>31</v>
      </c>
      <c r="L166" s="1" t="s">
        <v>28</v>
      </c>
      <c r="M166" s="1" t="s">
        <v>28</v>
      </c>
      <c r="N166" s="1" t="s">
        <v>28</v>
      </c>
      <c r="O166" s="1" t="s">
        <v>29</v>
      </c>
      <c r="P166" s="1" t="s">
        <v>28</v>
      </c>
      <c r="Q166" s="1" t="s">
        <v>28</v>
      </c>
      <c r="R166" s="1" t="s">
        <v>28</v>
      </c>
      <c r="S166" s="1" t="s">
        <v>28</v>
      </c>
      <c r="T166" s="1" t="s">
        <v>28</v>
      </c>
      <c r="U166" s="1" t="s">
        <v>28</v>
      </c>
      <c r="V166" s="1" t="s">
        <v>28</v>
      </c>
      <c r="W166" s="21" t="str">
        <f aca="false">IF(L166="X","(1&lt;&lt;"&amp;L$2&amp;") | ","")</f>
        <v/>
      </c>
      <c r="X166" s="21" t="str">
        <f aca="false">IF(M166="X","(1&lt;&lt;"&amp;M$2&amp;") | ","")</f>
        <v/>
      </c>
      <c r="Y166" s="21" t="str">
        <f aca="false">IF(N166="X","(1&lt;&lt;"&amp;N$2&amp;") | ","")</f>
        <v/>
      </c>
      <c r="Z166" s="21" t="str">
        <f aca="false">IF(O166="X","(1&lt;&lt;"&amp;O$2&amp;") | ","")</f>
        <v>(1&lt;&lt;(int)MasterType::Integer) | </v>
      </c>
      <c r="AA166" s="21" t="str">
        <f aca="false">IF(P166="X","(1&lt;&lt;"&amp;P$2&amp;") | ","")</f>
        <v/>
      </c>
      <c r="AB166" s="21" t="str">
        <f aca="false">IF(Q166="X","(1&lt;&lt;"&amp;Q$2&amp;") | ","")</f>
        <v/>
      </c>
      <c r="AC166" s="21" t="str">
        <f aca="false">IF(R166="X","(1&lt;&lt;"&amp;R$2&amp;") | ","")</f>
        <v/>
      </c>
      <c r="AD166" s="21" t="str">
        <f aca="false">IF(S166="X","(1&lt;&lt;"&amp;S$2&amp;") | ","")</f>
        <v/>
      </c>
      <c r="AE166" s="21" t="str">
        <f aca="false">IF(T166="X","(1&lt;&lt;"&amp;T$2&amp;") | ","")</f>
        <v/>
      </c>
      <c r="AF166" s="21" t="str">
        <f aca="false">IF(U166="X","(1&lt;&lt;"&amp;U$2&amp;") | ","")</f>
        <v/>
      </c>
      <c r="AG166" s="21" t="str">
        <f aca="false">IF(V166="X","(1&lt;&lt;"&amp;V$2&amp;") | ","")</f>
        <v/>
      </c>
      <c r="AH166" s="21" t="str">
        <f aca="false">W166&amp;X166&amp;Y166&amp;Z166&amp;AA166&amp;AB166&amp;AC166&amp;AD166&amp;AE166&amp;AF166&amp;AG166</f>
        <v>(1&lt;&lt;(int)MasterType::Integer) | </v>
      </c>
      <c r="AJ166" s="1" t="s">
        <v>28</v>
      </c>
      <c r="AK166" s="1" t="s">
        <v>29</v>
      </c>
      <c r="AL166" s="1" t="s">
        <v>29</v>
      </c>
      <c r="AM166" s="1" t="s">
        <v>29</v>
      </c>
      <c r="AN166" s="1" t="s">
        <v>28</v>
      </c>
      <c r="AO166" s="1" t="s">
        <v>28</v>
      </c>
      <c r="AP166" s="1" t="s">
        <v>28</v>
      </c>
      <c r="AQ166" s="1" t="s">
        <v>28</v>
      </c>
      <c r="AR166" s="1" t="s">
        <v>28</v>
      </c>
      <c r="AS166" s="1" t="s">
        <v>28</v>
      </c>
      <c r="AT166" s="1" t="s">
        <v>28</v>
      </c>
      <c r="AU166" s="21" t="str">
        <f aca="false">IF(AJ166="X","(1&lt;&lt;"&amp;AJ$2&amp;") | ","")</f>
        <v/>
      </c>
      <c r="AV166" s="21" t="str">
        <f aca="false">IF(AK166="X","(1&lt;&lt;"&amp;AK$2&amp;") | ","")</f>
        <v>(1&lt;&lt;(int)MasterType::Char) | </v>
      </c>
      <c r="AW166" s="21" t="str">
        <f aca="false">IF(AL166="X","(1&lt;&lt;"&amp;AL$2&amp;") | ","")</f>
        <v>(1&lt;&lt;(int)MasterType::Short) | </v>
      </c>
      <c r="AX166" s="21" t="str">
        <f aca="false">IF(AM166="X","(1&lt;&lt;"&amp;AM$2&amp;") | ","")</f>
        <v>(1&lt;&lt;(int)MasterType::Integer) | </v>
      </c>
      <c r="AY166" s="21" t="str">
        <f aca="false">IF(AN166="X","(1&lt;&lt;"&amp;AN$2&amp;") | ","")</f>
        <v/>
      </c>
      <c r="AZ166" s="21" t="str">
        <f aca="false">IF(AO166="X","(1&lt;&lt;"&amp;AO$2&amp;") | ","")</f>
        <v/>
      </c>
      <c r="BA166" s="21" t="str">
        <f aca="false">IF(AP166="X","(1&lt;&lt;"&amp;AP$2&amp;") | ","")</f>
        <v/>
      </c>
      <c r="BB166" s="21" t="str">
        <f aca="false">IF(AQ166="X","(1&lt;&lt;"&amp;AQ$2&amp;") | ","")</f>
        <v/>
      </c>
      <c r="BC166" s="21" t="str">
        <f aca="false">IF(AR166="X","(1&lt;&lt;"&amp;AR$2&amp;") | ","")</f>
        <v/>
      </c>
      <c r="BD166" s="21" t="str">
        <f aca="false">IF(AS166="X","(1&lt;&lt;"&amp;AS$2&amp;") | ","")</f>
        <v/>
      </c>
      <c r="BE166" s="21" t="str">
        <f aca="false">IF(AT166="X","(1&lt;&lt;"&amp;AT$2&amp;") | ","")</f>
        <v/>
      </c>
      <c r="BF166" s="21" t="str">
        <f aca="false">AU166&amp;AV166&amp;AW166&amp;AX166&amp;AY166&amp;AZ166&amp;BA166&amp;BB166&amp;BC166&amp;BD166&amp;BE166</f>
        <v>(1&lt;&lt;(int)MasterType::Char) | (1&lt;&lt;(int)MasterType::Short) | (1&lt;&lt;(int)MasterType::Integer) | </v>
      </c>
      <c r="BH166" s="7" t="str">
        <f aca="false">"  {"&amp;A166&amp;REPT(" ",29-LEN(A166))&amp;", {"&amp;F166&amp;REPT(" ",5-LEN(F166))&amp;","&amp;G166&amp;REPT(" ",5-LEN(G166))&amp;"}, "&amp;H166&amp;REPT(" ",23-LEN(H166))&amp;", "&amp;I166&amp;REPT(" ",19-LEN(I166))&amp;", "&amp;J166&amp;REPT(" ",20-LEN(J166))&amp;","&amp;" { "&amp;IF(AH166="",0,MID(AH166,1,LEN(AH166)-2))&amp;", "&amp;IF(BF166="",0,MID(BF166,1,LEN(BF166)-2))&amp;" } },"</f>
        <v>  {ExprOperator::ModAssign      , {false,true }, ExprPromMode::ToResult , (MasterType)0      , MasterType::Integer , { (1&lt;&lt;(int)MasterType::Integer) , (1&lt;&lt;(int)MasterType::Char) | (1&lt;&lt;(int)MasterType::Short) | (1&lt;&lt;(int)MasterType::Integer)  } },</v>
      </c>
    </row>
    <row r="167" customFormat="false" ht="15" hidden="false" customHeight="false" outlineLevel="0" collapsed="false">
      <c r="A167" s="1" t="s">
        <v>133</v>
      </c>
      <c r="B167" s="2" t="s">
        <v>134</v>
      </c>
      <c r="C167" s="20" t="s">
        <v>135</v>
      </c>
      <c r="D167" s="3" t="s">
        <v>57</v>
      </c>
      <c r="E167" s="3" t="str">
        <f aca="false">IF(OR(F167="true",G167="true"),"X","-")</f>
        <v>X</v>
      </c>
      <c r="F167" s="3" t="str">
        <f aca="false">IF(COUNTIF(L167:U167,"X")&gt;1,"true","false")</f>
        <v>false</v>
      </c>
      <c r="G167" s="3" t="str">
        <f aca="false">IF(COUNTIF(AJ167:AS167,"X")&gt;1,"true","false")</f>
        <v>true</v>
      </c>
      <c r="H167" s="3" t="s">
        <v>58</v>
      </c>
      <c r="I167" s="3" t="s">
        <v>26</v>
      </c>
      <c r="J167" s="14" t="s">
        <v>32</v>
      </c>
      <c r="L167" s="1" t="s">
        <v>28</v>
      </c>
      <c r="M167" s="1" t="s">
        <v>28</v>
      </c>
      <c r="N167" s="1" t="s">
        <v>28</v>
      </c>
      <c r="O167" s="1" t="s">
        <v>28</v>
      </c>
      <c r="P167" s="1" t="s">
        <v>29</v>
      </c>
      <c r="Q167" s="1" t="s">
        <v>28</v>
      </c>
      <c r="R167" s="1" t="s">
        <v>28</v>
      </c>
      <c r="S167" s="1" t="s">
        <v>28</v>
      </c>
      <c r="T167" s="1" t="s">
        <v>28</v>
      </c>
      <c r="U167" s="1" t="s">
        <v>28</v>
      </c>
      <c r="V167" s="1" t="s">
        <v>28</v>
      </c>
      <c r="W167" s="21" t="str">
        <f aca="false">IF(L167="X","(1&lt;&lt;"&amp;L$2&amp;") | ","")</f>
        <v/>
      </c>
      <c r="X167" s="21" t="str">
        <f aca="false">IF(M167="X","(1&lt;&lt;"&amp;M$2&amp;") | ","")</f>
        <v/>
      </c>
      <c r="Y167" s="21" t="str">
        <f aca="false">IF(N167="X","(1&lt;&lt;"&amp;N$2&amp;") | ","")</f>
        <v/>
      </c>
      <c r="Z167" s="21" t="str">
        <f aca="false">IF(O167="X","(1&lt;&lt;"&amp;O$2&amp;") | ","")</f>
        <v/>
      </c>
      <c r="AA167" s="21" t="str">
        <f aca="false">IF(P167="X","(1&lt;&lt;"&amp;P$2&amp;") | ","")</f>
        <v>(1&lt;&lt;(int)MasterType::Long) | </v>
      </c>
      <c r="AB167" s="21" t="str">
        <f aca="false">IF(Q167="X","(1&lt;&lt;"&amp;Q$2&amp;") | ","")</f>
        <v/>
      </c>
      <c r="AC167" s="21" t="str">
        <f aca="false">IF(R167="X","(1&lt;&lt;"&amp;R$2&amp;") | ","")</f>
        <v/>
      </c>
      <c r="AD167" s="21" t="str">
        <f aca="false">IF(S167="X","(1&lt;&lt;"&amp;S$2&amp;") | ","")</f>
        <v/>
      </c>
      <c r="AE167" s="21" t="str">
        <f aca="false">IF(T167="X","(1&lt;&lt;"&amp;T$2&amp;") | ","")</f>
        <v/>
      </c>
      <c r="AF167" s="21" t="str">
        <f aca="false">IF(U167="X","(1&lt;&lt;"&amp;U$2&amp;") | ","")</f>
        <v/>
      </c>
      <c r="AG167" s="21" t="str">
        <f aca="false">IF(V167="X","(1&lt;&lt;"&amp;V$2&amp;") | ","")</f>
        <v/>
      </c>
      <c r="AH167" s="21" t="str">
        <f aca="false">W167&amp;X167&amp;Y167&amp;Z167&amp;AA167&amp;AB167&amp;AC167&amp;AD167&amp;AE167&amp;AF167&amp;AG167</f>
        <v>(1&lt;&lt;(int)MasterType::Long) | </v>
      </c>
      <c r="AJ167" s="1" t="s">
        <v>28</v>
      </c>
      <c r="AK167" s="1" t="s">
        <v>29</v>
      </c>
      <c r="AL167" s="1" t="s">
        <v>29</v>
      </c>
      <c r="AM167" s="1" t="s">
        <v>29</v>
      </c>
      <c r="AN167" s="1" t="s">
        <v>29</v>
      </c>
      <c r="AO167" s="1" t="s">
        <v>28</v>
      </c>
      <c r="AP167" s="1" t="s">
        <v>28</v>
      </c>
      <c r="AQ167" s="1" t="s">
        <v>28</v>
      </c>
      <c r="AR167" s="1" t="s">
        <v>28</v>
      </c>
      <c r="AS167" s="1" t="s">
        <v>28</v>
      </c>
      <c r="AT167" s="1" t="s">
        <v>28</v>
      </c>
      <c r="AU167" s="21" t="str">
        <f aca="false">IF(AJ167="X","(1&lt;&lt;"&amp;AJ$2&amp;") | ","")</f>
        <v/>
      </c>
      <c r="AV167" s="21" t="str">
        <f aca="false">IF(AK167="X","(1&lt;&lt;"&amp;AK$2&amp;") | ","")</f>
        <v>(1&lt;&lt;(int)MasterType::Char) | </v>
      </c>
      <c r="AW167" s="21" t="str">
        <f aca="false">IF(AL167="X","(1&lt;&lt;"&amp;AL$2&amp;") | ","")</f>
        <v>(1&lt;&lt;(int)MasterType::Short) | </v>
      </c>
      <c r="AX167" s="21" t="str">
        <f aca="false">IF(AM167="X","(1&lt;&lt;"&amp;AM$2&amp;") | ","")</f>
        <v>(1&lt;&lt;(int)MasterType::Integer) | </v>
      </c>
      <c r="AY167" s="21" t="str">
        <f aca="false">IF(AN167="X","(1&lt;&lt;"&amp;AN$2&amp;") | ","")</f>
        <v>(1&lt;&lt;(int)MasterType::Long) | </v>
      </c>
      <c r="AZ167" s="21" t="str">
        <f aca="false">IF(AO167="X","(1&lt;&lt;"&amp;AO$2&amp;") | ","")</f>
        <v/>
      </c>
      <c r="BA167" s="21" t="str">
        <f aca="false">IF(AP167="X","(1&lt;&lt;"&amp;AP$2&amp;") | ","")</f>
        <v/>
      </c>
      <c r="BB167" s="21" t="str">
        <f aca="false">IF(AQ167="X","(1&lt;&lt;"&amp;AQ$2&amp;") | ","")</f>
        <v/>
      </c>
      <c r="BC167" s="21" t="str">
        <f aca="false">IF(AR167="X","(1&lt;&lt;"&amp;AR$2&amp;") | ","")</f>
        <v/>
      </c>
      <c r="BD167" s="21" t="str">
        <f aca="false">IF(AS167="X","(1&lt;&lt;"&amp;AS$2&amp;") | ","")</f>
        <v/>
      </c>
      <c r="BE167" s="21" t="str">
        <f aca="false">IF(AT167="X","(1&lt;&lt;"&amp;AT$2&amp;") | ","")</f>
        <v/>
      </c>
      <c r="BF167" s="21" t="str">
        <f aca="false">AU167&amp;AV167&amp;AW167&amp;AX167&amp;AY167&amp;AZ167&amp;BA167&amp;BB167&amp;BC167&amp;BD167&amp;BE167</f>
        <v>(1&lt;&lt;(int)MasterType::Char) | (1&lt;&lt;(int)MasterType::Short) | (1&lt;&lt;(int)MasterType::Integer) | (1&lt;&lt;(int)MasterType::Long) | </v>
      </c>
      <c r="BH167" s="7" t="str">
        <f aca="false">"  {"&amp;A167&amp;REPT(" ",29-LEN(A167))&amp;", {"&amp;F167&amp;REPT(" ",5-LEN(F167))&amp;","&amp;G167&amp;REPT(" ",5-LEN(G167))&amp;"}, "&amp;H167&amp;REPT(" ",23-LEN(H167))&amp;", "&amp;I167&amp;REPT(" ",19-LEN(I167))&amp;", "&amp;J167&amp;REPT(" ",20-LEN(J167))&amp;","&amp;" { "&amp;IF(AH167="",0,MID(AH167,1,LEN(AH167)-2))&amp;", "&amp;IF(BF167="",0,MID(BF167,1,LEN(BF167)-2))&amp;" } },"</f>
        <v>  {ExprOperator::ModAssign      , {false,true }, ExprPromMode::ToResult , (MasterType)0      , MasterType::Long    , { (1&lt;&lt;(int)MasterType::Long) , (1&lt;&lt;(int)MasterType::Char) | (1&lt;&lt;(int)MasterType::Short) | (1&lt;&lt;(int)MasterType::Integer) | (1&lt;&lt;(int)MasterType::Long)  } },</v>
      </c>
    </row>
    <row r="168" customFormat="false" ht="15" hidden="false" customHeight="false" outlineLevel="0" collapsed="false">
      <c r="A168" s="1" t="s">
        <v>136</v>
      </c>
      <c r="B168" s="2" t="s">
        <v>137</v>
      </c>
      <c r="C168" s="20" t="s">
        <v>138</v>
      </c>
      <c r="D168" s="3" t="s">
        <v>57</v>
      </c>
      <c r="E168" s="3" t="str">
        <f aca="false">IF(OR(F168="true",G168="true"),"X","-")</f>
        <v>-</v>
      </c>
      <c r="F168" s="3" t="str">
        <f aca="false">IF(COUNTIF(L168:U168,"X")&gt;1,"true","false")</f>
        <v>false</v>
      </c>
      <c r="G168" s="3" t="str">
        <f aca="false">IF(COUNTIF(AJ168:AS168,"X")&gt;1,"true","false")</f>
        <v>false</v>
      </c>
      <c r="H168" s="3" t="s">
        <v>74</v>
      </c>
      <c r="I168" s="14" t="s">
        <v>27</v>
      </c>
      <c r="J168" s="14" t="s">
        <v>27</v>
      </c>
      <c r="L168" s="1" t="s">
        <v>28</v>
      </c>
      <c r="M168" s="1" t="s">
        <v>29</v>
      </c>
      <c r="N168" s="1" t="s">
        <v>28</v>
      </c>
      <c r="O168" s="1" t="s">
        <v>28</v>
      </c>
      <c r="P168" s="1" t="s">
        <v>28</v>
      </c>
      <c r="Q168" s="1" t="s">
        <v>28</v>
      </c>
      <c r="R168" s="1" t="s">
        <v>28</v>
      </c>
      <c r="S168" s="1" t="s">
        <v>28</v>
      </c>
      <c r="T168" s="1" t="s">
        <v>28</v>
      </c>
      <c r="U168" s="1" t="s">
        <v>28</v>
      </c>
      <c r="V168" s="1" t="s">
        <v>28</v>
      </c>
      <c r="W168" s="21" t="str">
        <f aca="false">IF(L168="X","(1&lt;&lt;"&amp;L$2&amp;") | ","")</f>
        <v/>
      </c>
      <c r="X168" s="21" t="str">
        <f aca="false">IF(M168="X","(1&lt;&lt;"&amp;M$2&amp;") | ","")</f>
        <v>(1&lt;&lt;(int)MasterType::Char) | </v>
      </c>
      <c r="Y168" s="21" t="str">
        <f aca="false">IF(N168="X","(1&lt;&lt;"&amp;N$2&amp;") | ","")</f>
        <v/>
      </c>
      <c r="Z168" s="21" t="str">
        <f aca="false">IF(O168="X","(1&lt;&lt;"&amp;O$2&amp;") | ","")</f>
        <v/>
      </c>
      <c r="AA168" s="21" t="str">
        <f aca="false">IF(P168="X","(1&lt;&lt;"&amp;P$2&amp;") | ","")</f>
        <v/>
      </c>
      <c r="AB168" s="21" t="str">
        <f aca="false">IF(Q168="X","(1&lt;&lt;"&amp;Q$2&amp;") | ","")</f>
        <v/>
      </c>
      <c r="AC168" s="21" t="str">
        <f aca="false">IF(R168="X","(1&lt;&lt;"&amp;R$2&amp;") | ","")</f>
        <v/>
      </c>
      <c r="AD168" s="21" t="str">
        <f aca="false">IF(S168="X","(1&lt;&lt;"&amp;S$2&amp;") | ","")</f>
        <v/>
      </c>
      <c r="AE168" s="21" t="str">
        <f aca="false">IF(T168="X","(1&lt;&lt;"&amp;T$2&amp;") | ","")</f>
        <v/>
      </c>
      <c r="AF168" s="21" t="str">
        <f aca="false">IF(U168="X","(1&lt;&lt;"&amp;U$2&amp;") | ","")</f>
        <v/>
      </c>
      <c r="AG168" s="21" t="str">
        <f aca="false">IF(V168="X","(1&lt;&lt;"&amp;V$2&amp;") | ","")</f>
        <v/>
      </c>
      <c r="AH168" s="21" t="str">
        <f aca="false">W168&amp;X168&amp;Y168&amp;Z168&amp;AA168&amp;AB168&amp;AC168&amp;AD168&amp;AE168&amp;AF168&amp;AG168</f>
        <v>(1&lt;&lt;(int)MasterType::Char) | </v>
      </c>
      <c r="AJ168" s="1" t="s">
        <v>28</v>
      </c>
      <c r="AK168" s="1" t="s">
        <v>29</v>
      </c>
      <c r="AL168" s="1" t="s">
        <v>28</v>
      </c>
      <c r="AM168" s="1" t="s">
        <v>28</v>
      </c>
      <c r="AN168" s="1" t="s">
        <v>28</v>
      </c>
      <c r="AO168" s="1" t="s">
        <v>28</v>
      </c>
      <c r="AP168" s="1" t="s">
        <v>28</v>
      </c>
      <c r="AQ168" s="1" t="s">
        <v>28</v>
      </c>
      <c r="AR168" s="1" t="s">
        <v>28</v>
      </c>
      <c r="AS168" s="1" t="s">
        <v>28</v>
      </c>
      <c r="AT168" s="1" t="s">
        <v>28</v>
      </c>
      <c r="AU168" s="21" t="str">
        <f aca="false">IF(AJ168="X","(1&lt;&lt;"&amp;AJ$2&amp;") | ","")</f>
        <v/>
      </c>
      <c r="AV168" s="21" t="str">
        <f aca="false">IF(AK168="X","(1&lt;&lt;"&amp;AK$2&amp;") | ","")</f>
        <v>(1&lt;&lt;(int)MasterType::Char) | </v>
      </c>
      <c r="AW168" s="21" t="str">
        <f aca="false">IF(AL168="X","(1&lt;&lt;"&amp;AL$2&amp;") | ","")</f>
        <v/>
      </c>
      <c r="AX168" s="21" t="str">
        <f aca="false">IF(AM168="X","(1&lt;&lt;"&amp;AM$2&amp;") | ","")</f>
        <v/>
      </c>
      <c r="AY168" s="21" t="str">
        <f aca="false">IF(AN168="X","(1&lt;&lt;"&amp;AN$2&amp;") | ","")</f>
        <v/>
      </c>
      <c r="AZ168" s="21" t="str">
        <f aca="false">IF(AO168="X","(1&lt;&lt;"&amp;AO$2&amp;") | ","")</f>
        <v/>
      </c>
      <c r="BA168" s="21" t="str">
        <f aca="false">IF(AP168="X","(1&lt;&lt;"&amp;AP$2&amp;") | ","")</f>
        <v/>
      </c>
      <c r="BB168" s="21" t="str">
        <f aca="false">IF(AQ168="X","(1&lt;&lt;"&amp;AQ$2&amp;") | ","")</f>
        <v/>
      </c>
      <c r="BC168" s="21" t="str">
        <f aca="false">IF(AR168="X","(1&lt;&lt;"&amp;AR$2&amp;") | ","")</f>
        <v/>
      </c>
      <c r="BD168" s="21" t="str">
        <f aca="false">IF(AS168="X","(1&lt;&lt;"&amp;AS$2&amp;") | ","")</f>
        <v/>
      </c>
      <c r="BE168" s="21" t="str">
        <f aca="false">IF(AT168="X","(1&lt;&lt;"&amp;AT$2&amp;") | ","")</f>
        <v/>
      </c>
      <c r="BF168" s="21" t="str">
        <f aca="false">AU168&amp;AV168&amp;AW168&amp;AX168&amp;AY168&amp;AZ168&amp;BA168&amp;BB168&amp;BC168&amp;BD168&amp;BE168</f>
        <v>(1&lt;&lt;(int)MasterType::Char) | </v>
      </c>
      <c r="BH168" s="7" t="str">
        <f aca="false">"  {"&amp;A168&amp;REPT(" ",29-LEN(A168))&amp;", {"&amp;F168&amp;REPT(" ",5-LEN(F168))&amp;","&amp;G168&amp;REPT(" ",5-LEN(G168))&amp;"}, "&amp;H168&amp;REPT(" ",23-LEN(H168))&amp;", "&amp;I168&amp;REPT(" ",19-LEN(I168))&amp;", "&amp;J168&amp;REPT(" ",20-LEN(J168))&amp;","&amp;" { "&amp;IF(AH168="",0,MID(AH168,1,LEN(AH168)-2))&amp;", "&amp;IF(BF168="",0,MID(BF168,1,LEN(BF168)-2))&amp;" } },"</f>
        <v>  {ExprOperator::ShlAssign      , {false,false}, ExprPromMode::ToOther  , MasterType::Char   , MasterType::Char    , { (1&lt;&lt;(int)MasterType::Char) , (1&lt;&lt;(int)MasterType::Char)  } },</v>
      </c>
    </row>
    <row r="169" customFormat="false" ht="15" hidden="false" customHeight="false" outlineLevel="0" collapsed="false">
      <c r="A169" s="1" t="s">
        <v>136</v>
      </c>
      <c r="B169" s="2" t="s">
        <v>137</v>
      </c>
      <c r="C169" s="20" t="s">
        <v>138</v>
      </c>
      <c r="D169" s="3" t="s">
        <v>57</v>
      </c>
      <c r="E169" s="3" t="str">
        <f aca="false">IF(OR(F169="true",G169="true"),"X","-")</f>
        <v>X</v>
      </c>
      <c r="F169" s="3" t="str">
        <f aca="false">IF(COUNTIF(L169:U169,"X")&gt;1,"true","false")</f>
        <v>false</v>
      </c>
      <c r="G169" s="3" t="str">
        <f aca="false">IF(COUNTIF(AJ169:AS169,"X")&gt;1,"true","false")</f>
        <v>true</v>
      </c>
      <c r="H169" s="3" t="s">
        <v>74</v>
      </c>
      <c r="I169" s="14" t="s">
        <v>30</v>
      </c>
      <c r="J169" s="14" t="s">
        <v>30</v>
      </c>
      <c r="L169" s="1" t="s">
        <v>28</v>
      </c>
      <c r="M169" s="1" t="s">
        <v>28</v>
      </c>
      <c r="N169" s="1" t="s">
        <v>29</v>
      </c>
      <c r="O169" s="1" t="s">
        <v>28</v>
      </c>
      <c r="P169" s="1" t="s">
        <v>28</v>
      </c>
      <c r="Q169" s="1" t="s">
        <v>28</v>
      </c>
      <c r="R169" s="1" t="s">
        <v>28</v>
      </c>
      <c r="S169" s="1" t="s">
        <v>28</v>
      </c>
      <c r="T169" s="1" t="s">
        <v>28</v>
      </c>
      <c r="U169" s="1" t="s">
        <v>28</v>
      </c>
      <c r="V169" s="1" t="s">
        <v>28</v>
      </c>
      <c r="W169" s="21" t="str">
        <f aca="false">IF(L169="X","(1&lt;&lt;"&amp;L$2&amp;") | ","")</f>
        <v/>
      </c>
      <c r="X169" s="21" t="str">
        <f aca="false">IF(M169="X","(1&lt;&lt;"&amp;M$2&amp;") | ","")</f>
        <v/>
      </c>
      <c r="Y169" s="21" t="str">
        <f aca="false">IF(N169="X","(1&lt;&lt;"&amp;N$2&amp;") | ","")</f>
        <v>(1&lt;&lt;(int)MasterType::Short) | </v>
      </c>
      <c r="Z169" s="21" t="str">
        <f aca="false">IF(O169="X","(1&lt;&lt;"&amp;O$2&amp;") | ","")</f>
        <v/>
      </c>
      <c r="AA169" s="21" t="str">
        <f aca="false">IF(P169="X","(1&lt;&lt;"&amp;P$2&amp;") | ","")</f>
        <v/>
      </c>
      <c r="AB169" s="21" t="str">
        <f aca="false">IF(Q169="X","(1&lt;&lt;"&amp;Q$2&amp;") | ","")</f>
        <v/>
      </c>
      <c r="AC169" s="21" t="str">
        <f aca="false">IF(R169="X","(1&lt;&lt;"&amp;R$2&amp;") | ","")</f>
        <v/>
      </c>
      <c r="AD169" s="21" t="str">
        <f aca="false">IF(S169="X","(1&lt;&lt;"&amp;S$2&amp;") | ","")</f>
        <v/>
      </c>
      <c r="AE169" s="21" t="str">
        <f aca="false">IF(T169="X","(1&lt;&lt;"&amp;T$2&amp;") | ","")</f>
        <v/>
      </c>
      <c r="AF169" s="21" t="str">
        <f aca="false">IF(U169="X","(1&lt;&lt;"&amp;U$2&amp;") | ","")</f>
        <v/>
      </c>
      <c r="AG169" s="21" t="str">
        <f aca="false">IF(V169="X","(1&lt;&lt;"&amp;V$2&amp;") | ","")</f>
        <v/>
      </c>
      <c r="AH169" s="21" t="str">
        <f aca="false">W169&amp;X169&amp;Y169&amp;Z169&amp;AA169&amp;AB169&amp;AC169&amp;AD169&amp;AE169&amp;AF169&amp;AG169</f>
        <v>(1&lt;&lt;(int)MasterType::Short) | </v>
      </c>
      <c r="AJ169" s="1" t="s">
        <v>28</v>
      </c>
      <c r="AK169" s="1" t="s">
        <v>29</v>
      </c>
      <c r="AL169" s="1" t="s">
        <v>29</v>
      </c>
      <c r="AM169" s="1" t="s">
        <v>28</v>
      </c>
      <c r="AN169" s="1" t="s">
        <v>28</v>
      </c>
      <c r="AO169" s="1" t="s">
        <v>28</v>
      </c>
      <c r="AP169" s="1" t="s">
        <v>28</v>
      </c>
      <c r="AQ169" s="1" t="s">
        <v>28</v>
      </c>
      <c r="AR169" s="1" t="s">
        <v>28</v>
      </c>
      <c r="AS169" s="1" t="s">
        <v>28</v>
      </c>
      <c r="AT169" s="1" t="s">
        <v>28</v>
      </c>
      <c r="AU169" s="21" t="str">
        <f aca="false">IF(AJ169="X","(1&lt;&lt;"&amp;AJ$2&amp;") | ","")</f>
        <v/>
      </c>
      <c r="AV169" s="21" t="str">
        <f aca="false">IF(AK169="X","(1&lt;&lt;"&amp;AK$2&amp;") | ","")</f>
        <v>(1&lt;&lt;(int)MasterType::Char) | </v>
      </c>
      <c r="AW169" s="21" t="str">
        <f aca="false">IF(AL169="X","(1&lt;&lt;"&amp;AL$2&amp;") | ","")</f>
        <v>(1&lt;&lt;(int)MasterType::Short) | </v>
      </c>
      <c r="AX169" s="21" t="str">
        <f aca="false">IF(AM169="X","(1&lt;&lt;"&amp;AM$2&amp;") | ","")</f>
        <v/>
      </c>
      <c r="AY169" s="21" t="str">
        <f aca="false">IF(AN169="X","(1&lt;&lt;"&amp;AN$2&amp;") | ","")</f>
        <v/>
      </c>
      <c r="AZ169" s="21" t="str">
        <f aca="false">IF(AO169="X","(1&lt;&lt;"&amp;AO$2&amp;") | ","")</f>
        <v/>
      </c>
      <c r="BA169" s="21" t="str">
        <f aca="false">IF(AP169="X","(1&lt;&lt;"&amp;AP$2&amp;") | ","")</f>
        <v/>
      </c>
      <c r="BB169" s="21" t="str">
        <f aca="false">IF(AQ169="X","(1&lt;&lt;"&amp;AQ$2&amp;") | ","")</f>
        <v/>
      </c>
      <c r="BC169" s="21" t="str">
        <f aca="false">IF(AR169="X","(1&lt;&lt;"&amp;AR$2&amp;") | ","")</f>
        <v/>
      </c>
      <c r="BD169" s="21" t="str">
        <f aca="false">IF(AS169="X","(1&lt;&lt;"&amp;AS$2&amp;") | ","")</f>
        <v/>
      </c>
      <c r="BE169" s="21" t="str">
        <f aca="false">IF(AT169="X","(1&lt;&lt;"&amp;AT$2&amp;") | ","")</f>
        <v/>
      </c>
      <c r="BF169" s="21" t="str">
        <f aca="false">AU169&amp;AV169&amp;AW169&amp;AX169&amp;AY169&amp;AZ169&amp;BA169&amp;BB169&amp;BC169&amp;BD169&amp;BE169</f>
        <v>(1&lt;&lt;(int)MasterType::Char) | (1&lt;&lt;(int)MasterType::Short) | </v>
      </c>
      <c r="BH169" s="7" t="str">
        <f aca="false">"  {"&amp;A169&amp;REPT(" ",29-LEN(A169))&amp;", {"&amp;F169&amp;REPT(" ",5-LEN(F169))&amp;","&amp;G169&amp;REPT(" ",5-LEN(G169))&amp;"}, "&amp;H169&amp;REPT(" ",23-LEN(H169))&amp;", "&amp;I169&amp;REPT(" ",19-LEN(I169))&amp;", "&amp;J169&amp;REPT(" ",20-LEN(J169))&amp;","&amp;" { "&amp;IF(AH169="",0,MID(AH169,1,LEN(AH169)-2))&amp;", "&amp;IF(BF169="",0,MID(BF169,1,LEN(BF169)-2))&amp;" } },"</f>
        <v>  {ExprOperator::ShlAssign      , {false,true }, ExprPromMode::ToOther  , MasterType::Short  , MasterType::Short   , { (1&lt;&lt;(int)MasterType::Short) , (1&lt;&lt;(int)MasterType::Char) | (1&lt;&lt;(int)MasterType::Short)  } },</v>
      </c>
    </row>
    <row r="170" customFormat="false" ht="15" hidden="false" customHeight="false" outlineLevel="0" collapsed="false">
      <c r="A170" s="1" t="s">
        <v>136</v>
      </c>
      <c r="B170" s="2" t="s">
        <v>137</v>
      </c>
      <c r="C170" s="20" t="s">
        <v>138</v>
      </c>
      <c r="D170" s="3" t="s">
        <v>57</v>
      </c>
      <c r="E170" s="3" t="str">
        <f aca="false">IF(OR(F170="true",G170="true"),"X","-")</f>
        <v>X</v>
      </c>
      <c r="F170" s="3" t="str">
        <f aca="false">IF(COUNTIF(L170:U170,"X")&gt;1,"true","false")</f>
        <v>false</v>
      </c>
      <c r="G170" s="3" t="str">
        <f aca="false">IF(COUNTIF(AJ170:AS170,"X")&gt;1,"true","false")</f>
        <v>true</v>
      </c>
      <c r="H170" s="3" t="s">
        <v>74</v>
      </c>
      <c r="I170" s="14" t="s">
        <v>31</v>
      </c>
      <c r="J170" s="14" t="s">
        <v>31</v>
      </c>
      <c r="L170" s="1" t="s">
        <v>28</v>
      </c>
      <c r="M170" s="1" t="s">
        <v>28</v>
      </c>
      <c r="N170" s="1" t="s">
        <v>28</v>
      </c>
      <c r="O170" s="1" t="s">
        <v>29</v>
      </c>
      <c r="P170" s="1" t="s">
        <v>28</v>
      </c>
      <c r="Q170" s="1" t="s">
        <v>28</v>
      </c>
      <c r="R170" s="1" t="s">
        <v>28</v>
      </c>
      <c r="S170" s="1" t="s">
        <v>28</v>
      </c>
      <c r="T170" s="1" t="s">
        <v>28</v>
      </c>
      <c r="U170" s="1" t="s">
        <v>28</v>
      </c>
      <c r="V170" s="1" t="s">
        <v>28</v>
      </c>
      <c r="W170" s="21" t="str">
        <f aca="false">IF(L170="X","(1&lt;&lt;"&amp;L$2&amp;") | ","")</f>
        <v/>
      </c>
      <c r="X170" s="21" t="str">
        <f aca="false">IF(M170="X","(1&lt;&lt;"&amp;M$2&amp;") | ","")</f>
        <v/>
      </c>
      <c r="Y170" s="21" t="str">
        <f aca="false">IF(N170="X","(1&lt;&lt;"&amp;N$2&amp;") | ","")</f>
        <v/>
      </c>
      <c r="Z170" s="21" t="str">
        <f aca="false">IF(O170="X","(1&lt;&lt;"&amp;O$2&amp;") | ","")</f>
        <v>(1&lt;&lt;(int)MasterType::Integer) | </v>
      </c>
      <c r="AA170" s="21" t="str">
        <f aca="false">IF(P170="X","(1&lt;&lt;"&amp;P$2&amp;") | ","")</f>
        <v/>
      </c>
      <c r="AB170" s="21" t="str">
        <f aca="false">IF(Q170="X","(1&lt;&lt;"&amp;Q$2&amp;") | ","")</f>
        <v/>
      </c>
      <c r="AC170" s="21" t="str">
        <f aca="false">IF(R170="X","(1&lt;&lt;"&amp;R$2&amp;") | ","")</f>
        <v/>
      </c>
      <c r="AD170" s="21" t="str">
        <f aca="false">IF(S170="X","(1&lt;&lt;"&amp;S$2&amp;") | ","")</f>
        <v/>
      </c>
      <c r="AE170" s="21" t="str">
        <f aca="false">IF(T170="X","(1&lt;&lt;"&amp;T$2&amp;") | ","")</f>
        <v/>
      </c>
      <c r="AF170" s="21" t="str">
        <f aca="false">IF(U170="X","(1&lt;&lt;"&amp;U$2&amp;") | ","")</f>
        <v/>
      </c>
      <c r="AG170" s="21" t="str">
        <f aca="false">IF(V170="X","(1&lt;&lt;"&amp;V$2&amp;") | ","")</f>
        <v/>
      </c>
      <c r="AH170" s="21" t="str">
        <f aca="false">W170&amp;X170&amp;Y170&amp;Z170&amp;AA170&amp;AB170&amp;AC170&amp;AD170&amp;AE170&amp;AF170&amp;AG170</f>
        <v>(1&lt;&lt;(int)MasterType::Integer) | </v>
      </c>
      <c r="AJ170" s="1" t="s">
        <v>28</v>
      </c>
      <c r="AK170" s="1" t="s">
        <v>29</v>
      </c>
      <c r="AL170" s="1" t="s">
        <v>29</v>
      </c>
      <c r="AM170" s="1" t="s">
        <v>29</v>
      </c>
      <c r="AN170" s="1" t="s">
        <v>28</v>
      </c>
      <c r="AO170" s="1" t="s">
        <v>28</v>
      </c>
      <c r="AP170" s="1" t="s">
        <v>28</v>
      </c>
      <c r="AQ170" s="1" t="s">
        <v>28</v>
      </c>
      <c r="AR170" s="1" t="s">
        <v>28</v>
      </c>
      <c r="AS170" s="1" t="s">
        <v>28</v>
      </c>
      <c r="AT170" s="1" t="s">
        <v>28</v>
      </c>
      <c r="AU170" s="21" t="str">
        <f aca="false">IF(AJ170="X","(1&lt;&lt;"&amp;AJ$2&amp;") | ","")</f>
        <v/>
      </c>
      <c r="AV170" s="21" t="str">
        <f aca="false">IF(AK170="X","(1&lt;&lt;"&amp;AK$2&amp;") | ","")</f>
        <v>(1&lt;&lt;(int)MasterType::Char) | </v>
      </c>
      <c r="AW170" s="21" t="str">
        <f aca="false">IF(AL170="X","(1&lt;&lt;"&amp;AL$2&amp;") | ","")</f>
        <v>(1&lt;&lt;(int)MasterType::Short) | </v>
      </c>
      <c r="AX170" s="21" t="str">
        <f aca="false">IF(AM170="X","(1&lt;&lt;"&amp;AM$2&amp;") | ","")</f>
        <v>(1&lt;&lt;(int)MasterType::Integer) | </v>
      </c>
      <c r="AY170" s="21" t="str">
        <f aca="false">IF(AN170="X","(1&lt;&lt;"&amp;AN$2&amp;") | ","")</f>
        <v/>
      </c>
      <c r="AZ170" s="21" t="str">
        <f aca="false">IF(AO170="X","(1&lt;&lt;"&amp;AO$2&amp;") | ","")</f>
        <v/>
      </c>
      <c r="BA170" s="21" t="str">
        <f aca="false">IF(AP170="X","(1&lt;&lt;"&amp;AP$2&amp;") | ","")</f>
        <v/>
      </c>
      <c r="BB170" s="21" t="str">
        <f aca="false">IF(AQ170="X","(1&lt;&lt;"&amp;AQ$2&amp;") | ","")</f>
        <v/>
      </c>
      <c r="BC170" s="21" t="str">
        <f aca="false">IF(AR170="X","(1&lt;&lt;"&amp;AR$2&amp;") | ","")</f>
        <v/>
      </c>
      <c r="BD170" s="21" t="str">
        <f aca="false">IF(AS170="X","(1&lt;&lt;"&amp;AS$2&amp;") | ","")</f>
        <v/>
      </c>
      <c r="BE170" s="21" t="str">
        <f aca="false">IF(AT170="X","(1&lt;&lt;"&amp;AT$2&amp;") | ","")</f>
        <v/>
      </c>
      <c r="BF170" s="21" t="str">
        <f aca="false">AU170&amp;AV170&amp;AW170&amp;AX170&amp;AY170&amp;AZ170&amp;BA170&amp;BB170&amp;BC170&amp;BD170&amp;BE170</f>
        <v>(1&lt;&lt;(int)MasterType::Char) | (1&lt;&lt;(int)MasterType::Short) | (1&lt;&lt;(int)MasterType::Integer) | </v>
      </c>
      <c r="BH170" s="7" t="str">
        <f aca="false">"  {"&amp;A170&amp;REPT(" ",29-LEN(A170))&amp;", {"&amp;F170&amp;REPT(" ",5-LEN(F170))&amp;","&amp;G170&amp;REPT(" ",5-LEN(G170))&amp;"}, "&amp;H170&amp;REPT(" ",23-LEN(H170))&amp;", "&amp;I170&amp;REPT(" ",19-LEN(I170))&amp;", "&amp;J170&amp;REPT(" ",20-LEN(J170))&amp;","&amp;" { "&amp;IF(AH170="",0,MID(AH170,1,LEN(AH170)-2))&amp;", "&amp;IF(BF170="",0,MID(BF170,1,LEN(BF170)-2))&amp;" } },"</f>
        <v>  {ExprOperator::ShlAssign      , {false,true }, ExprPromMode::ToOther  , MasterType::Integer, MasterType::Integer , { (1&lt;&lt;(int)MasterType::Integer) , (1&lt;&lt;(int)MasterType::Char) | (1&lt;&lt;(int)MasterType::Short) | (1&lt;&lt;(int)MasterType::Integer)  } },</v>
      </c>
    </row>
    <row r="171" customFormat="false" ht="15" hidden="false" customHeight="false" outlineLevel="0" collapsed="false">
      <c r="A171" s="1" t="s">
        <v>136</v>
      </c>
      <c r="B171" s="2" t="s">
        <v>137</v>
      </c>
      <c r="C171" s="20" t="s">
        <v>138</v>
      </c>
      <c r="D171" s="3" t="s">
        <v>57</v>
      </c>
      <c r="E171" s="3" t="str">
        <f aca="false">IF(OR(F171="true",G171="true"),"X","-")</f>
        <v>X</v>
      </c>
      <c r="F171" s="3" t="str">
        <f aca="false">IF(COUNTIF(L171:U171,"X")&gt;1,"true","false")</f>
        <v>false</v>
      </c>
      <c r="G171" s="3" t="str">
        <f aca="false">IF(COUNTIF(AJ171:AS171,"X")&gt;1,"true","false")</f>
        <v>true</v>
      </c>
      <c r="H171" s="3" t="s">
        <v>74</v>
      </c>
      <c r="I171" s="14" t="s">
        <v>32</v>
      </c>
      <c r="J171" s="14" t="s">
        <v>32</v>
      </c>
      <c r="L171" s="1" t="s">
        <v>28</v>
      </c>
      <c r="M171" s="1" t="s">
        <v>28</v>
      </c>
      <c r="N171" s="1" t="s">
        <v>28</v>
      </c>
      <c r="O171" s="1" t="s">
        <v>28</v>
      </c>
      <c r="P171" s="1" t="s">
        <v>29</v>
      </c>
      <c r="Q171" s="1" t="s">
        <v>28</v>
      </c>
      <c r="R171" s="1" t="s">
        <v>28</v>
      </c>
      <c r="S171" s="1" t="s">
        <v>28</v>
      </c>
      <c r="T171" s="1" t="s">
        <v>28</v>
      </c>
      <c r="U171" s="1" t="s">
        <v>28</v>
      </c>
      <c r="V171" s="1" t="s">
        <v>28</v>
      </c>
      <c r="W171" s="21" t="str">
        <f aca="false">IF(L171="X","(1&lt;&lt;"&amp;L$2&amp;") | ","")</f>
        <v/>
      </c>
      <c r="X171" s="21" t="str">
        <f aca="false">IF(M171="X","(1&lt;&lt;"&amp;M$2&amp;") | ","")</f>
        <v/>
      </c>
      <c r="Y171" s="21" t="str">
        <f aca="false">IF(N171="X","(1&lt;&lt;"&amp;N$2&amp;") | ","")</f>
        <v/>
      </c>
      <c r="Z171" s="21" t="str">
        <f aca="false">IF(O171="X","(1&lt;&lt;"&amp;O$2&amp;") | ","")</f>
        <v/>
      </c>
      <c r="AA171" s="21" t="str">
        <f aca="false">IF(P171="X","(1&lt;&lt;"&amp;P$2&amp;") | ","")</f>
        <v>(1&lt;&lt;(int)MasterType::Long) | </v>
      </c>
      <c r="AB171" s="21" t="str">
        <f aca="false">IF(Q171="X","(1&lt;&lt;"&amp;Q$2&amp;") | ","")</f>
        <v/>
      </c>
      <c r="AC171" s="21" t="str">
        <f aca="false">IF(R171="X","(1&lt;&lt;"&amp;R$2&amp;") | ","")</f>
        <v/>
      </c>
      <c r="AD171" s="21" t="str">
        <f aca="false">IF(S171="X","(1&lt;&lt;"&amp;S$2&amp;") | ","")</f>
        <v/>
      </c>
      <c r="AE171" s="21" t="str">
        <f aca="false">IF(T171="X","(1&lt;&lt;"&amp;T$2&amp;") | ","")</f>
        <v/>
      </c>
      <c r="AF171" s="21" t="str">
        <f aca="false">IF(U171="X","(1&lt;&lt;"&amp;U$2&amp;") | ","")</f>
        <v/>
      </c>
      <c r="AG171" s="21" t="str">
        <f aca="false">IF(V171="X","(1&lt;&lt;"&amp;V$2&amp;") | ","")</f>
        <v/>
      </c>
      <c r="AH171" s="21" t="str">
        <f aca="false">W171&amp;X171&amp;Y171&amp;Z171&amp;AA171&amp;AB171&amp;AC171&amp;AD171&amp;AE171&amp;AF171&amp;AG171</f>
        <v>(1&lt;&lt;(int)MasterType::Long) | </v>
      </c>
      <c r="AJ171" s="1" t="s">
        <v>28</v>
      </c>
      <c r="AK171" s="1" t="s">
        <v>29</v>
      </c>
      <c r="AL171" s="1" t="s">
        <v>29</v>
      </c>
      <c r="AM171" s="1" t="s">
        <v>29</v>
      </c>
      <c r="AN171" s="1" t="s">
        <v>29</v>
      </c>
      <c r="AO171" s="1" t="s">
        <v>28</v>
      </c>
      <c r="AP171" s="1" t="s">
        <v>28</v>
      </c>
      <c r="AQ171" s="1" t="s">
        <v>28</v>
      </c>
      <c r="AR171" s="1" t="s">
        <v>28</v>
      </c>
      <c r="AS171" s="1" t="s">
        <v>28</v>
      </c>
      <c r="AT171" s="1" t="s">
        <v>28</v>
      </c>
      <c r="AU171" s="21" t="str">
        <f aca="false">IF(AJ171="X","(1&lt;&lt;"&amp;AJ$2&amp;") | ","")</f>
        <v/>
      </c>
      <c r="AV171" s="21" t="str">
        <f aca="false">IF(AK171="X","(1&lt;&lt;"&amp;AK$2&amp;") | ","")</f>
        <v>(1&lt;&lt;(int)MasterType::Char) | </v>
      </c>
      <c r="AW171" s="21" t="str">
        <f aca="false">IF(AL171="X","(1&lt;&lt;"&amp;AL$2&amp;") | ","")</f>
        <v>(1&lt;&lt;(int)MasterType::Short) | </v>
      </c>
      <c r="AX171" s="21" t="str">
        <f aca="false">IF(AM171="X","(1&lt;&lt;"&amp;AM$2&amp;") | ","")</f>
        <v>(1&lt;&lt;(int)MasterType::Integer) | </v>
      </c>
      <c r="AY171" s="21" t="str">
        <f aca="false">IF(AN171="X","(1&lt;&lt;"&amp;AN$2&amp;") | ","")</f>
        <v>(1&lt;&lt;(int)MasterType::Long) | </v>
      </c>
      <c r="AZ171" s="21" t="str">
        <f aca="false">IF(AO171="X","(1&lt;&lt;"&amp;AO$2&amp;") | ","")</f>
        <v/>
      </c>
      <c r="BA171" s="21" t="str">
        <f aca="false">IF(AP171="X","(1&lt;&lt;"&amp;AP$2&amp;") | ","")</f>
        <v/>
      </c>
      <c r="BB171" s="21" t="str">
        <f aca="false">IF(AQ171="X","(1&lt;&lt;"&amp;AQ$2&amp;") | ","")</f>
        <v/>
      </c>
      <c r="BC171" s="21" t="str">
        <f aca="false">IF(AR171="X","(1&lt;&lt;"&amp;AR$2&amp;") | ","")</f>
        <v/>
      </c>
      <c r="BD171" s="21" t="str">
        <f aca="false">IF(AS171="X","(1&lt;&lt;"&amp;AS$2&amp;") | ","")</f>
        <v/>
      </c>
      <c r="BE171" s="21" t="str">
        <f aca="false">IF(AT171="X","(1&lt;&lt;"&amp;AT$2&amp;") | ","")</f>
        <v/>
      </c>
      <c r="BF171" s="21" t="str">
        <f aca="false">AU171&amp;AV171&amp;AW171&amp;AX171&amp;AY171&amp;AZ171&amp;BA171&amp;BB171&amp;BC171&amp;BD171&amp;BE171</f>
        <v>(1&lt;&lt;(int)MasterType::Char) | (1&lt;&lt;(int)MasterType::Short) | (1&lt;&lt;(int)MasterType::Integer) | (1&lt;&lt;(int)MasterType::Long) | </v>
      </c>
      <c r="BH171" s="7" t="str">
        <f aca="false">"  {"&amp;A171&amp;REPT(" ",29-LEN(A171))&amp;", {"&amp;F171&amp;REPT(" ",5-LEN(F171))&amp;","&amp;G171&amp;REPT(" ",5-LEN(G171))&amp;"}, "&amp;H171&amp;REPT(" ",23-LEN(H171))&amp;", "&amp;I171&amp;REPT(" ",19-LEN(I171))&amp;", "&amp;J171&amp;REPT(" ",20-LEN(J171))&amp;","&amp;" { "&amp;IF(AH171="",0,MID(AH171,1,LEN(AH171)-2))&amp;", "&amp;IF(BF171="",0,MID(BF171,1,LEN(BF171)-2))&amp;" } },"</f>
        <v>  {ExprOperator::ShlAssign      , {false,true }, ExprPromMode::ToOther  , MasterType::Long   , MasterType::Long    , { (1&lt;&lt;(int)MasterType::Long) , (1&lt;&lt;(int)MasterType::Char) | (1&lt;&lt;(int)MasterType::Short) | (1&lt;&lt;(int)MasterType::Integer) | (1&lt;&lt;(int)MasterType::Long)  } },</v>
      </c>
    </row>
    <row r="172" customFormat="false" ht="15" hidden="false" customHeight="false" outlineLevel="0" collapsed="false">
      <c r="A172" s="1" t="s">
        <v>139</v>
      </c>
      <c r="B172" s="2" t="s">
        <v>140</v>
      </c>
      <c r="C172" s="20" t="s">
        <v>141</v>
      </c>
      <c r="D172" s="3" t="s">
        <v>57</v>
      </c>
      <c r="E172" s="3" t="str">
        <f aca="false">IF(OR(F172="true",G172="true"),"X","-")</f>
        <v>-</v>
      </c>
      <c r="F172" s="3" t="str">
        <f aca="false">IF(COUNTIF(L172:U172,"X")&gt;1,"true","false")</f>
        <v>false</v>
      </c>
      <c r="G172" s="3" t="str">
        <f aca="false">IF(COUNTIF(AJ172:AS172,"X")&gt;1,"true","false")</f>
        <v>false</v>
      </c>
      <c r="H172" s="3" t="s">
        <v>74</v>
      </c>
      <c r="I172" s="14" t="s">
        <v>27</v>
      </c>
      <c r="J172" s="14" t="s">
        <v>27</v>
      </c>
      <c r="L172" s="1" t="s">
        <v>28</v>
      </c>
      <c r="M172" s="1" t="s">
        <v>29</v>
      </c>
      <c r="N172" s="1" t="s">
        <v>28</v>
      </c>
      <c r="O172" s="1" t="s">
        <v>28</v>
      </c>
      <c r="P172" s="1" t="s">
        <v>28</v>
      </c>
      <c r="Q172" s="1" t="s">
        <v>28</v>
      </c>
      <c r="R172" s="1" t="s">
        <v>28</v>
      </c>
      <c r="S172" s="1" t="s">
        <v>28</v>
      </c>
      <c r="T172" s="1" t="s">
        <v>28</v>
      </c>
      <c r="U172" s="1" t="s">
        <v>28</v>
      </c>
      <c r="V172" s="1" t="s">
        <v>28</v>
      </c>
      <c r="W172" s="21" t="str">
        <f aca="false">IF(L172="X","(1&lt;&lt;"&amp;L$2&amp;") | ","")</f>
        <v/>
      </c>
      <c r="X172" s="21" t="str">
        <f aca="false">IF(M172="X","(1&lt;&lt;"&amp;M$2&amp;") | ","")</f>
        <v>(1&lt;&lt;(int)MasterType::Char) | </v>
      </c>
      <c r="Y172" s="21" t="str">
        <f aca="false">IF(N172="X","(1&lt;&lt;"&amp;N$2&amp;") | ","")</f>
        <v/>
      </c>
      <c r="Z172" s="21" t="str">
        <f aca="false">IF(O172="X","(1&lt;&lt;"&amp;O$2&amp;") | ","")</f>
        <v/>
      </c>
      <c r="AA172" s="21" t="str">
        <f aca="false">IF(P172="X","(1&lt;&lt;"&amp;P$2&amp;") | ","")</f>
        <v/>
      </c>
      <c r="AB172" s="21" t="str">
        <f aca="false">IF(Q172="X","(1&lt;&lt;"&amp;Q$2&amp;") | ","")</f>
        <v/>
      </c>
      <c r="AC172" s="21" t="str">
        <f aca="false">IF(R172="X","(1&lt;&lt;"&amp;R$2&amp;") | ","")</f>
        <v/>
      </c>
      <c r="AD172" s="21" t="str">
        <f aca="false">IF(S172="X","(1&lt;&lt;"&amp;S$2&amp;") | ","")</f>
        <v/>
      </c>
      <c r="AE172" s="21" t="str">
        <f aca="false">IF(T172="X","(1&lt;&lt;"&amp;T$2&amp;") | ","")</f>
        <v/>
      </c>
      <c r="AF172" s="21" t="str">
        <f aca="false">IF(U172="X","(1&lt;&lt;"&amp;U$2&amp;") | ","")</f>
        <v/>
      </c>
      <c r="AG172" s="21" t="str">
        <f aca="false">IF(V172="X","(1&lt;&lt;"&amp;V$2&amp;") | ","")</f>
        <v/>
      </c>
      <c r="AH172" s="21" t="str">
        <f aca="false">W172&amp;X172&amp;Y172&amp;Z172&amp;AA172&amp;AB172&amp;AC172&amp;AD172&amp;AE172&amp;AF172&amp;AG172</f>
        <v>(1&lt;&lt;(int)MasterType::Char) | </v>
      </c>
      <c r="AJ172" s="1" t="s">
        <v>28</v>
      </c>
      <c r="AK172" s="1" t="s">
        <v>29</v>
      </c>
      <c r="AL172" s="1" t="s">
        <v>28</v>
      </c>
      <c r="AM172" s="1" t="s">
        <v>28</v>
      </c>
      <c r="AN172" s="1" t="s">
        <v>28</v>
      </c>
      <c r="AO172" s="1" t="s">
        <v>28</v>
      </c>
      <c r="AP172" s="1" t="s">
        <v>28</v>
      </c>
      <c r="AQ172" s="1" t="s">
        <v>28</v>
      </c>
      <c r="AR172" s="1" t="s">
        <v>28</v>
      </c>
      <c r="AS172" s="1" t="s">
        <v>28</v>
      </c>
      <c r="AT172" s="1" t="s">
        <v>28</v>
      </c>
      <c r="AU172" s="21" t="str">
        <f aca="false">IF(AJ172="X","(1&lt;&lt;"&amp;AJ$2&amp;") | ","")</f>
        <v/>
      </c>
      <c r="AV172" s="21" t="str">
        <f aca="false">IF(AK172="X","(1&lt;&lt;"&amp;AK$2&amp;") | ","")</f>
        <v>(1&lt;&lt;(int)MasterType::Char) | </v>
      </c>
      <c r="AW172" s="21" t="str">
        <f aca="false">IF(AL172="X","(1&lt;&lt;"&amp;AL$2&amp;") | ","")</f>
        <v/>
      </c>
      <c r="AX172" s="21" t="str">
        <f aca="false">IF(AM172="X","(1&lt;&lt;"&amp;AM$2&amp;") | ","")</f>
        <v/>
      </c>
      <c r="AY172" s="21" t="str">
        <f aca="false">IF(AN172="X","(1&lt;&lt;"&amp;AN$2&amp;") | ","")</f>
        <v/>
      </c>
      <c r="AZ172" s="21" t="str">
        <f aca="false">IF(AO172="X","(1&lt;&lt;"&amp;AO$2&amp;") | ","")</f>
        <v/>
      </c>
      <c r="BA172" s="21" t="str">
        <f aca="false">IF(AP172="X","(1&lt;&lt;"&amp;AP$2&amp;") | ","")</f>
        <v/>
      </c>
      <c r="BB172" s="21" t="str">
        <f aca="false">IF(AQ172="X","(1&lt;&lt;"&amp;AQ$2&amp;") | ","")</f>
        <v/>
      </c>
      <c r="BC172" s="21" t="str">
        <f aca="false">IF(AR172="X","(1&lt;&lt;"&amp;AR$2&amp;") | ","")</f>
        <v/>
      </c>
      <c r="BD172" s="21" t="str">
        <f aca="false">IF(AS172="X","(1&lt;&lt;"&amp;AS$2&amp;") | ","")</f>
        <v/>
      </c>
      <c r="BE172" s="21" t="str">
        <f aca="false">IF(AT172="X","(1&lt;&lt;"&amp;AT$2&amp;") | ","")</f>
        <v/>
      </c>
      <c r="BF172" s="21" t="str">
        <f aca="false">AU172&amp;AV172&amp;AW172&amp;AX172&amp;AY172&amp;AZ172&amp;BA172&amp;BB172&amp;BC172&amp;BD172&amp;BE172</f>
        <v>(1&lt;&lt;(int)MasterType::Char) | </v>
      </c>
      <c r="BH172" s="7" t="str">
        <f aca="false">"  {"&amp;A172&amp;REPT(" ",29-LEN(A172))&amp;", {"&amp;F172&amp;REPT(" ",5-LEN(F172))&amp;","&amp;G172&amp;REPT(" ",5-LEN(G172))&amp;"}, "&amp;H172&amp;REPT(" ",23-LEN(H172))&amp;", "&amp;I172&amp;REPT(" ",19-LEN(I172))&amp;", "&amp;J172&amp;REPT(" ",20-LEN(J172))&amp;","&amp;" { "&amp;IF(AH172="",0,MID(AH172,1,LEN(AH172)-2))&amp;", "&amp;IF(BF172="",0,MID(BF172,1,LEN(BF172)-2))&amp;" } },"</f>
        <v>  {ExprOperator::ShrAssign      , {false,false}, ExprPromMode::ToOther  , MasterType::Char   , MasterType::Char    , { (1&lt;&lt;(int)MasterType::Char) , (1&lt;&lt;(int)MasterType::Char)  } },</v>
      </c>
    </row>
    <row r="173" customFormat="false" ht="15" hidden="false" customHeight="false" outlineLevel="0" collapsed="false">
      <c r="A173" s="1" t="s">
        <v>139</v>
      </c>
      <c r="B173" s="2" t="s">
        <v>140</v>
      </c>
      <c r="C173" s="20" t="s">
        <v>141</v>
      </c>
      <c r="D173" s="3" t="s">
        <v>57</v>
      </c>
      <c r="E173" s="3" t="str">
        <f aca="false">IF(OR(F173="true",G173="true"),"X","-")</f>
        <v>X</v>
      </c>
      <c r="F173" s="3" t="str">
        <f aca="false">IF(COUNTIF(L173:U173,"X")&gt;1,"true","false")</f>
        <v>false</v>
      </c>
      <c r="G173" s="3" t="str">
        <f aca="false">IF(COUNTIF(AJ173:AS173,"X")&gt;1,"true","false")</f>
        <v>true</v>
      </c>
      <c r="H173" s="3" t="s">
        <v>74</v>
      </c>
      <c r="I173" s="14" t="s">
        <v>30</v>
      </c>
      <c r="J173" s="14" t="s">
        <v>30</v>
      </c>
      <c r="L173" s="1" t="s">
        <v>28</v>
      </c>
      <c r="M173" s="1" t="s">
        <v>28</v>
      </c>
      <c r="N173" s="1" t="s">
        <v>29</v>
      </c>
      <c r="O173" s="1" t="s">
        <v>28</v>
      </c>
      <c r="P173" s="1" t="s">
        <v>28</v>
      </c>
      <c r="Q173" s="1" t="s">
        <v>28</v>
      </c>
      <c r="R173" s="1" t="s">
        <v>28</v>
      </c>
      <c r="S173" s="1" t="s">
        <v>28</v>
      </c>
      <c r="T173" s="1" t="s">
        <v>28</v>
      </c>
      <c r="U173" s="1" t="s">
        <v>28</v>
      </c>
      <c r="V173" s="1" t="s">
        <v>28</v>
      </c>
      <c r="W173" s="21" t="str">
        <f aca="false">IF(L173="X","(1&lt;&lt;"&amp;L$2&amp;") | ","")</f>
        <v/>
      </c>
      <c r="X173" s="21" t="str">
        <f aca="false">IF(M173="X","(1&lt;&lt;"&amp;M$2&amp;") | ","")</f>
        <v/>
      </c>
      <c r="Y173" s="21" t="str">
        <f aca="false">IF(N173="X","(1&lt;&lt;"&amp;N$2&amp;") | ","")</f>
        <v>(1&lt;&lt;(int)MasterType::Short) | </v>
      </c>
      <c r="Z173" s="21" t="str">
        <f aca="false">IF(O173="X","(1&lt;&lt;"&amp;O$2&amp;") | ","")</f>
        <v/>
      </c>
      <c r="AA173" s="21" t="str">
        <f aca="false">IF(P173="X","(1&lt;&lt;"&amp;P$2&amp;") | ","")</f>
        <v/>
      </c>
      <c r="AB173" s="21" t="str">
        <f aca="false">IF(Q173="X","(1&lt;&lt;"&amp;Q$2&amp;") | ","")</f>
        <v/>
      </c>
      <c r="AC173" s="21" t="str">
        <f aca="false">IF(R173="X","(1&lt;&lt;"&amp;R$2&amp;") | ","")</f>
        <v/>
      </c>
      <c r="AD173" s="21" t="str">
        <f aca="false">IF(S173="X","(1&lt;&lt;"&amp;S$2&amp;") | ","")</f>
        <v/>
      </c>
      <c r="AE173" s="21" t="str">
        <f aca="false">IF(T173="X","(1&lt;&lt;"&amp;T$2&amp;") | ","")</f>
        <v/>
      </c>
      <c r="AF173" s="21" t="str">
        <f aca="false">IF(U173="X","(1&lt;&lt;"&amp;U$2&amp;") | ","")</f>
        <v/>
      </c>
      <c r="AG173" s="21" t="str">
        <f aca="false">IF(V173="X","(1&lt;&lt;"&amp;V$2&amp;") | ","")</f>
        <v/>
      </c>
      <c r="AH173" s="21" t="str">
        <f aca="false">W173&amp;X173&amp;Y173&amp;Z173&amp;AA173&amp;AB173&amp;AC173&amp;AD173&amp;AE173&amp;AF173&amp;AG173</f>
        <v>(1&lt;&lt;(int)MasterType::Short) | </v>
      </c>
      <c r="AJ173" s="1" t="s">
        <v>28</v>
      </c>
      <c r="AK173" s="1" t="s">
        <v>29</v>
      </c>
      <c r="AL173" s="1" t="s">
        <v>29</v>
      </c>
      <c r="AM173" s="1" t="s">
        <v>28</v>
      </c>
      <c r="AN173" s="1" t="s">
        <v>28</v>
      </c>
      <c r="AO173" s="1" t="s">
        <v>28</v>
      </c>
      <c r="AP173" s="1" t="s">
        <v>28</v>
      </c>
      <c r="AQ173" s="1" t="s">
        <v>28</v>
      </c>
      <c r="AR173" s="1" t="s">
        <v>28</v>
      </c>
      <c r="AS173" s="1" t="s">
        <v>28</v>
      </c>
      <c r="AT173" s="1" t="s">
        <v>28</v>
      </c>
      <c r="AU173" s="21" t="str">
        <f aca="false">IF(AJ173="X","(1&lt;&lt;"&amp;AJ$2&amp;") | ","")</f>
        <v/>
      </c>
      <c r="AV173" s="21" t="str">
        <f aca="false">IF(AK173="X","(1&lt;&lt;"&amp;AK$2&amp;") | ","")</f>
        <v>(1&lt;&lt;(int)MasterType::Char) | </v>
      </c>
      <c r="AW173" s="21" t="str">
        <f aca="false">IF(AL173="X","(1&lt;&lt;"&amp;AL$2&amp;") | ","")</f>
        <v>(1&lt;&lt;(int)MasterType::Short) | </v>
      </c>
      <c r="AX173" s="21" t="str">
        <f aca="false">IF(AM173="X","(1&lt;&lt;"&amp;AM$2&amp;") | ","")</f>
        <v/>
      </c>
      <c r="AY173" s="21" t="str">
        <f aca="false">IF(AN173="X","(1&lt;&lt;"&amp;AN$2&amp;") | ","")</f>
        <v/>
      </c>
      <c r="AZ173" s="21" t="str">
        <f aca="false">IF(AO173="X","(1&lt;&lt;"&amp;AO$2&amp;") | ","")</f>
        <v/>
      </c>
      <c r="BA173" s="21" t="str">
        <f aca="false">IF(AP173="X","(1&lt;&lt;"&amp;AP$2&amp;") | ","")</f>
        <v/>
      </c>
      <c r="BB173" s="21" t="str">
        <f aca="false">IF(AQ173="X","(1&lt;&lt;"&amp;AQ$2&amp;") | ","")</f>
        <v/>
      </c>
      <c r="BC173" s="21" t="str">
        <f aca="false">IF(AR173="X","(1&lt;&lt;"&amp;AR$2&amp;") | ","")</f>
        <v/>
      </c>
      <c r="BD173" s="21" t="str">
        <f aca="false">IF(AS173="X","(1&lt;&lt;"&amp;AS$2&amp;") | ","")</f>
        <v/>
      </c>
      <c r="BE173" s="21" t="str">
        <f aca="false">IF(AT173="X","(1&lt;&lt;"&amp;AT$2&amp;") | ","")</f>
        <v/>
      </c>
      <c r="BF173" s="21" t="str">
        <f aca="false">AU173&amp;AV173&amp;AW173&amp;AX173&amp;AY173&amp;AZ173&amp;BA173&amp;BB173&amp;BC173&amp;BD173&amp;BE173</f>
        <v>(1&lt;&lt;(int)MasterType::Char) | (1&lt;&lt;(int)MasterType::Short) | </v>
      </c>
      <c r="BH173" s="7" t="str">
        <f aca="false">"  {"&amp;A173&amp;REPT(" ",29-LEN(A173))&amp;", {"&amp;F173&amp;REPT(" ",5-LEN(F173))&amp;","&amp;G173&amp;REPT(" ",5-LEN(G173))&amp;"}, "&amp;H173&amp;REPT(" ",23-LEN(H173))&amp;", "&amp;I173&amp;REPT(" ",19-LEN(I173))&amp;", "&amp;J173&amp;REPT(" ",20-LEN(J173))&amp;","&amp;" { "&amp;IF(AH173="",0,MID(AH173,1,LEN(AH173)-2))&amp;", "&amp;IF(BF173="",0,MID(BF173,1,LEN(BF173)-2))&amp;" } },"</f>
        <v>  {ExprOperator::ShrAssign      , {false,true }, ExprPromMode::ToOther  , MasterType::Short  , MasterType::Short   , { (1&lt;&lt;(int)MasterType::Short) , (1&lt;&lt;(int)MasterType::Char) | (1&lt;&lt;(int)MasterType::Short)  } },</v>
      </c>
    </row>
    <row r="174" customFormat="false" ht="15" hidden="false" customHeight="false" outlineLevel="0" collapsed="false">
      <c r="A174" s="1" t="s">
        <v>139</v>
      </c>
      <c r="B174" s="2" t="s">
        <v>140</v>
      </c>
      <c r="C174" s="20" t="s">
        <v>141</v>
      </c>
      <c r="D174" s="3" t="s">
        <v>57</v>
      </c>
      <c r="E174" s="3" t="str">
        <f aca="false">IF(OR(F174="true",G174="true"),"X","-")</f>
        <v>X</v>
      </c>
      <c r="F174" s="3" t="str">
        <f aca="false">IF(COUNTIF(L174:U174,"X")&gt;1,"true","false")</f>
        <v>false</v>
      </c>
      <c r="G174" s="3" t="str">
        <f aca="false">IF(COUNTIF(AJ174:AS174,"X")&gt;1,"true","false")</f>
        <v>true</v>
      </c>
      <c r="H174" s="3" t="s">
        <v>74</v>
      </c>
      <c r="I174" s="14" t="s">
        <v>31</v>
      </c>
      <c r="J174" s="14" t="s">
        <v>31</v>
      </c>
      <c r="L174" s="1" t="s">
        <v>28</v>
      </c>
      <c r="M174" s="1" t="s">
        <v>28</v>
      </c>
      <c r="N174" s="1" t="s">
        <v>28</v>
      </c>
      <c r="O174" s="1" t="s">
        <v>29</v>
      </c>
      <c r="P174" s="1" t="s">
        <v>28</v>
      </c>
      <c r="Q174" s="1" t="s">
        <v>28</v>
      </c>
      <c r="R174" s="1" t="s">
        <v>28</v>
      </c>
      <c r="S174" s="1" t="s">
        <v>28</v>
      </c>
      <c r="T174" s="1" t="s">
        <v>28</v>
      </c>
      <c r="U174" s="1" t="s">
        <v>28</v>
      </c>
      <c r="V174" s="1" t="s">
        <v>28</v>
      </c>
      <c r="W174" s="21" t="str">
        <f aca="false">IF(L174="X","(1&lt;&lt;"&amp;L$2&amp;") | ","")</f>
        <v/>
      </c>
      <c r="X174" s="21" t="str">
        <f aca="false">IF(M174="X","(1&lt;&lt;"&amp;M$2&amp;") | ","")</f>
        <v/>
      </c>
      <c r="Y174" s="21" t="str">
        <f aca="false">IF(N174="X","(1&lt;&lt;"&amp;N$2&amp;") | ","")</f>
        <v/>
      </c>
      <c r="Z174" s="21" t="str">
        <f aca="false">IF(O174="X","(1&lt;&lt;"&amp;O$2&amp;") | ","")</f>
        <v>(1&lt;&lt;(int)MasterType::Integer) | </v>
      </c>
      <c r="AA174" s="21" t="str">
        <f aca="false">IF(P174="X","(1&lt;&lt;"&amp;P$2&amp;") | ","")</f>
        <v/>
      </c>
      <c r="AB174" s="21" t="str">
        <f aca="false">IF(Q174="X","(1&lt;&lt;"&amp;Q$2&amp;") | ","")</f>
        <v/>
      </c>
      <c r="AC174" s="21" t="str">
        <f aca="false">IF(R174="X","(1&lt;&lt;"&amp;R$2&amp;") | ","")</f>
        <v/>
      </c>
      <c r="AD174" s="21" t="str">
        <f aca="false">IF(S174="X","(1&lt;&lt;"&amp;S$2&amp;") | ","")</f>
        <v/>
      </c>
      <c r="AE174" s="21" t="str">
        <f aca="false">IF(T174="X","(1&lt;&lt;"&amp;T$2&amp;") | ","")</f>
        <v/>
      </c>
      <c r="AF174" s="21" t="str">
        <f aca="false">IF(U174="X","(1&lt;&lt;"&amp;U$2&amp;") | ","")</f>
        <v/>
      </c>
      <c r="AG174" s="21" t="str">
        <f aca="false">IF(V174="X","(1&lt;&lt;"&amp;V$2&amp;") | ","")</f>
        <v/>
      </c>
      <c r="AH174" s="21" t="str">
        <f aca="false">W174&amp;X174&amp;Y174&amp;Z174&amp;AA174&amp;AB174&amp;AC174&amp;AD174&amp;AE174&amp;AF174&amp;AG174</f>
        <v>(1&lt;&lt;(int)MasterType::Integer) | </v>
      </c>
      <c r="AJ174" s="1" t="s">
        <v>28</v>
      </c>
      <c r="AK174" s="1" t="s">
        <v>29</v>
      </c>
      <c r="AL174" s="1" t="s">
        <v>29</v>
      </c>
      <c r="AM174" s="1" t="s">
        <v>29</v>
      </c>
      <c r="AN174" s="1" t="s">
        <v>28</v>
      </c>
      <c r="AO174" s="1" t="s">
        <v>28</v>
      </c>
      <c r="AP174" s="1" t="s">
        <v>28</v>
      </c>
      <c r="AQ174" s="1" t="s">
        <v>28</v>
      </c>
      <c r="AR174" s="1" t="s">
        <v>28</v>
      </c>
      <c r="AS174" s="1" t="s">
        <v>28</v>
      </c>
      <c r="AT174" s="1" t="s">
        <v>28</v>
      </c>
      <c r="AU174" s="21" t="str">
        <f aca="false">IF(AJ174="X","(1&lt;&lt;"&amp;AJ$2&amp;") | ","")</f>
        <v/>
      </c>
      <c r="AV174" s="21" t="str">
        <f aca="false">IF(AK174="X","(1&lt;&lt;"&amp;AK$2&amp;") | ","")</f>
        <v>(1&lt;&lt;(int)MasterType::Char) | </v>
      </c>
      <c r="AW174" s="21" t="str">
        <f aca="false">IF(AL174="X","(1&lt;&lt;"&amp;AL$2&amp;") | ","")</f>
        <v>(1&lt;&lt;(int)MasterType::Short) | </v>
      </c>
      <c r="AX174" s="21" t="str">
        <f aca="false">IF(AM174="X","(1&lt;&lt;"&amp;AM$2&amp;") | ","")</f>
        <v>(1&lt;&lt;(int)MasterType::Integer) | </v>
      </c>
      <c r="AY174" s="21" t="str">
        <f aca="false">IF(AN174="X","(1&lt;&lt;"&amp;AN$2&amp;") | ","")</f>
        <v/>
      </c>
      <c r="AZ174" s="21" t="str">
        <f aca="false">IF(AO174="X","(1&lt;&lt;"&amp;AO$2&amp;") | ","")</f>
        <v/>
      </c>
      <c r="BA174" s="21" t="str">
        <f aca="false">IF(AP174="X","(1&lt;&lt;"&amp;AP$2&amp;") | ","")</f>
        <v/>
      </c>
      <c r="BB174" s="21" t="str">
        <f aca="false">IF(AQ174="X","(1&lt;&lt;"&amp;AQ$2&amp;") | ","")</f>
        <v/>
      </c>
      <c r="BC174" s="21" t="str">
        <f aca="false">IF(AR174="X","(1&lt;&lt;"&amp;AR$2&amp;") | ","")</f>
        <v/>
      </c>
      <c r="BD174" s="21" t="str">
        <f aca="false">IF(AS174="X","(1&lt;&lt;"&amp;AS$2&amp;") | ","")</f>
        <v/>
      </c>
      <c r="BE174" s="21" t="str">
        <f aca="false">IF(AT174="X","(1&lt;&lt;"&amp;AT$2&amp;") | ","")</f>
        <v/>
      </c>
      <c r="BF174" s="21" t="str">
        <f aca="false">AU174&amp;AV174&amp;AW174&amp;AX174&amp;AY174&amp;AZ174&amp;BA174&amp;BB174&amp;BC174&amp;BD174&amp;BE174</f>
        <v>(1&lt;&lt;(int)MasterType::Char) | (1&lt;&lt;(int)MasterType::Short) | (1&lt;&lt;(int)MasterType::Integer) | </v>
      </c>
      <c r="BH174" s="7" t="str">
        <f aca="false">"  {"&amp;A174&amp;REPT(" ",29-LEN(A174))&amp;", {"&amp;F174&amp;REPT(" ",5-LEN(F174))&amp;","&amp;G174&amp;REPT(" ",5-LEN(G174))&amp;"}, "&amp;H174&amp;REPT(" ",23-LEN(H174))&amp;", "&amp;I174&amp;REPT(" ",19-LEN(I174))&amp;", "&amp;J174&amp;REPT(" ",20-LEN(J174))&amp;","&amp;" { "&amp;IF(AH174="",0,MID(AH174,1,LEN(AH174)-2))&amp;", "&amp;IF(BF174="",0,MID(BF174,1,LEN(BF174)-2))&amp;" } },"</f>
        <v>  {ExprOperator::ShrAssign      , {false,true }, ExprPromMode::ToOther  , MasterType::Integer, MasterType::Integer , { (1&lt;&lt;(int)MasterType::Integer) , (1&lt;&lt;(int)MasterType::Char) | (1&lt;&lt;(int)MasterType::Short) | (1&lt;&lt;(int)MasterType::Integer)  } },</v>
      </c>
    </row>
    <row r="175" customFormat="false" ht="15" hidden="false" customHeight="false" outlineLevel="0" collapsed="false">
      <c r="A175" s="1" t="s">
        <v>139</v>
      </c>
      <c r="B175" s="2" t="s">
        <v>140</v>
      </c>
      <c r="C175" s="20" t="s">
        <v>141</v>
      </c>
      <c r="D175" s="3" t="s">
        <v>57</v>
      </c>
      <c r="E175" s="3" t="str">
        <f aca="false">IF(OR(F175="true",G175="true"),"X","-")</f>
        <v>X</v>
      </c>
      <c r="F175" s="3" t="str">
        <f aca="false">IF(COUNTIF(L175:U175,"X")&gt;1,"true","false")</f>
        <v>false</v>
      </c>
      <c r="G175" s="3" t="str">
        <f aca="false">IF(COUNTIF(AJ175:AS175,"X")&gt;1,"true","false")</f>
        <v>true</v>
      </c>
      <c r="H175" s="3" t="s">
        <v>74</v>
      </c>
      <c r="I175" s="14" t="s">
        <v>32</v>
      </c>
      <c r="J175" s="14" t="s">
        <v>32</v>
      </c>
      <c r="L175" s="1" t="s">
        <v>28</v>
      </c>
      <c r="M175" s="1" t="s">
        <v>28</v>
      </c>
      <c r="N175" s="1" t="s">
        <v>28</v>
      </c>
      <c r="O175" s="1" t="s">
        <v>28</v>
      </c>
      <c r="P175" s="1" t="s">
        <v>29</v>
      </c>
      <c r="Q175" s="1" t="s">
        <v>28</v>
      </c>
      <c r="R175" s="1" t="s">
        <v>28</v>
      </c>
      <c r="S175" s="1" t="s">
        <v>28</v>
      </c>
      <c r="T175" s="1" t="s">
        <v>28</v>
      </c>
      <c r="U175" s="1" t="s">
        <v>28</v>
      </c>
      <c r="V175" s="1" t="s">
        <v>28</v>
      </c>
      <c r="W175" s="21" t="str">
        <f aca="false">IF(L175="X","(1&lt;&lt;"&amp;L$2&amp;") | ","")</f>
        <v/>
      </c>
      <c r="X175" s="21" t="str">
        <f aca="false">IF(M175="X","(1&lt;&lt;"&amp;M$2&amp;") | ","")</f>
        <v/>
      </c>
      <c r="Y175" s="21" t="str">
        <f aca="false">IF(N175="X","(1&lt;&lt;"&amp;N$2&amp;") | ","")</f>
        <v/>
      </c>
      <c r="Z175" s="21" t="str">
        <f aca="false">IF(O175="X","(1&lt;&lt;"&amp;O$2&amp;") | ","")</f>
        <v/>
      </c>
      <c r="AA175" s="21" t="str">
        <f aca="false">IF(P175="X","(1&lt;&lt;"&amp;P$2&amp;") | ","")</f>
        <v>(1&lt;&lt;(int)MasterType::Long) | </v>
      </c>
      <c r="AB175" s="21" t="str">
        <f aca="false">IF(Q175="X","(1&lt;&lt;"&amp;Q$2&amp;") | ","")</f>
        <v/>
      </c>
      <c r="AC175" s="21" t="str">
        <f aca="false">IF(R175="X","(1&lt;&lt;"&amp;R$2&amp;") | ","")</f>
        <v/>
      </c>
      <c r="AD175" s="21" t="str">
        <f aca="false">IF(S175="X","(1&lt;&lt;"&amp;S$2&amp;") | ","")</f>
        <v/>
      </c>
      <c r="AE175" s="21" t="str">
        <f aca="false">IF(T175="X","(1&lt;&lt;"&amp;T$2&amp;") | ","")</f>
        <v/>
      </c>
      <c r="AF175" s="21" t="str">
        <f aca="false">IF(U175="X","(1&lt;&lt;"&amp;U$2&amp;") | ","")</f>
        <v/>
      </c>
      <c r="AG175" s="21" t="str">
        <f aca="false">IF(V175="X","(1&lt;&lt;"&amp;V$2&amp;") | ","")</f>
        <v/>
      </c>
      <c r="AH175" s="21" t="str">
        <f aca="false">W175&amp;X175&amp;Y175&amp;Z175&amp;AA175&amp;AB175&amp;AC175&amp;AD175&amp;AE175&amp;AF175&amp;AG175</f>
        <v>(1&lt;&lt;(int)MasterType::Long) | </v>
      </c>
      <c r="AJ175" s="1" t="s">
        <v>28</v>
      </c>
      <c r="AK175" s="1" t="s">
        <v>29</v>
      </c>
      <c r="AL175" s="1" t="s">
        <v>29</v>
      </c>
      <c r="AM175" s="1" t="s">
        <v>29</v>
      </c>
      <c r="AN175" s="1" t="s">
        <v>29</v>
      </c>
      <c r="AO175" s="1" t="s">
        <v>28</v>
      </c>
      <c r="AP175" s="1" t="s">
        <v>28</v>
      </c>
      <c r="AQ175" s="1" t="s">
        <v>28</v>
      </c>
      <c r="AR175" s="1" t="s">
        <v>28</v>
      </c>
      <c r="AS175" s="1" t="s">
        <v>28</v>
      </c>
      <c r="AT175" s="1" t="s">
        <v>28</v>
      </c>
      <c r="AU175" s="21" t="str">
        <f aca="false">IF(AJ175="X","(1&lt;&lt;"&amp;AJ$2&amp;") | ","")</f>
        <v/>
      </c>
      <c r="AV175" s="21" t="str">
        <f aca="false">IF(AK175="X","(1&lt;&lt;"&amp;AK$2&amp;") | ","")</f>
        <v>(1&lt;&lt;(int)MasterType::Char) | </v>
      </c>
      <c r="AW175" s="21" t="str">
        <f aca="false">IF(AL175="X","(1&lt;&lt;"&amp;AL$2&amp;") | ","")</f>
        <v>(1&lt;&lt;(int)MasterType::Short) | </v>
      </c>
      <c r="AX175" s="21" t="str">
        <f aca="false">IF(AM175="X","(1&lt;&lt;"&amp;AM$2&amp;") | ","")</f>
        <v>(1&lt;&lt;(int)MasterType::Integer) | </v>
      </c>
      <c r="AY175" s="21" t="str">
        <f aca="false">IF(AN175="X","(1&lt;&lt;"&amp;AN$2&amp;") | ","")</f>
        <v>(1&lt;&lt;(int)MasterType::Long) | </v>
      </c>
      <c r="AZ175" s="21" t="str">
        <f aca="false">IF(AO175="X","(1&lt;&lt;"&amp;AO$2&amp;") | ","")</f>
        <v/>
      </c>
      <c r="BA175" s="21" t="str">
        <f aca="false">IF(AP175="X","(1&lt;&lt;"&amp;AP$2&amp;") | ","")</f>
        <v/>
      </c>
      <c r="BB175" s="21" t="str">
        <f aca="false">IF(AQ175="X","(1&lt;&lt;"&amp;AQ$2&amp;") | ","")</f>
        <v/>
      </c>
      <c r="BC175" s="21" t="str">
        <f aca="false">IF(AR175="X","(1&lt;&lt;"&amp;AR$2&amp;") | ","")</f>
        <v/>
      </c>
      <c r="BD175" s="21" t="str">
        <f aca="false">IF(AS175="X","(1&lt;&lt;"&amp;AS$2&amp;") | ","")</f>
        <v/>
      </c>
      <c r="BE175" s="21" t="str">
        <f aca="false">IF(AT175="X","(1&lt;&lt;"&amp;AT$2&amp;") | ","")</f>
        <v/>
      </c>
      <c r="BF175" s="21" t="str">
        <f aca="false">AU175&amp;AV175&amp;AW175&amp;AX175&amp;AY175&amp;AZ175&amp;BA175&amp;BB175&amp;BC175&amp;BD175&amp;BE175</f>
        <v>(1&lt;&lt;(int)MasterType::Char) | (1&lt;&lt;(int)MasterType::Short) | (1&lt;&lt;(int)MasterType::Integer) | (1&lt;&lt;(int)MasterType::Long) | </v>
      </c>
      <c r="BH175" s="7" t="str">
        <f aca="false">"  {"&amp;A175&amp;REPT(" ",29-LEN(A175))&amp;", {"&amp;F175&amp;REPT(" ",5-LEN(F175))&amp;","&amp;G175&amp;REPT(" ",5-LEN(G175))&amp;"}, "&amp;H175&amp;REPT(" ",23-LEN(H175))&amp;", "&amp;I175&amp;REPT(" ",19-LEN(I175))&amp;", "&amp;J175&amp;REPT(" ",20-LEN(J175))&amp;","&amp;" { "&amp;IF(AH175="",0,MID(AH175,1,LEN(AH175)-2))&amp;", "&amp;IF(BF175="",0,MID(BF175,1,LEN(BF175)-2))&amp;" } },"</f>
        <v>  {ExprOperator::ShrAssign      , {false,true }, ExprPromMode::ToOther  , MasterType::Long   , MasterType::Long    , { (1&lt;&lt;(int)MasterType::Long) , (1&lt;&lt;(int)MasterType::Char) | (1&lt;&lt;(int)MasterType::Short) | (1&lt;&lt;(int)MasterType::Integer) | (1&lt;&lt;(int)MasterType::Long)  } },</v>
      </c>
    </row>
    <row r="176" customFormat="false" ht="15" hidden="false" customHeight="false" outlineLevel="0" collapsed="false">
      <c r="A176" s="1" t="s">
        <v>142</v>
      </c>
      <c r="B176" s="2" t="s">
        <v>143</v>
      </c>
      <c r="C176" s="20" t="s">
        <v>144</v>
      </c>
      <c r="D176" s="3" t="s">
        <v>57</v>
      </c>
      <c r="E176" s="3" t="str">
        <f aca="false">IF(OR(F176="true",G176="true"),"X","-")</f>
        <v>-</v>
      </c>
      <c r="F176" s="3" t="str">
        <f aca="false">IF(COUNTIF(L176:U176,"X")&gt;1,"true","false")</f>
        <v>false</v>
      </c>
      <c r="G176" s="3" t="str">
        <f aca="false">IF(COUNTIF(AJ176:AS176,"X")&gt;1,"true","false")</f>
        <v>false</v>
      </c>
      <c r="H176" s="3" t="s">
        <v>25</v>
      </c>
      <c r="I176" s="3" t="s">
        <v>26</v>
      </c>
      <c r="J176" s="14" t="s">
        <v>27</v>
      </c>
      <c r="L176" s="1" t="s">
        <v>28</v>
      </c>
      <c r="M176" s="1" t="s">
        <v>29</v>
      </c>
      <c r="N176" s="1" t="s">
        <v>28</v>
      </c>
      <c r="O176" s="1" t="s">
        <v>28</v>
      </c>
      <c r="P176" s="1" t="s">
        <v>28</v>
      </c>
      <c r="Q176" s="1" t="s">
        <v>28</v>
      </c>
      <c r="R176" s="1" t="s">
        <v>28</v>
      </c>
      <c r="S176" s="1" t="s">
        <v>28</v>
      </c>
      <c r="T176" s="1" t="s">
        <v>28</v>
      </c>
      <c r="U176" s="1" t="s">
        <v>28</v>
      </c>
      <c r="V176" s="1" t="s">
        <v>28</v>
      </c>
      <c r="W176" s="21" t="str">
        <f aca="false">IF(L176="X","(1&lt;&lt;"&amp;L$2&amp;") | ","")</f>
        <v/>
      </c>
      <c r="X176" s="21" t="str">
        <f aca="false">IF(M176="X","(1&lt;&lt;"&amp;M$2&amp;") | ","")</f>
        <v>(1&lt;&lt;(int)MasterType::Char) | </v>
      </c>
      <c r="Y176" s="21" t="str">
        <f aca="false">IF(N176="X","(1&lt;&lt;"&amp;N$2&amp;") | ","")</f>
        <v/>
      </c>
      <c r="Z176" s="21" t="str">
        <f aca="false">IF(O176="X","(1&lt;&lt;"&amp;O$2&amp;") | ","")</f>
        <v/>
      </c>
      <c r="AA176" s="21" t="str">
        <f aca="false">IF(P176="X","(1&lt;&lt;"&amp;P$2&amp;") | ","")</f>
        <v/>
      </c>
      <c r="AB176" s="21" t="str">
        <f aca="false">IF(Q176="X","(1&lt;&lt;"&amp;Q$2&amp;") | ","")</f>
        <v/>
      </c>
      <c r="AC176" s="21" t="str">
        <f aca="false">IF(R176="X","(1&lt;&lt;"&amp;R$2&amp;") | ","")</f>
        <v/>
      </c>
      <c r="AD176" s="21" t="str">
        <f aca="false">IF(S176="X","(1&lt;&lt;"&amp;S$2&amp;") | ","")</f>
        <v/>
      </c>
      <c r="AE176" s="21" t="str">
        <f aca="false">IF(T176="X","(1&lt;&lt;"&amp;T$2&amp;") | ","")</f>
        <v/>
      </c>
      <c r="AF176" s="21" t="str">
        <f aca="false">IF(U176="X","(1&lt;&lt;"&amp;U$2&amp;") | ","")</f>
        <v/>
      </c>
      <c r="AG176" s="21" t="str">
        <f aca="false">IF(V176="X","(1&lt;&lt;"&amp;V$2&amp;") | ","")</f>
        <v/>
      </c>
      <c r="AH176" s="21" t="str">
        <f aca="false">W176&amp;X176&amp;Y176&amp;Z176&amp;AA176&amp;AB176&amp;AC176&amp;AD176&amp;AE176&amp;AF176&amp;AG176</f>
        <v>(1&lt;&lt;(int)MasterType::Char) | </v>
      </c>
      <c r="AJ176" s="1" t="s">
        <v>28</v>
      </c>
      <c r="AK176" s="1" t="s">
        <v>29</v>
      </c>
      <c r="AL176" s="1" t="s">
        <v>28</v>
      </c>
      <c r="AM176" s="1" t="s">
        <v>28</v>
      </c>
      <c r="AN176" s="1" t="s">
        <v>28</v>
      </c>
      <c r="AO176" s="1" t="s">
        <v>28</v>
      </c>
      <c r="AP176" s="1" t="s">
        <v>28</v>
      </c>
      <c r="AQ176" s="1" t="s">
        <v>28</v>
      </c>
      <c r="AR176" s="1" t="s">
        <v>28</v>
      </c>
      <c r="AS176" s="1" t="s">
        <v>28</v>
      </c>
      <c r="AT176" s="1" t="s">
        <v>28</v>
      </c>
      <c r="AU176" s="21" t="str">
        <f aca="false">IF(AJ176="X","(1&lt;&lt;"&amp;AJ$2&amp;") | ","")</f>
        <v/>
      </c>
      <c r="AV176" s="21" t="str">
        <f aca="false">IF(AK176="X","(1&lt;&lt;"&amp;AK$2&amp;") | ","")</f>
        <v>(1&lt;&lt;(int)MasterType::Char) | </v>
      </c>
      <c r="AW176" s="21" t="str">
        <f aca="false">IF(AL176="X","(1&lt;&lt;"&amp;AL$2&amp;") | ","")</f>
        <v/>
      </c>
      <c r="AX176" s="21" t="str">
        <f aca="false">IF(AM176="X","(1&lt;&lt;"&amp;AM$2&amp;") | ","")</f>
        <v/>
      </c>
      <c r="AY176" s="21" t="str">
        <f aca="false">IF(AN176="X","(1&lt;&lt;"&amp;AN$2&amp;") | ","")</f>
        <v/>
      </c>
      <c r="AZ176" s="21" t="str">
        <f aca="false">IF(AO176="X","(1&lt;&lt;"&amp;AO$2&amp;") | ","")</f>
        <v/>
      </c>
      <c r="BA176" s="21" t="str">
        <f aca="false">IF(AP176="X","(1&lt;&lt;"&amp;AP$2&amp;") | ","")</f>
        <v/>
      </c>
      <c r="BB176" s="21" t="str">
        <f aca="false">IF(AQ176="X","(1&lt;&lt;"&amp;AQ$2&amp;") | ","")</f>
        <v/>
      </c>
      <c r="BC176" s="21" t="str">
        <f aca="false">IF(AR176="X","(1&lt;&lt;"&amp;AR$2&amp;") | ","")</f>
        <v/>
      </c>
      <c r="BD176" s="21" t="str">
        <f aca="false">IF(AS176="X","(1&lt;&lt;"&amp;AS$2&amp;") | ","")</f>
        <v/>
      </c>
      <c r="BE176" s="21" t="str">
        <f aca="false">IF(AT176="X","(1&lt;&lt;"&amp;AT$2&amp;") | ","")</f>
        <v/>
      </c>
      <c r="BF176" s="21" t="str">
        <f aca="false">AU176&amp;AV176&amp;AW176&amp;AX176&amp;AY176&amp;AZ176&amp;BA176&amp;BB176&amp;BC176&amp;BD176&amp;BE176</f>
        <v>(1&lt;&lt;(int)MasterType::Char) | </v>
      </c>
      <c r="BH176" s="7" t="str">
        <f aca="false">"  {"&amp;A176&amp;REPT(" ",29-LEN(A176))&amp;", {"&amp;F176&amp;REPT(" ",5-LEN(F176))&amp;","&amp;G176&amp;REPT(" ",5-LEN(G176))&amp;"}, "&amp;H176&amp;REPT(" ",23-LEN(H176))&amp;", "&amp;I176&amp;REPT(" ",19-LEN(I176))&amp;", "&amp;J176&amp;REPT(" ",20-LEN(J176))&amp;","&amp;" { "&amp;IF(AH176="",0,MID(AH176,1,LEN(AH176)-2))&amp;", "&amp;IF(BF176="",0,MID(BF176,1,LEN(BF176)-2))&amp;" } },"</f>
        <v>  {ExprOperator::AndAssign      , {false,false}, (ExprPromMode)0        , (MasterType)0      , MasterType::Char    , { (1&lt;&lt;(int)MasterType::Char) , (1&lt;&lt;(int)MasterType::Char)  } },</v>
      </c>
    </row>
    <row r="177" customFormat="false" ht="15" hidden="false" customHeight="false" outlineLevel="0" collapsed="false">
      <c r="A177" s="1" t="s">
        <v>142</v>
      </c>
      <c r="B177" s="2" t="s">
        <v>143</v>
      </c>
      <c r="C177" s="20" t="s">
        <v>144</v>
      </c>
      <c r="D177" s="3" t="s">
        <v>57</v>
      </c>
      <c r="E177" s="3" t="str">
        <f aca="false">IF(OR(F177="true",G177="true"),"X","-")</f>
        <v>-</v>
      </c>
      <c r="F177" s="3" t="str">
        <f aca="false">IF(COUNTIF(L177:U177,"X")&gt;1,"true","false")</f>
        <v>false</v>
      </c>
      <c r="G177" s="3" t="str">
        <f aca="false">IF(COUNTIF(AJ177:AS177,"X")&gt;1,"true","false")</f>
        <v>false</v>
      </c>
      <c r="H177" s="3" t="s">
        <v>25</v>
      </c>
      <c r="I177" s="3" t="s">
        <v>26</v>
      </c>
      <c r="J177" s="14" t="s">
        <v>30</v>
      </c>
      <c r="L177" s="1" t="s">
        <v>28</v>
      </c>
      <c r="M177" s="1" t="s">
        <v>28</v>
      </c>
      <c r="N177" s="1" t="s">
        <v>29</v>
      </c>
      <c r="O177" s="1" t="s">
        <v>28</v>
      </c>
      <c r="P177" s="1" t="s">
        <v>28</v>
      </c>
      <c r="Q177" s="1" t="s">
        <v>28</v>
      </c>
      <c r="R177" s="1" t="s">
        <v>28</v>
      </c>
      <c r="S177" s="1" t="s">
        <v>28</v>
      </c>
      <c r="T177" s="1" t="s">
        <v>28</v>
      </c>
      <c r="U177" s="1" t="s">
        <v>28</v>
      </c>
      <c r="V177" s="1" t="s">
        <v>28</v>
      </c>
      <c r="W177" s="21" t="str">
        <f aca="false">IF(L177="X","(1&lt;&lt;"&amp;L$2&amp;") | ","")</f>
        <v/>
      </c>
      <c r="X177" s="21" t="str">
        <f aca="false">IF(M177="X","(1&lt;&lt;"&amp;M$2&amp;") | ","")</f>
        <v/>
      </c>
      <c r="Y177" s="21" t="str">
        <f aca="false">IF(N177="X","(1&lt;&lt;"&amp;N$2&amp;") | ","")</f>
        <v>(1&lt;&lt;(int)MasterType::Short) | </v>
      </c>
      <c r="Z177" s="21" t="str">
        <f aca="false">IF(O177="X","(1&lt;&lt;"&amp;O$2&amp;") | ","")</f>
        <v/>
      </c>
      <c r="AA177" s="21" t="str">
        <f aca="false">IF(P177="X","(1&lt;&lt;"&amp;P$2&amp;") | ","")</f>
        <v/>
      </c>
      <c r="AB177" s="21" t="str">
        <f aca="false">IF(Q177="X","(1&lt;&lt;"&amp;Q$2&amp;") | ","")</f>
        <v/>
      </c>
      <c r="AC177" s="21" t="str">
        <f aca="false">IF(R177="X","(1&lt;&lt;"&amp;R$2&amp;") | ","")</f>
        <v/>
      </c>
      <c r="AD177" s="21" t="str">
        <f aca="false">IF(S177="X","(1&lt;&lt;"&amp;S$2&amp;") | ","")</f>
        <v/>
      </c>
      <c r="AE177" s="21" t="str">
        <f aca="false">IF(T177="X","(1&lt;&lt;"&amp;T$2&amp;") | ","")</f>
        <v/>
      </c>
      <c r="AF177" s="21" t="str">
        <f aca="false">IF(U177="X","(1&lt;&lt;"&amp;U$2&amp;") | ","")</f>
        <v/>
      </c>
      <c r="AG177" s="21" t="str">
        <f aca="false">IF(V177="X","(1&lt;&lt;"&amp;V$2&amp;") | ","")</f>
        <v/>
      </c>
      <c r="AH177" s="21" t="str">
        <f aca="false">W177&amp;X177&amp;Y177&amp;Z177&amp;AA177&amp;AB177&amp;AC177&amp;AD177&amp;AE177&amp;AF177&amp;AG177</f>
        <v>(1&lt;&lt;(int)MasterType::Short) | </v>
      </c>
      <c r="AJ177" s="1" t="s">
        <v>28</v>
      </c>
      <c r="AK177" s="1" t="s">
        <v>28</v>
      </c>
      <c r="AL177" s="1" t="s">
        <v>29</v>
      </c>
      <c r="AM177" s="1" t="s">
        <v>28</v>
      </c>
      <c r="AN177" s="1" t="s">
        <v>28</v>
      </c>
      <c r="AO177" s="1" t="s">
        <v>28</v>
      </c>
      <c r="AP177" s="1" t="s">
        <v>28</v>
      </c>
      <c r="AQ177" s="1" t="s">
        <v>28</v>
      </c>
      <c r="AR177" s="1" t="s">
        <v>28</v>
      </c>
      <c r="AS177" s="1" t="s">
        <v>28</v>
      </c>
      <c r="AT177" s="1" t="s">
        <v>28</v>
      </c>
      <c r="AU177" s="21" t="str">
        <f aca="false">IF(AJ177="X","(1&lt;&lt;"&amp;AJ$2&amp;") | ","")</f>
        <v/>
      </c>
      <c r="AV177" s="21" t="str">
        <f aca="false">IF(AK177="X","(1&lt;&lt;"&amp;AK$2&amp;") | ","")</f>
        <v/>
      </c>
      <c r="AW177" s="21" t="str">
        <f aca="false">IF(AL177="X","(1&lt;&lt;"&amp;AL$2&amp;") | ","")</f>
        <v>(1&lt;&lt;(int)MasterType::Short) | </v>
      </c>
      <c r="AX177" s="21" t="str">
        <f aca="false">IF(AM177="X","(1&lt;&lt;"&amp;AM$2&amp;") | ","")</f>
        <v/>
      </c>
      <c r="AY177" s="21" t="str">
        <f aca="false">IF(AN177="X","(1&lt;&lt;"&amp;AN$2&amp;") | ","")</f>
        <v/>
      </c>
      <c r="AZ177" s="21" t="str">
        <f aca="false">IF(AO177="X","(1&lt;&lt;"&amp;AO$2&amp;") | ","")</f>
        <v/>
      </c>
      <c r="BA177" s="21" t="str">
        <f aca="false">IF(AP177="X","(1&lt;&lt;"&amp;AP$2&amp;") | ","")</f>
        <v/>
      </c>
      <c r="BB177" s="21" t="str">
        <f aca="false">IF(AQ177="X","(1&lt;&lt;"&amp;AQ$2&amp;") | ","")</f>
        <v/>
      </c>
      <c r="BC177" s="21" t="str">
        <f aca="false">IF(AR177="X","(1&lt;&lt;"&amp;AR$2&amp;") | ","")</f>
        <v/>
      </c>
      <c r="BD177" s="21" t="str">
        <f aca="false">IF(AS177="X","(1&lt;&lt;"&amp;AS$2&amp;") | ","")</f>
        <v/>
      </c>
      <c r="BE177" s="21" t="str">
        <f aca="false">IF(AT177="X","(1&lt;&lt;"&amp;AT$2&amp;") | ","")</f>
        <v/>
      </c>
      <c r="BF177" s="21" t="str">
        <f aca="false">AU177&amp;AV177&amp;AW177&amp;AX177&amp;AY177&amp;AZ177&amp;BA177&amp;BB177&amp;BC177&amp;BD177&amp;BE177</f>
        <v>(1&lt;&lt;(int)MasterType::Short) | </v>
      </c>
      <c r="BH177" s="7" t="str">
        <f aca="false">"  {"&amp;A177&amp;REPT(" ",29-LEN(A177))&amp;", {"&amp;F177&amp;REPT(" ",5-LEN(F177))&amp;","&amp;G177&amp;REPT(" ",5-LEN(G177))&amp;"}, "&amp;H177&amp;REPT(" ",23-LEN(H177))&amp;", "&amp;I177&amp;REPT(" ",19-LEN(I177))&amp;", "&amp;J177&amp;REPT(" ",20-LEN(J177))&amp;","&amp;" { "&amp;IF(AH177="",0,MID(AH177,1,LEN(AH177)-2))&amp;", "&amp;IF(BF177="",0,MID(BF177,1,LEN(BF177)-2))&amp;" } },"</f>
        <v>  {ExprOperator::AndAssign      , {false,false}, (ExprPromMode)0        , (MasterType)0      , MasterType::Short   , { (1&lt;&lt;(int)MasterType::Short) , (1&lt;&lt;(int)MasterType::Short)  } },</v>
      </c>
    </row>
    <row r="178" customFormat="false" ht="15" hidden="false" customHeight="false" outlineLevel="0" collapsed="false">
      <c r="A178" s="1" t="s">
        <v>142</v>
      </c>
      <c r="B178" s="2" t="s">
        <v>143</v>
      </c>
      <c r="C178" s="20" t="s">
        <v>144</v>
      </c>
      <c r="D178" s="3" t="s">
        <v>57</v>
      </c>
      <c r="E178" s="3" t="str">
        <f aca="false">IF(OR(F178="true",G178="true"),"X","-")</f>
        <v>-</v>
      </c>
      <c r="F178" s="3" t="str">
        <f aca="false">IF(COUNTIF(L178:U178,"X")&gt;1,"true","false")</f>
        <v>false</v>
      </c>
      <c r="G178" s="3" t="str">
        <f aca="false">IF(COUNTIF(AJ178:AS178,"X")&gt;1,"true","false")</f>
        <v>false</v>
      </c>
      <c r="H178" s="3" t="s">
        <v>25</v>
      </c>
      <c r="I178" s="3" t="s">
        <v>26</v>
      </c>
      <c r="J178" s="14" t="s">
        <v>31</v>
      </c>
      <c r="L178" s="1" t="s">
        <v>28</v>
      </c>
      <c r="M178" s="1" t="s">
        <v>28</v>
      </c>
      <c r="N178" s="1" t="s">
        <v>28</v>
      </c>
      <c r="O178" s="1" t="s">
        <v>29</v>
      </c>
      <c r="P178" s="1" t="s">
        <v>28</v>
      </c>
      <c r="Q178" s="1" t="s">
        <v>28</v>
      </c>
      <c r="R178" s="1" t="s">
        <v>28</v>
      </c>
      <c r="S178" s="1" t="s">
        <v>28</v>
      </c>
      <c r="T178" s="1" t="s">
        <v>28</v>
      </c>
      <c r="U178" s="1" t="s">
        <v>28</v>
      </c>
      <c r="V178" s="1" t="s">
        <v>28</v>
      </c>
      <c r="W178" s="21" t="str">
        <f aca="false">IF(L178="X","(1&lt;&lt;"&amp;L$2&amp;") | ","")</f>
        <v/>
      </c>
      <c r="X178" s="21" t="str">
        <f aca="false">IF(M178="X","(1&lt;&lt;"&amp;M$2&amp;") | ","")</f>
        <v/>
      </c>
      <c r="Y178" s="21" t="str">
        <f aca="false">IF(N178="X","(1&lt;&lt;"&amp;N$2&amp;") | ","")</f>
        <v/>
      </c>
      <c r="Z178" s="21" t="str">
        <f aca="false">IF(O178="X","(1&lt;&lt;"&amp;O$2&amp;") | ","")</f>
        <v>(1&lt;&lt;(int)MasterType::Integer) | </v>
      </c>
      <c r="AA178" s="21" t="str">
        <f aca="false">IF(P178="X","(1&lt;&lt;"&amp;P$2&amp;") | ","")</f>
        <v/>
      </c>
      <c r="AB178" s="21" t="str">
        <f aca="false">IF(Q178="X","(1&lt;&lt;"&amp;Q$2&amp;") | ","")</f>
        <v/>
      </c>
      <c r="AC178" s="21" t="str">
        <f aca="false">IF(R178="X","(1&lt;&lt;"&amp;R$2&amp;") | ","")</f>
        <v/>
      </c>
      <c r="AD178" s="21" t="str">
        <f aca="false">IF(S178="X","(1&lt;&lt;"&amp;S$2&amp;") | ","")</f>
        <v/>
      </c>
      <c r="AE178" s="21" t="str">
        <f aca="false">IF(T178="X","(1&lt;&lt;"&amp;T$2&amp;") | ","")</f>
        <v/>
      </c>
      <c r="AF178" s="21" t="str">
        <f aca="false">IF(U178="X","(1&lt;&lt;"&amp;U$2&amp;") | ","")</f>
        <v/>
      </c>
      <c r="AG178" s="21" t="str">
        <f aca="false">IF(V178="X","(1&lt;&lt;"&amp;V$2&amp;") | ","")</f>
        <v/>
      </c>
      <c r="AH178" s="21" t="str">
        <f aca="false">W178&amp;X178&amp;Y178&amp;Z178&amp;AA178&amp;AB178&amp;AC178&amp;AD178&amp;AE178&amp;AF178&amp;AG178</f>
        <v>(1&lt;&lt;(int)MasterType::Integer) | </v>
      </c>
      <c r="AJ178" s="1" t="s">
        <v>28</v>
      </c>
      <c r="AK178" s="1" t="s">
        <v>28</v>
      </c>
      <c r="AL178" s="1" t="s">
        <v>28</v>
      </c>
      <c r="AM178" s="1" t="s">
        <v>29</v>
      </c>
      <c r="AN178" s="1" t="s">
        <v>28</v>
      </c>
      <c r="AO178" s="1" t="s">
        <v>28</v>
      </c>
      <c r="AP178" s="1" t="s">
        <v>28</v>
      </c>
      <c r="AQ178" s="1" t="s">
        <v>28</v>
      </c>
      <c r="AR178" s="1" t="s">
        <v>28</v>
      </c>
      <c r="AS178" s="1" t="s">
        <v>28</v>
      </c>
      <c r="AT178" s="1" t="s">
        <v>28</v>
      </c>
      <c r="AU178" s="21" t="str">
        <f aca="false">IF(AJ178="X","(1&lt;&lt;"&amp;AJ$2&amp;") | ","")</f>
        <v/>
      </c>
      <c r="AV178" s="21" t="str">
        <f aca="false">IF(AK178="X","(1&lt;&lt;"&amp;AK$2&amp;") | ","")</f>
        <v/>
      </c>
      <c r="AW178" s="21" t="str">
        <f aca="false">IF(AL178="X","(1&lt;&lt;"&amp;AL$2&amp;") | ","")</f>
        <v/>
      </c>
      <c r="AX178" s="21" t="str">
        <f aca="false">IF(AM178="X","(1&lt;&lt;"&amp;AM$2&amp;") | ","")</f>
        <v>(1&lt;&lt;(int)MasterType::Integer) | </v>
      </c>
      <c r="AY178" s="21" t="str">
        <f aca="false">IF(AN178="X","(1&lt;&lt;"&amp;AN$2&amp;") | ","")</f>
        <v/>
      </c>
      <c r="AZ178" s="21" t="str">
        <f aca="false">IF(AO178="X","(1&lt;&lt;"&amp;AO$2&amp;") | ","")</f>
        <v/>
      </c>
      <c r="BA178" s="21" t="str">
        <f aca="false">IF(AP178="X","(1&lt;&lt;"&amp;AP$2&amp;") | ","")</f>
        <v/>
      </c>
      <c r="BB178" s="21" t="str">
        <f aca="false">IF(AQ178="X","(1&lt;&lt;"&amp;AQ$2&amp;") | ","")</f>
        <v/>
      </c>
      <c r="BC178" s="21" t="str">
        <f aca="false">IF(AR178="X","(1&lt;&lt;"&amp;AR$2&amp;") | ","")</f>
        <v/>
      </c>
      <c r="BD178" s="21" t="str">
        <f aca="false">IF(AS178="X","(1&lt;&lt;"&amp;AS$2&amp;") | ","")</f>
        <v/>
      </c>
      <c r="BE178" s="21" t="str">
        <f aca="false">IF(AT178="X","(1&lt;&lt;"&amp;AT$2&amp;") | ","")</f>
        <v/>
      </c>
      <c r="BF178" s="21" t="str">
        <f aca="false">AU178&amp;AV178&amp;AW178&amp;AX178&amp;AY178&amp;AZ178&amp;BA178&amp;BB178&amp;BC178&amp;BD178&amp;BE178</f>
        <v>(1&lt;&lt;(int)MasterType::Integer) | </v>
      </c>
      <c r="BH178" s="7" t="str">
        <f aca="false">"  {"&amp;A178&amp;REPT(" ",29-LEN(A178))&amp;", {"&amp;F178&amp;REPT(" ",5-LEN(F178))&amp;","&amp;G178&amp;REPT(" ",5-LEN(G178))&amp;"}, "&amp;H178&amp;REPT(" ",23-LEN(H178))&amp;", "&amp;I178&amp;REPT(" ",19-LEN(I178))&amp;", "&amp;J178&amp;REPT(" ",20-LEN(J178))&amp;","&amp;" { "&amp;IF(AH178="",0,MID(AH178,1,LEN(AH178)-2))&amp;", "&amp;IF(BF178="",0,MID(BF178,1,LEN(BF178)-2))&amp;" } },"</f>
        <v>  {ExprOperator::AndAssign      , {false,false}, (ExprPromMode)0        , (MasterType)0      , MasterType::Integer , { (1&lt;&lt;(int)MasterType::Integer) , (1&lt;&lt;(int)MasterType::Integer)  } },</v>
      </c>
    </row>
    <row r="179" customFormat="false" ht="15" hidden="false" customHeight="false" outlineLevel="0" collapsed="false">
      <c r="A179" s="1" t="s">
        <v>142</v>
      </c>
      <c r="B179" s="2" t="s">
        <v>143</v>
      </c>
      <c r="C179" s="20" t="s">
        <v>144</v>
      </c>
      <c r="D179" s="3" t="s">
        <v>57</v>
      </c>
      <c r="E179" s="3" t="str">
        <f aca="false">IF(OR(F179="true",G179="true"),"X","-")</f>
        <v>-</v>
      </c>
      <c r="F179" s="3" t="str">
        <f aca="false">IF(COUNTIF(L179:U179,"X")&gt;1,"true","false")</f>
        <v>false</v>
      </c>
      <c r="G179" s="3" t="str">
        <f aca="false">IF(COUNTIF(AJ179:AS179,"X")&gt;1,"true","false")</f>
        <v>false</v>
      </c>
      <c r="H179" s="3" t="s">
        <v>25</v>
      </c>
      <c r="I179" s="3" t="s">
        <v>26</v>
      </c>
      <c r="J179" s="14" t="s">
        <v>32</v>
      </c>
      <c r="L179" s="1" t="s">
        <v>28</v>
      </c>
      <c r="M179" s="1" t="s">
        <v>28</v>
      </c>
      <c r="N179" s="1" t="s">
        <v>28</v>
      </c>
      <c r="O179" s="1" t="s">
        <v>28</v>
      </c>
      <c r="P179" s="1" t="s">
        <v>29</v>
      </c>
      <c r="Q179" s="1" t="s">
        <v>28</v>
      </c>
      <c r="R179" s="1" t="s">
        <v>28</v>
      </c>
      <c r="S179" s="1" t="s">
        <v>28</v>
      </c>
      <c r="T179" s="1" t="s">
        <v>28</v>
      </c>
      <c r="U179" s="1" t="s">
        <v>28</v>
      </c>
      <c r="V179" s="1" t="s">
        <v>28</v>
      </c>
      <c r="W179" s="21" t="str">
        <f aca="false">IF(L179="X","(1&lt;&lt;"&amp;L$2&amp;") | ","")</f>
        <v/>
      </c>
      <c r="X179" s="21" t="str">
        <f aca="false">IF(M179="X","(1&lt;&lt;"&amp;M$2&amp;") | ","")</f>
        <v/>
      </c>
      <c r="Y179" s="21" t="str">
        <f aca="false">IF(N179="X","(1&lt;&lt;"&amp;N$2&amp;") | ","")</f>
        <v/>
      </c>
      <c r="Z179" s="21" t="str">
        <f aca="false">IF(O179="X","(1&lt;&lt;"&amp;O$2&amp;") | ","")</f>
        <v/>
      </c>
      <c r="AA179" s="21" t="str">
        <f aca="false">IF(P179="X","(1&lt;&lt;"&amp;P$2&amp;") | ","")</f>
        <v>(1&lt;&lt;(int)MasterType::Long) | </v>
      </c>
      <c r="AB179" s="21" t="str">
        <f aca="false">IF(Q179="X","(1&lt;&lt;"&amp;Q$2&amp;") | ","")</f>
        <v/>
      </c>
      <c r="AC179" s="21" t="str">
        <f aca="false">IF(R179="X","(1&lt;&lt;"&amp;R$2&amp;") | ","")</f>
        <v/>
      </c>
      <c r="AD179" s="21" t="str">
        <f aca="false">IF(S179="X","(1&lt;&lt;"&amp;S$2&amp;") | ","")</f>
        <v/>
      </c>
      <c r="AE179" s="21" t="str">
        <f aca="false">IF(T179="X","(1&lt;&lt;"&amp;T$2&amp;") | ","")</f>
        <v/>
      </c>
      <c r="AF179" s="21" t="str">
        <f aca="false">IF(U179="X","(1&lt;&lt;"&amp;U$2&amp;") | ","")</f>
        <v/>
      </c>
      <c r="AG179" s="21" t="str">
        <f aca="false">IF(V179="X","(1&lt;&lt;"&amp;V$2&amp;") | ","")</f>
        <v/>
      </c>
      <c r="AH179" s="21" t="str">
        <f aca="false">W179&amp;X179&amp;Y179&amp;Z179&amp;AA179&amp;AB179&amp;AC179&amp;AD179&amp;AE179&amp;AF179&amp;AG179</f>
        <v>(1&lt;&lt;(int)MasterType::Long) | </v>
      </c>
      <c r="AJ179" s="1" t="s">
        <v>28</v>
      </c>
      <c r="AK179" s="1" t="s">
        <v>28</v>
      </c>
      <c r="AL179" s="1" t="s">
        <v>28</v>
      </c>
      <c r="AM179" s="1" t="s">
        <v>28</v>
      </c>
      <c r="AN179" s="1" t="s">
        <v>29</v>
      </c>
      <c r="AO179" s="1" t="s">
        <v>28</v>
      </c>
      <c r="AP179" s="1" t="s">
        <v>28</v>
      </c>
      <c r="AQ179" s="1" t="s">
        <v>28</v>
      </c>
      <c r="AR179" s="1" t="s">
        <v>28</v>
      </c>
      <c r="AS179" s="1" t="s">
        <v>28</v>
      </c>
      <c r="AT179" s="1" t="s">
        <v>28</v>
      </c>
      <c r="AU179" s="21" t="str">
        <f aca="false">IF(AJ179="X","(1&lt;&lt;"&amp;AJ$2&amp;") | ","")</f>
        <v/>
      </c>
      <c r="AV179" s="21" t="str">
        <f aca="false">IF(AK179="X","(1&lt;&lt;"&amp;AK$2&amp;") | ","")</f>
        <v/>
      </c>
      <c r="AW179" s="21" t="str">
        <f aca="false">IF(AL179="X","(1&lt;&lt;"&amp;AL$2&amp;") | ","")</f>
        <v/>
      </c>
      <c r="AX179" s="21" t="str">
        <f aca="false">IF(AM179="X","(1&lt;&lt;"&amp;AM$2&amp;") | ","")</f>
        <v/>
      </c>
      <c r="AY179" s="21" t="str">
        <f aca="false">IF(AN179="X","(1&lt;&lt;"&amp;AN$2&amp;") | ","")</f>
        <v>(1&lt;&lt;(int)MasterType::Long) | </v>
      </c>
      <c r="AZ179" s="21" t="str">
        <f aca="false">IF(AO179="X","(1&lt;&lt;"&amp;AO$2&amp;") | ","")</f>
        <v/>
      </c>
      <c r="BA179" s="21" t="str">
        <f aca="false">IF(AP179="X","(1&lt;&lt;"&amp;AP$2&amp;") | ","")</f>
        <v/>
      </c>
      <c r="BB179" s="21" t="str">
        <f aca="false">IF(AQ179="X","(1&lt;&lt;"&amp;AQ$2&amp;") | ","")</f>
        <v/>
      </c>
      <c r="BC179" s="21" t="str">
        <f aca="false">IF(AR179="X","(1&lt;&lt;"&amp;AR$2&amp;") | ","")</f>
        <v/>
      </c>
      <c r="BD179" s="21" t="str">
        <f aca="false">IF(AS179="X","(1&lt;&lt;"&amp;AS$2&amp;") | ","")</f>
        <v/>
      </c>
      <c r="BE179" s="21" t="str">
        <f aca="false">IF(AT179="X","(1&lt;&lt;"&amp;AT$2&amp;") | ","")</f>
        <v/>
      </c>
      <c r="BF179" s="21" t="str">
        <f aca="false">AU179&amp;AV179&amp;AW179&amp;AX179&amp;AY179&amp;AZ179&amp;BA179&amp;BB179&amp;BC179&amp;BD179&amp;BE179</f>
        <v>(1&lt;&lt;(int)MasterType::Long) | </v>
      </c>
      <c r="BH179" s="7" t="str">
        <f aca="false">"  {"&amp;A179&amp;REPT(" ",29-LEN(A179))&amp;", {"&amp;F179&amp;REPT(" ",5-LEN(F179))&amp;","&amp;G179&amp;REPT(" ",5-LEN(G179))&amp;"}, "&amp;H179&amp;REPT(" ",23-LEN(H179))&amp;", "&amp;I179&amp;REPT(" ",19-LEN(I179))&amp;", "&amp;J179&amp;REPT(" ",20-LEN(J179))&amp;","&amp;" { "&amp;IF(AH179="",0,MID(AH179,1,LEN(AH179)-2))&amp;", "&amp;IF(BF179="",0,MID(BF179,1,LEN(BF179)-2))&amp;" } },"</f>
        <v>  {ExprOperator::AndAssign      , {false,false}, (ExprPromMode)0        , (MasterType)0      , MasterType::Long    , { (1&lt;&lt;(int)MasterType::Long) , (1&lt;&lt;(int)MasterType::Long)  } },</v>
      </c>
    </row>
    <row r="180" customFormat="false" ht="15" hidden="false" customHeight="false" outlineLevel="0" collapsed="false">
      <c r="A180" s="1" t="s">
        <v>145</v>
      </c>
      <c r="B180" s="2" t="s">
        <v>146</v>
      </c>
      <c r="C180" s="20" t="s">
        <v>147</v>
      </c>
      <c r="D180" s="3" t="s">
        <v>57</v>
      </c>
      <c r="E180" s="3" t="str">
        <f aca="false">IF(OR(F180="true",G180="true"),"X","-")</f>
        <v>-</v>
      </c>
      <c r="F180" s="3" t="str">
        <f aca="false">IF(COUNTIF(L180:U180,"X")&gt;1,"true","false")</f>
        <v>false</v>
      </c>
      <c r="G180" s="3" t="str">
        <f aca="false">IF(COUNTIF(AJ180:AS180,"X")&gt;1,"true","false")</f>
        <v>false</v>
      </c>
      <c r="H180" s="3" t="s">
        <v>25</v>
      </c>
      <c r="I180" s="3" t="s">
        <v>26</v>
      </c>
      <c r="J180" s="14" t="s">
        <v>27</v>
      </c>
      <c r="L180" s="1" t="s">
        <v>28</v>
      </c>
      <c r="M180" s="1" t="s">
        <v>29</v>
      </c>
      <c r="N180" s="1" t="s">
        <v>28</v>
      </c>
      <c r="O180" s="1" t="s">
        <v>28</v>
      </c>
      <c r="P180" s="1" t="s">
        <v>28</v>
      </c>
      <c r="Q180" s="1" t="s">
        <v>28</v>
      </c>
      <c r="R180" s="1" t="s">
        <v>28</v>
      </c>
      <c r="S180" s="1" t="s">
        <v>28</v>
      </c>
      <c r="T180" s="1" t="s">
        <v>28</v>
      </c>
      <c r="U180" s="1" t="s">
        <v>28</v>
      </c>
      <c r="V180" s="1" t="s">
        <v>28</v>
      </c>
      <c r="W180" s="21" t="str">
        <f aca="false">IF(L180="X","(1&lt;&lt;"&amp;L$2&amp;") | ","")</f>
        <v/>
      </c>
      <c r="X180" s="21" t="str">
        <f aca="false">IF(M180="X","(1&lt;&lt;"&amp;M$2&amp;") | ","")</f>
        <v>(1&lt;&lt;(int)MasterType::Char) | </v>
      </c>
      <c r="Y180" s="21" t="str">
        <f aca="false">IF(N180="X","(1&lt;&lt;"&amp;N$2&amp;") | ","")</f>
        <v/>
      </c>
      <c r="Z180" s="21" t="str">
        <f aca="false">IF(O180="X","(1&lt;&lt;"&amp;O$2&amp;") | ","")</f>
        <v/>
      </c>
      <c r="AA180" s="21" t="str">
        <f aca="false">IF(P180="X","(1&lt;&lt;"&amp;P$2&amp;") | ","")</f>
        <v/>
      </c>
      <c r="AB180" s="21" t="str">
        <f aca="false">IF(Q180="X","(1&lt;&lt;"&amp;Q$2&amp;") | ","")</f>
        <v/>
      </c>
      <c r="AC180" s="21" t="str">
        <f aca="false">IF(R180="X","(1&lt;&lt;"&amp;R$2&amp;") | ","")</f>
        <v/>
      </c>
      <c r="AD180" s="21" t="str">
        <f aca="false">IF(S180="X","(1&lt;&lt;"&amp;S$2&amp;") | ","")</f>
        <v/>
      </c>
      <c r="AE180" s="21" t="str">
        <f aca="false">IF(T180="X","(1&lt;&lt;"&amp;T$2&amp;") | ","")</f>
        <v/>
      </c>
      <c r="AF180" s="21" t="str">
        <f aca="false">IF(U180="X","(1&lt;&lt;"&amp;U$2&amp;") | ","")</f>
        <v/>
      </c>
      <c r="AG180" s="21" t="str">
        <f aca="false">IF(V180="X","(1&lt;&lt;"&amp;V$2&amp;") | ","")</f>
        <v/>
      </c>
      <c r="AH180" s="21" t="str">
        <f aca="false">W180&amp;X180&amp;Y180&amp;Z180&amp;AA180&amp;AB180&amp;AC180&amp;AD180&amp;AE180&amp;AF180&amp;AG180</f>
        <v>(1&lt;&lt;(int)MasterType::Char) | </v>
      </c>
      <c r="AJ180" s="1" t="s">
        <v>28</v>
      </c>
      <c r="AK180" s="1" t="s">
        <v>29</v>
      </c>
      <c r="AL180" s="1" t="s">
        <v>28</v>
      </c>
      <c r="AM180" s="1" t="s">
        <v>28</v>
      </c>
      <c r="AN180" s="1" t="s">
        <v>28</v>
      </c>
      <c r="AO180" s="1" t="s">
        <v>28</v>
      </c>
      <c r="AP180" s="1" t="s">
        <v>28</v>
      </c>
      <c r="AQ180" s="1" t="s">
        <v>28</v>
      </c>
      <c r="AR180" s="1" t="s">
        <v>28</v>
      </c>
      <c r="AS180" s="1" t="s">
        <v>28</v>
      </c>
      <c r="AT180" s="1" t="s">
        <v>28</v>
      </c>
      <c r="AU180" s="21" t="str">
        <f aca="false">IF(AJ180="X","(1&lt;&lt;"&amp;AJ$2&amp;") | ","")</f>
        <v/>
      </c>
      <c r="AV180" s="21" t="str">
        <f aca="false">IF(AK180="X","(1&lt;&lt;"&amp;AK$2&amp;") | ","")</f>
        <v>(1&lt;&lt;(int)MasterType::Char) | </v>
      </c>
      <c r="AW180" s="21" t="str">
        <f aca="false">IF(AL180="X","(1&lt;&lt;"&amp;AL$2&amp;") | ","")</f>
        <v/>
      </c>
      <c r="AX180" s="21" t="str">
        <f aca="false">IF(AM180="X","(1&lt;&lt;"&amp;AM$2&amp;") | ","")</f>
        <v/>
      </c>
      <c r="AY180" s="21" t="str">
        <f aca="false">IF(AN180="X","(1&lt;&lt;"&amp;AN$2&amp;") | ","")</f>
        <v/>
      </c>
      <c r="AZ180" s="21" t="str">
        <f aca="false">IF(AO180="X","(1&lt;&lt;"&amp;AO$2&amp;") | ","")</f>
        <v/>
      </c>
      <c r="BA180" s="21" t="str">
        <f aca="false">IF(AP180="X","(1&lt;&lt;"&amp;AP$2&amp;") | ","")</f>
        <v/>
      </c>
      <c r="BB180" s="21" t="str">
        <f aca="false">IF(AQ180="X","(1&lt;&lt;"&amp;AQ$2&amp;") | ","")</f>
        <v/>
      </c>
      <c r="BC180" s="21" t="str">
        <f aca="false">IF(AR180="X","(1&lt;&lt;"&amp;AR$2&amp;") | ","")</f>
        <v/>
      </c>
      <c r="BD180" s="21" t="str">
        <f aca="false">IF(AS180="X","(1&lt;&lt;"&amp;AS$2&amp;") | ","")</f>
        <v/>
      </c>
      <c r="BE180" s="21" t="str">
        <f aca="false">IF(AT180="X","(1&lt;&lt;"&amp;AT$2&amp;") | ","")</f>
        <v/>
      </c>
      <c r="BF180" s="21" t="str">
        <f aca="false">AU180&amp;AV180&amp;AW180&amp;AX180&amp;AY180&amp;AZ180&amp;BA180&amp;BB180&amp;BC180&amp;BD180&amp;BE180</f>
        <v>(1&lt;&lt;(int)MasterType::Char) | </v>
      </c>
      <c r="BH180" s="7" t="str">
        <f aca="false">"  {"&amp;A180&amp;REPT(" ",29-LEN(A180))&amp;", {"&amp;F180&amp;REPT(" ",5-LEN(F180))&amp;","&amp;G180&amp;REPT(" ",5-LEN(G180))&amp;"}, "&amp;H180&amp;REPT(" ",23-LEN(H180))&amp;", "&amp;I180&amp;REPT(" ",19-LEN(I180))&amp;", "&amp;J180&amp;REPT(" ",20-LEN(J180))&amp;","&amp;" { "&amp;IF(AH180="",0,MID(AH180,1,LEN(AH180)-2))&amp;", "&amp;IF(BF180="",0,MID(BF180,1,LEN(BF180)-2))&amp;" } },"</f>
        <v>  {ExprOperator::XorAssign      , {false,false}, (ExprPromMode)0        , (MasterType)0      , MasterType::Char    , { (1&lt;&lt;(int)MasterType::Char) , (1&lt;&lt;(int)MasterType::Char)  } },</v>
      </c>
    </row>
    <row r="181" customFormat="false" ht="15" hidden="false" customHeight="false" outlineLevel="0" collapsed="false">
      <c r="A181" s="1" t="s">
        <v>145</v>
      </c>
      <c r="B181" s="2" t="s">
        <v>146</v>
      </c>
      <c r="C181" s="20" t="s">
        <v>147</v>
      </c>
      <c r="D181" s="3" t="s">
        <v>57</v>
      </c>
      <c r="E181" s="3" t="str">
        <f aca="false">IF(OR(F181="true",G181="true"),"X","-")</f>
        <v>-</v>
      </c>
      <c r="F181" s="3" t="str">
        <f aca="false">IF(COUNTIF(L181:U181,"X")&gt;1,"true","false")</f>
        <v>false</v>
      </c>
      <c r="G181" s="3" t="str">
        <f aca="false">IF(COUNTIF(AJ181:AS181,"X")&gt;1,"true","false")</f>
        <v>false</v>
      </c>
      <c r="H181" s="3" t="s">
        <v>25</v>
      </c>
      <c r="I181" s="3" t="s">
        <v>26</v>
      </c>
      <c r="J181" s="14" t="s">
        <v>30</v>
      </c>
      <c r="L181" s="1" t="s">
        <v>28</v>
      </c>
      <c r="M181" s="1" t="s">
        <v>28</v>
      </c>
      <c r="N181" s="1" t="s">
        <v>29</v>
      </c>
      <c r="O181" s="1" t="s">
        <v>28</v>
      </c>
      <c r="P181" s="1" t="s">
        <v>28</v>
      </c>
      <c r="Q181" s="1" t="s">
        <v>28</v>
      </c>
      <c r="R181" s="1" t="s">
        <v>28</v>
      </c>
      <c r="S181" s="1" t="s">
        <v>28</v>
      </c>
      <c r="T181" s="1" t="s">
        <v>28</v>
      </c>
      <c r="U181" s="1" t="s">
        <v>28</v>
      </c>
      <c r="V181" s="1" t="s">
        <v>28</v>
      </c>
      <c r="W181" s="21" t="str">
        <f aca="false">IF(L181="X","(1&lt;&lt;"&amp;L$2&amp;") | ","")</f>
        <v/>
      </c>
      <c r="X181" s="21" t="str">
        <f aca="false">IF(M181="X","(1&lt;&lt;"&amp;M$2&amp;") | ","")</f>
        <v/>
      </c>
      <c r="Y181" s="21" t="str">
        <f aca="false">IF(N181="X","(1&lt;&lt;"&amp;N$2&amp;") | ","")</f>
        <v>(1&lt;&lt;(int)MasterType::Short) | </v>
      </c>
      <c r="Z181" s="21" t="str">
        <f aca="false">IF(O181="X","(1&lt;&lt;"&amp;O$2&amp;") | ","")</f>
        <v/>
      </c>
      <c r="AA181" s="21" t="str">
        <f aca="false">IF(P181="X","(1&lt;&lt;"&amp;P$2&amp;") | ","")</f>
        <v/>
      </c>
      <c r="AB181" s="21" t="str">
        <f aca="false">IF(Q181="X","(1&lt;&lt;"&amp;Q$2&amp;") | ","")</f>
        <v/>
      </c>
      <c r="AC181" s="21" t="str">
        <f aca="false">IF(R181="X","(1&lt;&lt;"&amp;R$2&amp;") | ","")</f>
        <v/>
      </c>
      <c r="AD181" s="21" t="str">
        <f aca="false">IF(S181="X","(1&lt;&lt;"&amp;S$2&amp;") | ","")</f>
        <v/>
      </c>
      <c r="AE181" s="21" t="str">
        <f aca="false">IF(T181="X","(1&lt;&lt;"&amp;T$2&amp;") | ","")</f>
        <v/>
      </c>
      <c r="AF181" s="21" t="str">
        <f aca="false">IF(U181="X","(1&lt;&lt;"&amp;U$2&amp;") | ","")</f>
        <v/>
      </c>
      <c r="AG181" s="21" t="str">
        <f aca="false">IF(V181="X","(1&lt;&lt;"&amp;V$2&amp;") | ","")</f>
        <v/>
      </c>
      <c r="AH181" s="21" t="str">
        <f aca="false">W181&amp;X181&amp;Y181&amp;Z181&amp;AA181&amp;AB181&amp;AC181&amp;AD181&amp;AE181&amp;AF181&amp;AG181</f>
        <v>(1&lt;&lt;(int)MasterType::Short) | </v>
      </c>
      <c r="AJ181" s="1" t="s">
        <v>28</v>
      </c>
      <c r="AK181" s="1" t="s">
        <v>28</v>
      </c>
      <c r="AL181" s="1" t="s">
        <v>29</v>
      </c>
      <c r="AM181" s="1" t="s">
        <v>28</v>
      </c>
      <c r="AN181" s="1" t="s">
        <v>28</v>
      </c>
      <c r="AO181" s="1" t="s">
        <v>28</v>
      </c>
      <c r="AP181" s="1" t="s">
        <v>28</v>
      </c>
      <c r="AQ181" s="1" t="s">
        <v>28</v>
      </c>
      <c r="AR181" s="1" t="s">
        <v>28</v>
      </c>
      <c r="AS181" s="1" t="s">
        <v>28</v>
      </c>
      <c r="AT181" s="1" t="s">
        <v>28</v>
      </c>
      <c r="AU181" s="21" t="str">
        <f aca="false">IF(AJ181="X","(1&lt;&lt;"&amp;AJ$2&amp;") | ","")</f>
        <v/>
      </c>
      <c r="AV181" s="21" t="str">
        <f aca="false">IF(AK181="X","(1&lt;&lt;"&amp;AK$2&amp;") | ","")</f>
        <v/>
      </c>
      <c r="AW181" s="21" t="str">
        <f aca="false">IF(AL181="X","(1&lt;&lt;"&amp;AL$2&amp;") | ","")</f>
        <v>(1&lt;&lt;(int)MasterType::Short) | </v>
      </c>
      <c r="AX181" s="21" t="str">
        <f aca="false">IF(AM181="X","(1&lt;&lt;"&amp;AM$2&amp;") | ","")</f>
        <v/>
      </c>
      <c r="AY181" s="21" t="str">
        <f aca="false">IF(AN181="X","(1&lt;&lt;"&amp;AN$2&amp;") | ","")</f>
        <v/>
      </c>
      <c r="AZ181" s="21" t="str">
        <f aca="false">IF(AO181="X","(1&lt;&lt;"&amp;AO$2&amp;") | ","")</f>
        <v/>
      </c>
      <c r="BA181" s="21" t="str">
        <f aca="false">IF(AP181="X","(1&lt;&lt;"&amp;AP$2&amp;") | ","")</f>
        <v/>
      </c>
      <c r="BB181" s="21" t="str">
        <f aca="false">IF(AQ181="X","(1&lt;&lt;"&amp;AQ$2&amp;") | ","")</f>
        <v/>
      </c>
      <c r="BC181" s="21" t="str">
        <f aca="false">IF(AR181="X","(1&lt;&lt;"&amp;AR$2&amp;") | ","")</f>
        <v/>
      </c>
      <c r="BD181" s="21" t="str">
        <f aca="false">IF(AS181="X","(1&lt;&lt;"&amp;AS$2&amp;") | ","")</f>
        <v/>
      </c>
      <c r="BE181" s="21" t="str">
        <f aca="false">IF(AT181="X","(1&lt;&lt;"&amp;AT$2&amp;") | ","")</f>
        <v/>
      </c>
      <c r="BF181" s="21" t="str">
        <f aca="false">AU181&amp;AV181&amp;AW181&amp;AX181&amp;AY181&amp;AZ181&amp;BA181&amp;BB181&amp;BC181&amp;BD181&amp;BE181</f>
        <v>(1&lt;&lt;(int)MasterType::Short) | </v>
      </c>
      <c r="BH181" s="7" t="str">
        <f aca="false">"  {"&amp;A181&amp;REPT(" ",29-LEN(A181))&amp;", {"&amp;F181&amp;REPT(" ",5-LEN(F181))&amp;","&amp;G181&amp;REPT(" ",5-LEN(G181))&amp;"}, "&amp;H181&amp;REPT(" ",23-LEN(H181))&amp;", "&amp;I181&amp;REPT(" ",19-LEN(I181))&amp;", "&amp;J181&amp;REPT(" ",20-LEN(J181))&amp;","&amp;" { "&amp;IF(AH181="",0,MID(AH181,1,LEN(AH181)-2))&amp;", "&amp;IF(BF181="",0,MID(BF181,1,LEN(BF181)-2))&amp;" } },"</f>
        <v>  {ExprOperator::XorAssign      , {false,false}, (ExprPromMode)0        , (MasterType)0      , MasterType::Short   , { (1&lt;&lt;(int)MasterType::Short) , (1&lt;&lt;(int)MasterType::Short)  } },</v>
      </c>
    </row>
    <row r="182" customFormat="false" ht="15" hidden="false" customHeight="false" outlineLevel="0" collapsed="false">
      <c r="A182" s="1" t="s">
        <v>145</v>
      </c>
      <c r="B182" s="2" t="s">
        <v>146</v>
      </c>
      <c r="C182" s="20" t="s">
        <v>147</v>
      </c>
      <c r="D182" s="3" t="s">
        <v>57</v>
      </c>
      <c r="E182" s="3" t="str">
        <f aca="false">IF(OR(F182="true",G182="true"),"X","-")</f>
        <v>-</v>
      </c>
      <c r="F182" s="3" t="str">
        <f aca="false">IF(COUNTIF(L182:U182,"X")&gt;1,"true","false")</f>
        <v>false</v>
      </c>
      <c r="G182" s="3" t="str">
        <f aca="false">IF(COUNTIF(AJ182:AS182,"X")&gt;1,"true","false")</f>
        <v>false</v>
      </c>
      <c r="H182" s="3" t="s">
        <v>25</v>
      </c>
      <c r="I182" s="3" t="s">
        <v>26</v>
      </c>
      <c r="J182" s="14" t="s">
        <v>31</v>
      </c>
      <c r="L182" s="1" t="s">
        <v>28</v>
      </c>
      <c r="M182" s="1" t="s">
        <v>28</v>
      </c>
      <c r="N182" s="1" t="s">
        <v>28</v>
      </c>
      <c r="O182" s="1" t="s">
        <v>29</v>
      </c>
      <c r="P182" s="1" t="s">
        <v>28</v>
      </c>
      <c r="Q182" s="1" t="s">
        <v>28</v>
      </c>
      <c r="R182" s="1" t="s">
        <v>28</v>
      </c>
      <c r="S182" s="1" t="s">
        <v>28</v>
      </c>
      <c r="T182" s="1" t="s">
        <v>28</v>
      </c>
      <c r="U182" s="1" t="s">
        <v>28</v>
      </c>
      <c r="V182" s="1" t="s">
        <v>28</v>
      </c>
      <c r="W182" s="21" t="str">
        <f aca="false">IF(L182="X","(1&lt;&lt;"&amp;L$2&amp;") | ","")</f>
        <v/>
      </c>
      <c r="X182" s="21" t="str">
        <f aca="false">IF(M182="X","(1&lt;&lt;"&amp;M$2&amp;") | ","")</f>
        <v/>
      </c>
      <c r="Y182" s="21" t="str">
        <f aca="false">IF(N182="X","(1&lt;&lt;"&amp;N$2&amp;") | ","")</f>
        <v/>
      </c>
      <c r="Z182" s="21" t="str">
        <f aca="false">IF(O182="X","(1&lt;&lt;"&amp;O$2&amp;") | ","")</f>
        <v>(1&lt;&lt;(int)MasterType::Integer) | </v>
      </c>
      <c r="AA182" s="21" t="str">
        <f aca="false">IF(P182="X","(1&lt;&lt;"&amp;P$2&amp;") | ","")</f>
        <v/>
      </c>
      <c r="AB182" s="21" t="str">
        <f aca="false">IF(Q182="X","(1&lt;&lt;"&amp;Q$2&amp;") | ","")</f>
        <v/>
      </c>
      <c r="AC182" s="21" t="str">
        <f aca="false">IF(R182="X","(1&lt;&lt;"&amp;R$2&amp;") | ","")</f>
        <v/>
      </c>
      <c r="AD182" s="21" t="str">
        <f aca="false">IF(S182="X","(1&lt;&lt;"&amp;S$2&amp;") | ","")</f>
        <v/>
      </c>
      <c r="AE182" s="21" t="str">
        <f aca="false">IF(T182="X","(1&lt;&lt;"&amp;T$2&amp;") | ","")</f>
        <v/>
      </c>
      <c r="AF182" s="21" t="str">
        <f aca="false">IF(U182="X","(1&lt;&lt;"&amp;U$2&amp;") | ","")</f>
        <v/>
      </c>
      <c r="AG182" s="21" t="str">
        <f aca="false">IF(V182="X","(1&lt;&lt;"&amp;V$2&amp;") | ","")</f>
        <v/>
      </c>
      <c r="AH182" s="21" t="str">
        <f aca="false">W182&amp;X182&amp;Y182&amp;Z182&amp;AA182&amp;AB182&amp;AC182&amp;AD182&amp;AE182&amp;AF182&amp;AG182</f>
        <v>(1&lt;&lt;(int)MasterType::Integer) | </v>
      </c>
      <c r="AJ182" s="1" t="s">
        <v>28</v>
      </c>
      <c r="AK182" s="1" t="s">
        <v>28</v>
      </c>
      <c r="AL182" s="1" t="s">
        <v>28</v>
      </c>
      <c r="AM182" s="1" t="s">
        <v>29</v>
      </c>
      <c r="AN182" s="1" t="s">
        <v>28</v>
      </c>
      <c r="AO182" s="1" t="s">
        <v>28</v>
      </c>
      <c r="AP182" s="1" t="s">
        <v>28</v>
      </c>
      <c r="AQ182" s="1" t="s">
        <v>28</v>
      </c>
      <c r="AR182" s="1" t="s">
        <v>28</v>
      </c>
      <c r="AS182" s="1" t="s">
        <v>28</v>
      </c>
      <c r="AT182" s="1" t="s">
        <v>28</v>
      </c>
      <c r="AU182" s="21" t="str">
        <f aca="false">IF(AJ182="X","(1&lt;&lt;"&amp;AJ$2&amp;") | ","")</f>
        <v/>
      </c>
      <c r="AV182" s="21" t="str">
        <f aca="false">IF(AK182="X","(1&lt;&lt;"&amp;AK$2&amp;") | ","")</f>
        <v/>
      </c>
      <c r="AW182" s="21" t="str">
        <f aca="false">IF(AL182="X","(1&lt;&lt;"&amp;AL$2&amp;") | ","")</f>
        <v/>
      </c>
      <c r="AX182" s="21" t="str">
        <f aca="false">IF(AM182="X","(1&lt;&lt;"&amp;AM$2&amp;") | ","")</f>
        <v>(1&lt;&lt;(int)MasterType::Integer) | </v>
      </c>
      <c r="AY182" s="21" t="str">
        <f aca="false">IF(AN182="X","(1&lt;&lt;"&amp;AN$2&amp;") | ","")</f>
        <v/>
      </c>
      <c r="AZ182" s="21" t="str">
        <f aca="false">IF(AO182="X","(1&lt;&lt;"&amp;AO$2&amp;") | ","")</f>
        <v/>
      </c>
      <c r="BA182" s="21" t="str">
        <f aca="false">IF(AP182="X","(1&lt;&lt;"&amp;AP$2&amp;") | ","")</f>
        <v/>
      </c>
      <c r="BB182" s="21" t="str">
        <f aca="false">IF(AQ182="X","(1&lt;&lt;"&amp;AQ$2&amp;") | ","")</f>
        <v/>
      </c>
      <c r="BC182" s="21" t="str">
        <f aca="false">IF(AR182="X","(1&lt;&lt;"&amp;AR$2&amp;") | ","")</f>
        <v/>
      </c>
      <c r="BD182" s="21" t="str">
        <f aca="false">IF(AS182="X","(1&lt;&lt;"&amp;AS$2&amp;") | ","")</f>
        <v/>
      </c>
      <c r="BE182" s="21" t="str">
        <f aca="false">IF(AT182="X","(1&lt;&lt;"&amp;AT$2&amp;") | ","")</f>
        <v/>
      </c>
      <c r="BF182" s="21" t="str">
        <f aca="false">AU182&amp;AV182&amp;AW182&amp;AX182&amp;AY182&amp;AZ182&amp;BA182&amp;BB182&amp;BC182&amp;BD182&amp;BE182</f>
        <v>(1&lt;&lt;(int)MasterType::Integer) | </v>
      </c>
      <c r="BH182" s="7" t="str">
        <f aca="false">"  {"&amp;A182&amp;REPT(" ",29-LEN(A182))&amp;", {"&amp;F182&amp;REPT(" ",5-LEN(F182))&amp;","&amp;G182&amp;REPT(" ",5-LEN(G182))&amp;"}, "&amp;H182&amp;REPT(" ",23-LEN(H182))&amp;", "&amp;I182&amp;REPT(" ",19-LEN(I182))&amp;", "&amp;J182&amp;REPT(" ",20-LEN(J182))&amp;","&amp;" { "&amp;IF(AH182="",0,MID(AH182,1,LEN(AH182)-2))&amp;", "&amp;IF(BF182="",0,MID(BF182,1,LEN(BF182)-2))&amp;" } },"</f>
        <v>  {ExprOperator::XorAssign      , {false,false}, (ExprPromMode)0        , (MasterType)0      , MasterType::Integer , { (1&lt;&lt;(int)MasterType::Integer) , (1&lt;&lt;(int)MasterType::Integer)  } },</v>
      </c>
    </row>
    <row r="183" customFormat="false" ht="15" hidden="false" customHeight="false" outlineLevel="0" collapsed="false">
      <c r="A183" s="1" t="s">
        <v>145</v>
      </c>
      <c r="B183" s="2" t="s">
        <v>146</v>
      </c>
      <c r="C183" s="20" t="s">
        <v>147</v>
      </c>
      <c r="D183" s="3" t="s">
        <v>57</v>
      </c>
      <c r="E183" s="3" t="str">
        <f aca="false">IF(OR(F183="true",G183="true"),"X","-")</f>
        <v>-</v>
      </c>
      <c r="F183" s="3" t="str">
        <f aca="false">IF(COUNTIF(L183:U183,"X")&gt;1,"true","false")</f>
        <v>false</v>
      </c>
      <c r="G183" s="3" t="str">
        <f aca="false">IF(COUNTIF(AJ183:AS183,"X")&gt;1,"true","false")</f>
        <v>false</v>
      </c>
      <c r="H183" s="3" t="s">
        <v>25</v>
      </c>
      <c r="I183" s="3" t="s">
        <v>26</v>
      </c>
      <c r="J183" s="14" t="s">
        <v>32</v>
      </c>
      <c r="L183" s="1" t="s">
        <v>28</v>
      </c>
      <c r="M183" s="1" t="s">
        <v>28</v>
      </c>
      <c r="N183" s="1" t="s">
        <v>28</v>
      </c>
      <c r="O183" s="1" t="s">
        <v>28</v>
      </c>
      <c r="P183" s="1" t="s">
        <v>29</v>
      </c>
      <c r="Q183" s="1" t="s">
        <v>28</v>
      </c>
      <c r="R183" s="1" t="s">
        <v>28</v>
      </c>
      <c r="S183" s="1" t="s">
        <v>28</v>
      </c>
      <c r="T183" s="1" t="s">
        <v>28</v>
      </c>
      <c r="U183" s="1" t="s">
        <v>28</v>
      </c>
      <c r="V183" s="1" t="s">
        <v>28</v>
      </c>
      <c r="W183" s="21" t="str">
        <f aca="false">IF(L183="X","(1&lt;&lt;"&amp;L$2&amp;") | ","")</f>
        <v/>
      </c>
      <c r="X183" s="21" t="str">
        <f aca="false">IF(M183="X","(1&lt;&lt;"&amp;M$2&amp;") | ","")</f>
        <v/>
      </c>
      <c r="Y183" s="21" t="str">
        <f aca="false">IF(N183="X","(1&lt;&lt;"&amp;N$2&amp;") | ","")</f>
        <v/>
      </c>
      <c r="Z183" s="21" t="str">
        <f aca="false">IF(O183="X","(1&lt;&lt;"&amp;O$2&amp;") | ","")</f>
        <v/>
      </c>
      <c r="AA183" s="21" t="str">
        <f aca="false">IF(P183="X","(1&lt;&lt;"&amp;P$2&amp;") | ","")</f>
        <v>(1&lt;&lt;(int)MasterType::Long) | </v>
      </c>
      <c r="AB183" s="21" t="str">
        <f aca="false">IF(Q183="X","(1&lt;&lt;"&amp;Q$2&amp;") | ","")</f>
        <v/>
      </c>
      <c r="AC183" s="21" t="str">
        <f aca="false">IF(R183="X","(1&lt;&lt;"&amp;R$2&amp;") | ","")</f>
        <v/>
      </c>
      <c r="AD183" s="21" t="str">
        <f aca="false">IF(S183="X","(1&lt;&lt;"&amp;S$2&amp;") | ","")</f>
        <v/>
      </c>
      <c r="AE183" s="21" t="str">
        <f aca="false">IF(T183="X","(1&lt;&lt;"&amp;T$2&amp;") | ","")</f>
        <v/>
      </c>
      <c r="AF183" s="21" t="str">
        <f aca="false">IF(U183="X","(1&lt;&lt;"&amp;U$2&amp;") | ","")</f>
        <v/>
      </c>
      <c r="AG183" s="21" t="str">
        <f aca="false">IF(V183="X","(1&lt;&lt;"&amp;V$2&amp;") | ","")</f>
        <v/>
      </c>
      <c r="AH183" s="21" t="str">
        <f aca="false">W183&amp;X183&amp;Y183&amp;Z183&amp;AA183&amp;AB183&amp;AC183&amp;AD183&amp;AE183&amp;AF183&amp;AG183</f>
        <v>(1&lt;&lt;(int)MasterType::Long) | </v>
      </c>
      <c r="AJ183" s="1" t="s">
        <v>28</v>
      </c>
      <c r="AK183" s="1" t="s">
        <v>28</v>
      </c>
      <c r="AL183" s="1" t="s">
        <v>28</v>
      </c>
      <c r="AM183" s="1" t="s">
        <v>28</v>
      </c>
      <c r="AN183" s="1" t="s">
        <v>29</v>
      </c>
      <c r="AO183" s="1" t="s">
        <v>28</v>
      </c>
      <c r="AP183" s="1" t="s">
        <v>28</v>
      </c>
      <c r="AQ183" s="1" t="s">
        <v>28</v>
      </c>
      <c r="AR183" s="1" t="s">
        <v>28</v>
      </c>
      <c r="AS183" s="1" t="s">
        <v>28</v>
      </c>
      <c r="AT183" s="1" t="s">
        <v>28</v>
      </c>
      <c r="AU183" s="21" t="str">
        <f aca="false">IF(AJ183="X","(1&lt;&lt;"&amp;AJ$2&amp;") | ","")</f>
        <v/>
      </c>
      <c r="AV183" s="21" t="str">
        <f aca="false">IF(AK183="X","(1&lt;&lt;"&amp;AK$2&amp;") | ","")</f>
        <v/>
      </c>
      <c r="AW183" s="21" t="str">
        <f aca="false">IF(AL183="X","(1&lt;&lt;"&amp;AL$2&amp;") | ","")</f>
        <v/>
      </c>
      <c r="AX183" s="21" t="str">
        <f aca="false">IF(AM183="X","(1&lt;&lt;"&amp;AM$2&amp;") | ","")</f>
        <v/>
      </c>
      <c r="AY183" s="21" t="str">
        <f aca="false">IF(AN183="X","(1&lt;&lt;"&amp;AN$2&amp;") | ","")</f>
        <v>(1&lt;&lt;(int)MasterType::Long) | </v>
      </c>
      <c r="AZ183" s="21" t="str">
        <f aca="false">IF(AO183="X","(1&lt;&lt;"&amp;AO$2&amp;") | ","")</f>
        <v/>
      </c>
      <c r="BA183" s="21" t="str">
        <f aca="false">IF(AP183="X","(1&lt;&lt;"&amp;AP$2&amp;") | ","")</f>
        <v/>
      </c>
      <c r="BB183" s="21" t="str">
        <f aca="false">IF(AQ183="X","(1&lt;&lt;"&amp;AQ$2&amp;") | ","")</f>
        <v/>
      </c>
      <c r="BC183" s="21" t="str">
        <f aca="false">IF(AR183="X","(1&lt;&lt;"&amp;AR$2&amp;") | ","")</f>
        <v/>
      </c>
      <c r="BD183" s="21" t="str">
        <f aca="false">IF(AS183="X","(1&lt;&lt;"&amp;AS$2&amp;") | ","")</f>
        <v/>
      </c>
      <c r="BE183" s="21" t="str">
        <f aca="false">IF(AT183="X","(1&lt;&lt;"&amp;AT$2&amp;") | ","")</f>
        <v/>
      </c>
      <c r="BF183" s="21" t="str">
        <f aca="false">AU183&amp;AV183&amp;AW183&amp;AX183&amp;AY183&amp;AZ183&amp;BA183&amp;BB183&amp;BC183&amp;BD183&amp;BE183</f>
        <v>(1&lt;&lt;(int)MasterType::Long) | </v>
      </c>
      <c r="BH183" s="7" t="str">
        <f aca="false">"  {"&amp;A183&amp;REPT(" ",29-LEN(A183))&amp;", {"&amp;F183&amp;REPT(" ",5-LEN(F183))&amp;","&amp;G183&amp;REPT(" ",5-LEN(G183))&amp;"}, "&amp;H183&amp;REPT(" ",23-LEN(H183))&amp;", "&amp;I183&amp;REPT(" ",19-LEN(I183))&amp;", "&amp;J183&amp;REPT(" ",20-LEN(J183))&amp;","&amp;" { "&amp;IF(AH183="",0,MID(AH183,1,LEN(AH183)-2))&amp;", "&amp;IF(BF183="",0,MID(BF183,1,LEN(BF183)-2))&amp;" } },"</f>
        <v>  {ExprOperator::XorAssign      , {false,false}, (ExprPromMode)0        , (MasterType)0      , MasterType::Long    , { (1&lt;&lt;(int)MasterType::Long) , (1&lt;&lt;(int)MasterType::Long)  } },</v>
      </c>
    </row>
    <row r="184" customFormat="false" ht="15" hidden="false" customHeight="false" outlineLevel="0" collapsed="false">
      <c r="A184" s="1" t="s">
        <v>148</v>
      </c>
      <c r="B184" s="2" t="s">
        <v>149</v>
      </c>
      <c r="C184" s="20" t="s">
        <v>150</v>
      </c>
      <c r="D184" s="3" t="s">
        <v>57</v>
      </c>
      <c r="E184" s="3" t="str">
        <f aca="false">IF(OR(F184="true",G184="true"),"X","-")</f>
        <v>-</v>
      </c>
      <c r="F184" s="3" t="str">
        <f aca="false">IF(COUNTIF(L184:U184,"X")&gt;1,"true","false")</f>
        <v>false</v>
      </c>
      <c r="G184" s="3" t="str">
        <f aca="false">IF(COUNTIF(AJ184:AS184,"X")&gt;1,"true","false")</f>
        <v>false</v>
      </c>
      <c r="H184" s="3" t="s">
        <v>25</v>
      </c>
      <c r="I184" s="3" t="s">
        <v>26</v>
      </c>
      <c r="J184" s="14" t="s">
        <v>27</v>
      </c>
      <c r="L184" s="1" t="s">
        <v>28</v>
      </c>
      <c r="M184" s="1" t="s">
        <v>29</v>
      </c>
      <c r="N184" s="1" t="s">
        <v>28</v>
      </c>
      <c r="O184" s="1" t="s">
        <v>28</v>
      </c>
      <c r="P184" s="1" t="s">
        <v>28</v>
      </c>
      <c r="Q184" s="1" t="s">
        <v>28</v>
      </c>
      <c r="R184" s="1" t="s">
        <v>28</v>
      </c>
      <c r="S184" s="1" t="s">
        <v>28</v>
      </c>
      <c r="T184" s="1" t="s">
        <v>28</v>
      </c>
      <c r="U184" s="1" t="s">
        <v>28</v>
      </c>
      <c r="V184" s="1" t="s">
        <v>28</v>
      </c>
      <c r="W184" s="21" t="str">
        <f aca="false">IF(L184="X","(1&lt;&lt;"&amp;L$2&amp;") | ","")</f>
        <v/>
      </c>
      <c r="X184" s="21" t="str">
        <f aca="false">IF(M184="X","(1&lt;&lt;"&amp;M$2&amp;") | ","")</f>
        <v>(1&lt;&lt;(int)MasterType::Char) | </v>
      </c>
      <c r="Y184" s="21" t="str">
        <f aca="false">IF(N184="X","(1&lt;&lt;"&amp;N$2&amp;") | ","")</f>
        <v/>
      </c>
      <c r="Z184" s="21" t="str">
        <f aca="false">IF(O184="X","(1&lt;&lt;"&amp;O$2&amp;") | ","")</f>
        <v/>
      </c>
      <c r="AA184" s="21" t="str">
        <f aca="false">IF(P184="X","(1&lt;&lt;"&amp;P$2&amp;") | ","")</f>
        <v/>
      </c>
      <c r="AB184" s="21" t="str">
        <f aca="false">IF(Q184="X","(1&lt;&lt;"&amp;Q$2&amp;") | ","")</f>
        <v/>
      </c>
      <c r="AC184" s="21" t="str">
        <f aca="false">IF(R184="X","(1&lt;&lt;"&amp;R$2&amp;") | ","")</f>
        <v/>
      </c>
      <c r="AD184" s="21" t="str">
        <f aca="false">IF(S184="X","(1&lt;&lt;"&amp;S$2&amp;") | ","")</f>
        <v/>
      </c>
      <c r="AE184" s="21" t="str">
        <f aca="false">IF(T184="X","(1&lt;&lt;"&amp;T$2&amp;") | ","")</f>
        <v/>
      </c>
      <c r="AF184" s="21" t="str">
        <f aca="false">IF(U184="X","(1&lt;&lt;"&amp;U$2&amp;") | ","")</f>
        <v/>
      </c>
      <c r="AG184" s="21" t="str">
        <f aca="false">IF(V184="X","(1&lt;&lt;"&amp;V$2&amp;") | ","")</f>
        <v/>
      </c>
      <c r="AH184" s="21" t="str">
        <f aca="false">W184&amp;X184&amp;Y184&amp;Z184&amp;AA184&amp;AB184&amp;AC184&amp;AD184&amp;AE184&amp;AF184&amp;AG184</f>
        <v>(1&lt;&lt;(int)MasterType::Char) | </v>
      </c>
      <c r="AJ184" s="1" t="s">
        <v>28</v>
      </c>
      <c r="AK184" s="1" t="s">
        <v>29</v>
      </c>
      <c r="AL184" s="1" t="s">
        <v>28</v>
      </c>
      <c r="AM184" s="1" t="s">
        <v>28</v>
      </c>
      <c r="AN184" s="1" t="s">
        <v>28</v>
      </c>
      <c r="AO184" s="1" t="s">
        <v>28</v>
      </c>
      <c r="AP184" s="1" t="s">
        <v>28</v>
      </c>
      <c r="AQ184" s="1" t="s">
        <v>28</v>
      </c>
      <c r="AR184" s="1" t="s">
        <v>28</v>
      </c>
      <c r="AS184" s="1" t="s">
        <v>28</v>
      </c>
      <c r="AT184" s="1" t="s">
        <v>28</v>
      </c>
      <c r="AU184" s="21" t="str">
        <f aca="false">IF(AJ184="X","(1&lt;&lt;"&amp;AJ$2&amp;") | ","")</f>
        <v/>
      </c>
      <c r="AV184" s="21" t="str">
        <f aca="false">IF(AK184="X","(1&lt;&lt;"&amp;AK$2&amp;") | ","")</f>
        <v>(1&lt;&lt;(int)MasterType::Char) | </v>
      </c>
      <c r="AW184" s="21" t="str">
        <f aca="false">IF(AL184="X","(1&lt;&lt;"&amp;AL$2&amp;") | ","")</f>
        <v/>
      </c>
      <c r="AX184" s="21" t="str">
        <f aca="false">IF(AM184="X","(1&lt;&lt;"&amp;AM$2&amp;") | ","")</f>
        <v/>
      </c>
      <c r="AY184" s="21" t="str">
        <f aca="false">IF(AN184="X","(1&lt;&lt;"&amp;AN$2&amp;") | ","")</f>
        <v/>
      </c>
      <c r="AZ184" s="21" t="str">
        <f aca="false">IF(AO184="X","(1&lt;&lt;"&amp;AO$2&amp;") | ","")</f>
        <v/>
      </c>
      <c r="BA184" s="21" t="str">
        <f aca="false">IF(AP184="X","(1&lt;&lt;"&amp;AP$2&amp;") | ","")</f>
        <v/>
      </c>
      <c r="BB184" s="21" t="str">
        <f aca="false">IF(AQ184="X","(1&lt;&lt;"&amp;AQ$2&amp;") | ","")</f>
        <v/>
      </c>
      <c r="BC184" s="21" t="str">
        <f aca="false">IF(AR184="X","(1&lt;&lt;"&amp;AR$2&amp;") | ","")</f>
        <v/>
      </c>
      <c r="BD184" s="21" t="str">
        <f aca="false">IF(AS184="X","(1&lt;&lt;"&amp;AS$2&amp;") | ","")</f>
        <v/>
      </c>
      <c r="BE184" s="21" t="str">
        <f aca="false">IF(AT184="X","(1&lt;&lt;"&amp;AT$2&amp;") | ","")</f>
        <v/>
      </c>
      <c r="BF184" s="21" t="str">
        <f aca="false">AU184&amp;AV184&amp;AW184&amp;AX184&amp;AY184&amp;AZ184&amp;BA184&amp;BB184&amp;BC184&amp;BD184&amp;BE184</f>
        <v>(1&lt;&lt;(int)MasterType::Char) | </v>
      </c>
      <c r="BH184" s="7" t="str">
        <f aca="false">"  {"&amp;A184&amp;REPT(" ",29-LEN(A184))&amp;", {"&amp;F184&amp;REPT(" ",5-LEN(F184))&amp;","&amp;G184&amp;REPT(" ",5-LEN(G184))&amp;"}, "&amp;H184&amp;REPT(" ",23-LEN(H184))&amp;", "&amp;I184&amp;REPT(" ",19-LEN(I184))&amp;", "&amp;J184&amp;REPT(" ",20-LEN(J184))&amp;","&amp;" { "&amp;IF(AH184="",0,MID(AH184,1,LEN(AH184)-2))&amp;", "&amp;IF(BF184="",0,MID(BF184,1,LEN(BF184)-2))&amp;" } },"</f>
        <v>  {ExprOperator::OrAssign       , {false,false}, (ExprPromMode)0        , (MasterType)0      , MasterType::Char    , { (1&lt;&lt;(int)MasterType::Char) , (1&lt;&lt;(int)MasterType::Char)  } },</v>
      </c>
    </row>
    <row r="185" customFormat="false" ht="15" hidden="false" customHeight="false" outlineLevel="0" collapsed="false">
      <c r="A185" s="1" t="s">
        <v>148</v>
      </c>
      <c r="B185" s="2" t="s">
        <v>149</v>
      </c>
      <c r="C185" s="20" t="s">
        <v>150</v>
      </c>
      <c r="D185" s="3" t="s">
        <v>57</v>
      </c>
      <c r="E185" s="3" t="str">
        <f aca="false">IF(OR(F185="true",G185="true"),"X","-")</f>
        <v>-</v>
      </c>
      <c r="F185" s="3" t="str">
        <f aca="false">IF(COUNTIF(L185:U185,"X")&gt;1,"true","false")</f>
        <v>false</v>
      </c>
      <c r="G185" s="3" t="str">
        <f aca="false">IF(COUNTIF(AJ185:AS185,"X")&gt;1,"true","false")</f>
        <v>false</v>
      </c>
      <c r="H185" s="3" t="s">
        <v>25</v>
      </c>
      <c r="I185" s="3" t="s">
        <v>26</v>
      </c>
      <c r="J185" s="14" t="s">
        <v>30</v>
      </c>
      <c r="L185" s="1" t="s">
        <v>28</v>
      </c>
      <c r="M185" s="1" t="s">
        <v>28</v>
      </c>
      <c r="N185" s="1" t="s">
        <v>29</v>
      </c>
      <c r="O185" s="1" t="s">
        <v>28</v>
      </c>
      <c r="P185" s="1" t="s">
        <v>28</v>
      </c>
      <c r="Q185" s="1" t="s">
        <v>28</v>
      </c>
      <c r="R185" s="1" t="s">
        <v>28</v>
      </c>
      <c r="S185" s="1" t="s">
        <v>28</v>
      </c>
      <c r="T185" s="1" t="s">
        <v>28</v>
      </c>
      <c r="U185" s="1" t="s">
        <v>28</v>
      </c>
      <c r="V185" s="1" t="s">
        <v>28</v>
      </c>
      <c r="W185" s="21" t="str">
        <f aca="false">IF(L185="X","(1&lt;&lt;"&amp;L$2&amp;") | ","")</f>
        <v/>
      </c>
      <c r="X185" s="21" t="str">
        <f aca="false">IF(M185="X","(1&lt;&lt;"&amp;M$2&amp;") | ","")</f>
        <v/>
      </c>
      <c r="Y185" s="21" t="str">
        <f aca="false">IF(N185="X","(1&lt;&lt;"&amp;N$2&amp;") | ","")</f>
        <v>(1&lt;&lt;(int)MasterType::Short) | </v>
      </c>
      <c r="Z185" s="21" t="str">
        <f aca="false">IF(O185="X","(1&lt;&lt;"&amp;O$2&amp;") | ","")</f>
        <v/>
      </c>
      <c r="AA185" s="21" t="str">
        <f aca="false">IF(P185="X","(1&lt;&lt;"&amp;P$2&amp;") | ","")</f>
        <v/>
      </c>
      <c r="AB185" s="21" t="str">
        <f aca="false">IF(Q185="X","(1&lt;&lt;"&amp;Q$2&amp;") | ","")</f>
        <v/>
      </c>
      <c r="AC185" s="21" t="str">
        <f aca="false">IF(R185="X","(1&lt;&lt;"&amp;R$2&amp;") | ","")</f>
        <v/>
      </c>
      <c r="AD185" s="21" t="str">
        <f aca="false">IF(S185="X","(1&lt;&lt;"&amp;S$2&amp;") | ","")</f>
        <v/>
      </c>
      <c r="AE185" s="21" t="str">
        <f aca="false">IF(T185="X","(1&lt;&lt;"&amp;T$2&amp;") | ","")</f>
        <v/>
      </c>
      <c r="AF185" s="21" t="str">
        <f aca="false">IF(U185="X","(1&lt;&lt;"&amp;U$2&amp;") | ","")</f>
        <v/>
      </c>
      <c r="AG185" s="21" t="str">
        <f aca="false">IF(V185="X","(1&lt;&lt;"&amp;V$2&amp;") | ","")</f>
        <v/>
      </c>
      <c r="AH185" s="21" t="str">
        <f aca="false">W185&amp;X185&amp;Y185&amp;Z185&amp;AA185&amp;AB185&amp;AC185&amp;AD185&amp;AE185&amp;AF185&amp;AG185</f>
        <v>(1&lt;&lt;(int)MasterType::Short) | </v>
      </c>
      <c r="AJ185" s="1" t="s">
        <v>28</v>
      </c>
      <c r="AK185" s="1" t="s">
        <v>28</v>
      </c>
      <c r="AL185" s="1" t="s">
        <v>29</v>
      </c>
      <c r="AM185" s="1" t="s">
        <v>28</v>
      </c>
      <c r="AN185" s="1" t="s">
        <v>28</v>
      </c>
      <c r="AO185" s="1" t="s">
        <v>28</v>
      </c>
      <c r="AP185" s="1" t="s">
        <v>28</v>
      </c>
      <c r="AQ185" s="1" t="s">
        <v>28</v>
      </c>
      <c r="AR185" s="1" t="s">
        <v>28</v>
      </c>
      <c r="AS185" s="1" t="s">
        <v>28</v>
      </c>
      <c r="AT185" s="1" t="s">
        <v>28</v>
      </c>
      <c r="AU185" s="21" t="str">
        <f aca="false">IF(AJ185="X","(1&lt;&lt;"&amp;AJ$2&amp;") | ","")</f>
        <v/>
      </c>
      <c r="AV185" s="21" t="str">
        <f aca="false">IF(AK185="X","(1&lt;&lt;"&amp;AK$2&amp;") | ","")</f>
        <v/>
      </c>
      <c r="AW185" s="21" t="str">
        <f aca="false">IF(AL185="X","(1&lt;&lt;"&amp;AL$2&amp;") | ","")</f>
        <v>(1&lt;&lt;(int)MasterType::Short) | </v>
      </c>
      <c r="AX185" s="21" t="str">
        <f aca="false">IF(AM185="X","(1&lt;&lt;"&amp;AM$2&amp;") | ","")</f>
        <v/>
      </c>
      <c r="AY185" s="21" t="str">
        <f aca="false">IF(AN185="X","(1&lt;&lt;"&amp;AN$2&amp;") | ","")</f>
        <v/>
      </c>
      <c r="AZ185" s="21" t="str">
        <f aca="false">IF(AO185="X","(1&lt;&lt;"&amp;AO$2&amp;") | ","")</f>
        <v/>
      </c>
      <c r="BA185" s="21" t="str">
        <f aca="false">IF(AP185="X","(1&lt;&lt;"&amp;AP$2&amp;") | ","")</f>
        <v/>
      </c>
      <c r="BB185" s="21" t="str">
        <f aca="false">IF(AQ185="X","(1&lt;&lt;"&amp;AQ$2&amp;") | ","")</f>
        <v/>
      </c>
      <c r="BC185" s="21" t="str">
        <f aca="false">IF(AR185="X","(1&lt;&lt;"&amp;AR$2&amp;") | ","")</f>
        <v/>
      </c>
      <c r="BD185" s="21" t="str">
        <f aca="false">IF(AS185="X","(1&lt;&lt;"&amp;AS$2&amp;") | ","")</f>
        <v/>
      </c>
      <c r="BE185" s="21" t="str">
        <f aca="false">IF(AT185="X","(1&lt;&lt;"&amp;AT$2&amp;") | ","")</f>
        <v/>
      </c>
      <c r="BF185" s="21" t="str">
        <f aca="false">AU185&amp;AV185&amp;AW185&amp;AX185&amp;AY185&amp;AZ185&amp;BA185&amp;BB185&amp;BC185&amp;BD185&amp;BE185</f>
        <v>(1&lt;&lt;(int)MasterType::Short) | </v>
      </c>
      <c r="BH185" s="7" t="str">
        <f aca="false">"  {"&amp;A185&amp;REPT(" ",29-LEN(A185))&amp;", {"&amp;F185&amp;REPT(" ",5-LEN(F185))&amp;","&amp;G185&amp;REPT(" ",5-LEN(G185))&amp;"}, "&amp;H185&amp;REPT(" ",23-LEN(H185))&amp;", "&amp;I185&amp;REPT(" ",19-LEN(I185))&amp;", "&amp;J185&amp;REPT(" ",20-LEN(J185))&amp;","&amp;" { "&amp;IF(AH185="",0,MID(AH185,1,LEN(AH185)-2))&amp;", "&amp;IF(BF185="",0,MID(BF185,1,LEN(BF185)-2))&amp;" } },"</f>
        <v>  {ExprOperator::OrAssign       , {false,false}, (ExprPromMode)0        , (MasterType)0      , MasterType::Short   , { (1&lt;&lt;(int)MasterType::Short) , (1&lt;&lt;(int)MasterType::Short)  } },</v>
      </c>
    </row>
    <row r="186" customFormat="false" ht="15" hidden="false" customHeight="false" outlineLevel="0" collapsed="false">
      <c r="A186" s="1" t="s">
        <v>148</v>
      </c>
      <c r="B186" s="2" t="s">
        <v>149</v>
      </c>
      <c r="C186" s="20" t="s">
        <v>150</v>
      </c>
      <c r="D186" s="3" t="s">
        <v>57</v>
      </c>
      <c r="E186" s="3" t="str">
        <f aca="false">IF(OR(F186="true",G186="true"),"X","-")</f>
        <v>-</v>
      </c>
      <c r="F186" s="3" t="str">
        <f aca="false">IF(COUNTIF(L186:U186,"X")&gt;1,"true","false")</f>
        <v>false</v>
      </c>
      <c r="G186" s="3" t="str">
        <f aca="false">IF(COUNTIF(AJ186:AS186,"X")&gt;1,"true","false")</f>
        <v>false</v>
      </c>
      <c r="H186" s="3" t="s">
        <v>25</v>
      </c>
      <c r="I186" s="3" t="s">
        <v>26</v>
      </c>
      <c r="J186" s="14" t="s">
        <v>31</v>
      </c>
      <c r="L186" s="1" t="s">
        <v>28</v>
      </c>
      <c r="M186" s="1" t="s">
        <v>28</v>
      </c>
      <c r="N186" s="1" t="s">
        <v>28</v>
      </c>
      <c r="O186" s="1" t="s">
        <v>29</v>
      </c>
      <c r="P186" s="1" t="s">
        <v>28</v>
      </c>
      <c r="Q186" s="1" t="s">
        <v>28</v>
      </c>
      <c r="R186" s="1" t="s">
        <v>28</v>
      </c>
      <c r="S186" s="1" t="s">
        <v>28</v>
      </c>
      <c r="T186" s="1" t="s">
        <v>28</v>
      </c>
      <c r="U186" s="1" t="s">
        <v>28</v>
      </c>
      <c r="V186" s="1" t="s">
        <v>28</v>
      </c>
      <c r="W186" s="21" t="str">
        <f aca="false">IF(L186="X","(1&lt;&lt;"&amp;L$2&amp;") | ","")</f>
        <v/>
      </c>
      <c r="X186" s="21" t="str">
        <f aca="false">IF(M186="X","(1&lt;&lt;"&amp;M$2&amp;") | ","")</f>
        <v/>
      </c>
      <c r="Y186" s="21" t="str">
        <f aca="false">IF(N186="X","(1&lt;&lt;"&amp;N$2&amp;") | ","")</f>
        <v/>
      </c>
      <c r="Z186" s="21" t="str">
        <f aca="false">IF(O186="X","(1&lt;&lt;"&amp;O$2&amp;") | ","")</f>
        <v>(1&lt;&lt;(int)MasterType::Integer) | </v>
      </c>
      <c r="AA186" s="21" t="str">
        <f aca="false">IF(P186="X","(1&lt;&lt;"&amp;P$2&amp;") | ","")</f>
        <v/>
      </c>
      <c r="AB186" s="21" t="str">
        <f aca="false">IF(Q186="X","(1&lt;&lt;"&amp;Q$2&amp;") | ","")</f>
        <v/>
      </c>
      <c r="AC186" s="21" t="str">
        <f aca="false">IF(R186="X","(1&lt;&lt;"&amp;R$2&amp;") | ","")</f>
        <v/>
      </c>
      <c r="AD186" s="21" t="str">
        <f aca="false">IF(S186="X","(1&lt;&lt;"&amp;S$2&amp;") | ","")</f>
        <v/>
      </c>
      <c r="AE186" s="21" t="str">
        <f aca="false">IF(T186="X","(1&lt;&lt;"&amp;T$2&amp;") | ","")</f>
        <v/>
      </c>
      <c r="AF186" s="21" t="str">
        <f aca="false">IF(U186="X","(1&lt;&lt;"&amp;U$2&amp;") | ","")</f>
        <v/>
      </c>
      <c r="AG186" s="21" t="str">
        <f aca="false">IF(V186="X","(1&lt;&lt;"&amp;V$2&amp;") | ","")</f>
        <v/>
      </c>
      <c r="AH186" s="21" t="str">
        <f aca="false">W186&amp;X186&amp;Y186&amp;Z186&amp;AA186&amp;AB186&amp;AC186&amp;AD186&amp;AE186&amp;AF186&amp;AG186</f>
        <v>(1&lt;&lt;(int)MasterType::Integer) | </v>
      </c>
      <c r="AJ186" s="1" t="s">
        <v>28</v>
      </c>
      <c r="AK186" s="1" t="s">
        <v>28</v>
      </c>
      <c r="AL186" s="1" t="s">
        <v>28</v>
      </c>
      <c r="AM186" s="1" t="s">
        <v>29</v>
      </c>
      <c r="AN186" s="1" t="s">
        <v>28</v>
      </c>
      <c r="AO186" s="1" t="s">
        <v>28</v>
      </c>
      <c r="AP186" s="1" t="s">
        <v>28</v>
      </c>
      <c r="AQ186" s="1" t="s">
        <v>28</v>
      </c>
      <c r="AR186" s="1" t="s">
        <v>28</v>
      </c>
      <c r="AS186" s="1" t="s">
        <v>28</v>
      </c>
      <c r="AT186" s="1" t="s">
        <v>28</v>
      </c>
      <c r="AU186" s="21" t="str">
        <f aca="false">IF(AJ186="X","(1&lt;&lt;"&amp;AJ$2&amp;") | ","")</f>
        <v/>
      </c>
      <c r="AV186" s="21" t="str">
        <f aca="false">IF(AK186="X","(1&lt;&lt;"&amp;AK$2&amp;") | ","")</f>
        <v/>
      </c>
      <c r="AW186" s="21" t="str">
        <f aca="false">IF(AL186="X","(1&lt;&lt;"&amp;AL$2&amp;") | ","")</f>
        <v/>
      </c>
      <c r="AX186" s="21" t="str">
        <f aca="false">IF(AM186="X","(1&lt;&lt;"&amp;AM$2&amp;") | ","")</f>
        <v>(1&lt;&lt;(int)MasterType::Integer) | </v>
      </c>
      <c r="AY186" s="21" t="str">
        <f aca="false">IF(AN186="X","(1&lt;&lt;"&amp;AN$2&amp;") | ","")</f>
        <v/>
      </c>
      <c r="AZ186" s="21" t="str">
        <f aca="false">IF(AO186="X","(1&lt;&lt;"&amp;AO$2&amp;") | ","")</f>
        <v/>
      </c>
      <c r="BA186" s="21" t="str">
        <f aca="false">IF(AP186="X","(1&lt;&lt;"&amp;AP$2&amp;") | ","")</f>
        <v/>
      </c>
      <c r="BB186" s="21" t="str">
        <f aca="false">IF(AQ186="X","(1&lt;&lt;"&amp;AQ$2&amp;") | ","")</f>
        <v/>
      </c>
      <c r="BC186" s="21" t="str">
        <f aca="false">IF(AR186="X","(1&lt;&lt;"&amp;AR$2&amp;") | ","")</f>
        <v/>
      </c>
      <c r="BD186" s="21" t="str">
        <f aca="false">IF(AS186="X","(1&lt;&lt;"&amp;AS$2&amp;") | ","")</f>
        <v/>
      </c>
      <c r="BE186" s="21" t="str">
        <f aca="false">IF(AT186="X","(1&lt;&lt;"&amp;AT$2&amp;") | ","")</f>
        <v/>
      </c>
      <c r="BF186" s="21" t="str">
        <f aca="false">AU186&amp;AV186&amp;AW186&amp;AX186&amp;AY186&amp;AZ186&amp;BA186&amp;BB186&amp;BC186&amp;BD186&amp;BE186</f>
        <v>(1&lt;&lt;(int)MasterType::Integer) | </v>
      </c>
      <c r="BH186" s="7" t="str">
        <f aca="false">"  {"&amp;A186&amp;REPT(" ",29-LEN(A186))&amp;", {"&amp;F186&amp;REPT(" ",5-LEN(F186))&amp;","&amp;G186&amp;REPT(" ",5-LEN(G186))&amp;"}, "&amp;H186&amp;REPT(" ",23-LEN(H186))&amp;", "&amp;I186&amp;REPT(" ",19-LEN(I186))&amp;", "&amp;J186&amp;REPT(" ",20-LEN(J186))&amp;","&amp;" { "&amp;IF(AH186="",0,MID(AH186,1,LEN(AH186)-2))&amp;", "&amp;IF(BF186="",0,MID(BF186,1,LEN(BF186)-2))&amp;" } },"</f>
        <v>  {ExprOperator::OrAssign       , {false,false}, (ExprPromMode)0        , (MasterType)0      , MasterType::Integer , { (1&lt;&lt;(int)MasterType::Integer) , (1&lt;&lt;(int)MasterType::Integer)  } },</v>
      </c>
    </row>
    <row r="187" customFormat="false" ht="15" hidden="false" customHeight="false" outlineLevel="0" collapsed="false">
      <c r="A187" s="1" t="s">
        <v>148</v>
      </c>
      <c r="B187" s="2" t="s">
        <v>149</v>
      </c>
      <c r="C187" s="20" t="s">
        <v>150</v>
      </c>
      <c r="D187" s="3" t="s">
        <v>57</v>
      </c>
      <c r="E187" s="3" t="str">
        <f aca="false">IF(OR(F187="true",G187="true"),"X","-")</f>
        <v>-</v>
      </c>
      <c r="F187" s="3" t="str">
        <f aca="false">IF(COUNTIF(L187:U187,"X")&gt;1,"true","false")</f>
        <v>false</v>
      </c>
      <c r="G187" s="3" t="str">
        <f aca="false">IF(COUNTIF(AJ187:AS187,"X")&gt;1,"true","false")</f>
        <v>false</v>
      </c>
      <c r="H187" s="3" t="s">
        <v>25</v>
      </c>
      <c r="I187" s="3" t="s">
        <v>26</v>
      </c>
      <c r="J187" s="14" t="s">
        <v>32</v>
      </c>
      <c r="L187" s="1" t="s">
        <v>28</v>
      </c>
      <c r="M187" s="1" t="s">
        <v>28</v>
      </c>
      <c r="N187" s="1" t="s">
        <v>28</v>
      </c>
      <c r="O187" s="1" t="s">
        <v>28</v>
      </c>
      <c r="P187" s="1" t="s">
        <v>29</v>
      </c>
      <c r="Q187" s="1" t="s">
        <v>28</v>
      </c>
      <c r="R187" s="1" t="s">
        <v>28</v>
      </c>
      <c r="S187" s="1" t="s">
        <v>28</v>
      </c>
      <c r="T187" s="1" t="s">
        <v>28</v>
      </c>
      <c r="U187" s="1" t="s">
        <v>28</v>
      </c>
      <c r="V187" s="1" t="s">
        <v>28</v>
      </c>
      <c r="W187" s="21" t="str">
        <f aca="false">IF(L187="X","(1&lt;&lt;"&amp;L$2&amp;") | ","")</f>
        <v/>
      </c>
      <c r="X187" s="21" t="str">
        <f aca="false">IF(M187="X","(1&lt;&lt;"&amp;M$2&amp;") | ","")</f>
        <v/>
      </c>
      <c r="Y187" s="21" t="str">
        <f aca="false">IF(N187="X","(1&lt;&lt;"&amp;N$2&amp;") | ","")</f>
        <v/>
      </c>
      <c r="Z187" s="21" t="str">
        <f aca="false">IF(O187="X","(1&lt;&lt;"&amp;O$2&amp;") | ","")</f>
        <v/>
      </c>
      <c r="AA187" s="21" t="str">
        <f aca="false">IF(P187="X","(1&lt;&lt;"&amp;P$2&amp;") | ","")</f>
        <v>(1&lt;&lt;(int)MasterType::Long) | </v>
      </c>
      <c r="AB187" s="21" t="str">
        <f aca="false">IF(Q187="X","(1&lt;&lt;"&amp;Q$2&amp;") | ","")</f>
        <v/>
      </c>
      <c r="AC187" s="21" t="str">
        <f aca="false">IF(R187="X","(1&lt;&lt;"&amp;R$2&amp;") | ","")</f>
        <v/>
      </c>
      <c r="AD187" s="21" t="str">
        <f aca="false">IF(S187="X","(1&lt;&lt;"&amp;S$2&amp;") | ","")</f>
        <v/>
      </c>
      <c r="AE187" s="21" t="str">
        <f aca="false">IF(T187="X","(1&lt;&lt;"&amp;T$2&amp;") | ","")</f>
        <v/>
      </c>
      <c r="AF187" s="21" t="str">
        <f aca="false">IF(U187="X","(1&lt;&lt;"&amp;U$2&amp;") | ","")</f>
        <v/>
      </c>
      <c r="AG187" s="21" t="str">
        <f aca="false">IF(V187="X","(1&lt;&lt;"&amp;V$2&amp;") | ","")</f>
        <v/>
      </c>
      <c r="AH187" s="21" t="str">
        <f aca="false">W187&amp;X187&amp;Y187&amp;Z187&amp;AA187&amp;AB187&amp;AC187&amp;AD187&amp;AE187&amp;AF187&amp;AG187</f>
        <v>(1&lt;&lt;(int)MasterType::Long) | </v>
      </c>
      <c r="AJ187" s="1" t="s">
        <v>28</v>
      </c>
      <c r="AK187" s="1" t="s">
        <v>28</v>
      </c>
      <c r="AL187" s="1" t="s">
        <v>28</v>
      </c>
      <c r="AM187" s="1" t="s">
        <v>28</v>
      </c>
      <c r="AN187" s="1" t="s">
        <v>29</v>
      </c>
      <c r="AO187" s="1" t="s">
        <v>28</v>
      </c>
      <c r="AP187" s="1" t="s">
        <v>28</v>
      </c>
      <c r="AQ187" s="1" t="s">
        <v>28</v>
      </c>
      <c r="AR187" s="1" t="s">
        <v>28</v>
      </c>
      <c r="AS187" s="1" t="s">
        <v>28</v>
      </c>
      <c r="AT187" s="1" t="s">
        <v>28</v>
      </c>
      <c r="AU187" s="21" t="str">
        <f aca="false">IF(AJ187="X","(1&lt;&lt;"&amp;AJ$2&amp;") | ","")</f>
        <v/>
      </c>
      <c r="AV187" s="21" t="str">
        <f aca="false">IF(AK187="X","(1&lt;&lt;"&amp;AK$2&amp;") | ","")</f>
        <v/>
      </c>
      <c r="AW187" s="21" t="str">
        <f aca="false">IF(AL187="X","(1&lt;&lt;"&amp;AL$2&amp;") | ","")</f>
        <v/>
      </c>
      <c r="AX187" s="21" t="str">
        <f aca="false">IF(AM187="X","(1&lt;&lt;"&amp;AM$2&amp;") | ","")</f>
        <v/>
      </c>
      <c r="AY187" s="21" t="str">
        <f aca="false">IF(AN187="X","(1&lt;&lt;"&amp;AN$2&amp;") | ","")</f>
        <v>(1&lt;&lt;(int)MasterType::Long) | </v>
      </c>
      <c r="AZ187" s="21" t="str">
        <f aca="false">IF(AO187="X","(1&lt;&lt;"&amp;AO$2&amp;") | ","")</f>
        <v/>
      </c>
      <c r="BA187" s="21" t="str">
        <f aca="false">IF(AP187="X","(1&lt;&lt;"&amp;AP$2&amp;") | ","")</f>
        <v/>
      </c>
      <c r="BB187" s="21" t="str">
        <f aca="false">IF(AQ187="X","(1&lt;&lt;"&amp;AQ$2&amp;") | ","")</f>
        <v/>
      </c>
      <c r="BC187" s="21" t="str">
        <f aca="false">IF(AR187="X","(1&lt;&lt;"&amp;AR$2&amp;") | ","")</f>
        <v/>
      </c>
      <c r="BD187" s="21" t="str">
        <f aca="false">IF(AS187="X","(1&lt;&lt;"&amp;AS$2&amp;") | ","")</f>
        <v/>
      </c>
      <c r="BE187" s="21" t="str">
        <f aca="false">IF(AT187="X","(1&lt;&lt;"&amp;AT$2&amp;") | ","")</f>
        <v/>
      </c>
      <c r="BF187" s="21" t="str">
        <f aca="false">AU187&amp;AV187&amp;AW187&amp;AX187&amp;AY187&amp;AZ187&amp;BA187&amp;BB187&amp;BC187&amp;BD187&amp;BE187</f>
        <v>(1&lt;&lt;(int)MasterType::Long) | </v>
      </c>
      <c r="BH187" s="7" t="str">
        <f aca="false">"  {"&amp;A187&amp;REPT(" ",29-LEN(A187))&amp;", {"&amp;F187&amp;REPT(" ",5-LEN(F187))&amp;","&amp;G187&amp;REPT(" ",5-LEN(G187))&amp;"}, "&amp;H187&amp;REPT(" ",23-LEN(H187))&amp;", "&amp;I187&amp;REPT(" ",19-LEN(I187))&amp;", "&amp;J187&amp;REPT(" ",20-LEN(J187))&amp;","&amp;" { "&amp;IF(AH187="",0,MID(AH187,1,LEN(AH187)-2))&amp;", "&amp;IF(BF187="",0,MID(BF187,1,LEN(BF187)-2))&amp;" } },"</f>
        <v>  {ExprOperator::OrAssign       , {false,false}, (ExprPromMode)0        , (MasterType)0      , MasterType::Long    , { (1&lt;&lt;(int)MasterType::Long) , (1&lt;&lt;(int)MasterType::Long)  } },</v>
      </c>
    </row>
    <row r="188" customFormat="false" ht="15" hidden="false" customHeight="false" outlineLevel="0" collapsed="false">
      <c r="C188" s="20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</row>
    <row r="189" customFormat="false" ht="15" hidden="false" customHeight="false" outlineLevel="0" collapsed="false">
      <c r="C189" s="20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</row>
    <row r="190" customFormat="false" ht="15" hidden="false" customHeight="false" outlineLevel="0" collapsed="false">
      <c r="C190" s="20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</row>
    <row r="191" customFormat="false" ht="15" hidden="false" customHeight="false" outlineLevel="0" collapsed="false">
      <c r="C191" s="20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</row>
    <row r="192" customFormat="false" ht="15" hidden="false" customHeight="false" outlineLevel="0" collapsed="false">
      <c r="C192" s="20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</row>
    <row r="193" customFormat="false" ht="15" hidden="false" customHeight="false" outlineLevel="0" collapsed="false">
      <c r="C193" s="20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</row>
  </sheetData>
  <autoFilter ref="A2:J1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&amp;L&amp;"CorpoS,Regular"&amp;10Internal&amp;1#&amp;C&amp;"Times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22" width="5.14"/>
    <col collapsed="false" customWidth="true" hidden="false" outlineLevel="0" max="2" min="2" style="22" width="23.72"/>
    <col collapsed="false" customWidth="true" hidden="false" outlineLevel="0" max="10" min="3" style="22" width="7.43"/>
    <col collapsed="false" customWidth="true" hidden="false" outlineLevel="0" max="18" min="11" style="22" width="1.86"/>
    <col collapsed="false" customWidth="true" hidden="false" outlineLevel="0" max="19" min="19" style="22" width="56.15"/>
    <col collapsed="false" customWidth="true" hidden="false" outlineLevel="0" max="1025" min="20" style="22" width="9.14"/>
  </cols>
  <sheetData>
    <row r="1" customFormat="false" ht="15" hidden="false" customHeight="false" outlineLevel="0" collapsed="false">
      <c r="A1" s="23" t="s">
        <v>151</v>
      </c>
      <c r="B1" s="23" t="s">
        <v>152</v>
      </c>
      <c r="C1" s="23" t="s">
        <v>153</v>
      </c>
      <c r="D1" s="23"/>
      <c r="E1" s="23"/>
      <c r="F1" s="23"/>
      <c r="G1" s="23"/>
      <c r="H1" s="23"/>
      <c r="I1" s="23"/>
      <c r="J1" s="23"/>
      <c r="S1" s="24" t="s">
        <v>154</v>
      </c>
    </row>
    <row r="2" customFormat="false" ht="15" hidden="false" customHeight="false" outlineLevel="0" collapsed="false">
      <c r="A2" s="23"/>
      <c r="B2" s="23"/>
      <c r="C2" s="22" t="s">
        <v>155</v>
      </c>
      <c r="D2" s="22" t="s">
        <v>156</v>
      </c>
      <c r="E2" s="22" t="s">
        <v>157</v>
      </c>
      <c r="F2" s="22" t="s">
        <v>158</v>
      </c>
      <c r="G2" s="22" t="s">
        <v>159</v>
      </c>
      <c r="H2" s="22" t="s">
        <v>160</v>
      </c>
      <c r="I2" s="22" t="s">
        <v>161</v>
      </c>
      <c r="J2" s="22" t="s">
        <v>162</v>
      </c>
      <c r="K2" s="22" t="s">
        <v>155</v>
      </c>
      <c r="L2" s="22" t="s">
        <v>156</v>
      </c>
      <c r="M2" s="22" t="s">
        <v>157</v>
      </c>
      <c r="N2" s="22" t="s">
        <v>158</v>
      </c>
      <c r="O2" s="22" t="s">
        <v>159</v>
      </c>
      <c r="P2" s="22" t="s">
        <v>160</v>
      </c>
      <c r="Q2" s="22" t="s">
        <v>161</v>
      </c>
      <c r="R2" s="22" t="s">
        <v>162</v>
      </c>
      <c r="S2" s="25" t="s">
        <v>163</v>
      </c>
    </row>
    <row r="3" customFormat="false" ht="15" hidden="false" customHeight="false" outlineLevel="0" collapsed="false">
      <c r="A3" s="22" t="s">
        <v>164</v>
      </c>
      <c r="B3" s="22" t="s">
        <v>165</v>
      </c>
      <c r="D3" s="22" t="s">
        <v>166</v>
      </c>
      <c r="E3" s="22" t="s">
        <v>167</v>
      </c>
      <c r="F3" s="22" t="s">
        <v>168</v>
      </c>
      <c r="G3" s="22" t="s">
        <v>169</v>
      </c>
      <c r="H3" s="22" t="s">
        <v>170</v>
      </c>
      <c r="K3" s="22" t="str">
        <f aca="false">IF(C3="","(CpuInstCode)-1","CpuInstCode::"&amp;C3)</f>
        <v>(CpuInstCode)-1</v>
      </c>
      <c r="L3" s="22" t="str">
        <f aca="false">IF(D3="","(CpuInstCode)-1","CpuInstCode::"&amp;D3)</f>
        <v>CpuInstCode::NEGc</v>
      </c>
      <c r="M3" s="22" t="str">
        <f aca="false">IF(E3="","(CpuInstCode)-1","CpuInstCode::"&amp;E3)</f>
        <v>CpuInstCode::NEGw</v>
      </c>
      <c r="N3" s="22" t="str">
        <f aca="false">IF(F3="","(CpuInstCode)-1","CpuInstCode::"&amp;F3)</f>
        <v>CpuInstCode::NEGi</v>
      </c>
      <c r="O3" s="22" t="str">
        <f aca="false">IF(G3="","(CpuInstCode)-1","CpuInstCode::"&amp;G3)</f>
        <v>CpuInstCode::NEGl</v>
      </c>
      <c r="P3" s="22" t="str">
        <f aca="false">IF(H3="","(CpuInstCode)-1","CpuInstCode::"&amp;H3)</f>
        <v>CpuInstCode::NEGf</v>
      </c>
      <c r="Q3" s="22" t="str">
        <f aca="false">IF(I3="","(CpuInstCode)-1","CpuInstCode::"&amp;I3)</f>
        <v>(CpuInstCode)-1</v>
      </c>
      <c r="R3" s="22" t="str">
        <f aca="false">IF(J3="","(CpuInstCode)-1","CpuInstCode::"&amp;J3)</f>
        <v>(CpuInstCode)-1</v>
      </c>
      <c r="S3" s="22" t="str">
        <f aca="false">SUBSTITUTE(SUBSTITUTE(SUBSTITUTE(SUBSTITUTE(SUBSTITUTE(SUBSTITUTE(SUBSTITUTE(SUBSTITUTE(SUBSTITUTE(SUBSTITUTE($S$2,"&lt;meta&gt;",""""&amp;A3&amp;""""&amp;REPT(" ",5-LEN(A3))),"&lt;inst1&gt;",K3&amp;REPT(" ",19-LEN(K3))),"&lt;inst2&gt;",L3&amp;REPT(" ",19-LEN(L3))),"&lt;inst3&gt;",M3&amp;REPT(" ",19-LEN(M3))),"&lt;inst4&gt;",N3&amp;REPT(" ",19-LEN(N3))),"&lt;inst5&gt;",O3&amp;REPT(" ",19-LEN(O3))),"&lt;inst6&gt;",P3&amp;REPT(" ",19-LEN(P3))),"&lt;inst7&gt;",Q3&amp;REPT(" ",19-LEN(Q3))),"&lt;inst8&gt;",R3&amp;REPT(" ",19-LEN(R3))),"&lt;desc&gt;",B3)</f>
        <v>{ "NEG"  , {(CpuInstCode)-1    , CpuInstCode::NEGc  , CpuInstCode::NEGw  , CpuInstCode::NEGi  , CpuInstCode::NEGl  , CpuInstCode::NEGf  , (CpuInstCode)-1    , (CpuInstCode)-1     } }, //Negative conversion</v>
      </c>
    </row>
    <row r="4" customFormat="false" ht="15" hidden="false" customHeight="false" outlineLevel="0" collapsed="false">
      <c r="A4" s="22" t="s">
        <v>171</v>
      </c>
      <c r="B4" s="22" t="s">
        <v>66</v>
      </c>
      <c r="D4" s="22" t="s">
        <v>172</v>
      </c>
      <c r="E4" s="22" t="s">
        <v>173</v>
      </c>
      <c r="F4" s="22" t="s">
        <v>174</v>
      </c>
      <c r="G4" s="22" t="s">
        <v>175</v>
      </c>
      <c r="H4" s="22" t="s">
        <v>176</v>
      </c>
      <c r="I4" s="22" t="s">
        <v>177</v>
      </c>
      <c r="K4" s="22" t="str">
        <f aca="false">IF(C4="","(CpuInstCode)-1","CpuInstCode::"&amp;C4)</f>
        <v>(CpuInstCode)-1</v>
      </c>
      <c r="L4" s="22" t="str">
        <f aca="false">IF(D4="","(CpuInstCode)-1","CpuInstCode::"&amp;D4)</f>
        <v>CpuInstCode::ADDc</v>
      </c>
      <c r="M4" s="22" t="str">
        <f aca="false">IF(E4="","(CpuInstCode)-1","CpuInstCode::"&amp;E4)</f>
        <v>CpuInstCode::ADDw</v>
      </c>
      <c r="N4" s="22" t="str">
        <f aca="false">IF(F4="","(CpuInstCode)-1","CpuInstCode::"&amp;F4)</f>
        <v>CpuInstCode::ADDi</v>
      </c>
      <c r="O4" s="22" t="str">
        <f aca="false">IF(G4="","(CpuInstCode)-1","CpuInstCode::"&amp;G4)</f>
        <v>CpuInstCode::ADDl</v>
      </c>
      <c r="P4" s="22" t="str">
        <f aca="false">IF(H4="","(CpuInstCode)-1","CpuInstCode::"&amp;H4)</f>
        <v>CpuInstCode::ADDf</v>
      </c>
      <c r="Q4" s="22" t="str">
        <f aca="false">IF(I4="","(CpuInstCode)-1","CpuInstCode::"&amp;I4)</f>
        <v>CpuInstCode::SCONC</v>
      </c>
      <c r="R4" s="22" t="str">
        <f aca="false">IF(J4="","(CpuInstCode)-1","CpuInstCode::"&amp;J4)</f>
        <v>(CpuInstCode)-1</v>
      </c>
      <c r="S4" s="22" t="str">
        <f aca="false">SUBSTITUTE(SUBSTITUTE(SUBSTITUTE(SUBSTITUTE(SUBSTITUTE(SUBSTITUTE(SUBSTITUTE(SUBSTITUTE(SUBSTITUTE(SUBSTITUTE($S$2,"&lt;meta&gt;",""""&amp;A4&amp;""""&amp;REPT(" ",5-LEN(A4))),"&lt;inst1&gt;",K4&amp;REPT(" ",19-LEN(K4))),"&lt;inst2&gt;",L4&amp;REPT(" ",19-LEN(L4))),"&lt;inst3&gt;",M4&amp;REPT(" ",19-LEN(M4))),"&lt;inst4&gt;",N4&amp;REPT(" ",19-LEN(N4))),"&lt;inst5&gt;",O4&amp;REPT(" ",19-LEN(O4))),"&lt;inst6&gt;",P4&amp;REPT(" ",19-LEN(P4))),"&lt;inst7&gt;",Q4&amp;REPT(" ",19-LEN(Q4))),"&lt;inst8&gt;",R4&amp;REPT(" ",19-LEN(R4))),"&lt;desc&gt;",B4)</f>
        <v>{ "ADD"  , {(CpuInstCode)-1    , CpuInstCode::ADDc  , CpuInstCode::ADDw  , CpuInstCode::ADDi  , CpuInstCode::ADDl  , CpuInstCode::ADDf  , CpuInstCode::SCONC , (CpuInstCode)-1     } }, //Addition</v>
      </c>
    </row>
    <row r="5" customFormat="false" ht="15" hidden="false" customHeight="false" outlineLevel="0" collapsed="false">
      <c r="A5" s="22" t="s">
        <v>178</v>
      </c>
      <c r="B5" s="22" t="s">
        <v>179</v>
      </c>
      <c r="D5" s="22" t="s">
        <v>180</v>
      </c>
      <c r="E5" s="22" t="s">
        <v>181</v>
      </c>
      <c r="F5" s="22" t="s">
        <v>182</v>
      </c>
      <c r="G5" s="22" t="s">
        <v>183</v>
      </c>
      <c r="H5" s="22" t="s">
        <v>184</v>
      </c>
      <c r="K5" s="22" t="str">
        <f aca="false">IF(C5="","(CpuInstCode)-1","CpuInstCode::"&amp;C5)</f>
        <v>(CpuInstCode)-1</v>
      </c>
      <c r="L5" s="22" t="str">
        <f aca="false">IF(D5="","(CpuInstCode)-1","CpuInstCode::"&amp;D5)</f>
        <v>CpuInstCode::SUBc</v>
      </c>
      <c r="M5" s="22" t="str">
        <f aca="false">IF(E5="","(CpuInstCode)-1","CpuInstCode::"&amp;E5)</f>
        <v>CpuInstCode::SUBw</v>
      </c>
      <c r="N5" s="22" t="str">
        <f aca="false">IF(F5="","(CpuInstCode)-1","CpuInstCode::"&amp;F5)</f>
        <v>CpuInstCode::SUBi</v>
      </c>
      <c r="O5" s="22" t="str">
        <f aca="false">IF(G5="","(CpuInstCode)-1","CpuInstCode::"&amp;G5)</f>
        <v>CpuInstCode::SUBl</v>
      </c>
      <c r="P5" s="22" t="str">
        <f aca="false">IF(H5="","(CpuInstCode)-1","CpuInstCode::"&amp;H5)</f>
        <v>CpuInstCode::SUBf</v>
      </c>
      <c r="Q5" s="22" t="str">
        <f aca="false">IF(I5="","(CpuInstCode)-1","CpuInstCode::"&amp;I5)</f>
        <v>(CpuInstCode)-1</v>
      </c>
      <c r="R5" s="22" t="str">
        <f aca="false">IF(J5="","(CpuInstCode)-1","CpuInstCode::"&amp;J5)</f>
        <v>(CpuInstCode)-1</v>
      </c>
      <c r="S5" s="22" t="str">
        <f aca="false">SUBSTITUTE(SUBSTITUTE(SUBSTITUTE(SUBSTITUTE(SUBSTITUTE(SUBSTITUTE(SUBSTITUTE(SUBSTITUTE(SUBSTITUTE(SUBSTITUTE($S$2,"&lt;meta&gt;",""""&amp;A5&amp;""""&amp;REPT(" ",5-LEN(A5))),"&lt;inst1&gt;",K5&amp;REPT(" ",19-LEN(K5))),"&lt;inst2&gt;",L5&amp;REPT(" ",19-LEN(L5))),"&lt;inst3&gt;",M5&amp;REPT(" ",19-LEN(M5))),"&lt;inst4&gt;",N5&amp;REPT(" ",19-LEN(N5))),"&lt;inst5&gt;",O5&amp;REPT(" ",19-LEN(O5))),"&lt;inst6&gt;",P5&amp;REPT(" ",19-LEN(P5))),"&lt;inst7&gt;",Q5&amp;REPT(" ",19-LEN(Q5))),"&lt;inst8&gt;",R5&amp;REPT(" ",19-LEN(R5))),"&lt;desc&gt;",B5)</f>
        <v>{ "SUB"  , {(CpuInstCode)-1    , CpuInstCode::SUBc  , CpuInstCode::SUBw  , CpuInstCode::SUBi  , CpuInstCode::SUBl  , CpuInstCode::SUBf  , (CpuInstCode)-1    , (CpuInstCode)-1     } }, //Substraction</v>
      </c>
    </row>
    <row r="6" customFormat="false" ht="15" hidden="false" customHeight="false" outlineLevel="0" collapsed="false">
      <c r="A6" s="22" t="s">
        <v>185</v>
      </c>
      <c r="B6" s="22" t="s">
        <v>56</v>
      </c>
      <c r="D6" s="22" t="s">
        <v>186</v>
      </c>
      <c r="E6" s="22" t="s">
        <v>187</v>
      </c>
      <c r="F6" s="22" t="s">
        <v>188</v>
      </c>
      <c r="G6" s="22" t="s">
        <v>189</v>
      </c>
      <c r="H6" s="22" t="s">
        <v>190</v>
      </c>
      <c r="K6" s="22" t="str">
        <f aca="false">IF(C6="","(CpuInstCode)-1","CpuInstCode::"&amp;C6)</f>
        <v>(CpuInstCode)-1</v>
      </c>
      <c r="L6" s="22" t="str">
        <f aca="false">IF(D6="","(CpuInstCode)-1","CpuInstCode::"&amp;D6)</f>
        <v>CpuInstCode::MULc</v>
      </c>
      <c r="M6" s="22" t="str">
        <f aca="false">IF(E6="","(CpuInstCode)-1","CpuInstCode::"&amp;E6)</f>
        <v>CpuInstCode::MULw</v>
      </c>
      <c r="N6" s="22" t="str">
        <f aca="false">IF(F6="","(CpuInstCode)-1","CpuInstCode::"&amp;F6)</f>
        <v>CpuInstCode::MULi</v>
      </c>
      <c r="O6" s="22" t="str">
        <f aca="false">IF(G6="","(CpuInstCode)-1","CpuInstCode::"&amp;G6)</f>
        <v>CpuInstCode::MULl</v>
      </c>
      <c r="P6" s="22" t="str">
        <f aca="false">IF(H6="","(CpuInstCode)-1","CpuInstCode::"&amp;H6)</f>
        <v>CpuInstCode::MULf</v>
      </c>
      <c r="Q6" s="22" t="str">
        <f aca="false">IF(I6="","(CpuInstCode)-1","CpuInstCode::"&amp;I6)</f>
        <v>(CpuInstCode)-1</v>
      </c>
      <c r="R6" s="22" t="str">
        <f aca="false">IF(J6="","(CpuInstCode)-1","CpuInstCode::"&amp;J6)</f>
        <v>(CpuInstCode)-1</v>
      </c>
      <c r="S6" s="22" t="str">
        <f aca="false">SUBSTITUTE(SUBSTITUTE(SUBSTITUTE(SUBSTITUTE(SUBSTITUTE(SUBSTITUTE(SUBSTITUTE(SUBSTITUTE(SUBSTITUTE(SUBSTITUTE($S$2,"&lt;meta&gt;",""""&amp;A6&amp;""""&amp;REPT(" ",5-LEN(A6))),"&lt;inst1&gt;",K6&amp;REPT(" ",19-LEN(K6))),"&lt;inst2&gt;",L6&amp;REPT(" ",19-LEN(L6))),"&lt;inst3&gt;",M6&amp;REPT(" ",19-LEN(M6))),"&lt;inst4&gt;",N6&amp;REPT(" ",19-LEN(N6))),"&lt;inst5&gt;",O6&amp;REPT(" ",19-LEN(O6))),"&lt;inst6&gt;",P6&amp;REPT(" ",19-LEN(P6))),"&lt;inst7&gt;",Q6&amp;REPT(" ",19-LEN(Q6))),"&lt;inst8&gt;",R6&amp;REPT(" ",19-LEN(R6))),"&lt;desc&gt;",B6)</f>
        <v>{ "MUL"  , {(CpuInstCode)-1    , CpuInstCode::MULc  , CpuInstCode::MULw  , CpuInstCode::MULi  , CpuInstCode::MULl  , CpuInstCode::MULf  , (CpuInstCode)-1    , (CpuInstCode)-1     } }, //Multiplication</v>
      </c>
    </row>
    <row r="7" customFormat="false" ht="15" hidden="false" customHeight="false" outlineLevel="0" collapsed="false">
      <c r="A7" s="22" t="s">
        <v>191</v>
      </c>
      <c r="B7" s="22" t="s">
        <v>61</v>
      </c>
      <c r="D7" s="22" t="s">
        <v>192</v>
      </c>
      <c r="E7" s="22" t="s">
        <v>193</v>
      </c>
      <c r="F7" s="22" t="s">
        <v>194</v>
      </c>
      <c r="G7" s="22" t="s">
        <v>195</v>
      </c>
      <c r="H7" s="22" t="s">
        <v>196</v>
      </c>
      <c r="K7" s="22" t="str">
        <f aca="false">IF(C7="","(CpuInstCode)-1","CpuInstCode::"&amp;C7)</f>
        <v>(CpuInstCode)-1</v>
      </c>
      <c r="L7" s="22" t="str">
        <f aca="false">IF(D7="","(CpuInstCode)-1","CpuInstCode::"&amp;D7)</f>
        <v>CpuInstCode::DIVc</v>
      </c>
      <c r="M7" s="22" t="str">
        <f aca="false">IF(E7="","(CpuInstCode)-1","CpuInstCode::"&amp;E7)</f>
        <v>CpuInstCode::DIVw</v>
      </c>
      <c r="N7" s="22" t="str">
        <f aca="false">IF(F7="","(CpuInstCode)-1","CpuInstCode::"&amp;F7)</f>
        <v>CpuInstCode::DIVi</v>
      </c>
      <c r="O7" s="22" t="str">
        <f aca="false">IF(G7="","(CpuInstCode)-1","CpuInstCode::"&amp;G7)</f>
        <v>CpuInstCode::DIVl</v>
      </c>
      <c r="P7" s="22" t="str">
        <f aca="false">IF(H7="","(CpuInstCode)-1","CpuInstCode::"&amp;H7)</f>
        <v>CpuInstCode::DIVf</v>
      </c>
      <c r="Q7" s="22" t="str">
        <f aca="false">IF(I7="","(CpuInstCode)-1","CpuInstCode::"&amp;I7)</f>
        <v>(CpuInstCode)-1</v>
      </c>
      <c r="R7" s="22" t="str">
        <f aca="false">IF(J7="","(CpuInstCode)-1","CpuInstCode::"&amp;J7)</f>
        <v>(CpuInstCode)-1</v>
      </c>
      <c r="S7" s="22" t="str">
        <f aca="false">SUBSTITUTE(SUBSTITUTE(SUBSTITUTE(SUBSTITUTE(SUBSTITUTE(SUBSTITUTE(SUBSTITUTE(SUBSTITUTE(SUBSTITUTE(SUBSTITUTE($S$2,"&lt;meta&gt;",""""&amp;A7&amp;""""&amp;REPT(" ",5-LEN(A7))),"&lt;inst1&gt;",K7&amp;REPT(" ",19-LEN(K7))),"&lt;inst2&gt;",L7&amp;REPT(" ",19-LEN(L7))),"&lt;inst3&gt;",M7&amp;REPT(" ",19-LEN(M7))),"&lt;inst4&gt;",N7&amp;REPT(" ",19-LEN(N7))),"&lt;inst5&gt;",O7&amp;REPT(" ",19-LEN(O7))),"&lt;inst6&gt;",P7&amp;REPT(" ",19-LEN(P7))),"&lt;inst7&gt;",Q7&amp;REPT(" ",19-LEN(Q7))),"&lt;inst8&gt;",R7&amp;REPT(" ",19-LEN(R7))),"&lt;desc&gt;",B7)</f>
        <v>{ "DIV"  , {(CpuInstCode)-1    , CpuInstCode::DIVc  , CpuInstCode::DIVw  , CpuInstCode::DIVi  , CpuInstCode::DIVl  , CpuInstCode::DIVf  , (CpuInstCode)-1    , (CpuInstCode)-1     } }, //Division</v>
      </c>
    </row>
    <row r="8" customFormat="false" ht="15" hidden="false" customHeight="false" outlineLevel="0" collapsed="false">
      <c r="A8" s="22" t="s">
        <v>197</v>
      </c>
      <c r="B8" s="22" t="s">
        <v>198</v>
      </c>
      <c r="D8" s="22" t="s">
        <v>199</v>
      </c>
      <c r="E8" s="22" t="s">
        <v>200</v>
      </c>
      <c r="F8" s="22" t="s">
        <v>201</v>
      </c>
      <c r="G8" s="22" t="s">
        <v>202</v>
      </c>
      <c r="K8" s="22" t="str">
        <f aca="false">IF(C8="","(CpuInstCode)-1","CpuInstCode::"&amp;C8)</f>
        <v>(CpuInstCode)-1</v>
      </c>
      <c r="L8" s="22" t="str">
        <f aca="false">IF(D8="","(CpuInstCode)-1","CpuInstCode::"&amp;D8)</f>
        <v>CpuInstCode::MODc</v>
      </c>
      <c r="M8" s="22" t="str">
        <f aca="false">IF(E8="","(CpuInstCode)-1","CpuInstCode::"&amp;E8)</f>
        <v>CpuInstCode::MODw</v>
      </c>
      <c r="N8" s="22" t="str">
        <f aca="false">IF(F8="","(CpuInstCode)-1","CpuInstCode::"&amp;F8)</f>
        <v>CpuInstCode::MODi</v>
      </c>
      <c r="O8" s="22" t="str">
        <f aca="false">IF(G8="","(CpuInstCode)-1","CpuInstCode::"&amp;G8)</f>
        <v>CpuInstCode::MODl</v>
      </c>
      <c r="P8" s="22" t="str">
        <f aca="false">IF(H8="","(CpuInstCode)-1","CpuInstCode::"&amp;H8)</f>
        <v>(CpuInstCode)-1</v>
      </c>
      <c r="Q8" s="22" t="str">
        <f aca="false">IF(I8="","(CpuInstCode)-1","CpuInstCode::"&amp;I8)</f>
        <v>(CpuInstCode)-1</v>
      </c>
      <c r="R8" s="22" t="str">
        <f aca="false">IF(J8="","(CpuInstCode)-1","CpuInstCode::"&amp;J8)</f>
        <v>(CpuInstCode)-1</v>
      </c>
      <c r="S8" s="22" t="str">
        <f aca="false">SUBSTITUTE(SUBSTITUTE(SUBSTITUTE(SUBSTITUTE(SUBSTITUTE(SUBSTITUTE(SUBSTITUTE(SUBSTITUTE(SUBSTITUTE(SUBSTITUTE($S$2,"&lt;meta&gt;",""""&amp;A8&amp;""""&amp;REPT(" ",5-LEN(A8))),"&lt;inst1&gt;",K8&amp;REPT(" ",19-LEN(K8))),"&lt;inst2&gt;",L8&amp;REPT(" ",19-LEN(L8))),"&lt;inst3&gt;",M8&amp;REPT(" ",19-LEN(M8))),"&lt;inst4&gt;",N8&amp;REPT(" ",19-LEN(N8))),"&lt;inst5&gt;",O8&amp;REPT(" ",19-LEN(O8))),"&lt;inst6&gt;",P8&amp;REPT(" ",19-LEN(P8))),"&lt;inst7&gt;",Q8&amp;REPT(" ",19-LEN(Q8))),"&lt;inst8&gt;",R8&amp;REPT(" ",19-LEN(R8))),"&lt;desc&gt;",B8)</f>
        <v>{ "MOD"  , {(CpuInstCode)-1    , CpuInstCode::MODc  , CpuInstCode::MODw  , CpuInstCode::MODi  , CpuInstCode::MODl  , (CpuInstCode)-1    , (CpuInstCode)-1    , (CpuInstCode)-1     } }, //Modulus</v>
      </c>
    </row>
    <row r="9" customFormat="false" ht="15" hidden="false" customHeight="false" outlineLevel="0" collapsed="false">
      <c r="A9" s="22" t="s">
        <v>203</v>
      </c>
      <c r="B9" s="22" t="s">
        <v>204</v>
      </c>
      <c r="D9" s="22" t="s">
        <v>205</v>
      </c>
      <c r="E9" s="22" t="s">
        <v>206</v>
      </c>
      <c r="F9" s="22" t="s">
        <v>207</v>
      </c>
      <c r="G9" s="22" t="s">
        <v>208</v>
      </c>
      <c r="H9" s="22" t="s">
        <v>209</v>
      </c>
      <c r="K9" s="22" t="str">
        <f aca="false">IF(C9="","(CpuInstCode)-1","CpuInstCode::"&amp;C9)</f>
        <v>(CpuInstCode)-1</v>
      </c>
      <c r="L9" s="22" t="str">
        <f aca="false">IF(D9="","(CpuInstCode)-1","CpuInstCode::"&amp;D9)</f>
        <v>CpuInstCode::INCc</v>
      </c>
      <c r="M9" s="22" t="str">
        <f aca="false">IF(E9="","(CpuInstCode)-1","CpuInstCode::"&amp;E9)</f>
        <v>CpuInstCode::INCw</v>
      </c>
      <c r="N9" s="22" t="str">
        <f aca="false">IF(F9="","(CpuInstCode)-1","CpuInstCode::"&amp;F9)</f>
        <v>CpuInstCode::INCi</v>
      </c>
      <c r="O9" s="22" t="str">
        <f aca="false">IF(G9="","(CpuInstCode)-1","CpuInstCode::"&amp;G9)</f>
        <v>CpuInstCode::INCl</v>
      </c>
      <c r="P9" s="22" t="str">
        <f aca="false">IF(H9="","(CpuInstCode)-1","CpuInstCode::"&amp;H9)</f>
        <v>CpuInstCode::INCf</v>
      </c>
      <c r="Q9" s="22" t="str">
        <f aca="false">IF(I9="","(CpuInstCode)-1","CpuInstCode::"&amp;I9)</f>
        <v>(CpuInstCode)-1</v>
      </c>
      <c r="R9" s="22" t="str">
        <f aca="false">IF(J9="","(CpuInstCode)-1","CpuInstCode::"&amp;J9)</f>
        <v>(CpuInstCode)-1</v>
      </c>
      <c r="S9" s="22" t="str">
        <f aca="false">SUBSTITUTE(SUBSTITUTE(SUBSTITUTE(SUBSTITUTE(SUBSTITUTE(SUBSTITUTE(SUBSTITUTE(SUBSTITUTE(SUBSTITUTE(SUBSTITUTE($S$2,"&lt;meta&gt;",""""&amp;A9&amp;""""&amp;REPT(" ",5-LEN(A9))),"&lt;inst1&gt;",K9&amp;REPT(" ",19-LEN(K9))),"&lt;inst2&gt;",L9&amp;REPT(" ",19-LEN(L9))),"&lt;inst3&gt;",M9&amp;REPT(" ",19-LEN(M9))),"&lt;inst4&gt;",N9&amp;REPT(" ",19-LEN(N9))),"&lt;inst5&gt;",O9&amp;REPT(" ",19-LEN(O9))),"&lt;inst6&gt;",P9&amp;REPT(" ",19-LEN(P9))),"&lt;inst7&gt;",Q9&amp;REPT(" ",19-LEN(Q9))),"&lt;inst8&gt;",R9&amp;REPT(" ",19-LEN(R9))),"&lt;desc&gt;",B9)</f>
        <v>{ "INC"  , {(CpuInstCode)-1    , CpuInstCode::INCc  , CpuInstCode::INCw  , CpuInstCode::INCi  , CpuInstCode::INCl  , CpuInstCode::INCf  , (CpuInstCode)-1    , (CpuInstCode)-1     } }, //Increment</v>
      </c>
    </row>
    <row r="10" customFormat="false" ht="15" hidden="false" customHeight="false" outlineLevel="0" collapsed="false">
      <c r="A10" s="22" t="s">
        <v>210</v>
      </c>
      <c r="B10" s="22" t="s">
        <v>211</v>
      </c>
      <c r="D10" s="22" t="s">
        <v>212</v>
      </c>
      <c r="E10" s="22" t="s">
        <v>213</v>
      </c>
      <c r="F10" s="22" t="s">
        <v>214</v>
      </c>
      <c r="G10" s="22" t="s">
        <v>215</v>
      </c>
      <c r="H10" s="22" t="s">
        <v>216</v>
      </c>
      <c r="K10" s="22" t="str">
        <f aca="false">IF(C10="","(CpuInstCode)-1","CpuInstCode::"&amp;C10)</f>
        <v>(CpuInstCode)-1</v>
      </c>
      <c r="L10" s="22" t="str">
        <f aca="false">IF(D10="","(CpuInstCode)-1","CpuInstCode::"&amp;D10)</f>
        <v>CpuInstCode::DECc</v>
      </c>
      <c r="M10" s="22" t="str">
        <f aca="false">IF(E10="","(CpuInstCode)-1","CpuInstCode::"&amp;E10)</f>
        <v>CpuInstCode::DECw</v>
      </c>
      <c r="N10" s="22" t="str">
        <f aca="false">IF(F10="","(CpuInstCode)-1","CpuInstCode::"&amp;F10)</f>
        <v>CpuInstCode::DECi</v>
      </c>
      <c r="O10" s="22" t="str">
        <f aca="false">IF(G10="","(CpuInstCode)-1","CpuInstCode::"&amp;G10)</f>
        <v>CpuInstCode::DECl</v>
      </c>
      <c r="P10" s="22" t="str">
        <f aca="false">IF(H10="","(CpuInstCode)-1","CpuInstCode::"&amp;H10)</f>
        <v>CpuInstCode::DECf</v>
      </c>
      <c r="Q10" s="22" t="str">
        <f aca="false">IF(I10="","(CpuInstCode)-1","CpuInstCode::"&amp;I10)</f>
        <v>(CpuInstCode)-1</v>
      </c>
      <c r="R10" s="22" t="str">
        <f aca="false">IF(J10="","(CpuInstCode)-1","CpuInstCode::"&amp;J10)</f>
        <v>(CpuInstCode)-1</v>
      </c>
      <c r="S10" s="22" t="str">
        <f aca="false">SUBSTITUTE(SUBSTITUTE(SUBSTITUTE(SUBSTITUTE(SUBSTITUTE(SUBSTITUTE(SUBSTITUTE(SUBSTITUTE(SUBSTITUTE(SUBSTITUTE($S$2,"&lt;meta&gt;",""""&amp;A10&amp;""""&amp;REPT(" ",5-LEN(A10))),"&lt;inst1&gt;",K10&amp;REPT(" ",19-LEN(K10))),"&lt;inst2&gt;",L10&amp;REPT(" ",19-LEN(L10))),"&lt;inst3&gt;",M10&amp;REPT(" ",19-LEN(M10))),"&lt;inst4&gt;",N10&amp;REPT(" ",19-LEN(N10))),"&lt;inst5&gt;",O10&amp;REPT(" ",19-LEN(O10))),"&lt;inst6&gt;",P10&amp;REPT(" ",19-LEN(P10))),"&lt;inst7&gt;",Q10&amp;REPT(" ",19-LEN(Q10))),"&lt;inst8&gt;",R10&amp;REPT(" ",19-LEN(R10))),"&lt;desc&gt;",B10)</f>
        <v>{ "DEC"  , {(CpuInstCode)-1    , CpuInstCode::DECc  , CpuInstCode::DECw  , CpuInstCode::DECi  , CpuInstCode::DECl  , CpuInstCode::DECf  , (CpuInstCode)-1    , (CpuInstCode)-1     } }, //Decrement</v>
      </c>
    </row>
    <row r="11" customFormat="false" ht="15" hidden="false" customHeight="false" outlineLevel="0" collapsed="false">
      <c r="A11" s="22" t="s">
        <v>217</v>
      </c>
      <c r="B11" s="22" t="s">
        <v>218</v>
      </c>
      <c r="D11" s="22" t="s">
        <v>219</v>
      </c>
      <c r="E11" s="22" t="s">
        <v>220</v>
      </c>
      <c r="F11" s="22" t="s">
        <v>221</v>
      </c>
      <c r="G11" s="22" t="s">
        <v>222</v>
      </c>
      <c r="H11" s="22" t="s">
        <v>223</v>
      </c>
      <c r="K11" s="22" t="str">
        <f aca="false">IF(C11="","(CpuInstCode)-1","CpuInstCode::"&amp;C11)</f>
        <v>(CpuInstCode)-1</v>
      </c>
      <c r="L11" s="22" t="str">
        <f aca="false">IF(D11="","(CpuInstCode)-1","CpuInstCode::"&amp;D11)</f>
        <v>CpuInstCode::PINCc</v>
      </c>
      <c r="M11" s="22" t="str">
        <f aca="false">IF(E11="","(CpuInstCode)-1","CpuInstCode::"&amp;E11)</f>
        <v>CpuInstCode::PINCw</v>
      </c>
      <c r="N11" s="22" t="str">
        <f aca="false">IF(F11="","(CpuInstCode)-1","CpuInstCode::"&amp;F11)</f>
        <v>CpuInstCode::PINCi</v>
      </c>
      <c r="O11" s="22" t="str">
        <f aca="false">IF(G11="","(CpuInstCode)-1","CpuInstCode::"&amp;G11)</f>
        <v>CpuInstCode::PINCl</v>
      </c>
      <c r="P11" s="22" t="str">
        <f aca="false">IF(H11="","(CpuInstCode)-1","CpuInstCode::"&amp;H11)</f>
        <v>CpuInstCode::PINCf</v>
      </c>
      <c r="Q11" s="22" t="str">
        <f aca="false">IF(I11="","(CpuInstCode)-1","CpuInstCode::"&amp;I11)</f>
        <v>(CpuInstCode)-1</v>
      </c>
      <c r="R11" s="22" t="str">
        <f aca="false">IF(J11="","(CpuInstCode)-1","CpuInstCode::"&amp;J11)</f>
        <v>(CpuInstCode)-1</v>
      </c>
      <c r="S11" s="22" t="str">
        <f aca="false">SUBSTITUTE(SUBSTITUTE(SUBSTITUTE(SUBSTITUTE(SUBSTITUTE(SUBSTITUTE(SUBSTITUTE(SUBSTITUTE(SUBSTITUTE(SUBSTITUTE($S$2,"&lt;meta&gt;",""""&amp;A11&amp;""""&amp;REPT(" ",5-LEN(A11))),"&lt;inst1&gt;",K11&amp;REPT(" ",19-LEN(K11))),"&lt;inst2&gt;",L11&amp;REPT(" ",19-LEN(L11))),"&lt;inst3&gt;",M11&amp;REPT(" ",19-LEN(M11))),"&lt;inst4&gt;",N11&amp;REPT(" ",19-LEN(N11))),"&lt;inst5&gt;",O11&amp;REPT(" ",19-LEN(O11))),"&lt;inst6&gt;",P11&amp;REPT(" ",19-LEN(P11))),"&lt;inst7&gt;",Q11&amp;REPT(" ",19-LEN(Q11))),"&lt;inst8&gt;",R11&amp;REPT(" ",19-LEN(R11))),"&lt;desc&gt;",B11)</f>
        <v>{ "PINC" , {(CpuInstCode)-1    , CpuInstCode::PINCc , CpuInstCode::PINCw , CpuInstCode::PINCi , CpuInstCode::PINCl , CpuInstCode::PINCf , (CpuInstCode)-1    , (CpuInstCode)-1     } }, //Postfix increment</v>
      </c>
    </row>
    <row r="12" customFormat="false" ht="15" hidden="false" customHeight="false" outlineLevel="0" collapsed="false">
      <c r="A12" s="22" t="s">
        <v>224</v>
      </c>
      <c r="B12" s="22" t="s">
        <v>225</v>
      </c>
      <c r="D12" s="22" t="s">
        <v>226</v>
      </c>
      <c r="E12" s="22" t="s">
        <v>227</v>
      </c>
      <c r="F12" s="22" t="s">
        <v>228</v>
      </c>
      <c r="G12" s="22" t="s">
        <v>229</v>
      </c>
      <c r="H12" s="22" t="s">
        <v>230</v>
      </c>
      <c r="K12" s="22" t="str">
        <f aca="false">IF(C12="","(CpuInstCode)-1","CpuInstCode::"&amp;C12)</f>
        <v>(CpuInstCode)-1</v>
      </c>
      <c r="L12" s="22" t="str">
        <f aca="false">IF(D12="","(CpuInstCode)-1","CpuInstCode::"&amp;D12)</f>
        <v>CpuInstCode::PDECc</v>
      </c>
      <c r="M12" s="22" t="str">
        <f aca="false">IF(E12="","(CpuInstCode)-1","CpuInstCode::"&amp;E12)</f>
        <v>CpuInstCode::PDECw</v>
      </c>
      <c r="N12" s="22" t="str">
        <f aca="false">IF(F12="","(CpuInstCode)-1","CpuInstCode::"&amp;F12)</f>
        <v>CpuInstCode::PDECi</v>
      </c>
      <c r="O12" s="22" t="str">
        <f aca="false">IF(G12="","(CpuInstCode)-1","CpuInstCode::"&amp;G12)</f>
        <v>CpuInstCode::PDECl</v>
      </c>
      <c r="P12" s="22" t="str">
        <f aca="false">IF(H12="","(CpuInstCode)-1","CpuInstCode::"&amp;H12)</f>
        <v>CpuInstCode::PDECf</v>
      </c>
      <c r="Q12" s="22" t="str">
        <f aca="false">IF(I12="","(CpuInstCode)-1","CpuInstCode::"&amp;I12)</f>
        <v>(CpuInstCode)-1</v>
      </c>
      <c r="R12" s="22" t="str">
        <f aca="false">IF(J12="","(CpuInstCode)-1","CpuInstCode::"&amp;J12)</f>
        <v>(CpuInstCode)-1</v>
      </c>
      <c r="S12" s="22" t="str">
        <f aca="false">SUBSTITUTE(SUBSTITUTE(SUBSTITUTE(SUBSTITUTE(SUBSTITUTE(SUBSTITUTE(SUBSTITUTE(SUBSTITUTE(SUBSTITUTE(SUBSTITUTE($S$2,"&lt;meta&gt;",""""&amp;A12&amp;""""&amp;REPT(" ",5-LEN(A12))),"&lt;inst1&gt;",K12&amp;REPT(" ",19-LEN(K12))),"&lt;inst2&gt;",L12&amp;REPT(" ",19-LEN(L12))),"&lt;inst3&gt;",M12&amp;REPT(" ",19-LEN(M12))),"&lt;inst4&gt;",N12&amp;REPT(" ",19-LEN(N12))),"&lt;inst5&gt;",O12&amp;REPT(" ",19-LEN(O12))),"&lt;inst6&gt;",P12&amp;REPT(" ",19-LEN(P12))),"&lt;inst7&gt;",Q12&amp;REPT(" ",19-LEN(Q12))),"&lt;inst8&gt;",R12&amp;REPT(" ",19-LEN(R12))),"&lt;desc&gt;",B12)</f>
        <v>{ "PDEC" , {(CpuInstCode)-1    , CpuInstCode::PDECc , CpuInstCode::PDECw , CpuInstCode::PDECi , CpuInstCode::PDECl , CpuInstCode::PDECf , (CpuInstCode)-1    , (CpuInstCode)-1     } }, //Postfix decrement</v>
      </c>
    </row>
    <row r="13" customFormat="false" ht="15" hidden="false" customHeight="false" outlineLevel="0" collapsed="false">
      <c r="A13" s="22" t="s">
        <v>231</v>
      </c>
      <c r="B13" s="22" t="s">
        <v>232</v>
      </c>
      <c r="D13" s="22" t="s">
        <v>233</v>
      </c>
      <c r="E13" s="22" t="s">
        <v>234</v>
      </c>
      <c r="F13" s="22" t="s">
        <v>235</v>
      </c>
      <c r="G13" s="22" t="s">
        <v>236</v>
      </c>
      <c r="K13" s="22" t="str">
        <f aca="false">IF(C13="","(CpuInstCode)-1","CpuInstCode::"&amp;C13)</f>
        <v>(CpuInstCode)-1</v>
      </c>
      <c r="L13" s="22" t="str">
        <f aca="false">IF(D13="","(CpuInstCode)-1","CpuInstCode::"&amp;D13)</f>
        <v>CpuInstCode::BNOTc</v>
      </c>
      <c r="M13" s="22" t="str">
        <f aca="false">IF(E13="","(CpuInstCode)-1","CpuInstCode::"&amp;E13)</f>
        <v>CpuInstCode::BNOTw</v>
      </c>
      <c r="N13" s="22" t="str">
        <f aca="false">IF(F13="","(CpuInstCode)-1","CpuInstCode::"&amp;F13)</f>
        <v>CpuInstCode::BNOTi</v>
      </c>
      <c r="O13" s="22" t="str">
        <f aca="false">IF(G13="","(CpuInstCode)-1","CpuInstCode::"&amp;G13)</f>
        <v>CpuInstCode::BNOTl</v>
      </c>
      <c r="P13" s="22" t="str">
        <f aca="false">IF(H13="","(CpuInstCode)-1","CpuInstCode::"&amp;H13)</f>
        <v>(CpuInstCode)-1</v>
      </c>
      <c r="Q13" s="22" t="str">
        <f aca="false">IF(I13="","(CpuInstCode)-1","CpuInstCode::"&amp;I13)</f>
        <v>(CpuInstCode)-1</v>
      </c>
      <c r="R13" s="22" t="str">
        <f aca="false">IF(J13="","(CpuInstCode)-1","CpuInstCode::"&amp;J13)</f>
        <v>(CpuInstCode)-1</v>
      </c>
      <c r="S13" s="22" t="str">
        <f aca="false">SUBSTITUTE(SUBSTITUTE(SUBSTITUTE(SUBSTITUTE(SUBSTITUTE(SUBSTITUTE(SUBSTITUTE(SUBSTITUTE(SUBSTITUTE(SUBSTITUTE($S$2,"&lt;meta&gt;",""""&amp;A13&amp;""""&amp;REPT(" ",5-LEN(A13))),"&lt;inst1&gt;",K13&amp;REPT(" ",19-LEN(K13))),"&lt;inst2&gt;",L13&amp;REPT(" ",19-LEN(L13))),"&lt;inst3&gt;",M13&amp;REPT(" ",19-LEN(M13))),"&lt;inst4&gt;",N13&amp;REPT(" ",19-LEN(N13))),"&lt;inst5&gt;",O13&amp;REPT(" ",19-LEN(O13))),"&lt;inst6&gt;",P13&amp;REPT(" ",19-LEN(P13))),"&lt;inst7&gt;",Q13&amp;REPT(" ",19-LEN(Q13))),"&lt;inst8&gt;",R13&amp;REPT(" ",19-LEN(R13))),"&lt;desc&gt;",B13)</f>
        <v>{ "BNOT" , {(CpuInstCode)-1    , CpuInstCode::BNOTc , CpuInstCode::BNOTw , CpuInstCode::BNOTi , CpuInstCode::BNOTl , (CpuInstCode)-1    , (CpuInstCode)-1    , (CpuInstCode)-1     } }, //Bitwise not</v>
      </c>
    </row>
    <row r="14" customFormat="false" ht="15" hidden="false" customHeight="false" outlineLevel="0" collapsed="false">
      <c r="A14" s="22" t="s">
        <v>237</v>
      </c>
      <c r="B14" s="22" t="s">
        <v>238</v>
      </c>
      <c r="D14" s="22" t="s">
        <v>239</v>
      </c>
      <c r="E14" s="22" t="s">
        <v>240</v>
      </c>
      <c r="F14" s="22" t="s">
        <v>241</v>
      </c>
      <c r="G14" s="22" t="s">
        <v>242</v>
      </c>
      <c r="K14" s="22" t="str">
        <f aca="false">IF(C14="","(CpuInstCode)-1","CpuInstCode::"&amp;C14)</f>
        <v>(CpuInstCode)-1</v>
      </c>
      <c r="L14" s="22" t="str">
        <f aca="false">IF(D14="","(CpuInstCode)-1","CpuInstCode::"&amp;D14)</f>
        <v>CpuInstCode::BANDc</v>
      </c>
      <c r="M14" s="22" t="str">
        <f aca="false">IF(E14="","(CpuInstCode)-1","CpuInstCode::"&amp;E14)</f>
        <v>CpuInstCode::BANDw</v>
      </c>
      <c r="N14" s="22" t="str">
        <f aca="false">IF(F14="","(CpuInstCode)-1","CpuInstCode::"&amp;F14)</f>
        <v>CpuInstCode::BANDi</v>
      </c>
      <c r="O14" s="22" t="str">
        <f aca="false">IF(G14="","(CpuInstCode)-1","CpuInstCode::"&amp;G14)</f>
        <v>CpuInstCode::BANDl</v>
      </c>
      <c r="P14" s="22" t="str">
        <f aca="false">IF(H14="","(CpuInstCode)-1","CpuInstCode::"&amp;H14)</f>
        <v>(CpuInstCode)-1</v>
      </c>
      <c r="Q14" s="22" t="str">
        <f aca="false">IF(I14="","(CpuInstCode)-1","CpuInstCode::"&amp;I14)</f>
        <v>(CpuInstCode)-1</v>
      </c>
      <c r="R14" s="22" t="str">
        <f aca="false">IF(J14="","(CpuInstCode)-1","CpuInstCode::"&amp;J14)</f>
        <v>(CpuInstCode)-1</v>
      </c>
      <c r="S14" s="22" t="str">
        <f aca="false">SUBSTITUTE(SUBSTITUTE(SUBSTITUTE(SUBSTITUTE(SUBSTITUTE(SUBSTITUTE(SUBSTITUTE(SUBSTITUTE(SUBSTITUTE(SUBSTITUTE($S$2,"&lt;meta&gt;",""""&amp;A14&amp;""""&amp;REPT(" ",5-LEN(A14))),"&lt;inst1&gt;",K14&amp;REPT(" ",19-LEN(K14))),"&lt;inst2&gt;",L14&amp;REPT(" ",19-LEN(L14))),"&lt;inst3&gt;",M14&amp;REPT(" ",19-LEN(M14))),"&lt;inst4&gt;",N14&amp;REPT(" ",19-LEN(N14))),"&lt;inst5&gt;",O14&amp;REPT(" ",19-LEN(O14))),"&lt;inst6&gt;",P14&amp;REPT(" ",19-LEN(P14))),"&lt;inst7&gt;",Q14&amp;REPT(" ",19-LEN(Q14))),"&lt;inst8&gt;",R14&amp;REPT(" ",19-LEN(R14))),"&lt;desc&gt;",B14)</f>
        <v>{ "BAND" , {(CpuInstCode)-1    , CpuInstCode::BANDc , CpuInstCode::BANDw , CpuInstCode::BANDi , CpuInstCode::BANDl , (CpuInstCode)-1    , (CpuInstCode)-1    , (CpuInstCode)-1     } }, //Bitwise and</v>
      </c>
    </row>
    <row r="15" customFormat="false" ht="15" hidden="false" customHeight="false" outlineLevel="0" collapsed="false">
      <c r="A15" s="22" t="s">
        <v>243</v>
      </c>
      <c r="B15" s="22" t="s">
        <v>244</v>
      </c>
      <c r="D15" s="22" t="s">
        <v>245</v>
      </c>
      <c r="E15" s="22" t="s">
        <v>246</v>
      </c>
      <c r="F15" s="22" t="s">
        <v>247</v>
      </c>
      <c r="G15" s="22" t="s">
        <v>248</v>
      </c>
      <c r="K15" s="22" t="str">
        <f aca="false">IF(C15="","(CpuInstCode)-1","CpuInstCode::"&amp;C15)</f>
        <v>(CpuInstCode)-1</v>
      </c>
      <c r="L15" s="22" t="str">
        <f aca="false">IF(D15="","(CpuInstCode)-1","CpuInstCode::"&amp;D15)</f>
        <v>CpuInstCode::BORc</v>
      </c>
      <c r="M15" s="22" t="str">
        <f aca="false">IF(E15="","(CpuInstCode)-1","CpuInstCode::"&amp;E15)</f>
        <v>CpuInstCode::BORw</v>
      </c>
      <c r="N15" s="22" t="str">
        <f aca="false">IF(F15="","(CpuInstCode)-1","CpuInstCode::"&amp;F15)</f>
        <v>CpuInstCode::BORi</v>
      </c>
      <c r="O15" s="22" t="str">
        <f aca="false">IF(G15="","(CpuInstCode)-1","CpuInstCode::"&amp;G15)</f>
        <v>CpuInstCode::BORl</v>
      </c>
      <c r="P15" s="22" t="str">
        <f aca="false">IF(H15="","(CpuInstCode)-1","CpuInstCode::"&amp;H15)</f>
        <v>(CpuInstCode)-1</v>
      </c>
      <c r="Q15" s="22" t="str">
        <f aca="false">IF(I15="","(CpuInstCode)-1","CpuInstCode::"&amp;I15)</f>
        <v>(CpuInstCode)-1</v>
      </c>
      <c r="R15" s="22" t="str">
        <f aca="false">IF(J15="","(CpuInstCode)-1","CpuInstCode::"&amp;J15)</f>
        <v>(CpuInstCode)-1</v>
      </c>
      <c r="S15" s="22" t="str">
        <f aca="false">SUBSTITUTE(SUBSTITUTE(SUBSTITUTE(SUBSTITUTE(SUBSTITUTE(SUBSTITUTE(SUBSTITUTE(SUBSTITUTE(SUBSTITUTE(SUBSTITUTE($S$2,"&lt;meta&gt;",""""&amp;A15&amp;""""&amp;REPT(" ",5-LEN(A15))),"&lt;inst1&gt;",K15&amp;REPT(" ",19-LEN(K15))),"&lt;inst2&gt;",L15&amp;REPT(" ",19-LEN(L15))),"&lt;inst3&gt;",M15&amp;REPT(" ",19-LEN(M15))),"&lt;inst4&gt;",N15&amp;REPT(" ",19-LEN(N15))),"&lt;inst5&gt;",O15&amp;REPT(" ",19-LEN(O15))),"&lt;inst6&gt;",P15&amp;REPT(" ",19-LEN(P15))),"&lt;inst7&gt;",Q15&amp;REPT(" ",19-LEN(Q15))),"&lt;inst8&gt;",R15&amp;REPT(" ",19-LEN(R15))),"&lt;desc&gt;",B15)</f>
        <v>{ "BOR"  , {(CpuInstCode)-1    , CpuInstCode::BORc  , CpuInstCode::BORw  , CpuInstCode::BORi  , CpuInstCode::BORl  , (CpuInstCode)-1    , (CpuInstCode)-1    , (CpuInstCode)-1     } }, //Bitwise or</v>
      </c>
    </row>
    <row r="16" customFormat="false" ht="15" hidden="false" customHeight="false" outlineLevel="0" collapsed="false">
      <c r="A16" s="22" t="s">
        <v>249</v>
      </c>
      <c r="B16" s="22" t="s">
        <v>250</v>
      </c>
      <c r="D16" s="22" t="s">
        <v>251</v>
      </c>
      <c r="E16" s="22" t="s">
        <v>252</v>
      </c>
      <c r="F16" s="22" t="s">
        <v>253</v>
      </c>
      <c r="G16" s="22" t="s">
        <v>254</v>
      </c>
      <c r="K16" s="22" t="str">
        <f aca="false">IF(C16="","(CpuInstCode)-1","CpuInstCode::"&amp;C16)</f>
        <v>(CpuInstCode)-1</v>
      </c>
      <c r="L16" s="22" t="str">
        <f aca="false">IF(D16="","(CpuInstCode)-1","CpuInstCode::"&amp;D16)</f>
        <v>CpuInstCode::BXORc</v>
      </c>
      <c r="M16" s="22" t="str">
        <f aca="false">IF(E16="","(CpuInstCode)-1","CpuInstCode::"&amp;E16)</f>
        <v>CpuInstCode::BXORw</v>
      </c>
      <c r="N16" s="22" t="str">
        <f aca="false">IF(F16="","(CpuInstCode)-1","CpuInstCode::"&amp;F16)</f>
        <v>CpuInstCode::BXORi</v>
      </c>
      <c r="O16" s="22" t="str">
        <f aca="false">IF(G16="","(CpuInstCode)-1","CpuInstCode::"&amp;G16)</f>
        <v>CpuInstCode::BXORl</v>
      </c>
      <c r="P16" s="22" t="str">
        <f aca="false">IF(H16="","(CpuInstCode)-1","CpuInstCode::"&amp;H16)</f>
        <v>(CpuInstCode)-1</v>
      </c>
      <c r="Q16" s="22" t="str">
        <f aca="false">IF(I16="","(CpuInstCode)-1","CpuInstCode::"&amp;I16)</f>
        <v>(CpuInstCode)-1</v>
      </c>
      <c r="R16" s="22" t="str">
        <f aca="false">IF(J16="","(CpuInstCode)-1","CpuInstCode::"&amp;J16)</f>
        <v>(CpuInstCode)-1</v>
      </c>
      <c r="S16" s="22" t="str">
        <f aca="false">SUBSTITUTE(SUBSTITUTE(SUBSTITUTE(SUBSTITUTE(SUBSTITUTE(SUBSTITUTE(SUBSTITUTE(SUBSTITUTE(SUBSTITUTE(SUBSTITUTE($S$2,"&lt;meta&gt;",""""&amp;A16&amp;""""&amp;REPT(" ",5-LEN(A16))),"&lt;inst1&gt;",K16&amp;REPT(" ",19-LEN(K16))),"&lt;inst2&gt;",L16&amp;REPT(" ",19-LEN(L16))),"&lt;inst3&gt;",M16&amp;REPT(" ",19-LEN(M16))),"&lt;inst4&gt;",N16&amp;REPT(" ",19-LEN(N16))),"&lt;inst5&gt;",O16&amp;REPT(" ",19-LEN(O16))),"&lt;inst6&gt;",P16&amp;REPT(" ",19-LEN(P16))),"&lt;inst7&gt;",Q16&amp;REPT(" ",19-LEN(Q16))),"&lt;inst8&gt;",R16&amp;REPT(" ",19-LEN(R16))),"&lt;desc&gt;",B16)</f>
        <v>{ "BXOR" , {(CpuInstCode)-1    , CpuInstCode::BXORc , CpuInstCode::BXORw , CpuInstCode::BXORi , CpuInstCode::BXORl , (CpuInstCode)-1    , (CpuInstCode)-1    , (CpuInstCode)-1     } }, //Bitwise xor</v>
      </c>
    </row>
    <row r="17" customFormat="false" ht="15" hidden="false" customHeight="false" outlineLevel="0" collapsed="false">
      <c r="A17" s="22" t="s">
        <v>255</v>
      </c>
      <c r="B17" s="22" t="s">
        <v>256</v>
      </c>
      <c r="D17" s="22" t="s">
        <v>257</v>
      </c>
      <c r="E17" s="22" t="s">
        <v>258</v>
      </c>
      <c r="F17" s="22" t="s">
        <v>259</v>
      </c>
      <c r="G17" s="22" t="s">
        <v>260</v>
      </c>
      <c r="K17" s="22" t="str">
        <f aca="false">IF(C17="","(CpuInstCode)-1","CpuInstCode::"&amp;C17)</f>
        <v>(CpuInstCode)-1</v>
      </c>
      <c r="L17" s="22" t="str">
        <f aca="false">IF(D17="","(CpuInstCode)-1","CpuInstCode::"&amp;D17)</f>
        <v>CpuInstCode::SHLc</v>
      </c>
      <c r="M17" s="22" t="str">
        <f aca="false">IF(E17="","(CpuInstCode)-1","CpuInstCode::"&amp;E17)</f>
        <v>CpuInstCode::SHLw</v>
      </c>
      <c r="N17" s="22" t="str">
        <f aca="false">IF(F17="","(CpuInstCode)-1","CpuInstCode::"&amp;F17)</f>
        <v>CpuInstCode::SHLi</v>
      </c>
      <c r="O17" s="22" t="str">
        <f aca="false">IF(G17="","(CpuInstCode)-1","CpuInstCode::"&amp;G17)</f>
        <v>CpuInstCode::SHLl</v>
      </c>
      <c r="P17" s="22" t="str">
        <f aca="false">IF(H17="","(CpuInstCode)-1","CpuInstCode::"&amp;H17)</f>
        <v>(CpuInstCode)-1</v>
      </c>
      <c r="Q17" s="22" t="str">
        <f aca="false">IF(I17="","(CpuInstCode)-1","CpuInstCode::"&amp;I17)</f>
        <v>(CpuInstCode)-1</v>
      </c>
      <c r="R17" s="22" t="str">
        <f aca="false">IF(J17="","(CpuInstCode)-1","CpuInstCode::"&amp;J17)</f>
        <v>(CpuInstCode)-1</v>
      </c>
      <c r="S17" s="22" t="str">
        <f aca="false">SUBSTITUTE(SUBSTITUTE(SUBSTITUTE(SUBSTITUTE(SUBSTITUTE(SUBSTITUTE(SUBSTITUTE(SUBSTITUTE(SUBSTITUTE(SUBSTITUTE($S$2,"&lt;meta&gt;",""""&amp;A17&amp;""""&amp;REPT(" ",5-LEN(A17))),"&lt;inst1&gt;",K17&amp;REPT(" ",19-LEN(K17))),"&lt;inst2&gt;",L17&amp;REPT(" ",19-LEN(L17))),"&lt;inst3&gt;",M17&amp;REPT(" ",19-LEN(M17))),"&lt;inst4&gt;",N17&amp;REPT(" ",19-LEN(N17))),"&lt;inst5&gt;",O17&amp;REPT(" ",19-LEN(O17))),"&lt;inst6&gt;",P17&amp;REPT(" ",19-LEN(P17))),"&lt;inst7&gt;",Q17&amp;REPT(" ",19-LEN(Q17))),"&lt;inst8&gt;",R17&amp;REPT(" ",19-LEN(R17))),"&lt;desc&gt;",B17)</f>
        <v>{ "SHL"  , {(CpuInstCode)-1    , CpuInstCode::SHLc  , CpuInstCode::SHLw  , CpuInstCode::SHLi  , CpuInstCode::SHLl  , (CpuInstCode)-1    , (CpuInstCode)-1    , (CpuInstCode)-1     } }, //Shift left</v>
      </c>
    </row>
    <row r="18" customFormat="false" ht="15" hidden="false" customHeight="false" outlineLevel="0" collapsed="false">
      <c r="A18" s="22" t="s">
        <v>261</v>
      </c>
      <c r="B18" s="22" t="s">
        <v>262</v>
      </c>
      <c r="D18" s="22" t="s">
        <v>263</v>
      </c>
      <c r="E18" s="22" t="s">
        <v>264</v>
      </c>
      <c r="F18" s="22" t="s">
        <v>265</v>
      </c>
      <c r="G18" s="22" t="s">
        <v>266</v>
      </c>
      <c r="K18" s="22" t="str">
        <f aca="false">IF(C18="","(CpuInstCode)-1","CpuInstCode::"&amp;C18)</f>
        <v>(CpuInstCode)-1</v>
      </c>
      <c r="L18" s="22" t="str">
        <f aca="false">IF(D18="","(CpuInstCode)-1","CpuInstCode::"&amp;D18)</f>
        <v>CpuInstCode::SHRc</v>
      </c>
      <c r="M18" s="22" t="str">
        <f aca="false">IF(E18="","(CpuInstCode)-1","CpuInstCode::"&amp;E18)</f>
        <v>CpuInstCode::SHRw</v>
      </c>
      <c r="N18" s="22" t="str">
        <f aca="false">IF(F18="","(CpuInstCode)-1","CpuInstCode::"&amp;F18)</f>
        <v>CpuInstCode::SHRi</v>
      </c>
      <c r="O18" s="22" t="str">
        <f aca="false">IF(G18="","(CpuInstCode)-1","CpuInstCode::"&amp;G18)</f>
        <v>CpuInstCode::SHRl</v>
      </c>
      <c r="P18" s="22" t="str">
        <f aca="false">IF(H18="","(CpuInstCode)-1","CpuInstCode::"&amp;H18)</f>
        <v>(CpuInstCode)-1</v>
      </c>
      <c r="Q18" s="22" t="str">
        <f aca="false">IF(I18="","(CpuInstCode)-1","CpuInstCode::"&amp;I18)</f>
        <v>(CpuInstCode)-1</v>
      </c>
      <c r="R18" s="22" t="str">
        <f aca="false">IF(J18="","(CpuInstCode)-1","CpuInstCode::"&amp;J18)</f>
        <v>(CpuInstCode)-1</v>
      </c>
      <c r="S18" s="22" t="str">
        <f aca="false">SUBSTITUTE(SUBSTITUTE(SUBSTITUTE(SUBSTITUTE(SUBSTITUTE(SUBSTITUTE(SUBSTITUTE(SUBSTITUTE(SUBSTITUTE(SUBSTITUTE($S$2,"&lt;meta&gt;",""""&amp;A18&amp;""""&amp;REPT(" ",5-LEN(A18))),"&lt;inst1&gt;",K18&amp;REPT(" ",19-LEN(K18))),"&lt;inst2&gt;",L18&amp;REPT(" ",19-LEN(L18))),"&lt;inst3&gt;",M18&amp;REPT(" ",19-LEN(M18))),"&lt;inst4&gt;",N18&amp;REPT(" ",19-LEN(N18))),"&lt;inst5&gt;",O18&amp;REPT(" ",19-LEN(O18))),"&lt;inst6&gt;",P18&amp;REPT(" ",19-LEN(P18))),"&lt;inst7&gt;",Q18&amp;REPT(" ",19-LEN(Q18))),"&lt;inst8&gt;",R18&amp;REPT(" ",19-LEN(R18))),"&lt;desc&gt;",B18)</f>
        <v>{ "SHR"  , {(CpuInstCode)-1    , CpuInstCode::SHRc  , CpuInstCode::SHRw  , CpuInstCode::SHRi  , CpuInstCode::SHRl  , (CpuInstCode)-1    , (CpuInstCode)-1    , (CpuInstCode)-1     } }, //Shift right</v>
      </c>
    </row>
    <row r="19" customFormat="false" ht="15" hidden="false" customHeight="false" outlineLevel="0" collapsed="false">
      <c r="A19" s="22" t="s">
        <v>267</v>
      </c>
      <c r="B19" s="22" t="s">
        <v>268</v>
      </c>
      <c r="C19" s="22" t="s">
        <v>269</v>
      </c>
      <c r="D19" s="22" t="s">
        <v>270</v>
      </c>
      <c r="E19" s="22" t="s">
        <v>271</v>
      </c>
      <c r="F19" s="22" t="s">
        <v>272</v>
      </c>
      <c r="G19" s="22" t="s">
        <v>273</v>
      </c>
      <c r="H19" s="22" t="s">
        <v>274</v>
      </c>
      <c r="I19" s="22" t="s">
        <v>275</v>
      </c>
      <c r="K19" s="22" t="str">
        <f aca="false">IF(C19="","(CpuInstCode)-1","CpuInstCode::"&amp;C19)</f>
        <v>CpuInstCode::LESb</v>
      </c>
      <c r="L19" s="22" t="str">
        <f aca="false">IF(D19="","(CpuInstCode)-1","CpuInstCode::"&amp;D19)</f>
        <v>CpuInstCode::LESc</v>
      </c>
      <c r="M19" s="22" t="str">
        <f aca="false">IF(E19="","(CpuInstCode)-1","CpuInstCode::"&amp;E19)</f>
        <v>CpuInstCode::LESw</v>
      </c>
      <c r="N19" s="22" t="str">
        <f aca="false">IF(F19="","(CpuInstCode)-1","CpuInstCode::"&amp;F19)</f>
        <v>CpuInstCode::LESi</v>
      </c>
      <c r="O19" s="22" t="str">
        <f aca="false">IF(G19="","(CpuInstCode)-1","CpuInstCode::"&amp;G19)</f>
        <v>CpuInstCode::LESl</v>
      </c>
      <c r="P19" s="22" t="str">
        <f aca="false">IF(H19="","(CpuInstCode)-1","CpuInstCode::"&amp;H19)</f>
        <v>CpuInstCode::LESf</v>
      </c>
      <c r="Q19" s="22" t="str">
        <f aca="false">IF(I19="","(CpuInstCode)-1","CpuInstCode::"&amp;I19)</f>
        <v>CpuInstCode::LESs</v>
      </c>
      <c r="R19" s="22" t="str">
        <f aca="false">IF(J19="","(CpuInstCode)-1","CpuInstCode::"&amp;J19)</f>
        <v>(CpuInstCode)-1</v>
      </c>
      <c r="S19" s="22" t="str">
        <f aca="false">SUBSTITUTE(SUBSTITUTE(SUBSTITUTE(SUBSTITUTE(SUBSTITUTE(SUBSTITUTE(SUBSTITUTE(SUBSTITUTE(SUBSTITUTE(SUBSTITUTE($S$2,"&lt;meta&gt;",""""&amp;A19&amp;""""&amp;REPT(" ",5-LEN(A19))),"&lt;inst1&gt;",K19&amp;REPT(" ",19-LEN(K19))),"&lt;inst2&gt;",L19&amp;REPT(" ",19-LEN(L19))),"&lt;inst3&gt;",M19&amp;REPT(" ",19-LEN(M19))),"&lt;inst4&gt;",N19&amp;REPT(" ",19-LEN(N19))),"&lt;inst5&gt;",O19&amp;REPT(" ",19-LEN(O19))),"&lt;inst6&gt;",P19&amp;REPT(" ",19-LEN(P19))),"&lt;inst7&gt;",Q19&amp;REPT(" ",19-LEN(Q19))),"&lt;inst8&gt;",R19&amp;REPT(" ",19-LEN(R19))),"&lt;desc&gt;",B19)</f>
        <v>{ "LES"  , {CpuInstCode::LESb  , CpuInstCode::LESc  , CpuInstCode::LESw  , CpuInstCode::LESi  , CpuInstCode::LESl  , CpuInstCode::LESf  , CpuInstCode::LESs  , (CpuInstCode)-1     } }, //Less</v>
      </c>
    </row>
    <row r="20" customFormat="false" ht="15" hidden="false" customHeight="false" outlineLevel="0" collapsed="false">
      <c r="A20" s="22" t="s">
        <v>276</v>
      </c>
      <c r="B20" s="22" t="s">
        <v>277</v>
      </c>
      <c r="C20" s="22" t="s">
        <v>278</v>
      </c>
      <c r="D20" s="22" t="s">
        <v>279</v>
      </c>
      <c r="E20" s="22" t="s">
        <v>280</v>
      </c>
      <c r="F20" s="22" t="s">
        <v>281</v>
      </c>
      <c r="G20" s="22" t="s">
        <v>282</v>
      </c>
      <c r="H20" s="22" t="s">
        <v>283</v>
      </c>
      <c r="I20" s="22" t="s">
        <v>284</v>
      </c>
      <c r="K20" s="22" t="str">
        <f aca="false">IF(C20="","(CpuInstCode)-1","CpuInstCode::"&amp;C20)</f>
        <v>CpuInstCode::LEQb</v>
      </c>
      <c r="L20" s="22" t="str">
        <f aca="false">IF(D20="","(CpuInstCode)-1","CpuInstCode::"&amp;D20)</f>
        <v>CpuInstCode::LEQc</v>
      </c>
      <c r="M20" s="22" t="str">
        <f aca="false">IF(E20="","(CpuInstCode)-1","CpuInstCode::"&amp;E20)</f>
        <v>CpuInstCode::LEQw</v>
      </c>
      <c r="N20" s="22" t="str">
        <f aca="false">IF(F20="","(CpuInstCode)-1","CpuInstCode::"&amp;F20)</f>
        <v>CpuInstCode::LEQi</v>
      </c>
      <c r="O20" s="22" t="str">
        <f aca="false">IF(G20="","(CpuInstCode)-1","CpuInstCode::"&amp;G20)</f>
        <v>CpuInstCode::LEQl</v>
      </c>
      <c r="P20" s="22" t="str">
        <f aca="false">IF(H20="","(CpuInstCode)-1","CpuInstCode::"&amp;H20)</f>
        <v>CpuInstCode::LEQf</v>
      </c>
      <c r="Q20" s="22" t="str">
        <f aca="false">IF(I20="","(CpuInstCode)-1","CpuInstCode::"&amp;I20)</f>
        <v>CpuInstCode::LEQs</v>
      </c>
      <c r="R20" s="22" t="str">
        <f aca="false">IF(J20="","(CpuInstCode)-1","CpuInstCode::"&amp;J20)</f>
        <v>(CpuInstCode)-1</v>
      </c>
      <c r="S20" s="22" t="str">
        <f aca="false">SUBSTITUTE(SUBSTITUTE(SUBSTITUTE(SUBSTITUTE(SUBSTITUTE(SUBSTITUTE(SUBSTITUTE(SUBSTITUTE(SUBSTITUTE(SUBSTITUTE($S$2,"&lt;meta&gt;",""""&amp;A20&amp;""""&amp;REPT(" ",5-LEN(A20))),"&lt;inst1&gt;",K20&amp;REPT(" ",19-LEN(K20))),"&lt;inst2&gt;",L20&amp;REPT(" ",19-LEN(L20))),"&lt;inst3&gt;",M20&amp;REPT(" ",19-LEN(M20))),"&lt;inst4&gt;",N20&amp;REPT(" ",19-LEN(N20))),"&lt;inst5&gt;",O20&amp;REPT(" ",19-LEN(O20))),"&lt;inst6&gt;",P20&amp;REPT(" ",19-LEN(P20))),"&lt;inst7&gt;",Q20&amp;REPT(" ",19-LEN(Q20))),"&lt;inst8&gt;",R20&amp;REPT(" ",19-LEN(R20))),"&lt;desc&gt;",B20)</f>
        <v>{ "LEQ"  , {CpuInstCode::LEQb  , CpuInstCode::LEQc  , CpuInstCode::LEQw  , CpuInstCode::LEQi  , CpuInstCode::LEQl  , CpuInstCode::LEQf  , CpuInstCode::LEQs  , (CpuInstCode)-1     } }, //Less or equal</v>
      </c>
    </row>
    <row r="21" customFormat="false" ht="15" hidden="false" customHeight="false" outlineLevel="0" collapsed="false">
      <c r="A21" s="22" t="s">
        <v>285</v>
      </c>
      <c r="B21" s="22" t="s">
        <v>286</v>
      </c>
      <c r="C21" s="22" t="s">
        <v>287</v>
      </c>
      <c r="D21" s="22" t="s">
        <v>288</v>
      </c>
      <c r="E21" s="22" t="s">
        <v>289</v>
      </c>
      <c r="F21" s="22" t="s">
        <v>290</v>
      </c>
      <c r="G21" s="22" t="s">
        <v>291</v>
      </c>
      <c r="H21" s="22" t="s">
        <v>292</v>
      </c>
      <c r="I21" s="22" t="s">
        <v>293</v>
      </c>
      <c r="K21" s="22" t="str">
        <f aca="false">IF(C21="","(CpuInstCode)-1","CpuInstCode::"&amp;C21)</f>
        <v>CpuInstCode::GREb</v>
      </c>
      <c r="L21" s="22" t="str">
        <f aca="false">IF(D21="","(CpuInstCode)-1","CpuInstCode::"&amp;D21)</f>
        <v>CpuInstCode::GREc</v>
      </c>
      <c r="M21" s="22" t="str">
        <f aca="false">IF(E21="","(CpuInstCode)-1","CpuInstCode::"&amp;E21)</f>
        <v>CpuInstCode::GREw</v>
      </c>
      <c r="N21" s="22" t="str">
        <f aca="false">IF(F21="","(CpuInstCode)-1","CpuInstCode::"&amp;F21)</f>
        <v>CpuInstCode::GREi</v>
      </c>
      <c r="O21" s="22" t="str">
        <f aca="false">IF(G21="","(CpuInstCode)-1","CpuInstCode::"&amp;G21)</f>
        <v>CpuInstCode::GREl</v>
      </c>
      <c r="P21" s="22" t="str">
        <f aca="false">IF(H21="","(CpuInstCode)-1","CpuInstCode::"&amp;H21)</f>
        <v>CpuInstCode::GREf</v>
      </c>
      <c r="Q21" s="22" t="str">
        <f aca="false">IF(I21="","(CpuInstCode)-1","CpuInstCode::"&amp;I21)</f>
        <v>CpuInstCode::GREs</v>
      </c>
      <c r="R21" s="22" t="str">
        <f aca="false">IF(J21="","(CpuInstCode)-1","CpuInstCode::"&amp;J21)</f>
        <v>(CpuInstCode)-1</v>
      </c>
      <c r="S21" s="22" t="str">
        <f aca="false">SUBSTITUTE(SUBSTITUTE(SUBSTITUTE(SUBSTITUTE(SUBSTITUTE(SUBSTITUTE(SUBSTITUTE(SUBSTITUTE(SUBSTITUTE(SUBSTITUTE($S$2,"&lt;meta&gt;",""""&amp;A21&amp;""""&amp;REPT(" ",5-LEN(A21))),"&lt;inst1&gt;",K21&amp;REPT(" ",19-LEN(K21))),"&lt;inst2&gt;",L21&amp;REPT(" ",19-LEN(L21))),"&lt;inst3&gt;",M21&amp;REPT(" ",19-LEN(M21))),"&lt;inst4&gt;",N21&amp;REPT(" ",19-LEN(N21))),"&lt;inst5&gt;",O21&amp;REPT(" ",19-LEN(O21))),"&lt;inst6&gt;",P21&amp;REPT(" ",19-LEN(P21))),"&lt;inst7&gt;",Q21&amp;REPT(" ",19-LEN(Q21))),"&lt;inst8&gt;",R21&amp;REPT(" ",19-LEN(R21))),"&lt;desc&gt;",B21)</f>
        <v>{ "GRE"  , {CpuInstCode::GREb  , CpuInstCode::GREc  , CpuInstCode::GREw  , CpuInstCode::GREi  , CpuInstCode::GREl  , CpuInstCode::GREf  , CpuInstCode::GREs  , (CpuInstCode)-1     } }, //Greater</v>
      </c>
    </row>
    <row r="22" customFormat="false" ht="15" hidden="false" customHeight="false" outlineLevel="0" collapsed="false">
      <c r="A22" s="22" t="s">
        <v>294</v>
      </c>
      <c r="B22" s="22" t="s">
        <v>295</v>
      </c>
      <c r="C22" s="22" t="s">
        <v>296</v>
      </c>
      <c r="D22" s="22" t="s">
        <v>297</v>
      </c>
      <c r="E22" s="22" t="s">
        <v>298</v>
      </c>
      <c r="F22" s="22" t="s">
        <v>299</v>
      </c>
      <c r="G22" s="22" t="s">
        <v>300</v>
      </c>
      <c r="H22" s="22" t="s">
        <v>301</v>
      </c>
      <c r="I22" s="22" t="s">
        <v>302</v>
      </c>
      <c r="K22" s="22" t="str">
        <f aca="false">IF(C22="","(CpuInstCode)-1","CpuInstCode::"&amp;C22)</f>
        <v>CpuInstCode::GEQb</v>
      </c>
      <c r="L22" s="22" t="str">
        <f aca="false">IF(D22="","(CpuInstCode)-1","CpuInstCode::"&amp;D22)</f>
        <v>CpuInstCode::GEQc</v>
      </c>
      <c r="M22" s="22" t="str">
        <f aca="false">IF(E22="","(CpuInstCode)-1","CpuInstCode::"&amp;E22)</f>
        <v>CpuInstCode::GEQw</v>
      </c>
      <c r="N22" s="22" t="str">
        <f aca="false">IF(F22="","(CpuInstCode)-1","CpuInstCode::"&amp;F22)</f>
        <v>CpuInstCode::GEQi</v>
      </c>
      <c r="O22" s="22" t="str">
        <f aca="false">IF(G22="","(CpuInstCode)-1","CpuInstCode::"&amp;G22)</f>
        <v>CpuInstCode::GEQl</v>
      </c>
      <c r="P22" s="22" t="str">
        <f aca="false">IF(H22="","(CpuInstCode)-1","CpuInstCode::"&amp;H22)</f>
        <v>CpuInstCode::GEQf</v>
      </c>
      <c r="Q22" s="22" t="str">
        <f aca="false">IF(I22="","(CpuInstCode)-1","CpuInstCode::"&amp;I22)</f>
        <v>CpuInstCode::GEQs</v>
      </c>
      <c r="R22" s="22" t="str">
        <f aca="false">IF(J22="","(CpuInstCode)-1","CpuInstCode::"&amp;J22)</f>
        <v>(CpuInstCode)-1</v>
      </c>
      <c r="S22" s="22" t="str">
        <f aca="false">SUBSTITUTE(SUBSTITUTE(SUBSTITUTE(SUBSTITUTE(SUBSTITUTE(SUBSTITUTE(SUBSTITUTE(SUBSTITUTE(SUBSTITUTE(SUBSTITUTE($S$2,"&lt;meta&gt;",""""&amp;A22&amp;""""&amp;REPT(" ",5-LEN(A22))),"&lt;inst1&gt;",K22&amp;REPT(" ",19-LEN(K22))),"&lt;inst2&gt;",L22&amp;REPT(" ",19-LEN(L22))),"&lt;inst3&gt;",M22&amp;REPT(" ",19-LEN(M22))),"&lt;inst4&gt;",N22&amp;REPT(" ",19-LEN(N22))),"&lt;inst5&gt;",O22&amp;REPT(" ",19-LEN(O22))),"&lt;inst6&gt;",P22&amp;REPT(" ",19-LEN(P22))),"&lt;inst7&gt;",Q22&amp;REPT(" ",19-LEN(Q22))),"&lt;inst8&gt;",R22&amp;REPT(" ",19-LEN(R22))),"&lt;desc&gt;",B22)</f>
        <v>{ "GEQ"  , {CpuInstCode::GEQb  , CpuInstCode::GEQc  , CpuInstCode::GEQw  , CpuInstCode::GEQi  , CpuInstCode::GEQl  , CpuInstCode::GEQf  , CpuInstCode::GEQs  , (CpuInstCode)-1     } }, //Greater or equal</v>
      </c>
    </row>
    <row r="23" customFormat="false" ht="15" hidden="false" customHeight="false" outlineLevel="0" collapsed="false">
      <c r="A23" s="22" t="s">
        <v>303</v>
      </c>
      <c r="B23" s="22" t="s">
        <v>304</v>
      </c>
      <c r="C23" s="22" t="s">
        <v>305</v>
      </c>
      <c r="D23" s="22" t="s">
        <v>306</v>
      </c>
      <c r="E23" s="22" t="s">
        <v>307</v>
      </c>
      <c r="F23" s="22" t="s">
        <v>308</v>
      </c>
      <c r="G23" s="22" t="s">
        <v>309</v>
      </c>
      <c r="H23" s="22" t="s">
        <v>310</v>
      </c>
      <c r="I23" s="22" t="s">
        <v>311</v>
      </c>
      <c r="J23" s="22" t="s">
        <v>308</v>
      </c>
      <c r="K23" s="22" t="str">
        <f aca="false">IF(C23="","(CpuInstCode)-1","CpuInstCode::"&amp;C23)</f>
        <v>CpuInstCode::EQUb</v>
      </c>
      <c r="L23" s="22" t="str">
        <f aca="false">IF(D23="","(CpuInstCode)-1","CpuInstCode::"&amp;D23)</f>
        <v>CpuInstCode::EQUc</v>
      </c>
      <c r="M23" s="22" t="str">
        <f aca="false">IF(E23="","(CpuInstCode)-1","CpuInstCode::"&amp;E23)</f>
        <v>CpuInstCode::EQUw</v>
      </c>
      <c r="N23" s="22" t="str">
        <f aca="false">IF(F23="","(CpuInstCode)-1","CpuInstCode::"&amp;F23)</f>
        <v>CpuInstCode::EQUi</v>
      </c>
      <c r="O23" s="22" t="str">
        <f aca="false">IF(G23="","(CpuInstCode)-1","CpuInstCode::"&amp;G23)</f>
        <v>CpuInstCode::EQUl</v>
      </c>
      <c r="P23" s="22" t="str">
        <f aca="false">IF(H23="","(CpuInstCode)-1","CpuInstCode::"&amp;H23)</f>
        <v>CpuInstCode::EQUf</v>
      </c>
      <c r="Q23" s="22" t="str">
        <f aca="false">IF(I23="","(CpuInstCode)-1","CpuInstCode::"&amp;I23)</f>
        <v>CpuInstCode::EQUs</v>
      </c>
      <c r="R23" s="22" t="str">
        <f aca="false">IF(J23="","(CpuInstCode)-1","CpuInstCode::"&amp;J23)</f>
        <v>CpuInstCode::EQUi</v>
      </c>
      <c r="S23" s="22" t="str">
        <f aca="false">SUBSTITUTE(SUBSTITUTE(SUBSTITUTE(SUBSTITUTE(SUBSTITUTE(SUBSTITUTE(SUBSTITUTE(SUBSTITUTE(SUBSTITUTE(SUBSTITUTE($S$2,"&lt;meta&gt;",""""&amp;A23&amp;""""&amp;REPT(" ",5-LEN(A23))),"&lt;inst1&gt;",K23&amp;REPT(" ",19-LEN(K23))),"&lt;inst2&gt;",L23&amp;REPT(" ",19-LEN(L23))),"&lt;inst3&gt;",M23&amp;REPT(" ",19-LEN(M23))),"&lt;inst4&gt;",N23&amp;REPT(" ",19-LEN(N23))),"&lt;inst5&gt;",O23&amp;REPT(" ",19-LEN(O23))),"&lt;inst6&gt;",P23&amp;REPT(" ",19-LEN(P23))),"&lt;inst7&gt;",Q23&amp;REPT(" ",19-LEN(Q23))),"&lt;inst8&gt;",R23&amp;REPT(" ",19-LEN(R23))),"&lt;desc&gt;",B23)</f>
        <v>{ "EQU"  , {CpuInstCode::EQUb  , CpuInstCode::EQUc  , CpuInstCode::EQUw  , CpuInstCode::EQUi  , CpuInstCode::EQUl  , CpuInstCode::EQUf  , CpuInstCode::EQUs  , CpuInstCode::EQUi   } }, //Equal</v>
      </c>
    </row>
    <row r="24" customFormat="false" ht="15" hidden="false" customHeight="false" outlineLevel="0" collapsed="false">
      <c r="A24" s="22" t="s">
        <v>312</v>
      </c>
      <c r="B24" s="22" t="s">
        <v>313</v>
      </c>
      <c r="C24" s="22" t="s">
        <v>314</v>
      </c>
      <c r="D24" s="22" t="s">
        <v>315</v>
      </c>
      <c r="E24" s="22" t="s">
        <v>316</v>
      </c>
      <c r="F24" s="22" t="s">
        <v>317</v>
      </c>
      <c r="G24" s="22" t="s">
        <v>318</v>
      </c>
      <c r="H24" s="22" t="s">
        <v>319</v>
      </c>
      <c r="I24" s="22" t="s">
        <v>320</v>
      </c>
      <c r="J24" s="22" t="s">
        <v>317</v>
      </c>
      <c r="K24" s="22" t="str">
        <f aca="false">IF(C24="","(CpuInstCode)-1","CpuInstCode::"&amp;C24)</f>
        <v>CpuInstCode::DISb</v>
      </c>
      <c r="L24" s="22" t="str">
        <f aca="false">IF(D24="","(CpuInstCode)-1","CpuInstCode::"&amp;D24)</f>
        <v>CpuInstCode::DISc</v>
      </c>
      <c r="M24" s="22" t="str">
        <f aca="false">IF(E24="","(CpuInstCode)-1","CpuInstCode::"&amp;E24)</f>
        <v>CpuInstCode::DISw</v>
      </c>
      <c r="N24" s="22" t="str">
        <f aca="false">IF(F24="","(CpuInstCode)-1","CpuInstCode::"&amp;F24)</f>
        <v>CpuInstCode::DISi</v>
      </c>
      <c r="O24" s="22" t="str">
        <f aca="false">IF(G24="","(CpuInstCode)-1","CpuInstCode::"&amp;G24)</f>
        <v>CpuInstCode::DISl</v>
      </c>
      <c r="P24" s="22" t="str">
        <f aca="false">IF(H24="","(CpuInstCode)-1","CpuInstCode::"&amp;H24)</f>
        <v>CpuInstCode::DISf</v>
      </c>
      <c r="Q24" s="22" t="str">
        <f aca="false">IF(I24="","(CpuInstCode)-1","CpuInstCode::"&amp;I24)</f>
        <v>CpuInstCode::DISs</v>
      </c>
      <c r="R24" s="22" t="str">
        <f aca="false">IF(J24="","(CpuInstCode)-1","CpuInstCode::"&amp;J24)</f>
        <v>CpuInstCode::DISi</v>
      </c>
      <c r="S24" s="22" t="str">
        <f aca="false">SUBSTITUTE(SUBSTITUTE(SUBSTITUTE(SUBSTITUTE(SUBSTITUTE(SUBSTITUTE(SUBSTITUTE(SUBSTITUTE(SUBSTITUTE(SUBSTITUTE($S$2,"&lt;meta&gt;",""""&amp;A24&amp;""""&amp;REPT(" ",5-LEN(A24))),"&lt;inst1&gt;",K24&amp;REPT(" ",19-LEN(K24))),"&lt;inst2&gt;",L24&amp;REPT(" ",19-LEN(L24))),"&lt;inst3&gt;",M24&amp;REPT(" ",19-LEN(M24))),"&lt;inst4&gt;",N24&amp;REPT(" ",19-LEN(N24))),"&lt;inst5&gt;",O24&amp;REPT(" ",19-LEN(O24))),"&lt;inst6&gt;",P24&amp;REPT(" ",19-LEN(P24))),"&lt;inst7&gt;",Q24&amp;REPT(" ",19-LEN(Q24))),"&lt;inst8&gt;",R24&amp;REPT(" ",19-LEN(R24))),"&lt;desc&gt;",B24)</f>
        <v>{ "DIS"  , {CpuInstCode::DISb  , CpuInstCode::DISc  , CpuInstCode::DISw  , CpuInstCode::DISi  , CpuInstCode::DISl  , CpuInstCode::DISf  , CpuInstCode::DISs  , CpuInstCode::DISi   } }, //Distinct</v>
      </c>
    </row>
    <row r="25" customFormat="false" ht="15" hidden="false" customHeight="false" outlineLevel="0" collapsed="false">
      <c r="A25" s="22" t="s">
        <v>321</v>
      </c>
      <c r="B25" s="22" t="s">
        <v>322</v>
      </c>
      <c r="C25" s="22" t="s">
        <v>323</v>
      </c>
      <c r="D25" s="22" t="str">
        <f aca="false">"MVc"</f>
        <v>MVc</v>
      </c>
      <c r="E25" s="22" t="s">
        <v>324</v>
      </c>
      <c r="F25" s="22" t="s">
        <v>325</v>
      </c>
      <c r="G25" s="22" t="s">
        <v>326</v>
      </c>
      <c r="H25" s="22" t="s">
        <v>327</v>
      </c>
      <c r="I25" s="22" t="s">
        <v>328</v>
      </c>
      <c r="J25" s="22" t="s">
        <v>325</v>
      </c>
      <c r="K25" s="22" t="str">
        <f aca="false">IF(C25="","(CpuInstCode)-1","CpuInstCode::"&amp;C25)</f>
        <v>CpuInstCode::MVb</v>
      </c>
      <c r="L25" s="22" t="str">
        <f aca="false">IF(D25="","(CpuInstCode)-1","CpuInstCode::"&amp;D25)</f>
        <v>CpuInstCode::MVc</v>
      </c>
      <c r="M25" s="22" t="str">
        <f aca="false">IF(E25="","(CpuInstCode)-1","CpuInstCode::"&amp;E25)</f>
        <v>CpuInstCode::MVw</v>
      </c>
      <c r="N25" s="22" t="str">
        <f aca="false">IF(F25="","(CpuInstCode)-1","CpuInstCode::"&amp;F25)</f>
        <v>CpuInstCode::MVi</v>
      </c>
      <c r="O25" s="22" t="str">
        <f aca="false">IF(G25="","(CpuInstCode)-1","CpuInstCode::"&amp;G25)</f>
        <v>CpuInstCode::MVl</v>
      </c>
      <c r="P25" s="22" t="str">
        <f aca="false">IF(H25="","(CpuInstCode)-1","CpuInstCode::"&amp;H25)</f>
        <v>CpuInstCode::MVf</v>
      </c>
      <c r="Q25" s="22" t="str">
        <f aca="false">IF(I25="","(CpuInstCode)-1","CpuInstCode::"&amp;I25)</f>
        <v>CpuInstCode::SCOPY</v>
      </c>
      <c r="R25" s="22" t="str">
        <f aca="false">IF(J25="","(CpuInstCode)-1","CpuInstCode::"&amp;J25)</f>
        <v>CpuInstCode::MVi</v>
      </c>
      <c r="S25" s="22" t="str">
        <f aca="false">SUBSTITUTE(SUBSTITUTE(SUBSTITUTE(SUBSTITUTE(SUBSTITUTE(SUBSTITUTE(SUBSTITUTE(SUBSTITUTE(SUBSTITUTE(SUBSTITUTE($S$2,"&lt;meta&gt;",""""&amp;A25&amp;""""&amp;REPT(" ",5-LEN(A25))),"&lt;inst1&gt;",K25&amp;REPT(" ",19-LEN(K25))),"&lt;inst2&gt;",L25&amp;REPT(" ",19-LEN(L25))),"&lt;inst3&gt;",M25&amp;REPT(" ",19-LEN(M25))),"&lt;inst4&gt;",N25&amp;REPT(" ",19-LEN(N25))),"&lt;inst5&gt;",O25&amp;REPT(" ",19-LEN(O25))),"&lt;inst6&gt;",P25&amp;REPT(" ",19-LEN(P25))),"&lt;inst7&gt;",Q25&amp;REPT(" ",19-LEN(Q25))),"&lt;inst8&gt;",R25&amp;REPT(" ",19-LEN(R25))),"&lt;desc&gt;",B25)</f>
        <v>{ "MV"   , {CpuInstCode::MVb   , CpuInstCode::MVc   , CpuInstCode::MVw   , CpuInstCode::MVi   , CpuInstCode::MVl   , CpuInstCode::MVf   , CpuInstCode::SCOPY , CpuInstCode::MVi    } }, //Move</v>
      </c>
    </row>
    <row r="26" customFormat="false" ht="15" hidden="false" customHeight="false" outlineLevel="0" collapsed="false">
      <c r="A26" s="22" t="s">
        <v>329</v>
      </c>
      <c r="B26" s="22" t="s">
        <v>330</v>
      </c>
      <c r="D26" s="22" t="s">
        <v>331</v>
      </c>
      <c r="E26" s="22" t="s">
        <v>332</v>
      </c>
      <c r="F26" s="22" t="s">
        <v>333</v>
      </c>
      <c r="G26" s="22" t="s">
        <v>334</v>
      </c>
      <c r="H26" s="22" t="s">
        <v>335</v>
      </c>
      <c r="I26" s="22" t="s">
        <v>336</v>
      </c>
      <c r="K26" s="22" t="str">
        <f aca="false">IF(C26="","(CpuInstCode)-1","CpuInstCode::"&amp;C26)</f>
        <v>(CpuInstCode)-1</v>
      </c>
      <c r="L26" s="22" t="str">
        <f aca="false">IF(D26="","(CpuInstCode)-1","CpuInstCode::"&amp;D26)</f>
        <v>CpuInstCode::MVADc</v>
      </c>
      <c r="M26" s="22" t="str">
        <f aca="false">IF(E26="","(CpuInstCode)-1","CpuInstCode::"&amp;E26)</f>
        <v>CpuInstCode::MVADw</v>
      </c>
      <c r="N26" s="22" t="str">
        <f aca="false">IF(F26="","(CpuInstCode)-1","CpuInstCode::"&amp;F26)</f>
        <v>CpuInstCode::MVADi</v>
      </c>
      <c r="O26" s="22" t="str">
        <f aca="false">IF(G26="","(CpuInstCode)-1","CpuInstCode::"&amp;G26)</f>
        <v>CpuInstCode::MVADl</v>
      </c>
      <c r="P26" s="22" t="str">
        <f aca="false">IF(H26="","(CpuInstCode)-1","CpuInstCode::"&amp;H26)</f>
        <v>CpuInstCode::MVADf</v>
      </c>
      <c r="Q26" s="22" t="str">
        <f aca="false">IF(I26="","(CpuInstCode)-1","CpuInstCode::"&amp;I26)</f>
        <v>CpuInstCode::SMVCO</v>
      </c>
      <c r="R26" s="22" t="str">
        <f aca="false">IF(J26="","(CpuInstCode)-1","CpuInstCode::"&amp;J26)</f>
        <v>(CpuInstCode)-1</v>
      </c>
      <c r="S26" s="22" t="str">
        <f aca="false">SUBSTITUTE(SUBSTITUTE(SUBSTITUTE(SUBSTITUTE(SUBSTITUTE(SUBSTITUTE(SUBSTITUTE(SUBSTITUTE(SUBSTITUTE(SUBSTITUTE($S$2,"&lt;meta&gt;",""""&amp;A26&amp;""""&amp;REPT(" ",5-LEN(A26))),"&lt;inst1&gt;",K26&amp;REPT(" ",19-LEN(K26))),"&lt;inst2&gt;",L26&amp;REPT(" ",19-LEN(L26))),"&lt;inst3&gt;",M26&amp;REPT(" ",19-LEN(M26))),"&lt;inst4&gt;",N26&amp;REPT(" ",19-LEN(N26))),"&lt;inst5&gt;",O26&amp;REPT(" ",19-LEN(O26))),"&lt;inst6&gt;",P26&amp;REPT(" ",19-LEN(P26))),"&lt;inst7&gt;",Q26&amp;REPT(" ",19-LEN(Q26))),"&lt;inst8&gt;",R26&amp;REPT(" ",19-LEN(R26))),"&lt;desc&gt;",B26)</f>
        <v>{ "MVAD" , {(CpuInstCode)-1    , CpuInstCode::MVADc , CpuInstCode::MVADw , CpuInstCode::MVADi , CpuInstCode::MVADl , CpuInstCode::MVADf , CpuInstCode::SMVCO , (CpuInstCode)-1     } }, //Move and addition</v>
      </c>
    </row>
    <row r="27" customFormat="false" ht="15" hidden="false" customHeight="false" outlineLevel="0" collapsed="false">
      <c r="A27" s="22" t="s">
        <v>337</v>
      </c>
      <c r="B27" s="22" t="s">
        <v>338</v>
      </c>
      <c r="D27" s="22" t="s">
        <v>339</v>
      </c>
      <c r="E27" s="22" t="s">
        <v>340</v>
      </c>
      <c r="F27" s="22" t="s">
        <v>341</v>
      </c>
      <c r="G27" s="22" t="s">
        <v>342</v>
      </c>
      <c r="H27" s="22" t="s">
        <v>343</v>
      </c>
      <c r="K27" s="22" t="str">
        <f aca="false">IF(C27="","(CpuInstCode)-1","CpuInstCode::"&amp;C27)</f>
        <v>(CpuInstCode)-1</v>
      </c>
      <c r="L27" s="22" t="str">
        <f aca="false">IF(D27="","(CpuInstCode)-1","CpuInstCode::"&amp;D27)</f>
        <v>CpuInstCode::MVSUc</v>
      </c>
      <c r="M27" s="22" t="str">
        <f aca="false">IF(E27="","(CpuInstCode)-1","CpuInstCode::"&amp;E27)</f>
        <v>CpuInstCode::MVSUw</v>
      </c>
      <c r="N27" s="22" t="str">
        <f aca="false">IF(F27="","(CpuInstCode)-1","CpuInstCode::"&amp;F27)</f>
        <v>CpuInstCode::MVSUi</v>
      </c>
      <c r="O27" s="22" t="str">
        <f aca="false">IF(G27="","(CpuInstCode)-1","CpuInstCode::"&amp;G27)</f>
        <v>CpuInstCode::MVSUl</v>
      </c>
      <c r="P27" s="22" t="str">
        <f aca="false">IF(H27="","(CpuInstCode)-1","CpuInstCode::"&amp;H27)</f>
        <v>CpuInstCode::MVSUf</v>
      </c>
      <c r="Q27" s="22" t="str">
        <f aca="false">IF(I27="","(CpuInstCode)-1","CpuInstCode::"&amp;I27)</f>
        <v>(CpuInstCode)-1</v>
      </c>
      <c r="R27" s="22" t="str">
        <f aca="false">IF(J27="","(CpuInstCode)-1","CpuInstCode::"&amp;J27)</f>
        <v>(CpuInstCode)-1</v>
      </c>
      <c r="S27" s="22" t="str">
        <f aca="false">SUBSTITUTE(SUBSTITUTE(SUBSTITUTE(SUBSTITUTE(SUBSTITUTE(SUBSTITUTE(SUBSTITUTE(SUBSTITUTE(SUBSTITUTE(SUBSTITUTE($S$2,"&lt;meta&gt;",""""&amp;A27&amp;""""&amp;REPT(" ",5-LEN(A27))),"&lt;inst1&gt;",K27&amp;REPT(" ",19-LEN(K27))),"&lt;inst2&gt;",L27&amp;REPT(" ",19-LEN(L27))),"&lt;inst3&gt;",M27&amp;REPT(" ",19-LEN(M27))),"&lt;inst4&gt;",N27&amp;REPT(" ",19-LEN(N27))),"&lt;inst5&gt;",O27&amp;REPT(" ",19-LEN(O27))),"&lt;inst6&gt;",P27&amp;REPT(" ",19-LEN(P27))),"&lt;inst7&gt;",Q27&amp;REPT(" ",19-LEN(Q27))),"&lt;inst8&gt;",R27&amp;REPT(" ",19-LEN(R27))),"&lt;desc&gt;",B27)</f>
        <v>{ "MVSU" , {(CpuInstCode)-1    , CpuInstCode::MVSUc , CpuInstCode::MVSUw , CpuInstCode::MVSUi , CpuInstCode::MVSUl , CpuInstCode::MVSUf , (CpuInstCode)-1    , (CpuInstCode)-1     } }, //Move and substraction</v>
      </c>
    </row>
    <row r="28" customFormat="false" ht="15" hidden="false" customHeight="false" outlineLevel="0" collapsed="false">
      <c r="A28" s="22" t="s">
        <v>344</v>
      </c>
      <c r="B28" s="22" t="s">
        <v>345</v>
      </c>
      <c r="D28" s="22" t="s">
        <v>346</v>
      </c>
      <c r="E28" s="22" t="s">
        <v>347</v>
      </c>
      <c r="F28" s="22" t="s">
        <v>348</v>
      </c>
      <c r="G28" s="22" t="s">
        <v>349</v>
      </c>
      <c r="H28" s="22" t="s">
        <v>350</v>
      </c>
      <c r="K28" s="22" t="str">
        <f aca="false">IF(C28="","(CpuInstCode)-1","CpuInstCode::"&amp;C28)</f>
        <v>(CpuInstCode)-1</v>
      </c>
      <c r="L28" s="22" t="str">
        <f aca="false">IF(D28="","(CpuInstCode)-1","CpuInstCode::"&amp;D28)</f>
        <v>CpuInstCode::MVMUc</v>
      </c>
      <c r="M28" s="22" t="str">
        <f aca="false">IF(E28="","(CpuInstCode)-1","CpuInstCode::"&amp;E28)</f>
        <v>CpuInstCode::MVMUw</v>
      </c>
      <c r="N28" s="22" t="str">
        <f aca="false">IF(F28="","(CpuInstCode)-1","CpuInstCode::"&amp;F28)</f>
        <v>CpuInstCode::MVMUi</v>
      </c>
      <c r="O28" s="22" t="str">
        <f aca="false">IF(G28="","(CpuInstCode)-1","CpuInstCode::"&amp;G28)</f>
        <v>CpuInstCode::MVMUl</v>
      </c>
      <c r="P28" s="22" t="str">
        <f aca="false">IF(H28="","(CpuInstCode)-1","CpuInstCode::"&amp;H28)</f>
        <v>CpuInstCode::MVMUf</v>
      </c>
      <c r="Q28" s="22" t="str">
        <f aca="false">IF(I28="","(CpuInstCode)-1","CpuInstCode::"&amp;I28)</f>
        <v>(CpuInstCode)-1</v>
      </c>
      <c r="R28" s="22" t="str">
        <f aca="false">IF(J28="","(CpuInstCode)-1","CpuInstCode::"&amp;J28)</f>
        <v>(CpuInstCode)-1</v>
      </c>
      <c r="S28" s="22" t="str">
        <f aca="false">SUBSTITUTE(SUBSTITUTE(SUBSTITUTE(SUBSTITUTE(SUBSTITUTE(SUBSTITUTE(SUBSTITUTE(SUBSTITUTE(SUBSTITUTE(SUBSTITUTE($S$2,"&lt;meta&gt;",""""&amp;A28&amp;""""&amp;REPT(" ",5-LEN(A28))),"&lt;inst1&gt;",K28&amp;REPT(" ",19-LEN(K28))),"&lt;inst2&gt;",L28&amp;REPT(" ",19-LEN(L28))),"&lt;inst3&gt;",M28&amp;REPT(" ",19-LEN(M28))),"&lt;inst4&gt;",N28&amp;REPT(" ",19-LEN(N28))),"&lt;inst5&gt;",O28&amp;REPT(" ",19-LEN(O28))),"&lt;inst6&gt;",P28&amp;REPT(" ",19-LEN(P28))),"&lt;inst7&gt;",Q28&amp;REPT(" ",19-LEN(Q28))),"&lt;inst8&gt;",R28&amp;REPT(" ",19-LEN(R28))),"&lt;desc&gt;",B28)</f>
        <v>{ "MVMU" , {(CpuInstCode)-1    , CpuInstCode::MVMUc , CpuInstCode::MVMUw , CpuInstCode::MVMUi , CpuInstCode::MVMUl , CpuInstCode::MVMUf , (CpuInstCode)-1    , (CpuInstCode)-1     } }, //Moveand multiplication</v>
      </c>
    </row>
    <row r="29" customFormat="false" ht="15" hidden="false" customHeight="false" outlineLevel="0" collapsed="false">
      <c r="A29" s="22" t="s">
        <v>351</v>
      </c>
      <c r="B29" s="22" t="s">
        <v>352</v>
      </c>
      <c r="D29" s="22" t="s">
        <v>353</v>
      </c>
      <c r="E29" s="22" t="s">
        <v>354</v>
      </c>
      <c r="F29" s="22" t="s">
        <v>355</v>
      </c>
      <c r="G29" s="22" t="s">
        <v>356</v>
      </c>
      <c r="H29" s="22" t="s">
        <v>357</v>
      </c>
      <c r="K29" s="22" t="str">
        <f aca="false">IF(C29="","(CpuInstCode)-1","CpuInstCode::"&amp;C29)</f>
        <v>(CpuInstCode)-1</v>
      </c>
      <c r="L29" s="22" t="str">
        <f aca="false">IF(D29="","(CpuInstCode)-1","CpuInstCode::"&amp;D29)</f>
        <v>CpuInstCode::MVDIc</v>
      </c>
      <c r="M29" s="22" t="str">
        <f aca="false">IF(E29="","(CpuInstCode)-1","CpuInstCode::"&amp;E29)</f>
        <v>CpuInstCode::MVDIw</v>
      </c>
      <c r="N29" s="22" t="str">
        <f aca="false">IF(F29="","(CpuInstCode)-1","CpuInstCode::"&amp;F29)</f>
        <v>CpuInstCode::MVDIi</v>
      </c>
      <c r="O29" s="22" t="str">
        <f aca="false">IF(G29="","(CpuInstCode)-1","CpuInstCode::"&amp;G29)</f>
        <v>CpuInstCode::MVDIl</v>
      </c>
      <c r="P29" s="22" t="str">
        <f aca="false">IF(H29="","(CpuInstCode)-1","CpuInstCode::"&amp;H29)</f>
        <v>CpuInstCode::MVDIf</v>
      </c>
      <c r="Q29" s="22" t="str">
        <f aca="false">IF(I29="","(CpuInstCode)-1","CpuInstCode::"&amp;I29)</f>
        <v>(CpuInstCode)-1</v>
      </c>
      <c r="R29" s="22" t="str">
        <f aca="false">IF(J29="","(CpuInstCode)-1","CpuInstCode::"&amp;J29)</f>
        <v>(CpuInstCode)-1</v>
      </c>
      <c r="S29" s="22" t="str">
        <f aca="false">SUBSTITUTE(SUBSTITUTE(SUBSTITUTE(SUBSTITUTE(SUBSTITUTE(SUBSTITUTE(SUBSTITUTE(SUBSTITUTE(SUBSTITUTE(SUBSTITUTE($S$2,"&lt;meta&gt;",""""&amp;A29&amp;""""&amp;REPT(" ",5-LEN(A29))),"&lt;inst1&gt;",K29&amp;REPT(" ",19-LEN(K29))),"&lt;inst2&gt;",L29&amp;REPT(" ",19-LEN(L29))),"&lt;inst3&gt;",M29&amp;REPT(" ",19-LEN(M29))),"&lt;inst4&gt;",N29&amp;REPT(" ",19-LEN(N29))),"&lt;inst5&gt;",O29&amp;REPT(" ",19-LEN(O29))),"&lt;inst6&gt;",P29&amp;REPT(" ",19-LEN(P29))),"&lt;inst7&gt;",Q29&amp;REPT(" ",19-LEN(Q29))),"&lt;inst8&gt;",R29&amp;REPT(" ",19-LEN(R29))),"&lt;desc&gt;",B29)</f>
        <v>{ "MVDI" , {(CpuInstCode)-1    , CpuInstCode::MVDIc , CpuInstCode::MVDIw , CpuInstCode::MVDIi , CpuInstCode::MVDIl , CpuInstCode::MVDIf , (CpuInstCode)-1    , (CpuInstCode)-1     } }, //Move and division</v>
      </c>
    </row>
    <row r="30" customFormat="false" ht="15" hidden="false" customHeight="false" outlineLevel="0" collapsed="false">
      <c r="A30" s="22" t="s">
        <v>358</v>
      </c>
      <c r="B30" s="22" t="s">
        <v>359</v>
      </c>
      <c r="D30" s="22" t="s">
        <v>360</v>
      </c>
      <c r="E30" s="22" t="s">
        <v>361</v>
      </c>
      <c r="F30" s="22" t="s">
        <v>362</v>
      </c>
      <c r="G30" s="22" t="s">
        <v>363</v>
      </c>
      <c r="K30" s="22" t="str">
        <f aca="false">IF(C30="","(CpuInstCode)-1","CpuInstCode::"&amp;C30)</f>
        <v>(CpuInstCode)-1</v>
      </c>
      <c r="L30" s="22" t="str">
        <f aca="false">IF(D30="","(CpuInstCode)-1","CpuInstCode::"&amp;D30)</f>
        <v>CpuInstCode::MVMOc</v>
      </c>
      <c r="M30" s="22" t="str">
        <f aca="false">IF(E30="","(CpuInstCode)-1","CpuInstCode::"&amp;E30)</f>
        <v>CpuInstCode::MVMOw</v>
      </c>
      <c r="N30" s="22" t="str">
        <f aca="false">IF(F30="","(CpuInstCode)-1","CpuInstCode::"&amp;F30)</f>
        <v>CpuInstCode::MVMOi</v>
      </c>
      <c r="O30" s="22" t="str">
        <f aca="false">IF(G30="","(CpuInstCode)-1","CpuInstCode::"&amp;G30)</f>
        <v>CpuInstCode::MVMOl</v>
      </c>
      <c r="P30" s="22" t="str">
        <f aca="false">IF(H30="","(CpuInstCode)-1","CpuInstCode::"&amp;H30)</f>
        <v>(CpuInstCode)-1</v>
      </c>
      <c r="Q30" s="22" t="str">
        <f aca="false">IF(I30="","(CpuInstCode)-1","CpuInstCode::"&amp;I30)</f>
        <v>(CpuInstCode)-1</v>
      </c>
      <c r="R30" s="22" t="str">
        <f aca="false">IF(J30="","(CpuInstCode)-1","CpuInstCode::"&amp;J30)</f>
        <v>(CpuInstCode)-1</v>
      </c>
      <c r="S30" s="22" t="str">
        <f aca="false">SUBSTITUTE(SUBSTITUTE(SUBSTITUTE(SUBSTITUTE(SUBSTITUTE(SUBSTITUTE(SUBSTITUTE(SUBSTITUTE(SUBSTITUTE(SUBSTITUTE($S$2,"&lt;meta&gt;",""""&amp;A30&amp;""""&amp;REPT(" ",5-LEN(A30))),"&lt;inst1&gt;",K30&amp;REPT(" ",19-LEN(K30))),"&lt;inst2&gt;",L30&amp;REPT(" ",19-LEN(L30))),"&lt;inst3&gt;",M30&amp;REPT(" ",19-LEN(M30))),"&lt;inst4&gt;",N30&amp;REPT(" ",19-LEN(N30))),"&lt;inst5&gt;",O30&amp;REPT(" ",19-LEN(O30))),"&lt;inst6&gt;",P30&amp;REPT(" ",19-LEN(P30))),"&lt;inst7&gt;",Q30&amp;REPT(" ",19-LEN(Q30))),"&lt;inst8&gt;",R30&amp;REPT(" ",19-LEN(R30))),"&lt;desc&gt;",B30)</f>
        <v>{ "MVMO" , {(CpuInstCode)-1    , CpuInstCode::MVMOc , CpuInstCode::MVMOw , CpuInstCode::MVMOi , CpuInstCode::MVMOl , (CpuInstCode)-1    , (CpuInstCode)-1    , (CpuInstCode)-1     } }, //Move and modulus</v>
      </c>
    </row>
    <row r="31" customFormat="false" ht="15" hidden="false" customHeight="false" outlineLevel="0" collapsed="false">
      <c r="A31" s="22" t="s">
        <v>364</v>
      </c>
      <c r="B31" s="22" t="s">
        <v>365</v>
      </c>
      <c r="D31" s="22" t="s">
        <v>366</v>
      </c>
      <c r="E31" s="22" t="s">
        <v>367</v>
      </c>
      <c r="F31" s="22" t="s">
        <v>368</v>
      </c>
      <c r="G31" s="22" t="s">
        <v>369</v>
      </c>
      <c r="K31" s="22" t="str">
        <f aca="false">IF(C31="","(CpuInstCode)-1","CpuInstCode::"&amp;C31)</f>
        <v>(CpuInstCode)-1</v>
      </c>
      <c r="L31" s="22" t="str">
        <f aca="false">IF(D31="","(CpuInstCode)-1","CpuInstCode::"&amp;D31)</f>
        <v>CpuInstCode::MVSLc</v>
      </c>
      <c r="M31" s="22" t="str">
        <f aca="false">IF(E31="","(CpuInstCode)-1","CpuInstCode::"&amp;E31)</f>
        <v>CpuInstCode::MVSLw</v>
      </c>
      <c r="N31" s="22" t="str">
        <f aca="false">IF(F31="","(CpuInstCode)-1","CpuInstCode::"&amp;F31)</f>
        <v>CpuInstCode::MVSLi</v>
      </c>
      <c r="O31" s="22" t="str">
        <f aca="false">IF(G31="","(CpuInstCode)-1","CpuInstCode::"&amp;G31)</f>
        <v>CpuInstCode::MVSLl</v>
      </c>
      <c r="P31" s="22" t="str">
        <f aca="false">IF(H31="","(CpuInstCode)-1","CpuInstCode::"&amp;H31)</f>
        <v>(CpuInstCode)-1</v>
      </c>
      <c r="Q31" s="22" t="str">
        <f aca="false">IF(I31="","(CpuInstCode)-1","CpuInstCode::"&amp;I31)</f>
        <v>(CpuInstCode)-1</v>
      </c>
      <c r="R31" s="22" t="str">
        <f aca="false">IF(J31="","(CpuInstCode)-1","CpuInstCode::"&amp;J31)</f>
        <v>(CpuInstCode)-1</v>
      </c>
      <c r="S31" s="22" t="str">
        <f aca="false">SUBSTITUTE(SUBSTITUTE(SUBSTITUTE(SUBSTITUTE(SUBSTITUTE(SUBSTITUTE(SUBSTITUTE(SUBSTITUTE(SUBSTITUTE(SUBSTITUTE($S$2,"&lt;meta&gt;",""""&amp;A31&amp;""""&amp;REPT(" ",5-LEN(A31))),"&lt;inst1&gt;",K31&amp;REPT(" ",19-LEN(K31))),"&lt;inst2&gt;",L31&amp;REPT(" ",19-LEN(L31))),"&lt;inst3&gt;",M31&amp;REPT(" ",19-LEN(M31))),"&lt;inst4&gt;",N31&amp;REPT(" ",19-LEN(N31))),"&lt;inst5&gt;",O31&amp;REPT(" ",19-LEN(O31))),"&lt;inst6&gt;",P31&amp;REPT(" ",19-LEN(P31))),"&lt;inst7&gt;",Q31&amp;REPT(" ",19-LEN(Q31))),"&lt;inst8&gt;",R31&amp;REPT(" ",19-LEN(R31))),"&lt;desc&gt;",B31)</f>
        <v>{ "MVSL" , {(CpuInstCode)-1    , CpuInstCode::MVSLc , CpuInstCode::MVSLw , CpuInstCode::MVSLi , CpuInstCode::MVSLl , (CpuInstCode)-1    , (CpuInstCode)-1    , (CpuInstCode)-1     } }, //Move and shift left</v>
      </c>
    </row>
    <row r="32" customFormat="false" ht="15" hidden="false" customHeight="false" outlineLevel="0" collapsed="false">
      <c r="A32" s="22" t="s">
        <v>370</v>
      </c>
      <c r="B32" s="22" t="s">
        <v>371</v>
      </c>
      <c r="D32" s="22" t="s">
        <v>372</v>
      </c>
      <c r="E32" s="22" t="s">
        <v>373</v>
      </c>
      <c r="F32" s="22" t="s">
        <v>374</v>
      </c>
      <c r="G32" s="22" t="s">
        <v>375</v>
      </c>
      <c r="K32" s="22" t="str">
        <f aca="false">IF(C32="","(CpuInstCode)-1","CpuInstCode::"&amp;C32)</f>
        <v>(CpuInstCode)-1</v>
      </c>
      <c r="L32" s="22" t="str">
        <f aca="false">IF(D32="","(CpuInstCode)-1","CpuInstCode::"&amp;D32)</f>
        <v>CpuInstCode::MVSRc</v>
      </c>
      <c r="M32" s="22" t="str">
        <f aca="false">IF(E32="","(CpuInstCode)-1","CpuInstCode::"&amp;E32)</f>
        <v>CpuInstCode::MVSRw</v>
      </c>
      <c r="N32" s="22" t="str">
        <f aca="false">IF(F32="","(CpuInstCode)-1","CpuInstCode::"&amp;F32)</f>
        <v>CpuInstCode::MVSRi</v>
      </c>
      <c r="O32" s="22" t="str">
        <f aca="false">IF(G32="","(CpuInstCode)-1","CpuInstCode::"&amp;G32)</f>
        <v>CpuInstCode::MVSRl</v>
      </c>
      <c r="P32" s="22" t="str">
        <f aca="false">IF(H32="","(CpuInstCode)-1","CpuInstCode::"&amp;H32)</f>
        <v>(CpuInstCode)-1</v>
      </c>
      <c r="Q32" s="22" t="str">
        <f aca="false">IF(I32="","(CpuInstCode)-1","CpuInstCode::"&amp;I32)</f>
        <v>(CpuInstCode)-1</v>
      </c>
      <c r="R32" s="22" t="str">
        <f aca="false">IF(J32="","(CpuInstCode)-1","CpuInstCode::"&amp;J32)</f>
        <v>(CpuInstCode)-1</v>
      </c>
      <c r="S32" s="22" t="str">
        <f aca="false">SUBSTITUTE(SUBSTITUTE(SUBSTITUTE(SUBSTITUTE(SUBSTITUTE(SUBSTITUTE(SUBSTITUTE(SUBSTITUTE(SUBSTITUTE(SUBSTITUTE($S$2,"&lt;meta&gt;",""""&amp;A32&amp;""""&amp;REPT(" ",5-LEN(A32))),"&lt;inst1&gt;",K32&amp;REPT(" ",19-LEN(K32))),"&lt;inst2&gt;",L32&amp;REPT(" ",19-LEN(L32))),"&lt;inst3&gt;",M32&amp;REPT(" ",19-LEN(M32))),"&lt;inst4&gt;",N32&amp;REPT(" ",19-LEN(N32))),"&lt;inst5&gt;",O32&amp;REPT(" ",19-LEN(O32))),"&lt;inst6&gt;",P32&amp;REPT(" ",19-LEN(P32))),"&lt;inst7&gt;",Q32&amp;REPT(" ",19-LEN(Q32))),"&lt;inst8&gt;",R32&amp;REPT(" ",19-LEN(R32))),"&lt;desc&gt;",B32)</f>
        <v>{ "MVSR" , {(CpuInstCode)-1    , CpuInstCode::MVSRc , CpuInstCode::MVSRw , CpuInstCode::MVSRi , CpuInstCode::MVSRl , (CpuInstCode)-1    , (CpuInstCode)-1    , (CpuInstCode)-1     } }, //Move and shift right</v>
      </c>
    </row>
    <row r="33" customFormat="false" ht="15" hidden="false" customHeight="false" outlineLevel="0" collapsed="false">
      <c r="A33" s="22" t="s">
        <v>376</v>
      </c>
      <c r="B33" s="22" t="s">
        <v>377</v>
      </c>
      <c r="D33" s="22" t="s">
        <v>378</v>
      </c>
      <c r="E33" s="22" t="s">
        <v>379</v>
      </c>
      <c r="F33" s="22" t="s">
        <v>380</v>
      </c>
      <c r="G33" s="22" t="s">
        <v>381</v>
      </c>
      <c r="K33" s="22" t="str">
        <f aca="false">IF(C33="","(CpuInstCode)-1","CpuInstCode::"&amp;C33)</f>
        <v>(CpuInstCode)-1</v>
      </c>
      <c r="L33" s="22" t="str">
        <f aca="false">IF(D33="","(CpuInstCode)-1","CpuInstCode::"&amp;D33)</f>
        <v>CpuInstCode::MVANc</v>
      </c>
      <c r="M33" s="22" t="str">
        <f aca="false">IF(E33="","(CpuInstCode)-1","CpuInstCode::"&amp;E33)</f>
        <v>CpuInstCode::MVANw</v>
      </c>
      <c r="N33" s="22" t="str">
        <f aca="false">IF(F33="","(CpuInstCode)-1","CpuInstCode::"&amp;F33)</f>
        <v>CpuInstCode::MVANi</v>
      </c>
      <c r="O33" s="22" t="str">
        <f aca="false">IF(G33="","(CpuInstCode)-1","CpuInstCode::"&amp;G33)</f>
        <v>CpuInstCode::MVANl</v>
      </c>
      <c r="P33" s="22" t="str">
        <f aca="false">IF(H33="","(CpuInstCode)-1","CpuInstCode::"&amp;H33)</f>
        <v>(CpuInstCode)-1</v>
      </c>
      <c r="Q33" s="22" t="str">
        <f aca="false">IF(I33="","(CpuInstCode)-1","CpuInstCode::"&amp;I33)</f>
        <v>(CpuInstCode)-1</v>
      </c>
      <c r="R33" s="22" t="str">
        <f aca="false">IF(J33="","(CpuInstCode)-1","CpuInstCode::"&amp;J33)</f>
        <v>(CpuInstCode)-1</v>
      </c>
      <c r="S33" s="22" t="str">
        <f aca="false">SUBSTITUTE(SUBSTITUTE(SUBSTITUTE(SUBSTITUTE(SUBSTITUTE(SUBSTITUTE(SUBSTITUTE(SUBSTITUTE(SUBSTITUTE(SUBSTITUTE($S$2,"&lt;meta&gt;",""""&amp;A33&amp;""""&amp;REPT(" ",5-LEN(A33))),"&lt;inst1&gt;",K33&amp;REPT(" ",19-LEN(K33))),"&lt;inst2&gt;",L33&amp;REPT(" ",19-LEN(L33))),"&lt;inst3&gt;",M33&amp;REPT(" ",19-LEN(M33))),"&lt;inst4&gt;",N33&amp;REPT(" ",19-LEN(N33))),"&lt;inst5&gt;",O33&amp;REPT(" ",19-LEN(O33))),"&lt;inst6&gt;",P33&amp;REPT(" ",19-LEN(P33))),"&lt;inst7&gt;",Q33&amp;REPT(" ",19-LEN(Q33))),"&lt;inst8&gt;",R33&amp;REPT(" ",19-LEN(R33))),"&lt;desc&gt;",B33)</f>
        <v>{ "MVAN" , {(CpuInstCode)-1    , CpuInstCode::MVANc , CpuInstCode::MVANw , CpuInstCode::MVANi , CpuInstCode::MVANl , (CpuInstCode)-1    , (CpuInstCode)-1    , (CpuInstCode)-1     } }, //Move and bitwise and</v>
      </c>
    </row>
    <row r="34" customFormat="false" ht="15" hidden="false" customHeight="false" outlineLevel="0" collapsed="false">
      <c r="A34" s="22" t="s">
        <v>382</v>
      </c>
      <c r="B34" s="22" t="s">
        <v>383</v>
      </c>
      <c r="D34" s="22" t="s">
        <v>384</v>
      </c>
      <c r="E34" s="22" t="s">
        <v>385</v>
      </c>
      <c r="F34" s="22" t="s">
        <v>386</v>
      </c>
      <c r="G34" s="22" t="s">
        <v>387</v>
      </c>
      <c r="K34" s="22" t="str">
        <f aca="false">IF(C34="","(CpuInstCode)-1","CpuInstCode::"&amp;C34)</f>
        <v>(CpuInstCode)-1</v>
      </c>
      <c r="L34" s="22" t="str">
        <f aca="false">IF(D34="","(CpuInstCode)-1","CpuInstCode::"&amp;D34)</f>
        <v>CpuInstCode::MVXOc</v>
      </c>
      <c r="M34" s="22" t="str">
        <f aca="false">IF(E34="","(CpuInstCode)-1","CpuInstCode::"&amp;E34)</f>
        <v>CpuInstCode::MVXOw</v>
      </c>
      <c r="N34" s="22" t="str">
        <f aca="false">IF(F34="","(CpuInstCode)-1","CpuInstCode::"&amp;F34)</f>
        <v>CpuInstCode::MVXOi</v>
      </c>
      <c r="O34" s="22" t="str">
        <f aca="false">IF(G34="","(CpuInstCode)-1","CpuInstCode::"&amp;G34)</f>
        <v>CpuInstCode::MVXOl</v>
      </c>
      <c r="P34" s="22" t="str">
        <f aca="false">IF(H34="","(CpuInstCode)-1","CpuInstCode::"&amp;H34)</f>
        <v>(CpuInstCode)-1</v>
      </c>
      <c r="Q34" s="22" t="str">
        <f aca="false">IF(I34="","(CpuInstCode)-1","CpuInstCode::"&amp;I34)</f>
        <v>(CpuInstCode)-1</v>
      </c>
      <c r="R34" s="22" t="str">
        <f aca="false">IF(J34="","(CpuInstCode)-1","CpuInstCode::"&amp;J34)</f>
        <v>(CpuInstCode)-1</v>
      </c>
      <c r="S34" s="22" t="str">
        <f aca="false">SUBSTITUTE(SUBSTITUTE(SUBSTITUTE(SUBSTITUTE(SUBSTITUTE(SUBSTITUTE(SUBSTITUTE(SUBSTITUTE(SUBSTITUTE(SUBSTITUTE($S$2,"&lt;meta&gt;",""""&amp;A34&amp;""""&amp;REPT(" ",5-LEN(A34))),"&lt;inst1&gt;",K34&amp;REPT(" ",19-LEN(K34))),"&lt;inst2&gt;",L34&amp;REPT(" ",19-LEN(L34))),"&lt;inst3&gt;",M34&amp;REPT(" ",19-LEN(M34))),"&lt;inst4&gt;",N34&amp;REPT(" ",19-LEN(N34))),"&lt;inst5&gt;",O34&amp;REPT(" ",19-LEN(O34))),"&lt;inst6&gt;",P34&amp;REPT(" ",19-LEN(P34))),"&lt;inst7&gt;",Q34&amp;REPT(" ",19-LEN(Q34))),"&lt;inst8&gt;",R34&amp;REPT(" ",19-LEN(R34))),"&lt;desc&gt;",B34)</f>
        <v>{ "MVXO" , {(CpuInstCode)-1    , CpuInstCode::MVXOc , CpuInstCode::MVXOw , CpuInstCode::MVXOi , CpuInstCode::MVXOl , (CpuInstCode)-1    , (CpuInstCode)-1    , (CpuInstCode)-1     } }, //Move and bitwise xor</v>
      </c>
    </row>
    <row r="35" customFormat="false" ht="15" hidden="false" customHeight="false" outlineLevel="0" collapsed="false">
      <c r="A35" s="22" t="s">
        <v>388</v>
      </c>
      <c r="B35" s="22" t="s">
        <v>389</v>
      </c>
      <c r="D35" s="22" t="s">
        <v>390</v>
      </c>
      <c r="E35" s="22" t="s">
        <v>391</v>
      </c>
      <c r="F35" s="22" t="s">
        <v>392</v>
      </c>
      <c r="G35" s="22" t="s">
        <v>393</v>
      </c>
      <c r="K35" s="22" t="str">
        <f aca="false">IF(C35="","(CpuInstCode)-1","CpuInstCode::"&amp;C35)</f>
        <v>(CpuInstCode)-1</v>
      </c>
      <c r="L35" s="22" t="str">
        <f aca="false">IF(D35="","(CpuInstCode)-1","CpuInstCode::"&amp;D35)</f>
        <v>CpuInstCode::MVORc</v>
      </c>
      <c r="M35" s="22" t="str">
        <f aca="false">IF(E35="","(CpuInstCode)-1","CpuInstCode::"&amp;E35)</f>
        <v>CpuInstCode::MVORw</v>
      </c>
      <c r="N35" s="22" t="str">
        <f aca="false">IF(F35="","(CpuInstCode)-1","CpuInstCode::"&amp;F35)</f>
        <v>CpuInstCode::MVORi</v>
      </c>
      <c r="O35" s="22" t="str">
        <f aca="false">IF(G35="","(CpuInstCode)-1","CpuInstCode::"&amp;G35)</f>
        <v>CpuInstCode::MVORl</v>
      </c>
      <c r="P35" s="22" t="str">
        <f aca="false">IF(H35="","(CpuInstCode)-1","CpuInstCode::"&amp;H35)</f>
        <v>(CpuInstCode)-1</v>
      </c>
      <c r="Q35" s="22" t="str">
        <f aca="false">IF(I35="","(CpuInstCode)-1","CpuInstCode::"&amp;I35)</f>
        <v>(CpuInstCode)-1</v>
      </c>
      <c r="R35" s="22" t="str">
        <f aca="false">IF(J35="","(CpuInstCode)-1","CpuInstCode::"&amp;J35)</f>
        <v>(CpuInstCode)-1</v>
      </c>
      <c r="S35" s="22" t="str">
        <f aca="false">SUBSTITUTE(SUBSTITUTE(SUBSTITUTE(SUBSTITUTE(SUBSTITUTE(SUBSTITUTE(SUBSTITUTE(SUBSTITUTE(SUBSTITUTE(SUBSTITUTE($S$2,"&lt;meta&gt;",""""&amp;A35&amp;""""&amp;REPT(" ",5-LEN(A35))),"&lt;inst1&gt;",K35&amp;REPT(" ",19-LEN(K35))),"&lt;inst2&gt;",L35&amp;REPT(" ",19-LEN(L35))),"&lt;inst3&gt;",M35&amp;REPT(" ",19-LEN(M35))),"&lt;inst4&gt;",N35&amp;REPT(" ",19-LEN(N35))),"&lt;inst5&gt;",O35&amp;REPT(" ",19-LEN(O35))),"&lt;inst6&gt;",P35&amp;REPT(" ",19-LEN(P35))),"&lt;inst7&gt;",Q35&amp;REPT(" ",19-LEN(Q35))),"&lt;inst8&gt;",R35&amp;REPT(" ",19-LEN(R35))),"&lt;desc&gt;",B35)</f>
        <v>{ "MVOR" , {(CpuInstCode)-1    , CpuInstCode::MVORc , CpuInstCode::MVORw , CpuInstCode::MVORi , CpuInstCode::MVORl , (CpuInstCode)-1    , (CpuInstCode)-1    , (CpuInstCode)-1     } }, //Move and bitwise or</v>
      </c>
    </row>
  </sheetData>
  <mergeCells count="3">
    <mergeCell ref="A1:A2"/>
    <mergeCell ref="B1:B2"/>
    <mergeCell ref="C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&amp;L&amp;"CorpoS,Regular"&amp;10Internal&amp;1#&amp;C&amp;"Times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J104857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22" width="13.43"/>
    <col collapsed="false" customWidth="true" hidden="false" outlineLevel="0" max="2" min="2" style="22" width="10.85"/>
    <col collapsed="false" customWidth="true" hidden="false" outlineLevel="0" max="3" min="3" style="26" width="11"/>
    <col collapsed="false" customWidth="true" hidden="false" outlineLevel="0" max="4" min="4" style="27" width="3"/>
    <col collapsed="false" customWidth="true" hidden="false" outlineLevel="0" max="5" min="5" style="27" width="2.28"/>
    <col collapsed="false" customWidth="true" hidden="false" outlineLevel="0" max="9" min="6" style="26" width="2.14"/>
    <col collapsed="false" customWidth="true" hidden="false" outlineLevel="0" max="10" min="10" style="27" width="2.14"/>
    <col collapsed="false" customWidth="true" hidden="false" outlineLevel="0" max="14" min="11" style="26" width="3.14"/>
    <col collapsed="false" customWidth="true" hidden="false" outlineLevel="0" max="15" min="15" style="28" width="2.14"/>
    <col collapsed="false" customWidth="true" hidden="false" outlineLevel="0" max="16" min="16" style="29" width="8.14"/>
    <col collapsed="false" customWidth="true" hidden="false" outlineLevel="0" max="17" min="17" style="29" width="8.85"/>
    <col collapsed="false" customWidth="true" hidden="false" outlineLevel="0" max="18" min="18" style="22" width="29.72"/>
    <col collapsed="false" customWidth="true" hidden="false" outlineLevel="0" max="22" min="19" style="22" width="10.14"/>
    <col collapsed="false" customWidth="true" hidden="false" outlineLevel="0" max="23" min="23" style="30" width="9.57"/>
    <col collapsed="false" customWidth="true" hidden="false" outlineLevel="0" max="24" min="24" style="28" width="166"/>
    <col collapsed="false" customWidth="true" hidden="false" outlineLevel="0" max="25" min="25" style="31" width="2.71"/>
    <col collapsed="false" customWidth="true" hidden="false" outlineLevel="0" max="33" min="26" style="22" width="2.28"/>
    <col collapsed="false" customWidth="true" hidden="false" outlineLevel="0" max="37" min="34" style="22" width="4"/>
    <col collapsed="false" customWidth="true" hidden="false" outlineLevel="0" max="41" min="38" style="22" width="4.85"/>
    <col collapsed="false" customWidth="true" hidden="false" outlineLevel="0" max="42" min="42" style="22" width="7.57"/>
    <col collapsed="false" customWidth="true" hidden="false" outlineLevel="0" max="47" min="43" style="22" width="10.43"/>
    <col collapsed="false" customWidth="true" hidden="false" outlineLevel="0" max="51" min="48" style="26" width="8.14"/>
    <col collapsed="false" customWidth="true" hidden="false" outlineLevel="0" max="52" min="52" style="26" width="11"/>
    <col collapsed="false" customWidth="true" hidden="false" outlineLevel="0" max="56" min="53" style="26" width="8.14"/>
    <col collapsed="false" customWidth="true" hidden="false" outlineLevel="0" max="57" min="57" style="26" width="11"/>
    <col collapsed="false" customWidth="true" hidden="false" outlineLevel="0" max="59" min="58" style="26" width="21.28"/>
    <col collapsed="false" customWidth="true" hidden="false" outlineLevel="0" max="60" min="60" style="22" width="21.28"/>
    <col collapsed="false" customWidth="true" hidden="false" outlineLevel="0" max="61" min="61" style="22" width="3.14"/>
    <col collapsed="false" customWidth="true" hidden="false" outlineLevel="0" max="62" min="62" style="22" width="34.14"/>
    <col collapsed="false" customWidth="true" hidden="false" outlineLevel="0" max="65" min="63" style="22" width="35.14"/>
    <col collapsed="false" customWidth="true" hidden="false" outlineLevel="0" max="66" min="66" style="22" width="4"/>
    <col collapsed="false" customWidth="true" hidden="false" outlineLevel="0" max="67" min="67" style="22" width="156.57"/>
    <col collapsed="false" customWidth="true" hidden="false" outlineLevel="0" max="68" min="68" style="22" width="107.28"/>
    <col collapsed="false" customWidth="true" hidden="false" outlineLevel="0" max="69" min="69" style="22" width="9.14"/>
    <col collapsed="false" customWidth="true" hidden="false" outlineLevel="0" max="70" min="70" style="22" width="4.71"/>
    <col collapsed="false" customWidth="true" hidden="false" outlineLevel="0" max="71" min="71" style="22" width="8.57"/>
    <col collapsed="false" customWidth="true" hidden="false" outlineLevel="0" max="72" min="72" style="22" width="5.85"/>
    <col collapsed="false" customWidth="true" hidden="false" outlineLevel="0" max="73" min="73" style="22" width="6.71"/>
    <col collapsed="false" customWidth="true" hidden="false" outlineLevel="0" max="75" min="74" style="26" width="7.14"/>
    <col collapsed="false" customWidth="true" hidden="false" outlineLevel="0" max="76" min="76" style="22" width="21.28"/>
    <col collapsed="false" customWidth="true" hidden="false" outlineLevel="0" max="77" min="77" style="22" width="3.14"/>
    <col collapsed="false" customWidth="true" hidden="false" outlineLevel="0" max="78" min="78" style="22" width="23.72"/>
    <col collapsed="false" customWidth="true" hidden="false" outlineLevel="0" max="79" min="79" style="22" width="9.14"/>
    <col collapsed="false" customWidth="true" hidden="false" outlineLevel="0" max="80" min="80" style="22" width="5.14"/>
    <col collapsed="false" customWidth="true" hidden="false" outlineLevel="0" max="81" min="81" style="22" width="10.43"/>
    <col collapsed="false" customWidth="true" hidden="false" outlineLevel="0" max="83" min="82" style="22" width="9.28"/>
    <col collapsed="false" customWidth="true" hidden="false" outlineLevel="0" max="84" min="84" style="22" width="2.14"/>
    <col collapsed="false" customWidth="true" hidden="false" outlineLevel="0" max="85" min="85" style="22" width="16.57"/>
    <col collapsed="false" customWidth="true" hidden="false" outlineLevel="0" max="86" min="86" style="26" width="8.28"/>
    <col collapsed="false" customWidth="true" hidden="false" outlineLevel="0" max="87" min="87" style="26" width="12.43"/>
    <col collapsed="false" customWidth="true" hidden="false" outlineLevel="0" max="88" min="88" style="26" width="9.28"/>
    <col collapsed="false" customWidth="true" hidden="false" outlineLevel="0" max="1025" min="89" style="22" width="9.14"/>
  </cols>
  <sheetData>
    <row r="1" customFormat="false" ht="15.95" hidden="false" customHeight="true" outlineLevel="0" collapsed="false">
      <c r="A1" s="23" t="s">
        <v>394</v>
      </c>
      <c r="B1" s="23" t="s">
        <v>395</v>
      </c>
      <c r="C1" s="23" t="s">
        <v>396</v>
      </c>
      <c r="D1" s="32" t="s">
        <v>397</v>
      </c>
      <c r="E1" s="32" t="s">
        <v>398</v>
      </c>
      <c r="F1" s="23" t="s">
        <v>399</v>
      </c>
      <c r="G1" s="23"/>
      <c r="H1" s="23"/>
      <c r="I1" s="23"/>
      <c r="J1" s="32"/>
      <c r="K1" s="23" t="s">
        <v>400</v>
      </c>
      <c r="L1" s="23"/>
      <c r="M1" s="23"/>
      <c r="N1" s="23"/>
      <c r="O1" s="32"/>
      <c r="P1" s="33" t="s">
        <v>401</v>
      </c>
      <c r="Q1" s="33" t="s">
        <v>402</v>
      </c>
      <c r="R1" s="23" t="s">
        <v>403</v>
      </c>
      <c r="S1" s="23" t="s">
        <v>404</v>
      </c>
      <c r="T1" s="23"/>
      <c r="U1" s="23"/>
      <c r="V1" s="23"/>
      <c r="W1" s="34" t="s">
        <v>405</v>
      </c>
      <c r="X1" s="28" t="s">
        <v>406</v>
      </c>
      <c r="Y1" s="31" t="s">
        <v>28</v>
      </c>
      <c r="AQ1" s="22" t="n">
        <v>1</v>
      </c>
      <c r="AR1" s="22" t="n">
        <v>2</v>
      </c>
      <c r="AS1" s="22" t="n">
        <v>3</v>
      </c>
      <c r="AT1" s="22" t="n">
        <v>4</v>
      </c>
      <c r="AU1" s="22" t="n">
        <v>5</v>
      </c>
      <c r="BR1" s="23" t="s">
        <v>399</v>
      </c>
      <c r="BS1" s="23"/>
      <c r="BT1" s="23"/>
      <c r="BU1" s="23"/>
      <c r="BV1" s="23"/>
      <c r="BW1" s="23"/>
      <c r="BX1" s="23"/>
      <c r="BY1" s="23"/>
      <c r="BZ1" s="23"/>
      <c r="CA1" s="23"/>
      <c r="CB1" s="23" t="s">
        <v>407</v>
      </c>
      <c r="CC1" s="23"/>
      <c r="CD1" s="23"/>
      <c r="CE1" s="23"/>
      <c r="CF1" s="23"/>
      <c r="CG1" s="23"/>
      <c r="CH1" s="23"/>
      <c r="CI1" s="23"/>
      <c r="CJ1" s="23"/>
    </row>
    <row r="2" customFormat="false" ht="15.95" hidden="false" customHeight="true" outlineLevel="0" collapsed="false">
      <c r="A2" s="23"/>
      <c r="B2" s="23"/>
      <c r="C2" s="35" t="n">
        <f aca="false">COUNTIF($C$3:$C$1234,"X")/COUNTA($C$3:$C$1234)</f>
        <v>1</v>
      </c>
      <c r="D2" s="32"/>
      <c r="E2" s="32" t="s">
        <v>408</v>
      </c>
      <c r="F2" s="26" t="n">
        <v>1</v>
      </c>
      <c r="G2" s="26" t="n">
        <v>2</v>
      </c>
      <c r="H2" s="26" t="n">
        <v>3</v>
      </c>
      <c r="I2" s="26" t="n">
        <v>4</v>
      </c>
      <c r="J2" s="32" t="s">
        <v>409</v>
      </c>
      <c r="K2" s="26" t="n">
        <v>1</v>
      </c>
      <c r="L2" s="26" t="n">
        <v>2</v>
      </c>
      <c r="M2" s="26" t="n">
        <v>3</v>
      </c>
      <c r="N2" s="26" t="n">
        <v>4</v>
      </c>
      <c r="O2" s="28" t="s">
        <v>410</v>
      </c>
      <c r="P2" s="33"/>
      <c r="Q2" s="33"/>
      <c r="R2" s="23"/>
      <c r="S2" s="22" t="n">
        <v>1</v>
      </c>
      <c r="T2" s="22" t="n">
        <v>2</v>
      </c>
      <c r="U2" s="22" t="n">
        <v>3</v>
      </c>
      <c r="V2" s="22" t="n">
        <v>4</v>
      </c>
      <c r="Y2" s="31" t="s">
        <v>28</v>
      </c>
      <c r="Z2" s="22" t="n">
        <v>1</v>
      </c>
      <c r="AA2" s="22" t="n">
        <v>2</v>
      </c>
      <c r="AB2" s="22" t="n">
        <v>3</v>
      </c>
      <c r="AC2" s="22" t="n">
        <v>4</v>
      </c>
      <c r="AH2" s="22" t="s">
        <v>411</v>
      </c>
      <c r="AI2" s="22" t="s">
        <v>412</v>
      </c>
      <c r="AJ2" s="22" t="s">
        <v>413</v>
      </c>
      <c r="AK2" s="22" t="s">
        <v>414</v>
      </c>
      <c r="AL2" s="22" t="s">
        <v>415</v>
      </c>
      <c r="AM2" s="22" t="s">
        <v>416</v>
      </c>
      <c r="AN2" s="22" t="s">
        <v>417</v>
      </c>
      <c r="AO2" s="22" t="s">
        <v>418</v>
      </c>
      <c r="AP2" s="22" t="s">
        <v>419</v>
      </c>
      <c r="AQ2" s="22" t="s">
        <v>420</v>
      </c>
      <c r="AR2" s="22" t="s">
        <v>421</v>
      </c>
      <c r="AS2" s="22" t="s">
        <v>422</v>
      </c>
      <c r="AT2" s="22" t="s">
        <v>423</v>
      </c>
      <c r="AU2" s="22" t="s">
        <v>424</v>
      </c>
      <c r="AV2" s="26" t="s">
        <v>425</v>
      </c>
      <c r="AW2" s="26" t="s">
        <v>426</v>
      </c>
      <c r="AX2" s="26" t="s">
        <v>427</v>
      </c>
      <c r="AY2" s="26" t="s">
        <v>428</v>
      </c>
      <c r="AZ2" s="26" t="s">
        <v>429</v>
      </c>
      <c r="BA2" s="26" t="s">
        <v>430</v>
      </c>
      <c r="BB2" s="26" t="s">
        <v>431</v>
      </c>
      <c r="BC2" s="26" t="s">
        <v>432</v>
      </c>
      <c r="BD2" s="26" t="s">
        <v>433</v>
      </c>
      <c r="BE2" s="26" t="s">
        <v>434</v>
      </c>
      <c r="BF2" s="26" t="s">
        <v>435</v>
      </c>
      <c r="BG2" s="26" t="s">
        <v>436</v>
      </c>
      <c r="BI2" s="22" t="n">
        <f aca="false">MAX(BI3:BI364)</f>
        <v>22</v>
      </c>
      <c r="BJ2" s="22" t="n">
        <v>1</v>
      </c>
      <c r="BK2" s="22" t="n">
        <v>2</v>
      </c>
      <c r="BL2" s="22" t="n">
        <v>3</v>
      </c>
      <c r="BM2" s="22" t="n">
        <v>4</v>
      </c>
      <c r="BN2" s="22" t="s">
        <v>437</v>
      </c>
      <c r="BO2" s="22" t="s">
        <v>438</v>
      </c>
      <c r="BP2" s="22" t="s">
        <v>439</v>
      </c>
      <c r="BR2" s="22" t="s">
        <v>3</v>
      </c>
      <c r="BS2" s="22" t="s">
        <v>395</v>
      </c>
      <c r="BT2" s="22" t="s">
        <v>440</v>
      </c>
      <c r="BU2" s="22" t="s">
        <v>441</v>
      </c>
      <c r="BV2" s="26" t="s">
        <v>442</v>
      </c>
      <c r="BW2" s="26" t="s">
        <v>443</v>
      </c>
      <c r="BX2" s="22" t="s">
        <v>444</v>
      </c>
      <c r="BY2" s="28" t="n">
        <f aca="false">MAX(BY3:BY286)</f>
        <v>22</v>
      </c>
      <c r="BZ2" s="28" t="s">
        <v>445</v>
      </c>
      <c r="CB2" s="22" t="s">
        <v>446</v>
      </c>
      <c r="CC2" s="22" t="s">
        <v>447</v>
      </c>
      <c r="CD2" s="22" t="s">
        <v>448</v>
      </c>
      <c r="CE2" s="22" t="s">
        <v>444</v>
      </c>
      <c r="CF2" s="28" t="n">
        <f aca="false">MAX(CF3:CF286)</f>
        <v>8</v>
      </c>
      <c r="CG2" s="28" t="s">
        <v>445</v>
      </c>
      <c r="CH2" s="27" t="s">
        <v>449</v>
      </c>
      <c r="CI2" s="27" t="s">
        <v>450</v>
      </c>
      <c r="CJ2" s="22"/>
    </row>
    <row r="3" customFormat="false" ht="15.95" hidden="false" customHeight="true" outlineLevel="0" collapsed="false">
      <c r="A3" s="22" t="s">
        <v>451</v>
      </c>
      <c r="B3" s="22" t="s">
        <v>166</v>
      </c>
      <c r="C3" s="26" t="s">
        <v>29</v>
      </c>
      <c r="D3" s="27" t="n">
        <f aca="false">4-COUNTIF(F3:I3,".")</f>
        <v>2</v>
      </c>
      <c r="E3" s="27" t="str">
        <f aca="false">IF(ISERROR(SEARCH("Z",F3&amp;G3&amp;H3&amp;I3))=0,"X","-")</f>
        <v>-</v>
      </c>
      <c r="F3" s="26" t="s">
        <v>452</v>
      </c>
      <c r="G3" s="26" t="s">
        <v>452</v>
      </c>
      <c r="H3" s="26" t="s">
        <v>28</v>
      </c>
      <c r="I3" s="26" t="s">
        <v>28</v>
      </c>
      <c r="J3" s="27" t="str">
        <f aca="false">IF(OR(ISERROR(SEARCH(MID($J$2,1,1),F3&amp;G3&amp;H3&amp;I3))=0,ISERROR(SEARCH(MID($J$2,2,1),F3&amp;G3&amp;H3&amp;I3))=0),"X","-")</f>
        <v>-</v>
      </c>
      <c r="K3" s="26" t="s">
        <v>453</v>
      </c>
      <c r="L3" s="26" t="s">
        <v>453</v>
      </c>
      <c r="M3" s="26" t="s">
        <v>28</v>
      </c>
      <c r="N3" s="26" t="s">
        <v>28</v>
      </c>
      <c r="O3" s="28" t="str">
        <f aca="false">IF(OR(K3=$O$2,L3=$O$2,M3=$O$2,N3=$O$2),"X","-")</f>
        <v>-</v>
      </c>
      <c r="R3" s="22" t="s">
        <v>454</v>
      </c>
      <c r="S3" s="22" t="s">
        <v>9</v>
      </c>
      <c r="T3" s="22" t="s">
        <v>455</v>
      </c>
      <c r="W3" s="30" t="str">
        <f aca="false">SUBSTITUTE(SUBSTITUTE(IF(AND(F3="%",K3&lt;&gt;"AD",K3&lt;&gt;"MR"),"Error1","Ok")&amp;" "&amp;IF(AND(G3="%",L3&lt;&gt;"AD",L3&lt;&gt;"MR"),"Error2","Ok")&amp;" "&amp;IF(AND(H3="%",M3&lt;&gt;"AD",M3&lt;&gt;"MR"),"Error3","Ok")&amp;" "&amp;IF(AND(I3="%",N3&lt;&gt;"AD",N3&lt;&gt;"MR"),"Error4","Ok"),"Ok Ok Ok Ok","Passed"),"Ok","")</f>
        <v>Passed</v>
      </c>
      <c r="X3" s="28" t="str">
        <f aca="false">IF(W3&lt;&gt;"Passed","--- Error ---",SUBSTITUTE(SUBSTITUTE(SUBSTITUTE(SUBSTITUTE(SUBSTITUTE(SUBSTITUTE(SUBSTITUTE(SUBSTITUTE(SUBSTITUTE(SUBSTITUTE(SUBSTITUTE(SUBSTITUTE(SUBSTITUTE(SUBSTITUTE(SUBSTITUTE(SUBSTITUTE(SUBSTITUTE(SUBSTITUTE($X$1, "&lt;mnemonic&gt;",""""&amp;B3&amp;""""&amp;REPT(" ",5-LEN(B3))), "&lt;argnr&gt;",D3), "&lt;type1&gt;",VLOOKUP(F3,BR:BZ,9,0)), "&lt;type2&gt;",VLOOKUP(G3,BR:BZ,9,0)), "&lt;type3&gt;",VLOOKUP(H3,BR:BZ,9,0)), "&lt;type4&gt;",VLOOKUP(I3,BR:BZ,9,0)), "&lt;mode1&gt;",VLOOKUP(K3, CB:CG,6,0)),"&lt;mode2&gt;",VLOOKUP(L3,CB:CG,6,0)),"&lt;mode3&gt;",VLOOKUP(M3,CB:CG,6,0)),"&lt;mode4&gt;",VLOOKUP(N3,CB:CG,6,0)), "."," "), "&lt;desc&gt;",R3), "&lt;size&gt;",AU3), "&lt;comma&gt;",IF(B4=""," ",",")),"&lt;off1&gt;",IF(AQ3&lt;&gt;"",AQ3,"0"&amp;REPT(" ",5+AQ$1-1))),"&lt;off2&gt;",IF(AR3&lt;&gt;"",AR3,"0"&amp;REPT(" ",5+AR$1-1))),"&lt;off3&gt;",IF(AS3&lt;&gt;"",AS3,"0"&amp;REPT(" ",5+AS$1-1))),"&lt;off4&gt;",IF(AT3&lt;&gt;"",AT3,"0"&amp;REPT(" ",5+AT$1-1))))</f>
        <v>{ "NEGc" ,2, ISIZ_IAA  , {CpuDataType::Char     ,CpuDataType::Char     ,(CpuDataType)0        ,(CpuDataType)0        }, {_AmdAddr,_AmdAddr,_AmdNull,_AmdNull}, {AOFF_I,AOFF_IA,0       ,0        } }, //Negative conversion (Char)</v>
      </c>
      <c r="Y3" s="31" t="s">
        <v>28</v>
      </c>
      <c r="Z3" s="22" t="str">
        <f aca="false">IF(F3&lt;&gt;".",IF(K3="MR","R",VLOOKUP(F3,$BR:$BT,3,0)),"")</f>
        <v>C</v>
      </c>
      <c r="AA3" s="22" t="str">
        <f aca="false">IF(G3&lt;&gt;".",IF(L3="MR","R",VLOOKUP(G3,$BR:$BT,3,0)),"")</f>
        <v>C</v>
      </c>
      <c r="AB3" s="22" t="str">
        <f aca="false">IF(H3&lt;&gt;".",IF(M3="MR","R",VLOOKUP(H3,$BR:$BT,3,0)),"")</f>
        <v/>
      </c>
      <c r="AC3" s="22" t="str">
        <f aca="false">IF(I3&lt;&gt;".",IF(N3="MR","R",VLOOKUP(I3,$BR:$BT,3,0)),"")</f>
        <v/>
      </c>
      <c r="AD3" s="22" t="str">
        <f aca="false">IF(F3&lt;&gt;".",VLOOKUP(K3,$CB:$CC,2,0),"")</f>
        <v>A</v>
      </c>
      <c r="AE3" s="22" t="str">
        <f aca="false">IF(G3&lt;&gt;".",VLOOKUP(L3,$CB:$CC,2,0),"")</f>
        <v>A</v>
      </c>
      <c r="AF3" s="22" t="str">
        <f aca="false">IF(H3&lt;&gt;".",VLOOKUP(M3,$CB:$CC,2,0),"")</f>
        <v/>
      </c>
      <c r="AG3" s="22" t="str">
        <f aca="false">IF(I3&lt;&gt;".",VLOOKUP(N3,$CB:$CC,2,0),"")</f>
        <v/>
      </c>
      <c r="AH3" s="22" t="str">
        <f aca="false">IF(AD3&lt;&gt;"",IF(OR(AD3="A",AD3="I"),"SZA",VLOOKUP(Z3,$BT$3:$BU$16,2,0)),"")</f>
        <v>SZA</v>
      </c>
      <c r="AI3" s="22" t="str">
        <f aca="false">IF(AE3&lt;&gt;"",IF(OR(AE3="A",AE3="I"),"SZA",VLOOKUP(AA3,$BT$3:$BU$16,2,0)),"")</f>
        <v>SZA</v>
      </c>
      <c r="AJ3" s="22" t="str">
        <f aca="false">IF(AF3&lt;&gt;"",IF(OR(AF3="A",AF3="I"),"SZA",VLOOKUP(AB3,$BT$3:$BU$16,2,0)),"")</f>
        <v/>
      </c>
      <c r="AK3" s="22" t="str">
        <f aca="false">IF(AG3&lt;&gt;"",IF(OR(AG3="A",AG3="I"),"SZA",VLOOKUP(AC3,$BT$3:$BU$16,2,0)),"")</f>
        <v/>
      </c>
      <c r="AL3" s="22" t="str">
        <f aca="false">IF(AD3&lt;&gt;"","I","")</f>
        <v>I</v>
      </c>
      <c r="AM3" s="22" t="str">
        <f aca="false">SUBSTITUTE(IF(AE3&lt;&gt;"",AL3&amp;"+"&amp;AH3,""),"+SZ","")</f>
        <v>IA</v>
      </c>
      <c r="AN3" s="22" t="str">
        <f aca="false">SUBSTITUTE(IF(AF3&lt;&gt;"",AM3&amp;"+"&amp;AI3,""),"+SZ","")</f>
        <v/>
      </c>
      <c r="AO3" s="22" t="str">
        <f aca="false">SUBSTITUTE(IF(AG3&lt;&gt;"",AN3&amp;"+"&amp;AJ3,""),"+SZ","")</f>
        <v/>
      </c>
      <c r="AP3" s="22" t="str">
        <f aca="false">SUBSTITUTE("I"&amp;IF(AH3&lt;&gt;"","+"&amp;AH3,"")&amp;IF(AI3&lt;&gt;"","+"&amp;AI3,"")&amp;IF(AJ3&lt;&gt;"","+"&amp;AJ3,"")&amp;IF(AK3&lt;&gt;"","+"&amp;AK3,""),"+SZ","")</f>
        <v>IAA</v>
      </c>
      <c r="AQ3" s="22" t="str">
        <f aca="false">IF(Z3&lt;&gt;"","AOFF_"&amp;AL3&amp;REPT(" ",AQ$1-LEN(AL3)),"")</f>
        <v>AOFF_I</v>
      </c>
      <c r="AR3" s="22" t="str">
        <f aca="false">IF(AA3&lt;&gt;"","AOFF_"&amp;AM3&amp;REPT(" ",AR$1-LEN(AM3)),"")</f>
        <v>AOFF_IA</v>
      </c>
      <c r="AS3" s="22" t="str">
        <f aca="false">IF(AB3&lt;&gt;"","AOFF_"&amp;AN3&amp;REPT(" ",AS$1-LEN(AN3)),"")</f>
        <v/>
      </c>
      <c r="AT3" s="22" t="str">
        <f aca="false">IF(AC3&lt;&gt;"","AOFF_"&amp;AO3&amp;REPT(" ",AT$1-LEN(AO3)),"")</f>
        <v/>
      </c>
      <c r="AU3" s="22" t="str">
        <f aca="false">"ISIZ_"&amp;AP3&amp;REPT(" ",$AU$1-LEN(AP3))</f>
        <v>ISIZ_IAA  </v>
      </c>
      <c r="AV3" s="26" t="n">
        <f aca="false">IF(Z3&lt;&gt;"",6,"")</f>
        <v>6</v>
      </c>
      <c r="AW3" s="26" t="n">
        <f aca="false">IF(AA3&lt;&gt;"",AV3+VLOOKUP(AH3,$BU$2:$BV$17,2,0),"")</f>
        <v>10</v>
      </c>
      <c r="AX3" s="26" t="str">
        <f aca="false">IF(AB3&lt;&gt;"",AW3+VLOOKUP(AI3,$BU$2:$BV$17,2,0),"")</f>
        <v/>
      </c>
      <c r="AY3" s="26" t="str">
        <f aca="false">IF(AC3&lt;&gt;"",AX3+VLOOKUP(AJ3,$BU$2:$BV$17,2,0),"")</f>
        <v/>
      </c>
      <c r="AZ3" s="26" t="n">
        <f aca="false">6+IF(Z3&lt;&gt;"",VLOOKUP(AH3,$BU$2:$BV$17,2,0),0)+IF(AA3&lt;&gt;"",VLOOKUP(AI3,$BU$2:$BV$17,2,0),0)+IF(AB3&lt;&gt;"",VLOOKUP(AJ3,$BU$2:$BV$17,2,0),0)+IF(AC3&lt;&gt;"",VLOOKUP(AK3,$BU$2:$BV$17,2,0),0)</f>
        <v>14</v>
      </c>
      <c r="BA3" s="26" t="n">
        <f aca="false">IF(Z3&lt;&gt;"",10,"")</f>
        <v>10</v>
      </c>
      <c r="BB3" s="26" t="n">
        <f aca="false">IF(AA3&lt;&gt;"",BA3+VLOOKUP(AH3,$BU$2:$BW$17,3,0),"")</f>
        <v>18</v>
      </c>
      <c r="BC3" s="26" t="str">
        <f aca="false">IF(AB3&lt;&gt;"",BB3+VLOOKUP(AI3,$BU$2:$BW$17,3,0),"")</f>
        <v/>
      </c>
      <c r="BD3" s="26" t="str">
        <f aca="false">IF(AC3&lt;&gt;"",BC3+VLOOKUP(AJ3,$BU$2:$BW$17,3,0),"")</f>
        <v/>
      </c>
      <c r="BE3" s="26" t="n">
        <f aca="false">10+IF(Z3&lt;&gt;"",VLOOKUP(AH3,$BU$2:$BW$17,3,0),0)+IF(AA3&lt;&gt;"",VLOOKUP(AI3,$BU$2:$BW$17,3,0),0)+IF(AB3&lt;&gt;"",VLOOKUP(AJ3,$BU$2:$BW$17,3,0),0)+IF(AC3&lt;&gt;"",VLOOKUP(AK3,$BU$2:$BW$17,3,0),0)</f>
        <v>26</v>
      </c>
      <c r="BF3" s="36" t="str">
        <f aca="false">IF(AV3&lt;&gt;"","#define "&amp;AQ3&amp;" "&amp;AV3&amp;"&lt;end&gt; ","")&amp;IF(AW3&lt;&gt;"","#define "&amp;AR3&amp;" "&amp;AW3&amp;"&lt;end&gt; ","")&amp;IF(AX3&lt;&gt;"","#define "&amp;AS3&amp;" "&amp;AX3&amp;"&lt;end&gt; ","")&amp;IF(AY3&lt;&gt;"","#define "&amp;AT3&amp;" "&amp;AY3&amp;"&lt;end&gt; ","")&amp;"#define "&amp;AU3&amp;" "&amp;AZ3&amp;"&lt;end&gt;"</f>
        <v>#define AOFF_I 6&lt;end&gt; #define AOFF_IA 10&lt;end&gt; #define ISIZ_IAA   14&lt;end&gt;</v>
      </c>
      <c r="BG3" s="36" t="str">
        <f aca="false">IF(BA3&lt;&gt;"","#define "&amp;AQ3&amp;" "&amp;BA3&amp;"&lt;end&gt; ","")&amp;IF(BB3&lt;&gt;"","#define "&amp;AR3&amp;" "&amp;BB3&amp;"&lt;end&gt; ","")&amp;IF(BC3&lt;&gt;"","#define "&amp;AS3&amp;" "&amp;BC3&amp;"&lt;end&gt; ","")&amp;IF(BD3&lt;&gt;"","#define "&amp;AT3&amp;" "&amp;BD3&amp;"&lt;end&gt; ","")&amp;"#define "&amp;AU3&amp;" "&amp;BE3&amp;"&lt;end&gt;"</f>
        <v>#define AOFF_I 10&lt;end&gt; #define AOFF_IA 18&lt;end&gt; #define ISIZ_IAA   26&lt;end&gt;</v>
      </c>
      <c r="BH3" s="22" t="str">
        <f aca="false">"INSTDECODE_"&amp;D3&amp;IF(D3&lt;&gt;0,"_"&amp;CONCATENATE(Z3,AA3,AB3,AC3)&amp;"_"&amp;CONCATENATE(AD3,AE3,AF3,AG3),"")</f>
        <v>INSTDECODE_2_CC_AA</v>
      </c>
      <c r="BI3" s="22" t="n">
        <f aca="false">LEN(BH3)</f>
        <v>18</v>
      </c>
      <c r="BJ3" s="22" t="str">
        <f aca="false">IF(Z3&lt;&gt;"","DECODE_"&amp;VLOOKUP(AD3,$CC:$CD,2,0)&amp;"("&amp;BJ$2&amp;","&amp;IF(K3="MR","REF",VLOOKUP(F3,$BR:$BS,2,0))&amp;",Cpu"&amp;PROPER(IF(K3="MR","REF",VLOOKUP(F3,$BR:$BS,2,0)))&amp;","&amp;AQ3&amp;"); ", "")</f>
        <v>DECODE_ADR(1,CHR,CpuChr,AOFF_I); </v>
      </c>
      <c r="BK3" s="22" t="str">
        <f aca="false">IF(AA3&lt;&gt;"","DECODE_"&amp;VLOOKUP(AE3,$CC:$CD,2,0)&amp;"("&amp;BK$2&amp;","&amp;IF(L3="MR","REF",VLOOKUP(G3,$BR:$BS,2,0))&amp;",Cpu"&amp;PROPER(IF(L3="MR","REF",VLOOKUP(G3,$BR:$BS,2,0)))&amp;","&amp;AR3&amp;"); ", "")</f>
        <v>DECODE_ADR(2,CHR,CpuChr,AOFF_IA); </v>
      </c>
      <c r="BL3" s="22" t="str">
        <f aca="false">IF(AB3&lt;&gt;"","DECODE_"&amp;VLOOKUP(AF3,$CC:$CD,2,0)&amp;"("&amp;BL$2&amp;","&amp;IF(M3="MR","REF",VLOOKUP(H3,$BR:$BS,2,0))&amp;",Cpu"&amp;PROPER(IF(M3="MR","REF",VLOOKUP(H3,$BR:$BS,2,0)))&amp;","&amp;AS3&amp;"); ", "")</f>
        <v/>
      </c>
      <c r="BM3" s="22" t="str">
        <f aca="false">IF(AC3&lt;&gt;"","DECODE_"&amp;VLOOKUP(AG3,$CC:$CD,2,0)&amp;"("&amp;BM$2&amp;","&amp;IF(N3="MR","REF",VLOOKUP(I3,$BR:$BS,2,0))&amp;",Cpu"&amp;PROPER(IF(N3="MR","REF",VLOOKUP(I3,$BR:$BS,2,0)))&amp;","&amp;AT3&amp;"); ", "")</f>
        <v/>
      </c>
      <c r="BN3" s="22" t="str">
        <f aca="false">IF(ISERROR(VLOOKUP(BO3,BO$2:BO2,1,0))=0,"X","")</f>
        <v/>
      </c>
      <c r="BO3" s="22" t="str">
        <f aca="false">SUBSTITUTE("#define "&amp;BH3&amp;REPT(" ",28-LEN(BH3))&amp;BJ3&amp;BK3&amp;BL3&amp;BM3,"%","D")</f>
        <v>#define INSTDECODE_2_CC_AA          DECODE_ADR(1,CHR,CpuChr,AOFF_I); DECODE_ADR(2,CHR,CpuChr,AOFF_IA); </v>
      </c>
      <c r="BP3" s="22" t="str">
        <f aca="false">"#define "&amp;SUBSTITUTE(BH3,"INSTDECODE_",IF(P3="X","JMP_","")&amp;IF(Q3="X","CONST_","")&amp;"INSTEND_")&amp;IF(Q3="X",REPT(" ",20-LEN(BH3)),IF(P3="X",REPT(" ",22-LEN(BH3)),REPT(" ",26-LEN(BH3))))&amp;" "&amp;IF(P3="X","","IP+="&amp;TRIM(AU3)&amp;"; "&amp;REPT(" ",10-LEN(TRIM(AU3))))&amp;IF(Q3="X","CONST_INST_DISPATCH;","PROG_INST_DISPATCH;")</f>
        <v>#define INSTEND_2_CC_AA         IP+=ISIZ_IAA;   PROG_INST_DISPATCH;</v>
      </c>
      <c r="BQ3" s="22" t="str">
        <f aca="false">""</f>
        <v/>
      </c>
      <c r="BR3" s="22" t="s">
        <v>456</v>
      </c>
      <c r="BS3" s="22" t="s">
        <v>457</v>
      </c>
      <c r="BT3" s="22" t="s">
        <v>456</v>
      </c>
      <c r="BU3" s="22" t="str">
        <f aca="false">"SZ"&amp;BT3</f>
        <v>SZB</v>
      </c>
      <c r="BV3" s="26" t="n">
        <v>1</v>
      </c>
      <c r="BW3" s="26" t="n">
        <v>1</v>
      </c>
      <c r="BX3" s="22" t="s">
        <v>458</v>
      </c>
      <c r="BY3" s="28" t="n">
        <f aca="false">LEN(BX3)</f>
        <v>20</v>
      </c>
      <c r="BZ3" s="28" t="str">
        <f aca="false">BX3&amp;REPT(".",$BY$2-LEN(BX3))</f>
        <v>CpuDataType::Boolean..</v>
      </c>
      <c r="CB3" s="22" t="s">
        <v>453</v>
      </c>
      <c r="CC3" s="22" t="s">
        <v>459</v>
      </c>
      <c r="CD3" s="22" t="s">
        <v>460</v>
      </c>
      <c r="CE3" s="22" t="s">
        <v>461</v>
      </c>
      <c r="CF3" s="28" t="n">
        <f aca="false">LEN(CE3)</f>
        <v>8</v>
      </c>
      <c r="CG3" s="28" t="str">
        <f aca="false">CE3&amp;REPT(".",$CF$2-LEN(CE3))</f>
        <v>_AmdAddr</v>
      </c>
      <c r="CH3" s="27" t="s">
        <v>462</v>
      </c>
      <c r="CI3" s="27"/>
      <c r="CJ3" s="22"/>
    </row>
    <row r="4" customFormat="false" ht="15.95" hidden="false" customHeight="true" outlineLevel="0" collapsed="false">
      <c r="A4" s="22" t="s">
        <v>451</v>
      </c>
      <c r="B4" s="22" t="s">
        <v>167</v>
      </c>
      <c r="C4" s="26" t="s">
        <v>29</v>
      </c>
      <c r="D4" s="27" t="n">
        <f aca="false">4-COUNTIF(F4:I4,".")</f>
        <v>2</v>
      </c>
      <c r="E4" s="27" t="str">
        <f aca="false">IF(ISERROR(SEARCH("Z",F4&amp;G4&amp;H4&amp;I4))=0,"X","-")</f>
        <v>-</v>
      </c>
      <c r="F4" s="26" t="s">
        <v>463</v>
      </c>
      <c r="G4" s="26" t="s">
        <v>463</v>
      </c>
      <c r="H4" s="26" t="s">
        <v>28</v>
      </c>
      <c r="I4" s="26" t="s">
        <v>28</v>
      </c>
      <c r="J4" s="27" t="str">
        <f aca="false">IF(OR(ISERROR(SEARCH(MID($J$2,1,1),F4&amp;G4&amp;H4&amp;I4))=0,ISERROR(SEARCH(MID($J$2,2,1),F4&amp;G4&amp;H4&amp;I4))=0),"X","-")</f>
        <v>-</v>
      </c>
      <c r="K4" s="26" t="s">
        <v>453</v>
      </c>
      <c r="L4" s="26" t="s">
        <v>453</v>
      </c>
      <c r="M4" s="26" t="s">
        <v>28</v>
      </c>
      <c r="N4" s="26" t="s">
        <v>28</v>
      </c>
      <c r="O4" s="28" t="str">
        <f aca="false">IF(OR(K4=$O$2,L4=$O$2,M4=$O$2,N4=$O$2),"X","-")</f>
        <v>-</v>
      </c>
      <c r="R4" s="22" t="s">
        <v>464</v>
      </c>
      <c r="S4" s="22" t="s">
        <v>9</v>
      </c>
      <c r="T4" s="22" t="s">
        <v>455</v>
      </c>
      <c r="W4" s="30" t="str">
        <f aca="false">SUBSTITUTE(SUBSTITUTE(IF(AND(F4="%",K4&lt;&gt;"AD",K4&lt;&gt;"MR"),"Error1","Ok")&amp;" "&amp;IF(AND(G4="%",L4&lt;&gt;"AD",L4&lt;&gt;"MR"),"Error2","Ok")&amp;" "&amp;IF(AND(H4="%",M4&lt;&gt;"AD",M4&lt;&gt;"MR"),"Error3","Ok")&amp;" "&amp;IF(AND(I4="%",N4&lt;&gt;"AD",N4&lt;&gt;"MR"),"Error4","Ok"),"Ok Ok Ok Ok","Passed"),"Ok","")</f>
        <v>Passed</v>
      </c>
      <c r="X4" s="28" t="str">
        <f aca="false">IF(W4&lt;&gt;"Passed","--- Error ---",SUBSTITUTE(SUBSTITUTE(SUBSTITUTE(SUBSTITUTE(SUBSTITUTE(SUBSTITUTE(SUBSTITUTE(SUBSTITUTE(SUBSTITUTE(SUBSTITUTE(SUBSTITUTE(SUBSTITUTE(SUBSTITUTE(SUBSTITUTE(SUBSTITUTE(SUBSTITUTE(SUBSTITUTE(SUBSTITUTE($X$1, "&lt;mnemonic&gt;",""""&amp;B4&amp;""""&amp;REPT(" ",5-LEN(B4))), "&lt;argnr&gt;",D4), "&lt;type1&gt;",VLOOKUP(F4,BR:BZ,9,0)), "&lt;type2&gt;",VLOOKUP(G4,BR:BZ,9,0)), "&lt;type3&gt;",VLOOKUP(H4,BR:BZ,9,0)), "&lt;type4&gt;",VLOOKUP(I4,BR:BZ,9,0)), "&lt;mode1&gt;",VLOOKUP(K4, CB:CG,6,0)),"&lt;mode2&gt;",VLOOKUP(L4,CB:CG,6,0)),"&lt;mode3&gt;",VLOOKUP(M4,CB:CG,6,0)),"&lt;mode4&gt;",VLOOKUP(N4,CB:CG,6,0)), "."," "), "&lt;desc&gt;",R4), "&lt;size&gt;",AU4), "&lt;comma&gt;",IF(B5=""," ",",")),"&lt;off1&gt;",IF(AQ4&lt;&gt;"",AQ4,"0"&amp;REPT(" ",5+AQ$1-1))),"&lt;off2&gt;",IF(AR4&lt;&gt;"",AR4,"0"&amp;REPT(" ",5+AR$1-1))),"&lt;off3&gt;",IF(AS4&lt;&gt;"",AS4,"0"&amp;REPT(" ",5+AS$1-1))),"&lt;off4&gt;",IF(AT4&lt;&gt;"",AT4,"0"&amp;REPT(" ",5+AT$1-1))))</f>
        <v>{ "NEGw" ,2, ISIZ_IAA  , {CpuDataType::Short    ,CpuDataType::Short    ,(CpuDataType)0        ,(CpuDataType)0        }, {_AmdAddr,_AmdAddr,_AmdNull,_AmdNull}, {AOFF_I,AOFF_IA,0       ,0        } }, //Negative conversion (Short)</v>
      </c>
      <c r="Y4" s="31" t="s">
        <v>28</v>
      </c>
      <c r="Z4" s="22" t="str">
        <f aca="false">IF(F4&lt;&gt;".",IF(K4="MR","R",VLOOKUP(F4,$BR:$BT,3,0)),"")</f>
        <v>W</v>
      </c>
      <c r="AA4" s="22" t="str">
        <f aca="false">IF(G4&lt;&gt;".",IF(L4="MR","R",VLOOKUP(G4,$BR:$BT,3,0)),"")</f>
        <v>W</v>
      </c>
      <c r="AB4" s="22" t="str">
        <f aca="false">IF(H4&lt;&gt;".",IF(M4="MR","R",VLOOKUP(H4,$BR:$BT,3,0)),"")</f>
        <v/>
      </c>
      <c r="AC4" s="22" t="str">
        <f aca="false">IF(I4&lt;&gt;".",IF(N4="MR","R",VLOOKUP(I4,$BR:$BT,3,0)),"")</f>
        <v/>
      </c>
      <c r="AD4" s="22" t="str">
        <f aca="false">IF(F4&lt;&gt;".",VLOOKUP(K4,$CB:$CC,2,0),"")</f>
        <v>A</v>
      </c>
      <c r="AE4" s="22" t="str">
        <f aca="false">IF(G4&lt;&gt;".",VLOOKUP(L4,$CB:$CC,2,0),"")</f>
        <v>A</v>
      </c>
      <c r="AF4" s="22" t="str">
        <f aca="false">IF(H4&lt;&gt;".",VLOOKUP(M4,$CB:$CC,2,0),"")</f>
        <v/>
      </c>
      <c r="AG4" s="22" t="str">
        <f aca="false">IF(I4&lt;&gt;".",VLOOKUP(N4,$CB:$CC,2,0),"")</f>
        <v/>
      </c>
      <c r="AH4" s="22" t="str">
        <f aca="false">IF(AD4&lt;&gt;"",IF(OR(AD4="A",AD4="I"),"SZA",VLOOKUP(Z4,$BT$3:$BU$16,2,0)),"")</f>
        <v>SZA</v>
      </c>
      <c r="AI4" s="22" t="str">
        <f aca="false">IF(AE4&lt;&gt;"",IF(OR(AE4="A",AE4="I"),"SZA",VLOOKUP(AA4,$BT$3:$BU$16,2,0)),"")</f>
        <v>SZA</v>
      </c>
      <c r="AJ4" s="22" t="str">
        <f aca="false">IF(AF4&lt;&gt;"",IF(OR(AF4="A",AF4="I"),"SZA",VLOOKUP(AB4,$BT$3:$BU$16,2,0)),"")</f>
        <v/>
      </c>
      <c r="AK4" s="22" t="str">
        <f aca="false">IF(AG4&lt;&gt;"",IF(OR(AG4="A",AG4="I"),"SZA",VLOOKUP(AC4,$BT$3:$BU$16,2,0)),"")</f>
        <v/>
      </c>
      <c r="AL4" s="22" t="str">
        <f aca="false">IF(AD4&lt;&gt;"","I","")</f>
        <v>I</v>
      </c>
      <c r="AM4" s="22" t="str">
        <f aca="false">SUBSTITUTE(IF(AE4&lt;&gt;"",AL4&amp;"+"&amp;AH4,""),"+SZ","")</f>
        <v>IA</v>
      </c>
      <c r="AN4" s="22" t="str">
        <f aca="false">SUBSTITUTE(IF(AF4&lt;&gt;"",AM4&amp;"+"&amp;AI4,""),"+SZ","")</f>
        <v/>
      </c>
      <c r="AO4" s="22" t="str">
        <f aca="false">SUBSTITUTE(IF(AG4&lt;&gt;"",AN4&amp;"+"&amp;AJ4,""),"+SZ","")</f>
        <v/>
      </c>
      <c r="AP4" s="22" t="str">
        <f aca="false">SUBSTITUTE("I"&amp;IF(AH4&lt;&gt;"","+"&amp;AH4,"")&amp;IF(AI4&lt;&gt;"","+"&amp;AI4,"")&amp;IF(AJ4&lt;&gt;"","+"&amp;AJ4,"")&amp;IF(AK4&lt;&gt;"","+"&amp;AK4,""),"+SZ","")</f>
        <v>IAA</v>
      </c>
      <c r="AQ4" s="22" t="str">
        <f aca="false">IF(Z4&lt;&gt;"","AOFF_"&amp;AL4&amp;REPT(" ",AQ$1-LEN(AL4)),"")</f>
        <v>AOFF_I</v>
      </c>
      <c r="AR4" s="22" t="str">
        <f aca="false">IF(AA4&lt;&gt;"","AOFF_"&amp;AM4&amp;REPT(" ",AR$1-LEN(AM4)),"")</f>
        <v>AOFF_IA</v>
      </c>
      <c r="AS4" s="22" t="str">
        <f aca="false">IF(AB4&lt;&gt;"","AOFF_"&amp;AN4&amp;REPT(" ",AS$1-LEN(AN4)),"")</f>
        <v/>
      </c>
      <c r="AT4" s="22" t="str">
        <f aca="false">IF(AC4&lt;&gt;"","AOFF_"&amp;AO4&amp;REPT(" ",AT$1-LEN(AO4)),"")</f>
        <v/>
      </c>
      <c r="AU4" s="22" t="str">
        <f aca="false">"ISIZ_"&amp;AP4&amp;REPT(" ",$AU$1-LEN(AP4))</f>
        <v>ISIZ_IAA  </v>
      </c>
      <c r="AV4" s="26" t="n">
        <f aca="false">IF(Z4&lt;&gt;"",6,"")</f>
        <v>6</v>
      </c>
      <c r="AW4" s="26" t="n">
        <f aca="false">IF(AA4&lt;&gt;"",AV4+VLOOKUP(AH4,$BU$2:$BV$17,2,0),"")</f>
        <v>10</v>
      </c>
      <c r="AX4" s="26" t="str">
        <f aca="false">IF(AB4&lt;&gt;"",AW4+VLOOKUP(AI4,$BU$2:$BV$17,2,0),"")</f>
        <v/>
      </c>
      <c r="AY4" s="26" t="str">
        <f aca="false">IF(AC4&lt;&gt;"",AX4+VLOOKUP(AJ4,$BU$2:$BV$17,2,0),"")</f>
        <v/>
      </c>
      <c r="AZ4" s="26" t="n">
        <f aca="false">6+IF(Z4&lt;&gt;"",VLOOKUP(AH4,$BU$2:$BV$17,2,0),0)+IF(AA4&lt;&gt;"",VLOOKUP(AI4,$BU$2:$BV$17,2,0),0)+IF(AB4&lt;&gt;"",VLOOKUP(AJ4,$BU$2:$BV$17,2,0),0)+IF(AC4&lt;&gt;"",VLOOKUP(AK4,$BU$2:$BV$17,2,0),0)</f>
        <v>14</v>
      </c>
      <c r="BA4" s="26" t="n">
        <f aca="false">IF(Z4&lt;&gt;"",10,"")</f>
        <v>10</v>
      </c>
      <c r="BB4" s="26" t="n">
        <f aca="false">IF(AA4&lt;&gt;"",BA4+VLOOKUP(AH4,$BU$2:$BW$17,3,0),"")</f>
        <v>18</v>
      </c>
      <c r="BC4" s="26" t="str">
        <f aca="false">IF(AB4&lt;&gt;"",BB4+VLOOKUP(AI4,$BU$2:$BW$17,3,0),"")</f>
        <v/>
      </c>
      <c r="BD4" s="26" t="str">
        <f aca="false">IF(AC4&lt;&gt;"",BC4+VLOOKUP(AJ4,$BU$2:$BW$17,3,0),"")</f>
        <v/>
      </c>
      <c r="BE4" s="26" t="n">
        <f aca="false">10+IF(Z4&lt;&gt;"",VLOOKUP(AH4,$BU$2:$BW$17,3,0),0)+IF(AA4&lt;&gt;"",VLOOKUP(AI4,$BU$2:$BW$17,3,0),0)+IF(AB4&lt;&gt;"",VLOOKUP(AJ4,$BU$2:$BW$17,3,0),0)+IF(AC4&lt;&gt;"",VLOOKUP(AK4,$BU$2:$BW$17,3,0),0)</f>
        <v>26</v>
      </c>
      <c r="BF4" s="36" t="str">
        <f aca="false">IF(AV4&lt;&gt;"","#define "&amp;AQ4&amp;" "&amp;AV4&amp;"&lt;end&gt; ","")&amp;IF(AW4&lt;&gt;"","#define "&amp;AR4&amp;" "&amp;AW4&amp;"&lt;end&gt; ","")&amp;IF(AX4&lt;&gt;"","#define "&amp;AS4&amp;" "&amp;AX4&amp;"&lt;end&gt; ","")&amp;IF(AY4&lt;&gt;"","#define "&amp;AT4&amp;" "&amp;AY4&amp;"&lt;end&gt; ","")&amp;"#define "&amp;AU4&amp;" "&amp;AZ4&amp;"&lt;end&gt;"</f>
        <v>#define AOFF_I 6&lt;end&gt; #define AOFF_IA 10&lt;end&gt; #define ISIZ_IAA   14&lt;end&gt;</v>
      </c>
      <c r="BG4" s="36" t="str">
        <f aca="false">IF(BA4&lt;&gt;"","#define "&amp;AQ4&amp;" "&amp;BA4&amp;"&lt;end&gt; ","")&amp;IF(BB4&lt;&gt;"","#define "&amp;AR4&amp;" "&amp;BB4&amp;"&lt;end&gt; ","")&amp;IF(BC4&lt;&gt;"","#define "&amp;AS4&amp;" "&amp;BC4&amp;"&lt;end&gt; ","")&amp;IF(BD4&lt;&gt;"","#define "&amp;AT4&amp;" "&amp;BD4&amp;"&lt;end&gt; ","")&amp;"#define "&amp;AU4&amp;" "&amp;BE4&amp;"&lt;end&gt;"</f>
        <v>#define AOFF_I 10&lt;end&gt; #define AOFF_IA 18&lt;end&gt; #define ISIZ_IAA   26&lt;end&gt;</v>
      </c>
      <c r="BH4" s="22" t="str">
        <f aca="false">"INSTDECODE_"&amp;D4&amp;IF(D4&lt;&gt;0,"_"&amp;CONCATENATE(Z4,AA4,AB4,AC4)&amp;"_"&amp;CONCATENATE(AD4,AE4,AF4,AG4),"")</f>
        <v>INSTDECODE_2_WW_AA</v>
      </c>
      <c r="BI4" s="22" t="n">
        <f aca="false">LEN(BH4)</f>
        <v>18</v>
      </c>
      <c r="BJ4" s="22" t="str">
        <f aca="false">IF(Z4&lt;&gt;"","DECODE_"&amp;VLOOKUP(AD4,$CC:$CD,2,0)&amp;"("&amp;BJ$2&amp;","&amp;IF(K4="MR","REF",VLOOKUP(F4,$BR:$BS,2,0))&amp;",Cpu"&amp;PROPER(IF(K4="MR","REF",VLOOKUP(F4,$BR:$BS,2,0)))&amp;","&amp;AQ4&amp;"); ", "")</f>
        <v>DECODE_ADR(1,SHR,CpuShr,AOFF_I); </v>
      </c>
      <c r="BK4" s="22" t="str">
        <f aca="false">IF(AA4&lt;&gt;"","DECODE_"&amp;VLOOKUP(AE4,$CC:$CD,2,0)&amp;"("&amp;BK$2&amp;","&amp;IF(L4="MR","REF",VLOOKUP(G4,$BR:$BS,2,0))&amp;",Cpu"&amp;PROPER(IF(L4="MR","REF",VLOOKUP(G4,$BR:$BS,2,0)))&amp;","&amp;AR4&amp;"); ", "")</f>
        <v>DECODE_ADR(2,SHR,CpuShr,AOFF_IA); </v>
      </c>
      <c r="BL4" s="22" t="str">
        <f aca="false">IF(AB4&lt;&gt;"","DECODE_"&amp;VLOOKUP(AF4,$CC:$CD,2,0)&amp;"("&amp;BL$2&amp;","&amp;IF(M4="MR","REF",VLOOKUP(H4,$BR:$BS,2,0))&amp;",Cpu"&amp;PROPER(IF(M4="MR","REF",VLOOKUP(H4,$BR:$BS,2,0)))&amp;","&amp;AS4&amp;"); ", "")</f>
        <v/>
      </c>
      <c r="BM4" s="22" t="str">
        <f aca="false">IF(AC4&lt;&gt;"","DECODE_"&amp;VLOOKUP(AG4,$CC:$CD,2,0)&amp;"("&amp;BM$2&amp;","&amp;IF(N4="MR","REF",VLOOKUP(I4,$BR:$BS,2,0))&amp;",Cpu"&amp;PROPER(IF(N4="MR","REF",VLOOKUP(I4,$BR:$BS,2,0)))&amp;","&amp;AT4&amp;"); ", "")</f>
        <v/>
      </c>
      <c r="BN4" s="22" t="str">
        <f aca="false">IF(ISERROR(VLOOKUP(BO4,BO$2:BO3,1,0))=0,"X","")</f>
        <v/>
      </c>
      <c r="BO4" s="22" t="str">
        <f aca="false">SUBSTITUTE("#define "&amp;BH4&amp;REPT(" ",28-LEN(BH4))&amp;BJ4&amp;BK4&amp;BL4&amp;BM4,"%","D")</f>
        <v>#define INSTDECODE_2_WW_AA          DECODE_ADR(1,SHR,CpuShr,AOFF_I); DECODE_ADR(2,SHR,CpuShr,AOFF_IA); </v>
      </c>
      <c r="BP4" s="22" t="str">
        <f aca="false">"#define "&amp;SUBSTITUTE(BH4,"INSTDECODE_",IF(P4="X","JMP_","")&amp;IF(Q4="X","CONST_","")&amp;"INSTEND_")&amp;IF(Q4="X",REPT(" ",20-LEN(BH4)),IF(P4="X",REPT(" ",22-LEN(BH4)),REPT(" ",26-LEN(BH4))))&amp;" "&amp;IF(P4="X","","IP+="&amp;TRIM(AU4)&amp;"; "&amp;REPT(" ",10-LEN(TRIM(AU4))))&amp;IF(Q4="X","CONST_INST_DISPATCH;","PROG_INST_DISPATCH;")</f>
        <v>#define INSTEND_2_WW_AA         IP+=ISIZ_IAA;   PROG_INST_DISPATCH;</v>
      </c>
      <c r="BQ4" s="22" t="str">
        <f aca="false">""</f>
        <v/>
      </c>
      <c r="BR4" s="22" t="s">
        <v>452</v>
      </c>
      <c r="BS4" s="22" t="s">
        <v>465</v>
      </c>
      <c r="BT4" s="22" t="s">
        <v>452</v>
      </c>
      <c r="BU4" s="22" t="str">
        <f aca="false">"SZ"&amp;BT4</f>
        <v>SZC</v>
      </c>
      <c r="BV4" s="26" t="n">
        <v>1</v>
      </c>
      <c r="BW4" s="26" t="n">
        <v>1</v>
      </c>
      <c r="BX4" s="22" t="s">
        <v>466</v>
      </c>
      <c r="BY4" s="28" t="n">
        <f aca="false">LEN(BX4)</f>
        <v>17</v>
      </c>
      <c r="BZ4" s="28" t="str">
        <f aca="false">BX4&amp;REPT(".",$BY$2-LEN(BX4))</f>
        <v>CpuDataType::Char.....</v>
      </c>
      <c r="CB4" s="22" t="s">
        <v>410</v>
      </c>
      <c r="CC4" s="22" t="s">
        <v>467</v>
      </c>
      <c r="CD4" s="22" t="s">
        <v>468</v>
      </c>
      <c r="CE4" s="22" t="s">
        <v>469</v>
      </c>
      <c r="CF4" s="28" t="n">
        <f aca="false">LEN(CE4)</f>
        <v>8</v>
      </c>
      <c r="CG4" s="28" t="str">
        <f aca="false">CE4&amp;REPT(".",$CF$2-LEN(CE4))</f>
        <v>_AmdLtVl</v>
      </c>
      <c r="CH4" s="27"/>
      <c r="CI4" s="27" t="s">
        <v>462</v>
      </c>
      <c r="CJ4" s="22"/>
    </row>
    <row r="5" customFormat="false" ht="15.95" hidden="false" customHeight="true" outlineLevel="0" collapsed="false">
      <c r="A5" s="22" t="s">
        <v>451</v>
      </c>
      <c r="B5" s="22" t="s">
        <v>168</v>
      </c>
      <c r="C5" s="26" t="s">
        <v>29</v>
      </c>
      <c r="D5" s="27" t="n">
        <f aca="false">4-COUNTIF(F5:I5,".")</f>
        <v>2</v>
      </c>
      <c r="E5" s="27" t="str">
        <f aca="false">IF(ISERROR(SEARCH("Z",F5&amp;G5&amp;H5&amp;I5))=0,"X","-")</f>
        <v>-</v>
      </c>
      <c r="F5" s="26" t="s">
        <v>470</v>
      </c>
      <c r="G5" s="26" t="s">
        <v>470</v>
      </c>
      <c r="H5" s="26" t="s">
        <v>28</v>
      </c>
      <c r="I5" s="26" t="s">
        <v>28</v>
      </c>
      <c r="J5" s="27" t="str">
        <f aca="false">IF(OR(ISERROR(SEARCH(MID($J$2,1,1),F5&amp;G5&amp;H5&amp;I5))=0,ISERROR(SEARCH(MID($J$2,2,1),F5&amp;G5&amp;H5&amp;I5))=0),"X","-")</f>
        <v>-</v>
      </c>
      <c r="K5" s="26" t="s">
        <v>453</v>
      </c>
      <c r="L5" s="26" t="s">
        <v>453</v>
      </c>
      <c r="M5" s="26" t="s">
        <v>28</v>
      </c>
      <c r="N5" s="26" t="s">
        <v>28</v>
      </c>
      <c r="O5" s="28" t="str">
        <f aca="false">IF(OR(K5=$O$2,L5=$O$2,M5=$O$2,N5=$O$2),"X","-")</f>
        <v>-</v>
      </c>
      <c r="R5" s="22" t="s">
        <v>471</v>
      </c>
      <c r="S5" s="22" t="s">
        <v>9</v>
      </c>
      <c r="T5" s="22" t="s">
        <v>455</v>
      </c>
      <c r="W5" s="30" t="str">
        <f aca="false">SUBSTITUTE(SUBSTITUTE(IF(AND(F5="%",K5&lt;&gt;"AD",K5&lt;&gt;"MR"),"Error1","Ok")&amp;" "&amp;IF(AND(G5="%",L5&lt;&gt;"AD",L5&lt;&gt;"MR"),"Error2","Ok")&amp;" "&amp;IF(AND(H5="%",M5&lt;&gt;"AD",M5&lt;&gt;"MR"),"Error3","Ok")&amp;" "&amp;IF(AND(I5="%",N5&lt;&gt;"AD",N5&lt;&gt;"MR"),"Error4","Ok"),"Ok Ok Ok Ok","Passed"),"Ok","")</f>
        <v>Passed</v>
      </c>
      <c r="X5" s="28" t="str">
        <f aca="false">IF(W5&lt;&gt;"Passed","--- Error ---",SUBSTITUTE(SUBSTITUTE(SUBSTITUTE(SUBSTITUTE(SUBSTITUTE(SUBSTITUTE(SUBSTITUTE(SUBSTITUTE(SUBSTITUTE(SUBSTITUTE(SUBSTITUTE(SUBSTITUTE(SUBSTITUTE(SUBSTITUTE(SUBSTITUTE(SUBSTITUTE(SUBSTITUTE(SUBSTITUTE($X$1, "&lt;mnemonic&gt;",""""&amp;B5&amp;""""&amp;REPT(" ",5-LEN(B5))), "&lt;argnr&gt;",D5), "&lt;type1&gt;",VLOOKUP(F5,BR:BZ,9,0)), "&lt;type2&gt;",VLOOKUP(G5,BR:BZ,9,0)), "&lt;type3&gt;",VLOOKUP(H5,BR:BZ,9,0)), "&lt;type4&gt;",VLOOKUP(I5,BR:BZ,9,0)), "&lt;mode1&gt;",VLOOKUP(K5, CB:CG,6,0)),"&lt;mode2&gt;",VLOOKUP(L5,CB:CG,6,0)),"&lt;mode3&gt;",VLOOKUP(M5,CB:CG,6,0)),"&lt;mode4&gt;",VLOOKUP(N5,CB:CG,6,0)), "."," "), "&lt;desc&gt;",R5), "&lt;size&gt;",AU5), "&lt;comma&gt;",IF(B6=""," ",",")),"&lt;off1&gt;",IF(AQ5&lt;&gt;"",AQ5,"0"&amp;REPT(" ",5+AQ$1-1))),"&lt;off2&gt;",IF(AR5&lt;&gt;"",AR5,"0"&amp;REPT(" ",5+AR$1-1))),"&lt;off3&gt;",IF(AS5&lt;&gt;"",AS5,"0"&amp;REPT(" ",5+AS$1-1))),"&lt;off4&gt;",IF(AT5&lt;&gt;"",AT5,"0"&amp;REPT(" ",5+AT$1-1))))</f>
        <v>{ "NEGi" ,2, ISIZ_IAA  , {CpuDataType::Integer  ,CpuDataType::Integer  ,(CpuDataType)0        ,(CpuDataType)0        }, {_AmdAddr,_AmdAddr,_AmdNull,_AmdNull}, {AOFF_I,AOFF_IA,0       ,0        } }, //Negative conversion (Integer)</v>
      </c>
      <c r="Y5" s="31" t="s">
        <v>28</v>
      </c>
      <c r="Z5" s="22" t="str">
        <f aca="false">IF(F5&lt;&gt;".",IF(K5="MR","R",VLOOKUP(F5,$BR:$BT,3,0)),"")</f>
        <v>I</v>
      </c>
      <c r="AA5" s="22" t="str">
        <f aca="false">IF(G5&lt;&gt;".",IF(L5="MR","R",VLOOKUP(G5,$BR:$BT,3,0)),"")</f>
        <v>I</v>
      </c>
      <c r="AB5" s="22" t="str">
        <f aca="false">IF(H5&lt;&gt;".",IF(M5="MR","R",VLOOKUP(H5,$BR:$BT,3,0)),"")</f>
        <v/>
      </c>
      <c r="AC5" s="22" t="str">
        <f aca="false">IF(I5&lt;&gt;".",IF(N5="MR","R",VLOOKUP(I5,$BR:$BT,3,0)),"")</f>
        <v/>
      </c>
      <c r="AD5" s="22" t="str">
        <f aca="false">IF(F5&lt;&gt;".",VLOOKUP(K5,$CB:$CC,2,0),"")</f>
        <v>A</v>
      </c>
      <c r="AE5" s="22" t="str">
        <f aca="false">IF(G5&lt;&gt;".",VLOOKUP(L5,$CB:$CC,2,0),"")</f>
        <v>A</v>
      </c>
      <c r="AF5" s="22" t="str">
        <f aca="false">IF(H5&lt;&gt;".",VLOOKUP(M5,$CB:$CC,2,0),"")</f>
        <v/>
      </c>
      <c r="AG5" s="22" t="str">
        <f aca="false">IF(I5&lt;&gt;".",VLOOKUP(N5,$CB:$CC,2,0),"")</f>
        <v/>
      </c>
      <c r="AH5" s="22" t="str">
        <f aca="false">IF(AD5&lt;&gt;"",IF(OR(AD5="A",AD5="I"),"SZA",VLOOKUP(Z5,$BT$3:$BU$16,2,0)),"")</f>
        <v>SZA</v>
      </c>
      <c r="AI5" s="22" t="str">
        <f aca="false">IF(AE5&lt;&gt;"",IF(OR(AE5="A",AE5="I"),"SZA",VLOOKUP(AA5,$BT$3:$BU$16,2,0)),"")</f>
        <v>SZA</v>
      </c>
      <c r="AJ5" s="22" t="str">
        <f aca="false">IF(AF5&lt;&gt;"",IF(OR(AF5="A",AF5="I"),"SZA",VLOOKUP(AB5,$BT$3:$BU$16,2,0)),"")</f>
        <v/>
      </c>
      <c r="AK5" s="22" t="str">
        <f aca="false">IF(AG5&lt;&gt;"",IF(OR(AG5="A",AG5="I"),"SZA",VLOOKUP(AC5,$BT$3:$BU$16,2,0)),"")</f>
        <v/>
      </c>
      <c r="AL5" s="22" t="str">
        <f aca="false">IF(AD5&lt;&gt;"","I","")</f>
        <v>I</v>
      </c>
      <c r="AM5" s="22" t="str">
        <f aca="false">SUBSTITUTE(IF(AE5&lt;&gt;"",AL5&amp;"+"&amp;AH5,""),"+SZ","")</f>
        <v>IA</v>
      </c>
      <c r="AN5" s="22" t="str">
        <f aca="false">SUBSTITUTE(IF(AF5&lt;&gt;"",AM5&amp;"+"&amp;AI5,""),"+SZ","")</f>
        <v/>
      </c>
      <c r="AO5" s="22" t="str">
        <f aca="false">SUBSTITUTE(IF(AG5&lt;&gt;"",AN5&amp;"+"&amp;AJ5,""),"+SZ","")</f>
        <v/>
      </c>
      <c r="AP5" s="22" t="str">
        <f aca="false">SUBSTITUTE("I"&amp;IF(AH5&lt;&gt;"","+"&amp;AH5,"")&amp;IF(AI5&lt;&gt;"","+"&amp;AI5,"")&amp;IF(AJ5&lt;&gt;"","+"&amp;AJ5,"")&amp;IF(AK5&lt;&gt;"","+"&amp;AK5,""),"+SZ","")</f>
        <v>IAA</v>
      </c>
      <c r="AQ5" s="22" t="str">
        <f aca="false">IF(Z5&lt;&gt;"","AOFF_"&amp;AL5&amp;REPT(" ",AQ$1-LEN(AL5)),"")</f>
        <v>AOFF_I</v>
      </c>
      <c r="AR5" s="22" t="str">
        <f aca="false">IF(AA5&lt;&gt;"","AOFF_"&amp;AM5&amp;REPT(" ",AR$1-LEN(AM5)),"")</f>
        <v>AOFF_IA</v>
      </c>
      <c r="AS5" s="22" t="str">
        <f aca="false">IF(AB5&lt;&gt;"","AOFF_"&amp;AN5&amp;REPT(" ",AS$1-LEN(AN5)),"")</f>
        <v/>
      </c>
      <c r="AT5" s="22" t="str">
        <f aca="false">IF(AC5&lt;&gt;"","AOFF_"&amp;AO5&amp;REPT(" ",AT$1-LEN(AO5)),"")</f>
        <v/>
      </c>
      <c r="AU5" s="22" t="str">
        <f aca="false">"ISIZ_"&amp;AP5&amp;REPT(" ",$AU$1-LEN(AP5))</f>
        <v>ISIZ_IAA  </v>
      </c>
      <c r="AV5" s="26" t="n">
        <f aca="false">IF(Z5&lt;&gt;"",6,"")</f>
        <v>6</v>
      </c>
      <c r="AW5" s="26" t="n">
        <f aca="false">IF(AA5&lt;&gt;"",AV5+VLOOKUP(AH5,$BU$2:$BV$17,2,0),"")</f>
        <v>10</v>
      </c>
      <c r="AX5" s="26" t="str">
        <f aca="false">IF(AB5&lt;&gt;"",AW5+VLOOKUP(AI5,$BU$2:$BV$17,2,0),"")</f>
        <v/>
      </c>
      <c r="AY5" s="26" t="str">
        <f aca="false">IF(AC5&lt;&gt;"",AX5+VLOOKUP(AJ5,$BU$2:$BV$17,2,0),"")</f>
        <v/>
      </c>
      <c r="AZ5" s="26" t="n">
        <f aca="false">6+IF(Z5&lt;&gt;"",VLOOKUP(AH5,$BU$2:$BV$17,2,0),0)+IF(AA5&lt;&gt;"",VLOOKUP(AI5,$BU$2:$BV$17,2,0),0)+IF(AB5&lt;&gt;"",VLOOKUP(AJ5,$BU$2:$BV$17,2,0),0)+IF(AC5&lt;&gt;"",VLOOKUP(AK5,$BU$2:$BV$17,2,0),0)</f>
        <v>14</v>
      </c>
      <c r="BA5" s="26" t="n">
        <f aca="false">IF(Z5&lt;&gt;"",10,"")</f>
        <v>10</v>
      </c>
      <c r="BB5" s="26" t="n">
        <f aca="false">IF(AA5&lt;&gt;"",BA5+VLOOKUP(AH5,$BU$2:$BW$17,3,0),"")</f>
        <v>18</v>
      </c>
      <c r="BC5" s="26" t="str">
        <f aca="false">IF(AB5&lt;&gt;"",BB5+VLOOKUP(AI5,$BU$2:$BW$17,3,0),"")</f>
        <v/>
      </c>
      <c r="BD5" s="26" t="str">
        <f aca="false">IF(AC5&lt;&gt;"",BC5+VLOOKUP(AJ5,$BU$2:$BW$17,3,0),"")</f>
        <v/>
      </c>
      <c r="BE5" s="26" t="n">
        <f aca="false">10+IF(Z5&lt;&gt;"",VLOOKUP(AH5,$BU$2:$BW$17,3,0),0)+IF(AA5&lt;&gt;"",VLOOKUP(AI5,$BU$2:$BW$17,3,0),0)+IF(AB5&lt;&gt;"",VLOOKUP(AJ5,$BU$2:$BW$17,3,0),0)+IF(AC5&lt;&gt;"",VLOOKUP(AK5,$BU$2:$BW$17,3,0),0)</f>
        <v>26</v>
      </c>
      <c r="BF5" s="36" t="str">
        <f aca="false">IF(AV5&lt;&gt;"","#define "&amp;AQ5&amp;" "&amp;AV5&amp;"&lt;end&gt; ","")&amp;IF(AW5&lt;&gt;"","#define "&amp;AR5&amp;" "&amp;AW5&amp;"&lt;end&gt; ","")&amp;IF(AX5&lt;&gt;"","#define "&amp;AS5&amp;" "&amp;AX5&amp;"&lt;end&gt; ","")&amp;IF(AY5&lt;&gt;"","#define "&amp;AT5&amp;" "&amp;AY5&amp;"&lt;end&gt; ","")&amp;"#define "&amp;AU5&amp;" "&amp;AZ5&amp;"&lt;end&gt;"</f>
        <v>#define AOFF_I 6&lt;end&gt; #define AOFF_IA 10&lt;end&gt; #define ISIZ_IAA   14&lt;end&gt;</v>
      </c>
      <c r="BG5" s="36" t="str">
        <f aca="false">IF(BA5&lt;&gt;"","#define "&amp;AQ5&amp;" "&amp;BA5&amp;"&lt;end&gt; ","")&amp;IF(BB5&lt;&gt;"","#define "&amp;AR5&amp;" "&amp;BB5&amp;"&lt;end&gt; ","")&amp;IF(BC5&lt;&gt;"","#define "&amp;AS5&amp;" "&amp;BC5&amp;"&lt;end&gt; ","")&amp;IF(BD5&lt;&gt;"","#define "&amp;AT5&amp;" "&amp;BD5&amp;"&lt;end&gt; ","")&amp;"#define "&amp;AU5&amp;" "&amp;BE5&amp;"&lt;end&gt;"</f>
        <v>#define AOFF_I 10&lt;end&gt; #define AOFF_IA 18&lt;end&gt; #define ISIZ_IAA   26&lt;end&gt;</v>
      </c>
      <c r="BH5" s="22" t="str">
        <f aca="false">"INSTDECODE_"&amp;D5&amp;IF(D5&lt;&gt;0,"_"&amp;CONCATENATE(Z5,AA5,AB5,AC5)&amp;"_"&amp;CONCATENATE(AD5,AE5,AF5,AG5),"")</f>
        <v>INSTDECODE_2_II_AA</v>
      </c>
      <c r="BI5" s="22" t="n">
        <f aca="false">LEN(BH5)</f>
        <v>18</v>
      </c>
      <c r="BJ5" s="22" t="str">
        <f aca="false">IF(Z5&lt;&gt;"","DECODE_"&amp;VLOOKUP(AD5,$CC:$CD,2,0)&amp;"("&amp;BJ$2&amp;","&amp;IF(K5="MR","REF",VLOOKUP(F5,$BR:$BS,2,0))&amp;",Cpu"&amp;PROPER(IF(K5="MR","REF",VLOOKUP(F5,$BR:$BS,2,0)))&amp;","&amp;AQ5&amp;"); ", "")</f>
        <v>DECODE_ADR(1,INT,CpuInt,AOFF_I); </v>
      </c>
      <c r="BK5" s="22" t="str">
        <f aca="false">IF(AA5&lt;&gt;"","DECODE_"&amp;VLOOKUP(AE5,$CC:$CD,2,0)&amp;"("&amp;BK$2&amp;","&amp;IF(L5="MR","REF",VLOOKUP(G5,$BR:$BS,2,0))&amp;",Cpu"&amp;PROPER(IF(L5="MR","REF",VLOOKUP(G5,$BR:$BS,2,0)))&amp;","&amp;AR5&amp;"); ", "")</f>
        <v>DECODE_ADR(2,INT,CpuInt,AOFF_IA); </v>
      </c>
      <c r="BL5" s="22" t="str">
        <f aca="false">IF(AB5&lt;&gt;"","DECODE_"&amp;VLOOKUP(AF5,$CC:$CD,2,0)&amp;"("&amp;BL$2&amp;","&amp;IF(M5="MR","REF",VLOOKUP(H5,$BR:$BS,2,0))&amp;",Cpu"&amp;PROPER(IF(M5="MR","REF",VLOOKUP(H5,$BR:$BS,2,0)))&amp;","&amp;AS5&amp;"); ", "")</f>
        <v/>
      </c>
      <c r="BM5" s="22" t="str">
        <f aca="false">IF(AC5&lt;&gt;"","DECODE_"&amp;VLOOKUP(AG5,$CC:$CD,2,0)&amp;"("&amp;BM$2&amp;","&amp;IF(N5="MR","REF",VLOOKUP(I5,$BR:$BS,2,0))&amp;",Cpu"&amp;PROPER(IF(N5="MR","REF",VLOOKUP(I5,$BR:$BS,2,0)))&amp;","&amp;AT5&amp;"); ", "")</f>
        <v/>
      </c>
      <c r="BN5" s="22" t="str">
        <f aca="false">IF(ISERROR(VLOOKUP(BO5,BO$2:BO4,1,0))=0,"X","")</f>
        <v/>
      </c>
      <c r="BO5" s="22" t="str">
        <f aca="false">SUBSTITUTE("#define "&amp;BH5&amp;REPT(" ",28-LEN(BH5))&amp;BJ5&amp;BK5&amp;BL5&amp;BM5,"%","D")</f>
        <v>#define INSTDECODE_2_II_AA          DECODE_ADR(1,INT,CpuInt,AOFF_I); DECODE_ADR(2,INT,CpuInt,AOFF_IA); </v>
      </c>
      <c r="BP5" s="22" t="str">
        <f aca="false">"#define "&amp;SUBSTITUTE(BH5,"INSTDECODE_",IF(P5="X","JMP_","")&amp;IF(Q5="X","CONST_","")&amp;"INSTEND_")&amp;IF(Q5="X",REPT(" ",20-LEN(BH5)),IF(P5="X",REPT(" ",22-LEN(BH5)),REPT(" ",26-LEN(BH5))))&amp;" "&amp;IF(P5="X","","IP+="&amp;TRIM(AU5)&amp;"; "&amp;REPT(" ",10-LEN(TRIM(AU5))))&amp;IF(Q5="X","CONST_INST_DISPATCH;","PROG_INST_DISPATCH;")</f>
        <v>#define INSTEND_2_II_AA         IP+=ISIZ_IAA;   PROG_INST_DISPATCH;</v>
      </c>
      <c r="BQ5" s="22" t="str">
        <f aca="false">""</f>
        <v/>
      </c>
      <c r="BR5" s="22" t="s">
        <v>463</v>
      </c>
      <c r="BS5" s="22" t="s">
        <v>261</v>
      </c>
      <c r="BT5" s="22" t="s">
        <v>463</v>
      </c>
      <c r="BU5" s="22" t="str">
        <f aca="false">"SZ"&amp;BT5</f>
        <v>SZW</v>
      </c>
      <c r="BV5" s="26" t="n">
        <v>2</v>
      </c>
      <c r="BW5" s="26" t="n">
        <v>2</v>
      </c>
      <c r="BX5" s="22" t="s">
        <v>472</v>
      </c>
      <c r="BY5" s="28" t="n">
        <f aca="false">LEN(BX5)</f>
        <v>18</v>
      </c>
      <c r="BZ5" s="28" t="str">
        <f aca="false">BX5&amp;REPT(".",$BY$2-LEN(BX5))</f>
        <v>CpuDataType::Short....</v>
      </c>
      <c r="CB5" s="22" t="s">
        <v>28</v>
      </c>
      <c r="CE5" s="22" t="s">
        <v>473</v>
      </c>
      <c r="CF5" s="28" t="n">
        <f aca="false">LEN(CE5)</f>
        <v>8</v>
      </c>
      <c r="CG5" s="28" t="str">
        <f aca="false">CE5&amp;REPT(".",$CF$2-LEN(CE5))</f>
        <v>_AmdNull</v>
      </c>
      <c r="CH5" s="27"/>
      <c r="CI5" s="27"/>
      <c r="CJ5" s="22"/>
    </row>
    <row r="6" customFormat="false" ht="15.95" hidden="false" customHeight="true" outlineLevel="0" collapsed="false">
      <c r="A6" s="22" t="s">
        <v>451</v>
      </c>
      <c r="B6" s="22" t="s">
        <v>169</v>
      </c>
      <c r="C6" s="26" t="s">
        <v>29</v>
      </c>
      <c r="D6" s="27" t="n">
        <f aca="false">4-COUNTIF(F6:I6,".")</f>
        <v>2</v>
      </c>
      <c r="E6" s="27" t="str">
        <f aca="false">IF(ISERROR(SEARCH("Z",F6&amp;G6&amp;H6&amp;I6))=0,"X","-")</f>
        <v>-</v>
      </c>
      <c r="F6" s="26" t="s">
        <v>474</v>
      </c>
      <c r="G6" s="26" t="s">
        <v>474</v>
      </c>
      <c r="H6" s="26" t="s">
        <v>28</v>
      </c>
      <c r="I6" s="26" t="s">
        <v>28</v>
      </c>
      <c r="J6" s="27" t="str">
        <f aca="false">IF(OR(ISERROR(SEARCH(MID($J$2,1,1),F6&amp;G6&amp;H6&amp;I6))=0,ISERROR(SEARCH(MID($J$2,2,1),F6&amp;G6&amp;H6&amp;I6))=0),"X","-")</f>
        <v>-</v>
      </c>
      <c r="K6" s="26" t="s">
        <v>453</v>
      </c>
      <c r="L6" s="26" t="s">
        <v>453</v>
      </c>
      <c r="M6" s="26" t="s">
        <v>28</v>
      </c>
      <c r="N6" s="26" t="s">
        <v>28</v>
      </c>
      <c r="O6" s="28" t="str">
        <f aca="false">IF(OR(K6=$O$2,L6=$O$2,M6=$O$2,N6=$O$2),"X","-")</f>
        <v>-</v>
      </c>
      <c r="R6" s="22" t="s">
        <v>475</v>
      </c>
      <c r="S6" s="22" t="s">
        <v>9</v>
      </c>
      <c r="T6" s="22" t="s">
        <v>455</v>
      </c>
      <c r="W6" s="30" t="str">
        <f aca="false">SUBSTITUTE(SUBSTITUTE(IF(AND(F6="%",K6&lt;&gt;"AD",K6&lt;&gt;"MR"),"Error1","Ok")&amp;" "&amp;IF(AND(G6="%",L6&lt;&gt;"AD",L6&lt;&gt;"MR"),"Error2","Ok")&amp;" "&amp;IF(AND(H6="%",M6&lt;&gt;"AD",M6&lt;&gt;"MR"),"Error3","Ok")&amp;" "&amp;IF(AND(I6="%",N6&lt;&gt;"AD",N6&lt;&gt;"MR"),"Error4","Ok"),"Ok Ok Ok Ok","Passed"),"Ok","")</f>
        <v>Passed</v>
      </c>
      <c r="X6" s="28" t="str">
        <f aca="false">IF(W6&lt;&gt;"Passed","--- Error ---",SUBSTITUTE(SUBSTITUTE(SUBSTITUTE(SUBSTITUTE(SUBSTITUTE(SUBSTITUTE(SUBSTITUTE(SUBSTITUTE(SUBSTITUTE(SUBSTITUTE(SUBSTITUTE(SUBSTITUTE(SUBSTITUTE(SUBSTITUTE(SUBSTITUTE(SUBSTITUTE(SUBSTITUTE(SUBSTITUTE($X$1, "&lt;mnemonic&gt;",""""&amp;B6&amp;""""&amp;REPT(" ",5-LEN(B6))), "&lt;argnr&gt;",D6), "&lt;type1&gt;",VLOOKUP(F6,BR:BZ,9,0)), "&lt;type2&gt;",VLOOKUP(G6,BR:BZ,9,0)), "&lt;type3&gt;",VLOOKUP(H6,BR:BZ,9,0)), "&lt;type4&gt;",VLOOKUP(I6,BR:BZ,9,0)), "&lt;mode1&gt;",VLOOKUP(K6, CB:CG,6,0)),"&lt;mode2&gt;",VLOOKUP(L6,CB:CG,6,0)),"&lt;mode3&gt;",VLOOKUP(M6,CB:CG,6,0)),"&lt;mode4&gt;",VLOOKUP(N6,CB:CG,6,0)), "."," "), "&lt;desc&gt;",R6), "&lt;size&gt;",AU6), "&lt;comma&gt;",IF(B7=""," ",",")),"&lt;off1&gt;",IF(AQ6&lt;&gt;"",AQ6,"0"&amp;REPT(" ",5+AQ$1-1))),"&lt;off2&gt;",IF(AR6&lt;&gt;"",AR6,"0"&amp;REPT(" ",5+AR$1-1))),"&lt;off3&gt;",IF(AS6&lt;&gt;"",AS6,"0"&amp;REPT(" ",5+AS$1-1))),"&lt;off4&gt;",IF(AT6&lt;&gt;"",AT6,"0"&amp;REPT(" ",5+AT$1-1))))</f>
        <v>{ "NEGl" ,2, ISIZ_IAA  , {CpuDataType::Long     ,CpuDataType::Long     ,(CpuDataType)0        ,(CpuDataType)0        }, {_AmdAddr,_AmdAddr,_AmdNull,_AmdNull}, {AOFF_I,AOFF_IA,0       ,0        } }, //Negative conversion (Long)</v>
      </c>
      <c r="Y6" s="31" t="s">
        <v>28</v>
      </c>
      <c r="Z6" s="22" t="str">
        <f aca="false">IF(F6&lt;&gt;".",IF(K6="MR","R",VLOOKUP(F6,$BR:$BT,3,0)),"")</f>
        <v>L</v>
      </c>
      <c r="AA6" s="22" t="str">
        <f aca="false">IF(G6&lt;&gt;".",IF(L6="MR","R",VLOOKUP(G6,$BR:$BT,3,0)),"")</f>
        <v>L</v>
      </c>
      <c r="AB6" s="22" t="str">
        <f aca="false">IF(H6&lt;&gt;".",IF(M6="MR","R",VLOOKUP(H6,$BR:$BT,3,0)),"")</f>
        <v/>
      </c>
      <c r="AC6" s="22" t="str">
        <f aca="false">IF(I6&lt;&gt;".",IF(N6="MR","R",VLOOKUP(I6,$BR:$BT,3,0)),"")</f>
        <v/>
      </c>
      <c r="AD6" s="22" t="str">
        <f aca="false">IF(F6&lt;&gt;".",VLOOKUP(K6,$CB:$CC,2,0),"")</f>
        <v>A</v>
      </c>
      <c r="AE6" s="22" t="str">
        <f aca="false">IF(G6&lt;&gt;".",VLOOKUP(L6,$CB:$CC,2,0),"")</f>
        <v>A</v>
      </c>
      <c r="AF6" s="22" t="str">
        <f aca="false">IF(H6&lt;&gt;".",VLOOKUP(M6,$CB:$CC,2,0),"")</f>
        <v/>
      </c>
      <c r="AG6" s="22" t="str">
        <f aca="false">IF(I6&lt;&gt;".",VLOOKUP(N6,$CB:$CC,2,0),"")</f>
        <v/>
      </c>
      <c r="AH6" s="22" t="str">
        <f aca="false">IF(AD6&lt;&gt;"",IF(OR(AD6="A",AD6="I"),"SZA",VLOOKUP(Z6,$BT$3:$BU$16,2,0)),"")</f>
        <v>SZA</v>
      </c>
      <c r="AI6" s="22" t="str">
        <f aca="false">IF(AE6&lt;&gt;"",IF(OR(AE6="A",AE6="I"),"SZA",VLOOKUP(AA6,$BT$3:$BU$16,2,0)),"")</f>
        <v>SZA</v>
      </c>
      <c r="AJ6" s="22" t="str">
        <f aca="false">IF(AF6&lt;&gt;"",IF(OR(AF6="A",AF6="I"),"SZA",VLOOKUP(AB6,$BT$3:$BU$16,2,0)),"")</f>
        <v/>
      </c>
      <c r="AK6" s="22" t="str">
        <f aca="false">IF(AG6&lt;&gt;"",IF(OR(AG6="A",AG6="I"),"SZA",VLOOKUP(AC6,$BT$3:$BU$16,2,0)),"")</f>
        <v/>
      </c>
      <c r="AL6" s="22" t="str">
        <f aca="false">IF(AD6&lt;&gt;"","I","")</f>
        <v>I</v>
      </c>
      <c r="AM6" s="22" t="str">
        <f aca="false">SUBSTITUTE(IF(AE6&lt;&gt;"",AL6&amp;"+"&amp;AH6,""),"+SZ","")</f>
        <v>IA</v>
      </c>
      <c r="AN6" s="22" t="str">
        <f aca="false">SUBSTITUTE(IF(AF6&lt;&gt;"",AM6&amp;"+"&amp;AI6,""),"+SZ","")</f>
        <v/>
      </c>
      <c r="AO6" s="22" t="str">
        <f aca="false">SUBSTITUTE(IF(AG6&lt;&gt;"",AN6&amp;"+"&amp;AJ6,""),"+SZ","")</f>
        <v/>
      </c>
      <c r="AP6" s="22" t="str">
        <f aca="false">SUBSTITUTE("I"&amp;IF(AH6&lt;&gt;"","+"&amp;AH6,"")&amp;IF(AI6&lt;&gt;"","+"&amp;AI6,"")&amp;IF(AJ6&lt;&gt;"","+"&amp;AJ6,"")&amp;IF(AK6&lt;&gt;"","+"&amp;AK6,""),"+SZ","")</f>
        <v>IAA</v>
      </c>
      <c r="AQ6" s="22" t="str">
        <f aca="false">IF(Z6&lt;&gt;"","AOFF_"&amp;AL6&amp;REPT(" ",AQ$1-LEN(AL6)),"")</f>
        <v>AOFF_I</v>
      </c>
      <c r="AR6" s="22" t="str">
        <f aca="false">IF(AA6&lt;&gt;"","AOFF_"&amp;AM6&amp;REPT(" ",AR$1-LEN(AM6)),"")</f>
        <v>AOFF_IA</v>
      </c>
      <c r="AS6" s="22" t="str">
        <f aca="false">IF(AB6&lt;&gt;"","AOFF_"&amp;AN6&amp;REPT(" ",AS$1-LEN(AN6)),"")</f>
        <v/>
      </c>
      <c r="AT6" s="22" t="str">
        <f aca="false">IF(AC6&lt;&gt;"","AOFF_"&amp;AO6&amp;REPT(" ",AT$1-LEN(AO6)),"")</f>
        <v/>
      </c>
      <c r="AU6" s="22" t="str">
        <f aca="false">"ISIZ_"&amp;AP6&amp;REPT(" ",$AU$1-LEN(AP6))</f>
        <v>ISIZ_IAA  </v>
      </c>
      <c r="AV6" s="26" t="n">
        <f aca="false">IF(Z6&lt;&gt;"",6,"")</f>
        <v>6</v>
      </c>
      <c r="AW6" s="26" t="n">
        <f aca="false">IF(AA6&lt;&gt;"",AV6+VLOOKUP(AH6,$BU$2:$BV$17,2,0),"")</f>
        <v>10</v>
      </c>
      <c r="AX6" s="26" t="str">
        <f aca="false">IF(AB6&lt;&gt;"",AW6+VLOOKUP(AI6,$BU$2:$BV$17,2,0),"")</f>
        <v/>
      </c>
      <c r="AY6" s="26" t="str">
        <f aca="false">IF(AC6&lt;&gt;"",AX6+VLOOKUP(AJ6,$BU$2:$BV$17,2,0),"")</f>
        <v/>
      </c>
      <c r="AZ6" s="26" t="n">
        <f aca="false">6+IF(Z6&lt;&gt;"",VLOOKUP(AH6,$BU$2:$BV$17,2,0),0)+IF(AA6&lt;&gt;"",VLOOKUP(AI6,$BU$2:$BV$17,2,0),0)+IF(AB6&lt;&gt;"",VLOOKUP(AJ6,$BU$2:$BV$17,2,0),0)+IF(AC6&lt;&gt;"",VLOOKUP(AK6,$BU$2:$BV$17,2,0),0)</f>
        <v>14</v>
      </c>
      <c r="BA6" s="26" t="n">
        <f aca="false">IF(Z6&lt;&gt;"",10,"")</f>
        <v>10</v>
      </c>
      <c r="BB6" s="26" t="n">
        <f aca="false">IF(AA6&lt;&gt;"",BA6+VLOOKUP(AH6,$BU$2:$BW$17,3,0),"")</f>
        <v>18</v>
      </c>
      <c r="BC6" s="26" t="str">
        <f aca="false">IF(AB6&lt;&gt;"",BB6+VLOOKUP(AI6,$BU$2:$BW$17,3,0),"")</f>
        <v/>
      </c>
      <c r="BD6" s="26" t="str">
        <f aca="false">IF(AC6&lt;&gt;"",BC6+VLOOKUP(AJ6,$BU$2:$BW$17,3,0),"")</f>
        <v/>
      </c>
      <c r="BE6" s="26" t="n">
        <f aca="false">10+IF(Z6&lt;&gt;"",VLOOKUP(AH6,$BU$2:$BW$17,3,0),0)+IF(AA6&lt;&gt;"",VLOOKUP(AI6,$BU$2:$BW$17,3,0),0)+IF(AB6&lt;&gt;"",VLOOKUP(AJ6,$BU$2:$BW$17,3,0),0)+IF(AC6&lt;&gt;"",VLOOKUP(AK6,$BU$2:$BW$17,3,0),0)</f>
        <v>26</v>
      </c>
      <c r="BF6" s="36" t="str">
        <f aca="false">IF(AV6&lt;&gt;"","#define "&amp;AQ6&amp;" "&amp;AV6&amp;"&lt;end&gt; ","")&amp;IF(AW6&lt;&gt;"","#define "&amp;AR6&amp;" "&amp;AW6&amp;"&lt;end&gt; ","")&amp;IF(AX6&lt;&gt;"","#define "&amp;AS6&amp;" "&amp;AX6&amp;"&lt;end&gt; ","")&amp;IF(AY6&lt;&gt;"","#define "&amp;AT6&amp;" "&amp;AY6&amp;"&lt;end&gt; ","")&amp;"#define "&amp;AU6&amp;" "&amp;AZ6&amp;"&lt;end&gt;"</f>
        <v>#define AOFF_I 6&lt;end&gt; #define AOFF_IA 10&lt;end&gt; #define ISIZ_IAA   14&lt;end&gt;</v>
      </c>
      <c r="BG6" s="36" t="str">
        <f aca="false">IF(BA6&lt;&gt;"","#define "&amp;AQ6&amp;" "&amp;BA6&amp;"&lt;end&gt; ","")&amp;IF(BB6&lt;&gt;"","#define "&amp;AR6&amp;" "&amp;BB6&amp;"&lt;end&gt; ","")&amp;IF(BC6&lt;&gt;"","#define "&amp;AS6&amp;" "&amp;BC6&amp;"&lt;end&gt; ","")&amp;IF(BD6&lt;&gt;"","#define "&amp;AT6&amp;" "&amp;BD6&amp;"&lt;end&gt; ","")&amp;"#define "&amp;AU6&amp;" "&amp;BE6&amp;"&lt;end&gt;"</f>
        <v>#define AOFF_I 10&lt;end&gt; #define AOFF_IA 18&lt;end&gt; #define ISIZ_IAA   26&lt;end&gt;</v>
      </c>
      <c r="BH6" s="22" t="str">
        <f aca="false">"INSTDECODE_"&amp;D6&amp;IF(D6&lt;&gt;0,"_"&amp;CONCATENATE(Z6,AA6,AB6,AC6)&amp;"_"&amp;CONCATENATE(AD6,AE6,AF6,AG6),"")</f>
        <v>INSTDECODE_2_LL_AA</v>
      </c>
      <c r="BI6" s="22" t="n">
        <f aca="false">LEN(BH6)</f>
        <v>18</v>
      </c>
      <c r="BJ6" s="22" t="str">
        <f aca="false">IF(Z6&lt;&gt;"","DECODE_"&amp;VLOOKUP(AD6,$CC:$CD,2,0)&amp;"("&amp;BJ$2&amp;","&amp;IF(K6="MR","REF",VLOOKUP(F6,$BR:$BS,2,0))&amp;",Cpu"&amp;PROPER(IF(K6="MR","REF",VLOOKUP(F6,$BR:$BS,2,0)))&amp;","&amp;AQ6&amp;"); ", "")</f>
        <v>DECODE_ADR(1,LON,CpuLon,AOFF_I); </v>
      </c>
      <c r="BK6" s="22" t="str">
        <f aca="false">IF(AA6&lt;&gt;"","DECODE_"&amp;VLOOKUP(AE6,$CC:$CD,2,0)&amp;"("&amp;BK$2&amp;","&amp;IF(L6="MR","REF",VLOOKUP(G6,$BR:$BS,2,0))&amp;",Cpu"&amp;PROPER(IF(L6="MR","REF",VLOOKUP(G6,$BR:$BS,2,0)))&amp;","&amp;AR6&amp;"); ", "")</f>
        <v>DECODE_ADR(2,LON,CpuLon,AOFF_IA); </v>
      </c>
      <c r="BL6" s="22" t="str">
        <f aca="false">IF(AB6&lt;&gt;"","DECODE_"&amp;VLOOKUP(AF6,$CC:$CD,2,0)&amp;"("&amp;BL$2&amp;","&amp;IF(M6="MR","REF",VLOOKUP(H6,$BR:$BS,2,0))&amp;",Cpu"&amp;PROPER(IF(M6="MR","REF",VLOOKUP(H6,$BR:$BS,2,0)))&amp;","&amp;AS6&amp;"); ", "")</f>
        <v/>
      </c>
      <c r="BM6" s="22" t="str">
        <f aca="false">IF(AC6&lt;&gt;"","DECODE_"&amp;VLOOKUP(AG6,$CC:$CD,2,0)&amp;"("&amp;BM$2&amp;","&amp;IF(N6="MR","REF",VLOOKUP(I6,$BR:$BS,2,0))&amp;",Cpu"&amp;PROPER(IF(N6="MR","REF",VLOOKUP(I6,$BR:$BS,2,0)))&amp;","&amp;AT6&amp;"); ", "")</f>
        <v/>
      </c>
      <c r="BN6" s="22" t="str">
        <f aca="false">IF(ISERROR(VLOOKUP(BO6,BO$2:BO5,1,0))=0,"X","")</f>
        <v/>
      </c>
      <c r="BO6" s="22" t="str">
        <f aca="false">SUBSTITUTE("#define "&amp;BH6&amp;REPT(" ",28-LEN(BH6))&amp;BJ6&amp;BK6&amp;BL6&amp;BM6,"%","D")</f>
        <v>#define INSTDECODE_2_LL_AA          DECODE_ADR(1,LON,CpuLon,AOFF_I); DECODE_ADR(2,LON,CpuLon,AOFF_IA); </v>
      </c>
      <c r="BP6" s="22" t="str">
        <f aca="false">"#define "&amp;SUBSTITUTE(BH6,"INSTDECODE_",IF(P6="X","JMP_","")&amp;IF(Q6="X","CONST_","")&amp;"INSTEND_")&amp;IF(Q6="X",REPT(" ",20-LEN(BH6)),IF(P6="X",REPT(" ",22-LEN(BH6)),REPT(" ",26-LEN(BH6))))&amp;" "&amp;IF(P6="X","","IP+="&amp;TRIM(AU6)&amp;"; "&amp;REPT(" ",10-LEN(TRIM(AU6))))&amp;IF(Q6="X","CONST_INST_DISPATCH;","PROG_INST_DISPATCH;")</f>
        <v>#define INSTEND_2_LL_AA         IP+=ISIZ_IAA;   PROG_INST_DISPATCH;</v>
      </c>
      <c r="BQ6" s="22" t="str">
        <f aca="false">""</f>
        <v/>
      </c>
      <c r="BR6" s="22" t="s">
        <v>470</v>
      </c>
      <c r="BS6" s="22" t="s">
        <v>476</v>
      </c>
      <c r="BT6" s="22" t="s">
        <v>470</v>
      </c>
      <c r="BU6" s="22" t="str">
        <f aca="false">"SZ"&amp;BT6</f>
        <v>SZI</v>
      </c>
      <c r="BV6" s="26" t="n">
        <v>4</v>
      </c>
      <c r="BW6" s="26" t="n">
        <v>4</v>
      </c>
      <c r="BX6" s="22" t="s">
        <v>477</v>
      </c>
      <c r="BY6" s="28" t="n">
        <f aca="false">LEN(BX6)</f>
        <v>20</v>
      </c>
      <c r="BZ6" s="28" t="str">
        <f aca="false">BX6&amp;REPT(".",$BY$2-LEN(BX6))</f>
        <v>CpuDataType::Integer..</v>
      </c>
      <c r="CF6" s="28"/>
      <c r="CG6" s="28"/>
      <c r="CH6" s="27"/>
      <c r="CI6" s="27"/>
      <c r="CJ6" s="22"/>
    </row>
    <row r="7" customFormat="false" ht="15.95" hidden="false" customHeight="true" outlineLevel="0" collapsed="false">
      <c r="A7" s="22" t="s">
        <v>451</v>
      </c>
      <c r="B7" s="22" t="s">
        <v>170</v>
      </c>
      <c r="C7" s="26" t="s">
        <v>29</v>
      </c>
      <c r="D7" s="27" t="n">
        <f aca="false">4-COUNTIF(F7:I7,".")</f>
        <v>2</v>
      </c>
      <c r="E7" s="27" t="str">
        <f aca="false">IF(ISERROR(SEARCH("Z",F7&amp;G7&amp;H7&amp;I7))=0,"X","-")</f>
        <v>-</v>
      </c>
      <c r="F7" s="26" t="s">
        <v>478</v>
      </c>
      <c r="G7" s="26" t="s">
        <v>478</v>
      </c>
      <c r="H7" s="26" t="s">
        <v>28</v>
      </c>
      <c r="I7" s="26" t="s">
        <v>28</v>
      </c>
      <c r="J7" s="27" t="str">
        <f aca="false">IF(OR(ISERROR(SEARCH(MID($J$2,1,1),F7&amp;G7&amp;H7&amp;I7))=0,ISERROR(SEARCH(MID($J$2,2,1),F7&amp;G7&amp;H7&amp;I7))=0),"X","-")</f>
        <v>-</v>
      </c>
      <c r="K7" s="26" t="s">
        <v>453</v>
      </c>
      <c r="L7" s="26" t="s">
        <v>453</v>
      </c>
      <c r="M7" s="26" t="s">
        <v>28</v>
      </c>
      <c r="N7" s="26" t="s">
        <v>28</v>
      </c>
      <c r="O7" s="28" t="str">
        <f aca="false">IF(OR(K7=$O$2,L7=$O$2,M7=$O$2,N7=$O$2),"X","-")</f>
        <v>-</v>
      </c>
      <c r="R7" s="22" t="s">
        <v>479</v>
      </c>
      <c r="S7" s="22" t="s">
        <v>9</v>
      </c>
      <c r="T7" s="22" t="s">
        <v>455</v>
      </c>
      <c r="W7" s="30" t="str">
        <f aca="false">SUBSTITUTE(SUBSTITUTE(IF(AND(F7="%",K7&lt;&gt;"AD",K7&lt;&gt;"MR"),"Error1","Ok")&amp;" "&amp;IF(AND(G7="%",L7&lt;&gt;"AD",L7&lt;&gt;"MR"),"Error2","Ok")&amp;" "&amp;IF(AND(H7="%",M7&lt;&gt;"AD",M7&lt;&gt;"MR"),"Error3","Ok")&amp;" "&amp;IF(AND(I7="%",N7&lt;&gt;"AD",N7&lt;&gt;"MR"),"Error4","Ok"),"Ok Ok Ok Ok","Passed"),"Ok","")</f>
        <v>Passed</v>
      </c>
      <c r="X7" s="28" t="str">
        <f aca="false">IF(W7&lt;&gt;"Passed","--- Error ---",SUBSTITUTE(SUBSTITUTE(SUBSTITUTE(SUBSTITUTE(SUBSTITUTE(SUBSTITUTE(SUBSTITUTE(SUBSTITUTE(SUBSTITUTE(SUBSTITUTE(SUBSTITUTE(SUBSTITUTE(SUBSTITUTE(SUBSTITUTE(SUBSTITUTE(SUBSTITUTE(SUBSTITUTE(SUBSTITUTE($X$1, "&lt;mnemonic&gt;",""""&amp;B7&amp;""""&amp;REPT(" ",5-LEN(B7))), "&lt;argnr&gt;",D7), "&lt;type1&gt;",VLOOKUP(F7,BR:BZ,9,0)), "&lt;type2&gt;",VLOOKUP(G7,BR:BZ,9,0)), "&lt;type3&gt;",VLOOKUP(H7,BR:BZ,9,0)), "&lt;type4&gt;",VLOOKUP(I7,BR:BZ,9,0)), "&lt;mode1&gt;",VLOOKUP(K7, CB:CG,6,0)),"&lt;mode2&gt;",VLOOKUP(L7,CB:CG,6,0)),"&lt;mode3&gt;",VLOOKUP(M7,CB:CG,6,0)),"&lt;mode4&gt;",VLOOKUP(N7,CB:CG,6,0)), "."," "), "&lt;desc&gt;",R7), "&lt;size&gt;",AU7), "&lt;comma&gt;",IF(B8=""," ",",")),"&lt;off1&gt;",IF(AQ7&lt;&gt;"",AQ7,"0"&amp;REPT(" ",5+AQ$1-1))),"&lt;off2&gt;",IF(AR7&lt;&gt;"",AR7,"0"&amp;REPT(" ",5+AR$1-1))),"&lt;off3&gt;",IF(AS7&lt;&gt;"",AS7,"0"&amp;REPT(" ",5+AS$1-1))),"&lt;off4&gt;",IF(AT7&lt;&gt;"",AT7,"0"&amp;REPT(" ",5+AT$1-1))))</f>
        <v>{ "NEGf" ,2, ISIZ_IAA  , {CpuDataType::Float    ,CpuDataType::Float    ,(CpuDataType)0        ,(CpuDataType)0        }, {_AmdAddr,_AmdAddr,_AmdNull,_AmdNull}, {AOFF_I,AOFF_IA,0       ,0        } }, //Negative conversion (Float)</v>
      </c>
      <c r="Y7" s="31" t="s">
        <v>28</v>
      </c>
      <c r="Z7" s="22" t="str">
        <f aca="false">IF(F7&lt;&gt;".",IF(K7="MR","R",VLOOKUP(F7,$BR:$BT,3,0)),"")</f>
        <v>F</v>
      </c>
      <c r="AA7" s="22" t="str">
        <f aca="false">IF(G7&lt;&gt;".",IF(L7="MR","R",VLOOKUP(G7,$BR:$BT,3,0)),"")</f>
        <v>F</v>
      </c>
      <c r="AB7" s="22" t="str">
        <f aca="false">IF(H7&lt;&gt;".",IF(M7="MR","R",VLOOKUP(H7,$BR:$BT,3,0)),"")</f>
        <v/>
      </c>
      <c r="AC7" s="22" t="str">
        <f aca="false">IF(I7&lt;&gt;".",IF(N7="MR","R",VLOOKUP(I7,$BR:$BT,3,0)),"")</f>
        <v/>
      </c>
      <c r="AD7" s="22" t="str">
        <f aca="false">IF(F7&lt;&gt;".",VLOOKUP(K7,$CB:$CC,2,0),"")</f>
        <v>A</v>
      </c>
      <c r="AE7" s="22" t="str">
        <f aca="false">IF(G7&lt;&gt;".",VLOOKUP(L7,$CB:$CC,2,0),"")</f>
        <v>A</v>
      </c>
      <c r="AF7" s="22" t="str">
        <f aca="false">IF(H7&lt;&gt;".",VLOOKUP(M7,$CB:$CC,2,0),"")</f>
        <v/>
      </c>
      <c r="AG7" s="22" t="str">
        <f aca="false">IF(I7&lt;&gt;".",VLOOKUP(N7,$CB:$CC,2,0),"")</f>
        <v/>
      </c>
      <c r="AH7" s="22" t="str">
        <f aca="false">IF(AD7&lt;&gt;"",IF(OR(AD7="A",AD7="I"),"SZA",VLOOKUP(Z7,$BT$3:$BU$16,2,0)),"")</f>
        <v>SZA</v>
      </c>
      <c r="AI7" s="22" t="str">
        <f aca="false">IF(AE7&lt;&gt;"",IF(OR(AE7="A",AE7="I"),"SZA",VLOOKUP(AA7,$BT$3:$BU$16,2,0)),"")</f>
        <v>SZA</v>
      </c>
      <c r="AJ7" s="22" t="str">
        <f aca="false">IF(AF7&lt;&gt;"",IF(OR(AF7="A",AF7="I"),"SZA",VLOOKUP(AB7,$BT$3:$BU$16,2,0)),"")</f>
        <v/>
      </c>
      <c r="AK7" s="22" t="str">
        <f aca="false">IF(AG7&lt;&gt;"",IF(OR(AG7="A",AG7="I"),"SZA",VLOOKUP(AC7,$BT$3:$BU$16,2,0)),"")</f>
        <v/>
      </c>
      <c r="AL7" s="22" t="str">
        <f aca="false">IF(AD7&lt;&gt;"","I","")</f>
        <v>I</v>
      </c>
      <c r="AM7" s="22" t="str">
        <f aca="false">SUBSTITUTE(IF(AE7&lt;&gt;"",AL7&amp;"+"&amp;AH7,""),"+SZ","")</f>
        <v>IA</v>
      </c>
      <c r="AN7" s="22" t="str">
        <f aca="false">SUBSTITUTE(IF(AF7&lt;&gt;"",AM7&amp;"+"&amp;AI7,""),"+SZ","")</f>
        <v/>
      </c>
      <c r="AO7" s="22" t="str">
        <f aca="false">SUBSTITUTE(IF(AG7&lt;&gt;"",AN7&amp;"+"&amp;AJ7,""),"+SZ","")</f>
        <v/>
      </c>
      <c r="AP7" s="22" t="str">
        <f aca="false">SUBSTITUTE("I"&amp;IF(AH7&lt;&gt;"","+"&amp;AH7,"")&amp;IF(AI7&lt;&gt;"","+"&amp;AI7,"")&amp;IF(AJ7&lt;&gt;"","+"&amp;AJ7,"")&amp;IF(AK7&lt;&gt;"","+"&amp;AK7,""),"+SZ","")</f>
        <v>IAA</v>
      </c>
      <c r="AQ7" s="22" t="str">
        <f aca="false">IF(Z7&lt;&gt;"","AOFF_"&amp;AL7&amp;REPT(" ",AQ$1-LEN(AL7)),"")</f>
        <v>AOFF_I</v>
      </c>
      <c r="AR7" s="22" t="str">
        <f aca="false">IF(AA7&lt;&gt;"","AOFF_"&amp;AM7&amp;REPT(" ",AR$1-LEN(AM7)),"")</f>
        <v>AOFF_IA</v>
      </c>
      <c r="AS7" s="22" t="str">
        <f aca="false">IF(AB7&lt;&gt;"","AOFF_"&amp;AN7&amp;REPT(" ",AS$1-LEN(AN7)),"")</f>
        <v/>
      </c>
      <c r="AT7" s="22" t="str">
        <f aca="false">IF(AC7&lt;&gt;"","AOFF_"&amp;AO7&amp;REPT(" ",AT$1-LEN(AO7)),"")</f>
        <v/>
      </c>
      <c r="AU7" s="22" t="str">
        <f aca="false">"ISIZ_"&amp;AP7&amp;REPT(" ",$AU$1-LEN(AP7))</f>
        <v>ISIZ_IAA  </v>
      </c>
      <c r="AV7" s="26" t="n">
        <f aca="false">IF(Z7&lt;&gt;"",6,"")</f>
        <v>6</v>
      </c>
      <c r="AW7" s="26" t="n">
        <f aca="false">IF(AA7&lt;&gt;"",AV7+VLOOKUP(AH7,$BU$2:$BV$17,2,0),"")</f>
        <v>10</v>
      </c>
      <c r="AX7" s="26" t="str">
        <f aca="false">IF(AB7&lt;&gt;"",AW7+VLOOKUP(AI7,$BU$2:$BV$17,2,0),"")</f>
        <v/>
      </c>
      <c r="AY7" s="26" t="str">
        <f aca="false">IF(AC7&lt;&gt;"",AX7+VLOOKUP(AJ7,$BU$2:$BV$17,2,0),"")</f>
        <v/>
      </c>
      <c r="AZ7" s="26" t="n">
        <f aca="false">6+IF(Z7&lt;&gt;"",VLOOKUP(AH7,$BU$2:$BV$17,2,0),0)+IF(AA7&lt;&gt;"",VLOOKUP(AI7,$BU$2:$BV$17,2,0),0)+IF(AB7&lt;&gt;"",VLOOKUP(AJ7,$BU$2:$BV$17,2,0),0)+IF(AC7&lt;&gt;"",VLOOKUP(AK7,$BU$2:$BV$17,2,0),0)</f>
        <v>14</v>
      </c>
      <c r="BA7" s="26" t="n">
        <f aca="false">IF(Z7&lt;&gt;"",10,"")</f>
        <v>10</v>
      </c>
      <c r="BB7" s="26" t="n">
        <f aca="false">IF(AA7&lt;&gt;"",BA7+VLOOKUP(AH7,$BU$2:$BW$17,3,0),"")</f>
        <v>18</v>
      </c>
      <c r="BC7" s="26" t="str">
        <f aca="false">IF(AB7&lt;&gt;"",BB7+VLOOKUP(AI7,$BU$2:$BW$17,3,0),"")</f>
        <v/>
      </c>
      <c r="BD7" s="26" t="str">
        <f aca="false">IF(AC7&lt;&gt;"",BC7+VLOOKUP(AJ7,$BU$2:$BW$17,3,0),"")</f>
        <v/>
      </c>
      <c r="BE7" s="26" t="n">
        <f aca="false">10+IF(Z7&lt;&gt;"",VLOOKUP(AH7,$BU$2:$BW$17,3,0),0)+IF(AA7&lt;&gt;"",VLOOKUP(AI7,$BU$2:$BW$17,3,0),0)+IF(AB7&lt;&gt;"",VLOOKUP(AJ7,$BU$2:$BW$17,3,0),0)+IF(AC7&lt;&gt;"",VLOOKUP(AK7,$BU$2:$BW$17,3,0),0)</f>
        <v>26</v>
      </c>
      <c r="BF7" s="36" t="str">
        <f aca="false">IF(AV7&lt;&gt;"","#define "&amp;AQ7&amp;" "&amp;AV7&amp;"&lt;end&gt; ","")&amp;IF(AW7&lt;&gt;"","#define "&amp;AR7&amp;" "&amp;AW7&amp;"&lt;end&gt; ","")&amp;IF(AX7&lt;&gt;"","#define "&amp;AS7&amp;" "&amp;AX7&amp;"&lt;end&gt; ","")&amp;IF(AY7&lt;&gt;"","#define "&amp;AT7&amp;" "&amp;AY7&amp;"&lt;end&gt; ","")&amp;"#define "&amp;AU7&amp;" "&amp;AZ7&amp;"&lt;end&gt;"</f>
        <v>#define AOFF_I 6&lt;end&gt; #define AOFF_IA 10&lt;end&gt; #define ISIZ_IAA   14&lt;end&gt;</v>
      </c>
      <c r="BG7" s="36" t="str">
        <f aca="false">IF(BA7&lt;&gt;"","#define "&amp;AQ7&amp;" "&amp;BA7&amp;"&lt;end&gt; ","")&amp;IF(BB7&lt;&gt;"","#define "&amp;AR7&amp;" "&amp;BB7&amp;"&lt;end&gt; ","")&amp;IF(BC7&lt;&gt;"","#define "&amp;AS7&amp;" "&amp;BC7&amp;"&lt;end&gt; ","")&amp;IF(BD7&lt;&gt;"","#define "&amp;AT7&amp;" "&amp;BD7&amp;"&lt;end&gt; ","")&amp;"#define "&amp;AU7&amp;" "&amp;BE7&amp;"&lt;end&gt;"</f>
        <v>#define AOFF_I 10&lt;end&gt; #define AOFF_IA 18&lt;end&gt; #define ISIZ_IAA   26&lt;end&gt;</v>
      </c>
      <c r="BH7" s="22" t="str">
        <f aca="false">"INSTDECODE_"&amp;D7&amp;IF(D7&lt;&gt;0,"_"&amp;CONCATENATE(Z7,AA7,AB7,AC7)&amp;"_"&amp;CONCATENATE(AD7,AE7,AF7,AG7),"")</f>
        <v>INSTDECODE_2_FF_AA</v>
      </c>
      <c r="BI7" s="22" t="n">
        <f aca="false">LEN(BH7)</f>
        <v>18</v>
      </c>
      <c r="BJ7" s="22" t="str">
        <f aca="false">IF(Z7&lt;&gt;"","DECODE_"&amp;VLOOKUP(AD7,$CC:$CD,2,0)&amp;"("&amp;BJ$2&amp;","&amp;IF(K7="MR","REF",VLOOKUP(F7,$BR:$BS,2,0))&amp;",Cpu"&amp;PROPER(IF(K7="MR","REF",VLOOKUP(F7,$BR:$BS,2,0)))&amp;","&amp;AQ7&amp;"); ", "")</f>
        <v>DECODE_ADR(1,FLO,CpuFlo,AOFF_I); </v>
      </c>
      <c r="BK7" s="22" t="str">
        <f aca="false">IF(AA7&lt;&gt;"","DECODE_"&amp;VLOOKUP(AE7,$CC:$CD,2,0)&amp;"("&amp;BK$2&amp;","&amp;IF(L7="MR","REF",VLOOKUP(G7,$BR:$BS,2,0))&amp;",Cpu"&amp;PROPER(IF(L7="MR","REF",VLOOKUP(G7,$BR:$BS,2,0)))&amp;","&amp;AR7&amp;"); ", "")</f>
        <v>DECODE_ADR(2,FLO,CpuFlo,AOFF_IA); </v>
      </c>
      <c r="BL7" s="22" t="str">
        <f aca="false">IF(AB7&lt;&gt;"","DECODE_"&amp;VLOOKUP(AF7,$CC:$CD,2,0)&amp;"("&amp;BL$2&amp;","&amp;IF(M7="MR","REF",VLOOKUP(H7,$BR:$BS,2,0))&amp;",Cpu"&amp;PROPER(IF(M7="MR","REF",VLOOKUP(H7,$BR:$BS,2,0)))&amp;","&amp;AS7&amp;"); ", "")</f>
        <v/>
      </c>
      <c r="BM7" s="22" t="str">
        <f aca="false">IF(AC7&lt;&gt;"","DECODE_"&amp;VLOOKUP(AG7,$CC:$CD,2,0)&amp;"("&amp;BM$2&amp;","&amp;IF(N7="MR","REF",VLOOKUP(I7,$BR:$BS,2,0))&amp;",Cpu"&amp;PROPER(IF(N7="MR","REF",VLOOKUP(I7,$BR:$BS,2,0)))&amp;","&amp;AT7&amp;"); ", "")</f>
        <v/>
      </c>
      <c r="BN7" s="22" t="str">
        <f aca="false">IF(ISERROR(VLOOKUP(BO7,BO$2:BO6,1,0))=0,"X","")</f>
        <v/>
      </c>
      <c r="BO7" s="22" t="str">
        <f aca="false">SUBSTITUTE("#define "&amp;BH7&amp;REPT(" ",28-LEN(BH7))&amp;BJ7&amp;BK7&amp;BL7&amp;BM7,"%","D")</f>
        <v>#define INSTDECODE_2_FF_AA          DECODE_ADR(1,FLO,CpuFlo,AOFF_I); DECODE_ADR(2,FLO,CpuFlo,AOFF_IA); </v>
      </c>
      <c r="BP7" s="22" t="str">
        <f aca="false">"#define "&amp;SUBSTITUTE(BH7,"INSTDECODE_",IF(P7="X","JMP_","")&amp;IF(Q7="X","CONST_","")&amp;"INSTEND_")&amp;IF(Q7="X",REPT(" ",20-LEN(BH7)),IF(P7="X",REPT(" ",22-LEN(BH7)),REPT(" ",26-LEN(BH7))))&amp;" "&amp;IF(P7="X","","IP+="&amp;TRIM(AU7)&amp;"; "&amp;REPT(" ",10-LEN(TRIM(AU7))))&amp;IF(Q7="X","CONST_INST_DISPATCH;","PROG_INST_DISPATCH;")</f>
        <v>#define INSTEND_2_FF_AA         IP+=ISIZ_IAA;   PROG_INST_DISPATCH;</v>
      </c>
      <c r="BQ7" s="22" t="str">
        <f aca="false">""</f>
        <v/>
      </c>
      <c r="BR7" s="22" t="s">
        <v>474</v>
      </c>
      <c r="BS7" s="22" t="s">
        <v>480</v>
      </c>
      <c r="BT7" s="22" t="s">
        <v>474</v>
      </c>
      <c r="BU7" s="22" t="str">
        <f aca="false">"SZ"&amp;BT7</f>
        <v>SZL</v>
      </c>
      <c r="BV7" s="26" t="n">
        <v>8</v>
      </c>
      <c r="BW7" s="26" t="n">
        <v>8</v>
      </c>
      <c r="BX7" s="22" t="s">
        <v>481</v>
      </c>
      <c r="BY7" s="28" t="n">
        <f aca="false">LEN(BX7)</f>
        <v>17</v>
      </c>
      <c r="BZ7" s="28" t="str">
        <f aca="false">BX7&amp;REPT(".",$BY$2-LEN(BX7))</f>
        <v>CpuDataType::Long.....</v>
      </c>
      <c r="CF7" s="28"/>
      <c r="CG7" s="28"/>
      <c r="CH7" s="27"/>
      <c r="CI7" s="27"/>
      <c r="CJ7" s="22"/>
    </row>
    <row r="8" customFormat="false" ht="15.95" hidden="false" customHeight="true" outlineLevel="0" collapsed="false">
      <c r="A8" s="22" t="s">
        <v>451</v>
      </c>
      <c r="B8" s="22" t="s">
        <v>172</v>
      </c>
      <c r="C8" s="26" t="s">
        <v>29</v>
      </c>
      <c r="D8" s="27" t="n">
        <f aca="false">4-COUNTIF(F8:I8,".")</f>
        <v>3</v>
      </c>
      <c r="E8" s="27" t="str">
        <f aca="false">IF(ISERROR(SEARCH("Z",F8&amp;G8&amp;H8&amp;I8))=0,"X","-")</f>
        <v>-</v>
      </c>
      <c r="F8" s="26" t="s">
        <v>452</v>
      </c>
      <c r="G8" s="26" t="s">
        <v>452</v>
      </c>
      <c r="H8" s="26" t="s">
        <v>452</v>
      </c>
      <c r="I8" s="26" t="s">
        <v>28</v>
      </c>
      <c r="J8" s="27" t="str">
        <f aca="false">IF(OR(ISERROR(SEARCH(MID($J$2,1,1),F8&amp;G8&amp;H8&amp;I8))=0,ISERROR(SEARCH(MID($J$2,2,1),F8&amp;G8&amp;H8&amp;I8))=0),"X","-")</f>
        <v>-</v>
      </c>
      <c r="K8" s="26" t="s">
        <v>453</v>
      </c>
      <c r="L8" s="26" t="s">
        <v>453</v>
      </c>
      <c r="M8" s="26" t="s">
        <v>453</v>
      </c>
      <c r="N8" s="26" t="s">
        <v>28</v>
      </c>
      <c r="O8" s="28" t="str">
        <f aca="false">IF(OR(K8=$O$2,L8=$O$2,M8=$O$2,N8=$O$2),"X","-")</f>
        <v>-</v>
      </c>
      <c r="R8" s="22" t="s">
        <v>482</v>
      </c>
      <c r="S8" s="22" t="s">
        <v>9</v>
      </c>
      <c r="T8" s="22" t="s">
        <v>455</v>
      </c>
      <c r="U8" s="22" t="s">
        <v>455</v>
      </c>
      <c r="W8" s="30" t="str">
        <f aca="false">SUBSTITUTE(SUBSTITUTE(IF(AND(F8="%",K8&lt;&gt;"AD",K8&lt;&gt;"MR"),"Error1","Ok")&amp;" "&amp;IF(AND(G8="%",L8&lt;&gt;"AD",L8&lt;&gt;"MR"),"Error2","Ok")&amp;" "&amp;IF(AND(H8="%",M8&lt;&gt;"AD",M8&lt;&gt;"MR"),"Error3","Ok")&amp;" "&amp;IF(AND(I8="%",N8&lt;&gt;"AD",N8&lt;&gt;"MR"),"Error4","Ok"),"Ok Ok Ok Ok","Passed"),"Ok","")</f>
        <v>Passed</v>
      </c>
      <c r="X8" s="28" t="str">
        <f aca="false">IF(W8&lt;&gt;"Passed","--- Error ---",SUBSTITUTE(SUBSTITUTE(SUBSTITUTE(SUBSTITUTE(SUBSTITUTE(SUBSTITUTE(SUBSTITUTE(SUBSTITUTE(SUBSTITUTE(SUBSTITUTE(SUBSTITUTE(SUBSTITUTE(SUBSTITUTE(SUBSTITUTE(SUBSTITUTE(SUBSTITUTE(SUBSTITUTE(SUBSTITUTE($X$1, "&lt;mnemonic&gt;",""""&amp;B8&amp;""""&amp;REPT(" ",5-LEN(B8))), "&lt;argnr&gt;",D8), "&lt;type1&gt;",VLOOKUP(F8,BR:BZ,9,0)), "&lt;type2&gt;",VLOOKUP(G8,BR:BZ,9,0)), "&lt;type3&gt;",VLOOKUP(H8,BR:BZ,9,0)), "&lt;type4&gt;",VLOOKUP(I8,BR:BZ,9,0)), "&lt;mode1&gt;",VLOOKUP(K8, CB:CG,6,0)),"&lt;mode2&gt;",VLOOKUP(L8,CB:CG,6,0)),"&lt;mode3&gt;",VLOOKUP(M8,CB:CG,6,0)),"&lt;mode4&gt;",VLOOKUP(N8,CB:CG,6,0)), "."," "), "&lt;desc&gt;",R8), "&lt;size&gt;",AU8), "&lt;comma&gt;",IF(B9=""," ",",")),"&lt;off1&gt;",IF(AQ8&lt;&gt;"",AQ8,"0"&amp;REPT(" ",5+AQ$1-1))),"&lt;off2&gt;",IF(AR8&lt;&gt;"",AR8,"0"&amp;REPT(" ",5+AR$1-1))),"&lt;off3&gt;",IF(AS8&lt;&gt;"",AS8,"0"&amp;REPT(" ",5+AS$1-1))),"&lt;off4&gt;",IF(AT8&lt;&gt;"",AT8,"0"&amp;REPT(" ",5+AT$1-1))))</f>
        <v>{ "ADDc" ,3, ISIZ_IAAA , {CpuDataType::Char     ,CpuDataType::Char     ,CpuDataType::Char     ,(CpuDataType)0        }, {_AmdAddr,_AmdAddr,_AmdAddr,_AmdNull}, {AOFF_I,AOFF_IA,AOFF_IAA,0        } }, //Addition (Char)</v>
      </c>
      <c r="Y8" s="31" t="s">
        <v>28</v>
      </c>
      <c r="Z8" s="22" t="str">
        <f aca="false">IF(F8&lt;&gt;".",IF(K8="MR","R",VLOOKUP(F8,$BR:$BT,3,0)),"")</f>
        <v>C</v>
      </c>
      <c r="AA8" s="22" t="str">
        <f aca="false">IF(G8&lt;&gt;".",IF(L8="MR","R",VLOOKUP(G8,$BR:$BT,3,0)),"")</f>
        <v>C</v>
      </c>
      <c r="AB8" s="22" t="str">
        <f aca="false">IF(H8&lt;&gt;".",IF(M8="MR","R",VLOOKUP(H8,$BR:$BT,3,0)),"")</f>
        <v>C</v>
      </c>
      <c r="AC8" s="22" t="str">
        <f aca="false">IF(I8&lt;&gt;".",IF(N8="MR","R",VLOOKUP(I8,$BR:$BT,3,0)),"")</f>
        <v/>
      </c>
      <c r="AD8" s="22" t="str">
        <f aca="false">IF(F8&lt;&gt;".",VLOOKUP(K8,$CB:$CC,2,0),"")</f>
        <v>A</v>
      </c>
      <c r="AE8" s="22" t="str">
        <f aca="false">IF(G8&lt;&gt;".",VLOOKUP(L8,$CB:$CC,2,0),"")</f>
        <v>A</v>
      </c>
      <c r="AF8" s="22" t="str">
        <f aca="false">IF(H8&lt;&gt;".",VLOOKUP(M8,$CB:$CC,2,0),"")</f>
        <v>A</v>
      </c>
      <c r="AG8" s="22" t="str">
        <f aca="false">IF(I8&lt;&gt;".",VLOOKUP(N8,$CB:$CC,2,0),"")</f>
        <v/>
      </c>
      <c r="AH8" s="22" t="str">
        <f aca="false">IF(AD8&lt;&gt;"",IF(OR(AD8="A",AD8="I"),"SZA",VLOOKUP(Z8,$BT$3:$BU$16,2,0)),"")</f>
        <v>SZA</v>
      </c>
      <c r="AI8" s="22" t="str">
        <f aca="false">IF(AE8&lt;&gt;"",IF(OR(AE8="A",AE8="I"),"SZA",VLOOKUP(AA8,$BT$3:$BU$16,2,0)),"")</f>
        <v>SZA</v>
      </c>
      <c r="AJ8" s="22" t="str">
        <f aca="false">IF(AF8&lt;&gt;"",IF(OR(AF8="A",AF8="I"),"SZA",VLOOKUP(AB8,$BT$3:$BU$16,2,0)),"")</f>
        <v>SZA</v>
      </c>
      <c r="AK8" s="22" t="str">
        <f aca="false">IF(AG8&lt;&gt;"",IF(OR(AG8="A",AG8="I"),"SZA",VLOOKUP(AC8,$BT$3:$BU$16,2,0)),"")</f>
        <v/>
      </c>
      <c r="AL8" s="22" t="str">
        <f aca="false">IF(AD8&lt;&gt;"","I","")</f>
        <v>I</v>
      </c>
      <c r="AM8" s="22" t="str">
        <f aca="false">SUBSTITUTE(IF(AE8&lt;&gt;"",AL8&amp;"+"&amp;AH8,""),"+SZ","")</f>
        <v>IA</v>
      </c>
      <c r="AN8" s="22" t="str">
        <f aca="false">SUBSTITUTE(IF(AF8&lt;&gt;"",AM8&amp;"+"&amp;AI8,""),"+SZ","")</f>
        <v>IAA</v>
      </c>
      <c r="AO8" s="22" t="str">
        <f aca="false">SUBSTITUTE(IF(AG8&lt;&gt;"",AN8&amp;"+"&amp;AJ8,""),"+SZ","")</f>
        <v/>
      </c>
      <c r="AP8" s="22" t="str">
        <f aca="false">SUBSTITUTE("I"&amp;IF(AH8&lt;&gt;"","+"&amp;AH8,"")&amp;IF(AI8&lt;&gt;"","+"&amp;AI8,"")&amp;IF(AJ8&lt;&gt;"","+"&amp;AJ8,"")&amp;IF(AK8&lt;&gt;"","+"&amp;AK8,""),"+SZ","")</f>
        <v>IAAA</v>
      </c>
      <c r="AQ8" s="22" t="str">
        <f aca="false">IF(Z8&lt;&gt;"","AOFF_"&amp;AL8&amp;REPT(" ",AQ$1-LEN(AL8)),"")</f>
        <v>AOFF_I</v>
      </c>
      <c r="AR8" s="22" t="str">
        <f aca="false">IF(AA8&lt;&gt;"","AOFF_"&amp;AM8&amp;REPT(" ",AR$1-LEN(AM8)),"")</f>
        <v>AOFF_IA</v>
      </c>
      <c r="AS8" s="22" t="str">
        <f aca="false">IF(AB8&lt;&gt;"","AOFF_"&amp;AN8&amp;REPT(" ",AS$1-LEN(AN8)),"")</f>
        <v>AOFF_IAA</v>
      </c>
      <c r="AT8" s="22" t="str">
        <f aca="false">IF(AC8&lt;&gt;"","AOFF_"&amp;AO8&amp;REPT(" ",AT$1-LEN(AO8)),"")</f>
        <v/>
      </c>
      <c r="AU8" s="22" t="str">
        <f aca="false">"ISIZ_"&amp;AP8&amp;REPT(" ",$AU$1-LEN(AP8))</f>
        <v>ISIZ_IAAA </v>
      </c>
      <c r="AV8" s="26" t="n">
        <f aca="false">IF(Z8&lt;&gt;"",6,"")</f>
        <v>6</v>
      </c>
      <c r="AW8" s="26" t="n">
        <f aca="false">IF(AA8&lt;&gt;"",AV8+VLOOKUP(AH8,$BU$2:$BV$17,2,0),"")</f>
        <v>10</v>
      </c>
      <c r="AX8" s="26" t="n">
        <f aca="false">IF(AB8&lt;&gt;"",AW8+VLOOKUP(AI8,$BU$2:$BV$17,2,0),"")</f>
        <v>14</v>
      </c>
      <c r="AY8" s="26" t="str">
        <f aca="false">IF(AC8&lt;&gt;"",AX8+VLOOKUP(AJ8,$BU$2:$BV$17,2,0),"")</f>
        <v/>
      </c>
      <c r="AZ8" s="26" t="n">
        <f aca="false">6+IF(Z8&lt;&gt;"",VLOOKUP(AH8,$BU$2:$BV$17,2,0),0)+IF(AA8&lt;&gt;"",VLOOKUP(AI8,$BU$2:$BV$17,2,0),0)+IF(AB8&lt;&gt;"",VLOOKUP(AJ8,$BU$2:$BV$17,2,0),0)+IF(AC8&lt;&gt;"",VLOOKUP(AK8,$BU$2:$BV$17,2,0),0)</f>
        <v>18</v>
      </c>
      <c r="BA8" s="26" t="n">
        <f aca="false">IF(Z8&lt;&gt;"",10,"")</f>
        <v>10</v>
      </c>
      <c r="BB8" s="26" t="n">
        <f aca="false">IF(AA8&lt;&gt;"",BA8+VLOOKUP(AH8,$BU$2:$BW$17,3,0),"")</f>
        <v>18</v>
      </c>
      <c r="BC8" s="26" t="n">
        <f aca="false">IF(AB8&lt;&gt;"",BB8+VLOOKUP(AI8,$BU$2:$BW$17,3,0),"")</f>
        <v>26</v>
      </c>
      <c r="BD8" s="26" t="str">
        <f aca="false">IF(AC8&lt;&gt;"",BC8+VLOOKUP(AJ8,$BU$2:$BW$17,3,0),"")</f>
        <v/>
      </c>
      <c r="BE8" s="26" t="n">
        <f aca="false">10+IF(Z8&lt;&gt;"",VLOOKUP(AH8,$BU$2:$BW$17,3,0),0)+IF(AA8&lt;&gt;"",VLOOKUP(AI8,$BU$2:$BW$17,3,0),0)+IF(AB8&lt;&gt;"",VLOOKUP(AJ8,$BU$2:$BW$17,3,0),0)+IF(AC8&lt;&gt;"",VLOOKUP(AK8,$BU$2:$BW$17,3,0),0)</f>
        <v>34</v>
      </c>
      <c r="BF8" s="36" t="str">
        <f aca="false">IF(AV8&lt;&gt;"","#define "&amp;AQ8&amp;" "&amp;AV8&amp;"&lt;end&gt; ","")&amp;IF(AW8&lt;&gt;"","#define "&amp;AR8&amp;" "&amp;AW8&amp;"&lt;end&gt; ","")&amp;IF(AX8&lt;&gt;"","#define "&amp;AS8&amp;" "&amp;AX8&amp;"&lt;end&gt; ","")&amp;IF(AY8&lt;&gt;"","#define "&amp;AT8&amp;" "&amp;AY8&amp;"&lt;end&gt; ","")&amp;"#define "&amp;AU8&amp;" "&amp;AZ8&amp;"&lt;end&gt;"</f>
        <v>#define AOFF_I 6&lt;end&gt; #define AOFF_IA 10&lt;end&gt; #define AOFF_IAA 14&lt;end&gt; #define ISIZ_IAAA  18&lt;end&gt;</v>
      </c>
      <c r="BG8" s="36" t="str">
        <f aca="false">IF(BA8&lt;&gt;"","#define "&amp;AQ8&amp;" "&amp;BA8&amp;"&lt;end&gt; ","")&amp;IF(BB8&lt;&gt;"","#define "&amp;AR8&amp;" "&amp;BB8&amp;"&lt;end&gt; ","")&amp;IF(BC8&lt;&gt;"","#define "&amp;AS8&amp;" "&amp;BC8&amp;"&lt;end&gt; ","")&amp;IF(BD8&lt;&gt;"","#define "&amp;AT8&amp;" "&amp;BD8&amp;"&lt;end&gt; ","")&amp;"#define "&amp;AU8&amp;" "&amp;BE8&amp;"&lt;end&gt;"</f>
        <v>#define AOFF_I 10&lt;end&gt; #define AOFF_IA 18&lt;end&gt; #define AOFF_IAA 26&lt;end&gt; #define ISIZ_IAAA  34&lt;end&gt;</v>
      </c>
      <c r="BH8" s="22" t="str">
        <f aca="false">"INSTDECODE_"&amp;D8&amp;IF(D8&lt;&gt;0,"_"&amp;CONCATENATE(Z8,AA8,AB8,AC8)&amp;"_"&amp;CONCATENATE(AD8,AE8,AF8,AG8),"")</f>
        <v>INSTDECODE_3_CCC_AAA</v>
      </c>
      <c r="BI8" s="22" t="n">
        <f aca="false">LEN(BH8)</f>
        <v>20</v>
      </c>
      <c r="BJ8" s="22" t="str">
        <f aca="false">IF(Z8&lt;&gt;"","DECODE_"&amp;VLOOKUP(AD8,$CC:$CD,2,0)&amp;"("&amp;BJ$2&amp;","&amp;IF(K8="MR","REF",VLOOKUP(F8,$BR:$BS,2,0))&amp;",Cpu"&amp;PROPER(IF(K8="MR","REF",VLOOKUP(F8,$BR:$BS,2,0)))&amp;","&amp;AQ8&amp;"); ", "")</f>
        <v>DECODE_ADR(1,CHR,CpuChr,AOFF_I); </v>
      </c>
      <c r="BK8" s="22" t="str">
        <f aca="false">IF(AA8&lt;&gt;"","DECODE_"&amp;VLOOKUP(AE8,$CC:$CD,2,0)&amp;"("&amp;BK$2&amp;","&amp;IF(L8="MR","REF",VLOOKUP(G8,$BR:$BS,2,0))&amp;",Cpu"&amp;PROPER(IF(L8="MR","REF",VLOOKUP(G8,$BR:$BS,2,0)))&amp;","&amp;AR8&amp;"); ", "")</f>
        <v>DECODE_ADR(2,CHR,CpuChr,AOFF_IA); </v>
      </c>
      <c r="BL8" s="22" t="str">
        <f aca="false">IF(AB8&lt;&gt;"","DECODE_"&amp;VLOOKUP(AF8,$CC:$CD,2,0)&amp;"("&amp;BL$2&amp;","&amp;IF(M8="MR","REF",VLOOKUP(H8,$BR:$BS,2,0))&amp;",Cpu"&amp;PROPER(IF(M8="MR","REF",VLOOKUP(H8,$BR:$BS,2,0)))&amp;","&amp;AS8&amp;"); ", "")</f>
        <v>DECODE_ADR(3,CHR,CpuChr,AOFF_IAA); </v>
      </c>
      <c r="BM8" s="22" t="str">
        <f aca="false">IF(AC8&lt;&gt;"","DECODE_"&amp;VLOOKUP(AG8,$CC:$CD,2,0)&amp;"("&amp;BM$2&amp;","&amp;IF(N8="MR","REF",VLOOKUP(I8,$BR:$BS,2,0))&amp;",Cpu"&amp;PROPER(IF(N8="MR","REF",VLOOKUP(I8,$BR:$BS,2,0)))&amp;","&amp;AT8&amp;"); ", "")</f>
        <v/>
      </c>
      <c r="BN8" s="22" t="str">
        <f aca="false">IF(ISERROR(VLOOKUP(BO8,BO$2:BO7,1,0))=0,"X","")</f>
        <v/>
      </c>
      <c r="BO8" s="22" t="str">
        <f aca="false">SUBSTITUTE("#define "&amp;BH8&amp;REPT(" ",28-LEN(BH8))&amp;BJ8&amp;BK8&amp;BL8&amp;BM8,"%","D")</f>
        <v>#define INSTDECODE_3_CCC_AAA        DECODE_ADR(1,CHR,CpuChr,AOFF_I); DECODE_ADR(2,CHR,CpuChr,AOFF_IA); DECODE_ADR(3,CHR,CpuChr,AOFF_IAA); </v>
      </c>
      <c r="BP8" s="22" t="str">
        <f aca="false">"#define "&amp;SUBSTITUTE(BH8,"INSTDECODE_",IF(P8="X","JMP_","")&amp;IF(Q8="X","CONST_","")&amp;"INSTEND_")&amp;IF(Q8="X",REPT(" ",20-LEN(BH8)),IF(P8="X",REPT(" ",22-LEN(BH8)),REPT(" ",26-LEN(BH8))))&amp;" "&amp;IF(P8="X","","IP+="&amp;TRIM(AU8)&amp;"; "&amp;REPT(" ",10-LEN(TRIM(AU8))))&amp;IF(Q8="X","CONST_INST_DISPATCH;","PROG_INST_DISPATCH;")</f>
        <v>#define INSTEND_3_CCC_AAA       IP+=ISIZ_IAAA;  PROG_INST_DISPATCH;</v>
      </c>
      <c r="BQ8" s="22" t="str">
        <f aca="false">""</f>
        <v/>
      </c>
      <c r="BR8" s="22" t="s">
        <v>478</v>
      </c>
      <c r="BS8" s="22" t="s">
        <v>483</v>
      </c>
      <c r="BT8" s="22" t="s">
        <v>478</v>
      </c>
      <c r="BU8" s="22" t="str">
        <f aca="false">"SZ"&amp;BT8</f>
        <v>SZF</v>
      </c>
      <c r="BV8" s="26" t="n">
        <v>8</v>
      </c>
      <c r="BW8" s="26" t="n">
        <v>8</v>
      </c>
      <c r="BX8" s="22" t="s">
        <v>484</v>
      </c>
      <c r="BY8" s="28" t="n">
        <f aca="false">LEN(BX8)</f>
        <v>18</v>
      </c>
      <c r="BZ8" s="28" t="str">
        <f aca="false">BX8&amp;REPT(".",$BY$2-LEN(BX8))</f>
        <v>CpuDataType::Float....</v>
      </c>
      <c r="CJ8" s="22"/>
    </row>
    <row r="9" customFormat="false" ht="15.95" hidden="false" customHeight="true" outlineLevel="0" collapsed="false">
      <c r="A9" s="22" t="s">
        <v>451</v>
      </c>
      <c r="B9" s="22" t="s">
        <v>173</v>
      </c>
      <c r="C9" s="26" t="s">
        <v>29</v>
      </c>
      <c r="D9" s="27" t="n">
        <f aca="false">4-COUNTIF(F9:I9,".")</f>
        <v>3</v>
      </c>
      <c r="E9" s="27" t="str">
        <f aca="false">IF(ISERROR(SEARCH("Z",F9&amp;G9&amp;H9&amp;I9))=0,"X","-")</f>
        <v>-</v>
      </c>
      <c r="F9" s="26" t="s">
        <v>463</v>
      </c>
      <c r="G9" s="26" t="s">
        <v>463</v>
      </c>
      <c r="H9" s="26" t="s">
        <v>463</v>
      </c>
      <c r="I9" s="26" t="s">
        <v>28</v>
      </c>
      <c r="J9" s="27" t="str">
        <f aca="false">IF(OR(ISERROR(SEARCH(MID($J$2,1,1),F9&amp;G9&amp;H9&amp;I9))=0,ISERROR(SEARCH(MID($J$2,2,1),F9&amp;G9&amp;H9&amp;I9))=0),"X","-")</f>
        <v>-</v>
      </c>
      <c r="K9" s="26" t="s">
        <v>453</v>
      </c>
      <c r="L9" s="26" t="s">
        <v>453</v>
      </c>
      <c r="M9" s="26" t="s">
        <v>453</v>
      </c>
      <c r="N9" s="26" t="s">
        <v>28</v>
      </c>
      <c r="O9" s="28" t="str">
        <f aca="false">IF(OR(K9=$O$2,L9=$O$2,M9=$O$2,N9=$O$2),"X","-")</f>
        <v>-</v>
      </c>
      <c r="R9" s="22" t="s">
        <v>485</v>
      </c>
      <c r="S9" s="22" t="s">
        <v>9</v>
      </c>
      <c r="T9" s="22" t="s">
        <v>455</v>
      </c>
      <c r="U9" s="22" t="s">
        <v>455</v>
      </c>
      <c r="W9" s="30" t="str">
        <f aca="false">SUBSTITUTE(SUBSTITUTE(IF(AND(F9="%",K9&lt;&gt;"AD",K9&lt;&gt;"MR"),"Error1","Ok")&amp;" "&amp;IF(AND(G9="%",L9&lt;&gt;"AD",L9&lt;&gt;"MR"),"Error2","Ok")&amp;" "&amp;IF(AND(H9="%",M9&lt;&gt;"AD",M9&lt;&gt;"MR"),"Error3","Ok")&amp;" "&amp;IF(AND(I9="%",N9&lt;&gt;"AD",N9&lt;&gt;"MR"),"Error4","Ok"),"Ok Ok Ok Ok","Passed"),"Ok","")</f>
        <v>Passed</v>
      </c>
      <c r="X9" s="28" t="str">
        <f aca="false">IF(W9&lt;&gt;"Passed","--- Error ---",SUBSTITUTE(SUBSTITUTE(SUBSTITUTE(SUBSTITUTE(SUBSTITUTE(SUBSTITUTE(SUBSTITUTE(SUBSTITUTE(SUBSTITUTE(SUBSTITUTE(SUBSTITUTE(SUBSTITUTE(SUBSTITUTE(SUBSTITUTE(SUBSTITUTE(SUBSTITUTE(SUBSTITUTE(SUBSTITUTE($X$1, "&lt;mnemonic&gt;",""""&amp;B9&amp;""""&amp;REPT(" ",5-LEN(B9))), "&lt;argnr&gt;",D9), "&lt;type1&gt;",VLOOKUP(F9,BR:BZ,9,0)), "&lt;type2&gt;",VLOOKUP(G9,BR:BZ,9,0)), "&lt;type3&gt;",VLOOKUP(H9,BR:BZ,9,0)), "&lt;type4&gt;",VLOOKUP(I9,BR:BZ,9,0)), "&lt;mode1&gt;",VLOOKUP(K9, CB:CG,6,0)),"&lt;mode2&gt;",VLOOKUP(L9,CB:CG,6,0)),"&lt;mode3&gt;",VLOOKUP(M9,CB:CG,6,0)),"&lt;mode4&gt;",VLOOKUP(N9,CB:CG,6,0)), "."," "), "&lt;desc&gt;",R9), "&lt;size&gt;",AU9), "&lt;comma&gt;",IF(B10=""," ",",")),"&lt;off1&gt;",IF(AQ9&lt;&gt;"",AQ9,"0"&amp;REPT(" ",5+AQ$1-1))),"&lt;off2&gt;",IF(AR9&lt;&gt;"",AR9,"0"&amp;REPT(" ",5+AR$1-1))),"&lt;off3&gt;",IF(AS9&lt;&gt;"",AS9,"0"&amp;REPT(" ",5+AS$1-1))),"&lt;off4&gt;",IF(AT9&lt;&gt;"",AT9,"0"&amp;REPT(" ",5+AT$1-1))))</f>
        <v>{ "ADDw" ,3, ISIZ_IAAA , {CpuDataType::Short    ,CpuDataType::Short    ,CpuDataType::Short    ,(CpuDataType)0        }, {_AmdAddr,_AmdAddr,_AmdAddr,_AmdNull}, {AOFF_I,AOFF_IA,AOFF_IAA,0        } }, //Addition (Short)</v>
      </c>
      <c r="Y9" s="31" t="s">
        <v>28</v>
      </c>
      <c r="Z9" s="22" t="str">
        <f aca="false">IF(F9&lt;&gt;".",IF(K9="MR","R",VLOOKUP(F9,$BR:$BT,3,0)),"")</f>
        <v>W</v>
      </c>
      <c r="AA9" s="22" t="str">
        <f aca="false">IF(G9&lt;&gt;".",IF(L9="MR","R",VLOOKUP(G9,$BR:$BT,3,0)),"")</f>
        <v>W</v>
      </c>
      <c r="AB9" s="22" t="str">
        <f aca="false">IF(H9&lt;&gt;".",IF(M9="MR","R",VLOOKUP(H9,$BR:$BT,3,0)),"")</f>
        <v>W</v>
      </c>
      <c r="AC9" s="22" t="str">
        <f aca="false">IF(I9&lt;&gt;".",IF(N9="MR","R",VLOOKUP(I9,$BR:$BT,3,0)),"")</f>
        <v/>
      </c>
      <c r="AD9" s="22" t="str">
        <f aca="false">IF(F9&lt;&gt;".",VLOOKUP(K9,$CB:$CC,2,0),"")</f>
        <v>A</v>
      </c>
      <c r="AE9" s="22" t="str">
        <f aca="false">IF(G9&lt;&gt;".",VLOOKUP(L9,$CB:$CC,2,0),"")</f>
        <v>A</v>
      </c>
      <c r="AF9" s="22" t="str">
        <f aca="false">IF(H9&lt;&gt;".",VLOOKUP(M9,$CB:$CC,2,0),"")</f>
        <v>A</v>
      </c>
      <c r="AG9" s="22" t="str">
        <f aca="false">IF(I9&lt;&gt;".",VLOOKUP(N9,$CB:$CC,2,0),"")</f>
        <v/>
      </c>
      <c r="AH9" s="22" t="str">
        <f aca="false">IF(AD9&lt;&gt;"",IF(OR(AD9="A",AD9="I"),"SZA",VLOOKUP(Z9,$BT$3:$BU$16,2,0)),"")</f>
        <v>SZA</v>
      </c>
      <c r="AI9" s="22" t="str">
        <f aca="false">IF(AE9&lt;&gt;"",IF(OR(AE9="A",AE9="I"),"SZA",VLOOKUP(AA9,$BT$3:$BU$16,2,0)),"")</f>
        <v>SZA</v>
      </c>
      <c r="AJ9" s="22" t="str">
        <f aca="false">IF(AF9&lt;&gt;"",IF(OR(AF9="A",AF9="I"),"SZA",VLOOKUP(AB9,$BT$3:$BU$16,2,0)),"")</f>
        <v>SZA</v>
      </c>
      <c r="AK9" s="22" t="str">
        <f aca="false">IF(AG9&lt;&gt;"",IF(OR(AG9="A",AG9="I"),"SZA",VLOOKUP(AC9,$BT$3:$BU$16,2,0)),"")</f>
        <v/>
      </c>
      <c r="AL9" s="22" t="str">
        <f aca="false">IF(AD9&lt;&gt;"","I","")</f>
        <v>I</v>
      </c>
      <c r="AM9" s="22" t="str">
        <f aca="false">SUBSTITUTE(IF(AE9&lt;&gt;"",AL9&amp;"+"&amp;AH9,""),"+SZ","")</f>
        <v>IA</v>
      </c>
      <c r="AN9" s="22" t="str">
        <f aca="false">SUBSTITUTE(IF(AF9&lt;&gt;"",AM9&amp;"+"&amp;AI9,""),"+SZ","")</f>
        <v>IAA</v>
      </c>
      <c r="AO9" s="22" t="str">
        <f aca="false">SUBSTITUTE(IF(AG9&lt;&gt;"",AN9&amp;"+"&amp;AJ9,""),"+SZ","")</f>
        <v/>
      </c>
      <c r="AP9" s="22" t="str">
        <f aca="false">SUBSTITUTE("I"&amp;IF(AH9&lt;&gt;"","+"&amp;AH9,"")&amp;IF(AI9&lt;&gt;"","+"&amp;AI9,"")&amp;IF(AJ9&lt;&gt;"","+"&amp;AJ9,"")&amp;IF(AK9&lt;&gt;"","+"&amp;AK9,""),"+SZ","")</f>
        <v>IAAA</v>
      </c>
      <c r="AQ9" s="22" t="str">
        <f aca="false">IF(Z9&lt;&gt;"","AOFF_"&amp;AL9&amp;REPT(" ",AQ$1-LEN(AL9)),"")</f>
        <v>AOFF_I</v>
      </c>
      <c r="AR9" s="22" t="str">
        <f aca="false">IF(AA9&lt;&gt;"","AOFF_"&amp;AM9&amp;REPT(" ",AR$1-LEN(AM9)),"")</f>
        <v>AOFF_IA</v>
      </c>
      <c r="AS9" s="22" t="str">
        <f aca="false">IF(AB9&lt;&gt;"","AOFF_"&amp;AN9&amp;REPT(" ",AS$1-LEN(AN9)),"")</f>
        <v>AOFF_IAA</v>
      </c>
      <c r="AT9" s="22" t="str">
        <f aca="false">IF(AC9&lt;&gt;"","AOFF_"&amp;AO9&amp;REPT(" ",AT$1-LEN(AO9)),"")</f>
        <v/>
      </c>
      <c r="AU9" s="22" t="str">
        <f aca="false">"ISIZ_"&amp;AP9&amp;REPT(" ",$AU$1-LEN(AP9))</f>
        <v>ISIZ_IAAA </v>
      </c>
      <c r="AV9" s="26" t="n">
        <f aca="false">IF(Z9&lt;&gt;"",6,"")</f>
        <v>6</v>
      </c>
      <c r="AW9" s="26" t="n">
        <f aca="false">IF(AA9&lt;&gt;"",AV9+VLOOKUP(AH9,$BU$2:$BV$17,2,0),"")</f>
        <v>10</v>
      </c>
      <c r="AX9" s="26" t="n">
        <f aca="false">IF(AB9&lt;&gt;"",AW9+VLOOKUP(AI9,$BU$2:$BV$17,2,0),"")</f>
        <v>14</v>
      </c>
      <c r="AY9" s="26" t="str">
        <f aca="false">IF(AC9&lt;&gt;"",AX9+VLOOKUP(AJ9,$BU$2:$BV$17,2,0),"")</f>
        <v/>
      </c>
      <c r="AZ9" s="26" t="n">
        <f aca="false">6+IF(Z9&lt;&gt;"",VLOOKUP(AH9,$BU$2:$BV$17,2,0),0)+IF(AA9&lt;&gt;"",VLOOKUP(AI9,$BU$2:$BV$17,2,0),0)+IF(AB9&lt;&gt;"",VLOOKUP(AJ9,$BU$2:$BV$17,2,0),0)+IF(AC9&lt;&gt;"",VLOOKUP(AK9,$BU$2:$BV$17,2,0),0)</f>
        <v>18</v>
      </c>
      <c r="BA9" s="26" t="n">
        <f aca="false">IF(Z9&lt;&gt;"",10,"")</f>
        <v>10</v>
      </c>
      <c r="BB9" s="26" t="n">
        <f aca="false">IF(AA9&lt;&gt;"",BA9+VLOOKUP(AH9,$BU$2:$BW$17,3,0),"")</f>
        <v>18</v>
      </c>
      <c r="BC9" s="26" t="n">
        <f aca="false">IF(AB9&lt;&gt;"",BB9+VLOOKUP(AI9,$BU$2:$BW$17,3,0),"")</f>
        <v>26</v>
      </c>
      <c r="BD9" s="26" t="str">
        <f aca="false">IF(AC9&lt;&gt;"",BC9+VLOOKUP(AJ9,$BU$2:$BW$17,3,0),"")</f>
        <v/>
      </c>
      <c r="BE9" s="26" t="n">
        <f aca="false">10+IF(Z9&lt;&gt;"",VLOOKUP(AH9,$BU$2:$BW$17,3,0),0)+IF(AA9&lt;&gt;"",VLOOKUP(AI9,$BU$2:$BW$17,3,0),0)+IF(AB9&lt;&gt;"",VLOOKUP(AJ9,$BU$2:$BW$17,3,0),0)+IF(AC9&lt;&gt;"",VLOOKUP(AK9,$BU$2:$BW$17,3,0),0)</f>
        <v>34</v>
      </c>
      <c r="BF9" s="36" t="str">
        <f aca="false">IF(AV9&lt;&gt;"","#define "&amp;AQ9&amp;" "&amp;AV9&amp;"&lt;end&gt; ","")&amp;IF(AW9&lt;&gt;"","#define "&amp;AR9&amp;" "&amp;AW9&amp;"&lt;end&gt; ","")&amp;IF(AX9&lt;&gt;"","#define "&amp;AS9&amp;" "&amp;AX9&amp;"&lt;end&gt; ","")&amp;IF(AY9&lt;&gt;"","#define "&amp;AT9&amp;" "&amp;AY9&amp;"&lt;end&gt; ","")&amp;"#define "&amp;AU9&amp;" "&amp;AZ9&amp;"&lt;end&gt;"</f>
        <v>#define AOFF_I 6&lt;end&gt; #define AOFF_IA 10&lt;end&gt; #define AOFF_IAA 14&lt;end&gt; #define ISIZ_IAAA  18&lt;end&gt;</v>
      </c>
      <c r="BG9" s="36" t="str">
        <f aca="false">IF(BA9&lt;&gt;"","#define "&amp;AQ9&amp;" "&amp;BA9&amp;"&lt;end&gt; ","")&amp;IF(BB9&lt;&gt;"","#define "&amp;AR9&amp;" "&amp;BB9&amp;"&lt;end&gt; ","")&amp;IF(BC9&lt;&gt;"","#define "&amp;AS9&amp;" "&amp;BC9&amp;"&lt;end&gt; ","")&amp;IF(BD9&lt;&gt;"","#define "&amp;AT9&amp;" "&amp;BD9&amp;"&lt;end&gt; ","")&amp;"#define "&amp;AU9&amp;" "&amp;BE9&amp;"&lt;end&gt;"</f>
        <v>#define AOFF_I 10&lt;end&gt; #define AOFF_IA 18&lt;end&gt; #define AOFF_IAA 26&lt;end&gt; #define ISIZ_IAAA  34&lt;end&gt;</v>
      </c>
      <c r="BH9" s="22" t="str">
        <f aca="false">"INSTDECODE_"&amp;D9&amp;IF(D9&lt;&gt;0,"_"&amp;CONCATENATE(Z9,AA9,AB9,AC9)&amp;"_"&amp;CONCATENATE(AD9,AE9,AF9,AG9),"")</f>
        <v>INSTDECODE_3_WWW_AAA</v>
      </c>
      <c r="BI9" s="22" t="n">
        <f aca="false">LEN(BH9)</f>
        <v>20</v>
      </c>
      <c r="BJ9" s="22" t="str">
        <f aca="false">IF(Z9&lt;&gt;"","DECODE_"&amp;VLOOKUP(AD9,$CC:$CD,2,0)&amp;"("&amp;BJ$2&amp;","&amp;IF(K9="MR","REF",VLOOKUP(F9,$BR:$BS,2,0))&amp;",Cpu"&amp;PROPER(IF(K9="MR","REF",VLOOKUP(F9,$BR:$BS,2,0)))&amp;","&amp;AQ9&amp;"); ", "")</f>
        <v>DECODE_ADR(1,SHR,CpuShr,AOFF_I); </v>
      </c>
      <c r="BK9" s="22" t="str">
        <f aca="false">IF(AA9&lt;&gt;"","DECODE_"&amp;VLOOKUP(AE9,$CC:$CD,2,0)&amp;"("&amp;BK$2&amp;","&amp;IF(L9="MR","REF",VLOOKUP(G9,$BR:$BS,2,0))&amp;",Cpu"&amp;PROPER(IF(L9="MR","REF",VLOOKUP(G9,$BR:$BS,2,0)))&amp;","&amp;AR9&amp;"); ", "")</f>
        <v>DECODE_ADR(2,SHR,CpuShr,AOFF_IA); </v>
      </c>
      <c r="BL9" s="22" t="str">
        <f aca="false">IF(AB9&lt;&gt;"","DECODE_"&amp;VLOOKUP(AF9,$CC:$CD,2,0)&amp;"("&amp;BL$2&amp;","&amp;IF(M9="MR","REF",VLOOKUP(H9,$BR:$BS,2,0))&amp;",Cpu"&amp;PROPER(IF(M9="MR","REF",VLOOKUP(H9,$BR:$BS,2,0)))&amp;","&amp;AS9&amp;"); ", "")</f>
        <v>DECODE_ADR(3,SHR,CpuShr,AOFF_IAA); </v>
      </c>
      <c r="BM9" s="22" t="str">
        <f aca="false">IF(AC9&lt;&gt;"","DECODE_"&amp;VLOOKUP(AG9,$CC:$CD,2,0)&amp;"("&amp;BM$2&amp;","&amp;IF(N9="MR","REF",VLOOKUP(I9,$BR:$BS,2,0))&amp;",Cpu"&amp;PROPER(IF(N9="MR","REF",VLOOKUP(I9,$BR:$BS,2,0)))&amp;","&amp;AT9&amp;"); ", "")</f>
        <v/>
      </c>
      <c r="BN9" s="22" t="str">
        <f aca="false">IF(ISERROR(VLOOKUP(BO9,BO$2:BO8,1,0))=0,"X","")</f>
        <v/>
      </c>
      <c r="BO9" s="22" t="str">
        <f aca="false">SUBSTITUTE("#define "&amp;BH9&amp;REPT(" ",28-LEN(BH9))&amp;BJ9&amp;BK9&amp;BL9&amp;BM9,"%","D")</f>
        <v>#define INSTDECODE_3_WWW_AAA        DECODE_ADR(1,SHR,CpuShr,AOFF_I); DECODE_ADR(2,SHR,CpuShr,AOFF_IA); DECODE_ADR(3,SHR,CpuShr,AOFF_IAA); </v>
      </c>
      <c r="BP9" s="22" t="str">
        <f aca="false">"#define "&amp;SUBSTITUTE(BH9,"INSTDECODE_",IF(P9="X","JMP_","")&amp;IF(Q9="X","CONST_","")&amp;"INSTEND_")&amp;IF(Q9="X",REPT(" ",20-LEN(BH9)),IF(P9="X",REPT(" ",22-LEN(BH9)),REPT(" ",26-LEN(BH9))))&amp;" "&amp;IF(P9="X","","IP+="&amp;TRIM(AU9)&amp;"; "&amp;REPT(" ",10-LEN(TRIM(AU9))))&amp;IF(Q9="X","CONST_INST_DISPATCH;","PROG_INST_DISPATCH;")</f>
        <v>#define INSTEND_3_WWW_AAA       IP+=ISIZ_IAAA;  PROG_INST_DISPATCH;</v>
      </c>
      <c r="BQ9" s="22" t="str">
        <f aca="false">""</f>
        <v/>
      </c>
      <c r="BR9" s="22" t="s">
        <v>486</v>
      </c>
      <c r="BS9" s="22" t="s">
        <v>487</v>
      </c>
      <c r="BT9" s="22" t="s">
        <v>488</v>
      </c>
      <c r="BU9" s="22" t="str">
        <f aca="false">"SZ"&amp;BT9</f>
        <v>SZM</v>
      </c>
      <c r="BV9" s="26" t="n">
        <v>2</v>
      </c>
      <c r="BW9" s="26" t="n">
        <v>4</v>
      </c>
      <c r="BX9" s="22" t="s">
        <v>489</v>
      </c>
      <c r="BY9" s="28" t="n">
        <f aca="false">LEN(BX9)</f>
        <v>19</v>
      </c>
      <c r="BZ9" s="28" t="str">
        <f aca="false">BX9&amp;REPT(".",$BY$2-LEN(BX9))</f>
        <v>CpuDataType::StrBlk...</v>
      </c>
    </row>
    <row r="10" customFormat="false" ht="15.95" hidden="false" customHeight="true" outlineLevel="0" collapsed="false">
      <c r="A10" s="22" t="s">
        <v>451</v>
      </c>
      <c r="B10" s="22" t="s">
        <v>174</v>
      </c>
      <c r="C10" s="26" t="s">
        <v>29</v>
      </c>
      <c r="D10" s="27" t="n">
        <f aca="false">4-COUNTIF(F10:I10,".")</f>
        <v>3</v>
      </c>
      <c r="E10" s="27" t="str">
        <f aca="false">IF(ISERROR(SEARCH("Z",F10&amp;G10&amp;H10&amp;I10))=0,"X","-")</f>
        <v>-</v>
      </c>
      <c r="F10" s="26" t="s">
        <v>470</v>
      </c>
      <c r="G10" s="26" t="s">
        <v>470</v>
      </c>
      <c r="H10" s="26" t="s">
        <v>470</v>
      </c>
      <c r="I10" s="26" t="s">
        <v>28</v>
      </c>
      <c r="J10" s="27" t="str">
        <f aca="false">IF(OR(ISERROR(SEARCH(MID($J$2,1,1),F10&amp;G10&amp;H10&amp;I10))=0,ISERROR(SEARCH(MID($J$2,2,1),F10&amp;G10&amp;H10&amp;I10))=0),"X","-")</f>
        <v>-</v>
      </c>
      <c r="K10" s="26" t="s">
        <v>453</v>
      </c>
      <c r="L10" s="26" t="s">
        <v>453</v>
      </c>
      <c r="M10" s="26" t="s">
        <v>453</v>
      </c>
      <c r="N10" s="26" t="s">
        <v>28</v>
      </c>
      <c r="O10" s="28" t="str">
        <f aca="false">IF(OR(K10=$O$2,L10=$O$2,M10=$O$2,N10=$O$2),"X","-")</f>
        <v>-</v>
      </c>
      <c r="R10" s="22" t="s">
        <v>490</v>
      </c>
      <c r="S10" s="22" t="s">
        <v>9</v>
      </c>
      <c r="T10" s="22" t="s">
        <v>455</v>
      </c>
      <c r="U10" s="22" t="s">
        <v>455</v>
      </c>
      <c r="W10" s="30" t="str">
        <f aca="false">SUBSTITUTE(SUBSTITUTE(IF(AND(F10="%",K10&lt;&gt;"AD",K10&lt;&gt;"MR"),"Error1","Ok")&amp;" "&amp;IF(AND(G10="%",L10&lt;&gt;"AD",L10&lt;&gt;"MR"),"Error2","Ok")&amp;" "&amp;IF(AND(H10="%",M10&lt;&gt;"AD",M10&lt;&gt;"MR"),"Error3","Ok")&amp;" "&amp;IF(AND(I10="%",N10&lt;&gt;"AD",N10&lt;&gt;"MR"),"Error4","Ok"),"Ok Ok Ok Ok","Passed"),"Ok","")</f>
        <v>Passed</v>
      </c>
      <c r="X10" s="28" t="str">
        <f aca="false">IF(W10&lt;&gt;"Passed","--- Error ---",SUBSTITUTE(SUBSTITUTE(SUBSTITUTE(SUBSTITUTE(SUBSTITUTE(SUBSTITUTE(SUBSTITUTE(SUBSTITUTE(SUBSTITUTE(SUBSTITUTE(SUBSTITUTE(SUBSTITUTE(SUBSTITUTE(SUBSTITUTE(SUBSTITUTE(SUBSTITUTE(SUBSTITUTE(SUBSTITUTE($X$1, "&lt;mnemonic&gt;",""""&amp;B10&amp;""""&amp;REPT(" ",5-LEN(B10))), "&lt;argnr&gt;",D10), "&lt;type1&gt;",VLOOKUP(F10,BR:BZ,9,0)), "&lt;type2&gt;",VLOOKUP(G10,BR:BZ,9,0)), "&lt;type3&gt;",VLOOKUP(H10,BR:BZ,9,0)), "&lt;type4&gt;",VLOOKUP(I10,BR:BZ,9,0)), "&lt;mode1&gt;",VLOOKUP(K10, CB:CG,6,0)),"&lt;mode2&gt;",VLOOKUP(L10,CB:CG,6,0)),"&lt;mode3&gt;",VLOOKUP(M10,CB:CG,6,0)),"&lt;mode4&gt;",VLOOKUP(N10,CB:CG,6,0)), "."," "), "&lt;desc&gt;",R10), "&lt;size&gt;",AU10), "&lt;comma&gt;",IF(B11=""," ",",")),"&lt;off1&gt;",IF(AQ10&lt;&gt;"",AQ10,"0"&amp;REPT(" ",5+AQ$1-1))),"&lt;off2&gt;",IF(AR10&lt;&gt;"",AR10,"0"&amp;REPT(" ",5+AR$1-1))),"&lt;off3&gt;",IF(AS10&lt;&gt;"",AS10,"0"&amp;REPT(" ",5+AS$1-1))),"&lt;off4&gt;",IF(AT10&lt;&gt;"",AT10,"0"&amp;REPT(" ",5+AT$1-1))))</f>
        <v>{ "ADDi" ,3, ISIZ_IAAA , {CpuDataType::Integer  ,CpuDataType::Integer  ,CpuDataType::Integer  ,(CpuDataType)0        }, {_AmdAddr,_AmdAddr,_AmdAddr,_AmdNull}, {AOFF_I,AOFF_IA,AOFF_IAA,0        } }, //Addition (Integer)</v>
      </c>
      <c r="Y10" s="31" t="s">
        <v>28</v>
      </c>
      <c r="Z10" s="22" t="str">
        <f aca="false">IF(F10&lt;&gt;".",IF(K10="MR","R",VLOOKUP(F10,$BR:$BT,3,0)),"")</f>
        <v>I</v>
      </c>
      <c r="AA10" s="22" t="str">
        <f aca="false">IF(G10&lt;&gt;".",IF(L10="MR","R",VLOOKUP(G10,$BR:$BT,3,0)),"")</f>
        <v>I</v>
      </c>
      <c r="AB10" s="22" t="str">
        <f aca="false">IF(H10&lt;&gt;".",IF(M10="MR","R",VLOOKUP(H10,$BR:$BT,3,0)),"")</f>
        <v>I</v>
      </c>
      <c r="AC10" s="22" t="str">
        <f aca="false">IF(I10&lt;&gt;".",IF(N10="MR","R",VLOOKUP(I10,$BR:$BT,3,0)),"")</f>
        <v/>
      </c>
      <c r="AD10" s="22" t="str">
        <f aca="false">IF(F10&lt;&gt;".",VLOOKUP(K10,$CB:$CC,2,0),"")</f>
        <v>A</v>
      </c>
      <c r="AE10" s="22" t="str">
        <f aca="false">IF(G10&lt;&gt;".",VLOOKUP(L10,$CB:$CC,2,0),"")</f>
        <v>A</v>
      </c>
      <c r="AF10" s="22" t="str">
        <f aca="false">IF(H10&lt;&gt;".",VLOOKUP(M10,$CB:$CC,2,0),"")</f>
        <v>A</v>
      </c>
      <c r="AG10" s="22" t="str">
        <f aca="false">IF(I10&lt;&gt;".",VLOOKUP(N10,$CB:$CC,2,0),"")</f>
        <v/>
      </c>
      <c r="AH10" s="22" t="str">
        <f aca="false">IF(AD10&lt;&gt;"",IF(OR(AD10="A",AD10="I"),"SZA",VLOOKUP(Z10,$BT$3:$BU$16,2,0)),"")</f>
        <v>SZA</v>
      </c>
      <c r="AI10" s="22" t="str">
        <f aca="false">IF(AE10&lt;&gt;"",IF(OR(AE10="A",AE10="I"),"SZA",VLOOKUP(AA10,$BT$3:$BU$16,2,0)),"")</f>
        <v>SZA</v>
      </c>
      <c r="AJ10" s="22" t="str">
        <f aca="false">IF(AF10&lt;&gt;"",IF(OR(AF10="A",AF10="I"),"SZA",VLOOKUP(AB10,$BT$3:$BU$16,2,0)),"")</f>
        <v>SZA</v>
      </c>
      <c r="AK10" s="22" t="str">
        <f aca="false">IF(AG10&lt;&gt;"",IF(OR(AG10="A",AG10="I"),"SZA",VLOOKUP(AC10,$BT$3:$BU$16,2,0)),"")</f>
        <v/>
      </c>
      <c r="AL10" s="22" t="str">
        <f aca="false">IF(AD10&lt;&gt;"","I","")</f>
        <v>I</v>
      </c>
      <c r="AM10" s="22" t="str">
        <f aca="false">SUBSTITUTE(IF(AE10&lt;&gt;"",AL10&amp;"+"&amp;AH10,""),"+SZ","")</f>
        <v>IA</v>
      </c>
      <c r="AN10" s="22" t="str">
        <f aca="false">SUBSTITUTE(IF(AF10&lt;&gt;"",AM10&amp;"+"&amp;AI10,""),"+SZ","")</f>
        <v>IAA</v>
      </c>
      <c r="AO10" s="22" t="str">
        <f aca="false">SUBSTITUTE(IF(AG10&lt;&gt;"",AN10&amp;"+"&amp;AJ10,""),"+SZ","")</f>
        <v/>
      </c>
      <c r="AP10" s="22" t="str">
        <f aca="false">SUBSTITUTE("I"&amp;IF(AH10&lt;&gt;"","+"&amp;AH10,"")&amp;IF(AI10&lt;&gt;"","+"&amp;AI10,"")&amp;IF(AJ10&lt;&gt;"","+"&amp;AJ10,"")&amp;IF(AK10&lt;&gt;"","+"&amp;AK10,""),"+SZ","")</f>
        <v>IAAA</v>
      </c>
      <c r="AQ10" s="22" t="str">
        <f aca="false">IF(Z10&lt;&gt;"","AOFF_"&amp;AL10&amp;REPT(" ",AQ$1-LEN(AL10)),"")</f>
        <v>AOFF_I</v>
      </c>
      <c r="AR10" s="22" t="str">
        <f aca="false">IF(AA10&lt;&gt;"","AOFF_"&amp;AM10&amp;REPT(" ",AR$1-LEN(AM10)),"")</f>
        <v>AOFF_IA</v>
      </c>
      <c r="AS10" s="22" t="str">
        <f aca="false">IF(AB10&lt;&gt;"","AOFF_"&amp;AN10&amp;REPT(" ",AS$1-LEN(AN10)),"")</f>
        <v>AOFF_IAA</v>
      </c>
      <c r="AT10" s="22" t="str">
        <f aca="false">IF(AC10&lt;&gt;"","AOFF_"&amp;AO10&amp;REPT(" ",AT$1-LEN(AO10)),"")</f>
        <v/>
      </c>
      <c r="AU10" s="22" t="str">
        <f aca="false">"ISIZ_"&amp;AP10&amp;REPT(" ",$AU$1-LEN(AP10))</f>
        <v>ISIZ_IAAA </v>
      </c>
      <c r="AV10" s="26" t="n">
        <f aca="false">IF(Z10&lt;&gt;"",6,"")</f>
        <v>6</v>
      </c>
      <c r="AW10" s="26" t="n">
        <f aca="false">IF(AA10&lt;&gt;"",AV10+VLOOKUP(AH10,$BU$2:$BV$17,2,0),"")</f>
        <v>10</v>
      </c>
      <c r="AX10" s="26" t="n">
        <f aca="false">IF(AB10&lt;&gt;"",AW10+VLOOKUP(AI10,$BU$2:$BV$17,2,0),"")</f>
        <v>14</v>
      </c>
      <c r="AY10" s="26" t="str">
        <f aca="false">IF(AC10&lt;&gt;"",AX10+VLOOKUP(AJ10,$BU$2:$BV$17,2,0),"")</f>
        <v/>
      </c>
      <c r="AZ10" s="26" t="n">
        <f aca="false">6+IF(Z10&lt;&gt;"",VLOOKUP(AH10,$BU$2:$BV$17,2,0),0)+IF(AA10&lt;&gt;"",VLOOKUP(AI10,$BU$2:$BV$17,2,0),0)+IF(AB10&lt;&gt;"",VLOOKUP(AJ10,$BU$2:$BV$17,2,0),0)+IF(AC10&lt;&gt;"",VLOOKUP(AK10,$BU$2:$BV$17,2,0),0)</f>
        <v>18</v>
      </c>
      <c r="BA10" s="26" t="n">
        <f aca="false">IF(Z10&lt;&gt;"",10,"")</f>
        <v>10</v>
      </c>
      <c r="BB10" s="26" t="n">
        <f aca="false">IF(AA10&lt;&gt;"",BA10+VLOOKUP(AH10,$BU$2:$BW$17,3,0),"")</f>
        <v>18</v>
      </c>
      <c r="BC10" s="26" t="n">
        <f aca="false">IF(AB10&lt;&gt;"",BB10+VLOOKUP(AI10,$BU$2:$BW$17,3,0),"")</f>
        <v>26</v>
      </c>
      <c r="BD10" s="26" t="str">
        <f aca="false">IF(AC10&lt;&gt;"",BC10+VLOOKUP(AJ10,$BU$2:$BW$17,3,0),"")</f>
        <v/>
      </c>
      <c r="BE10" s="26" t="n">
        <f aca="false">10+IF(Z10&lt;&gt;"",VLOOKUP(AH10,$BU$2:$BW$17,3,0),0)+IF(AA10&lt;&gt;"",VLOOKUP(AI10,$BU$2:$BW$17,3,0),0)+IF(AB10&lt;&gt;"",VLOOKUP(AJ10,$BU$2:$BW$17,3,0),0)+IF(AC10&lt;&gt;"",VLOOKUP(AK10,$BU$2:$BW$17,3,0),0)</f>
        <v>34</v>
      </c>
      <c r="BF10" s="36" t="str">
        <f aca="false">IF(AV10&lt;&gt;"","#define "&amp;AQ10&amp;" "&amp;AV10&amp;"&lt;end&gt; ","")&amp;IF(AW10&lt;&gt;"","#define "&amp;AR10&amp;" "&amp;AW10&amp;"&lt;end&gt; ","")&amp;IF(AX10&lt;&gt;"","#define "&amp;AS10&amp;" "&amp;AX10&amp;"&lt;end&gt; ","")&amp;IF(AY10&lt;&gt;"","#define "&amp;AT10&amp;" "&amp;AY10&amp;"&lt;end&gt; ","")&amp;"#define "&amp;AU10&amp;" "&amp;AZ10&amp;"&lt;end&gt;"</f>
        <v>#define AOFF_I 6&lt;end&gt; #define AOFF_IA 10&lt;end&gt; #define AOFF_IAA 14&lt;end&gt; #define ISIZ_IAAA  18&lt;end&gt;</v>
      </c>
      <c r="BG10" s="36" t="str">
        <f aca="false">IF(BA10&lt;&gt;"","#define "&amp;AQ10&amp;" "&amp;BA10&amp;"&lt;end&gt; ","")&amp;IF(BB10&lt;&gt;"","#define "&amp;AR10&amp;" "&amp;BB10&amp;"&lt;end&gt; ","")&amp;IF(BC10&lt;&gt;"","#define "&amp;AS10&amp;" "&amp;BC10&amp;"&lt;end&gt; ","")&amp;IF(BD10&lt;&gt;"","#define "&amp;AT10&amp;" "&amp;BD10&amp;"&lt;end&gt; ","")&amp;"#define "&amp;AU10&amp;" "&amp;BE10&amp;"&lt;end&gt;"</f>
        <v>#define AOFF_I 10&lt;end&gt; #define AOFF_IA 18&lt;end&gt; #define AOFF_IAA 26&lt;end&gt; #define ISIZ_IAAA  34&lt;end&gt;</v>
      </c>
      <c r="BH10" s="22" t="str">
        <f aca="false">"INSTDECODE_"&amp;D10&amp;IF(D10&lt;&gt;0,"_"&amp;CONCATENATE(Z10,AA10,AB10,AC10)&amp;"_"&amp;CONCATENATE(AD10,AE10,AF10,AG10),"")</f>
        <v>INSTDECODE_3_III_AAA</v>
      </c>
      <c r="BI10" s="22" t="n">
        <f aca="false">LEN(BH10)</f>
        <v>20</v>
      </c>
      <c r="BJ10" s="22" t="str">
        <f aca="false">IF(Z10&lt;&gt;"","DECODE_"&amp;VLOOKUP(AD10,$CC:$CD,2,0)&amp;"("&amp;BJ$2&amp;","&amp;IF(K10="MR","REF",VLOOKUP(F10,$BR:$BS,2,0))&amp;",Cpu"&amp;PROPER(IF(K10="MR","REF",VLOOKUP(F10,$BR:$BS,2,0)))&amp;","&amp;AQ10&amp;"); ", "")</f>
        <v>DECODE_ADR(1,INT,CpuInt,AOFF_I); </v>
      </c>
      <c r="BK10" s="22" t="str">
        <f aca="false">IF(AA10&lt;&gt;"","DECODE_"&amp;VLOOKUP(AE10,$CC:$CD,2,0)&amp;"("&amp;BK$2&amp;","&amp;IF(L10="MR","REF",VLOOKUP(G10,$BR:$BS,2,0))&amp;",Cpu"&amp;PROPER(IF(L10="MR","REF",VLOOKUP(G10,$BR:$BS,2,0)))&amp;","&amp;AR10&amp;"); ", "")</f>
        <v>DECODE_ADR(2,INT,CpuInt,AOFF_IA); </v>
      </c>
      <c r="BL10" s="22" t="str">
        <f aca="false">IF(AB10&lt;&gt;"","DECODE_"&amp;VLOOKUP(AF10,$CC:$CD,2,0)&amp;"("&amp;BL$2&amp;","&amp;IF(M10="MR","REF",VLOOKUP(H10,$BR:$BS,2,0))&amp;",Cpu"&amp;PROPER(IF(M10="MR","REF",VLOOKUP(H10,$BR:$BS,2,0)))&amp;","&amp;AS10&amp;"); ", "")</f>
        <v>DECODE_ADR(3,INT,CpuInt,AOFF_IAA); </v>
      </c>
      <c r="BM10" s="22" t="str">
        <f aca="false">IF(AC10&lt;&gt;"","DECODE_"&amp;VLOOKUP(AG10,$CC:$CD,2,0)&amp;"("&amp;BM$2&amp;","&amp;IF(N10="MR","REF",VLOOKUP(I10,$BR:$BS,2,0))&amp;",Cpu"&amp;PROPER(IF(N10="MR","REF",VLOOKUP(I10,$BR:$BS,2,0)))&amp;","&amp;AT10&amp;"); ", "")</f>
        <v/>
      </c>
      <c r="BN10" s="22" t="str">
        <f aca="false">IF(ISERROR(VLOOKUP(BO10,BO$2:BO9,1,0))=0,"X","")</f>
        <v/>
      </c>
      <c r="BO10" s="22" t="str">
        <f aca="false">SUBSTITUTE("#define "&amp;BH10&amp;REPT(" ",28-LEN(BH10))&amp;BJ10&amp;BK10&amp;BL10&amp;BM10,"%","D")</f>
        <v>#define INSTDECODE_3_III_AAA        DECODE_ADR(1,INT,CpuInt,AOFF_I); DECODE_ADR(2,INT,CpuInt,AOFF_IA); DECODE_ADR(3,INT,CpuInt,AOFF_IAA); </v>
      </c>
      <c r="BP10" s="22" t="str">
        <f aca="false">"#define "&amp;SUBSTITUTE(BH10,"INSTDECODE_",IF(P10="X","JMP_","")&amp;IF(Q10="X","CONST_","")&amp;"INSTEND_")&amp;IF(Q10="X",REPT(" ",20-LEN(BH10)),IF(P10="X",REPT(" ",22-LEN(BH10)),REPT(" ",26-LEN(BH10))))&amp;" "&amp;IF(P10="X","","IP+="&amp;TRIM(AU10)&amp;"; "&amp;REPT(" ",10-LEN(TRIM(AU10))))&amp;IF(Q10="X","CONST_INST_DISPATCH;","PROG_INST_DISPATCH;")</f>
        <v>#define INSTEND_3_III_AAA       IP+=ISIZ_IAAA;  PROG_INST_DISPATCH;</v>
      </c>
      <c r="BQ10" s="22" t="str">
        <f aca="false">""</f>
        <v/>
      </c>
      <c r="BR10" s="22" t="s">
        <v>459</v>
      </c>
      <c r="BS10" s="22" t="s">
        <v>487</v>
      </c>
      <c r="BT10" s="22" t="s">
        <v>488</v>
      </c>
      <c r="BU10" s="22" t="str">
        <f aca="false">"SZ"&amp;BT10</f>
        <v>SZM</v>
      </c>
      <c r="BV10" s="26" t="n">
        <v>2</v>
      </c>
      <c r="BW10" s="26" t="n">
        <v>4</v>
      </c>
      <c r="BX10" s="22" t="s">
        <v>491</v>
      </c>
      <c r="BY10" s="28" t="n">
        <f aca="false">LEN(BX10)</f>
        <v>19</v>
      </c>
      <c r="BZ10" s="28" t="str">
        <f aca="false">BX10&amp;REPT(".",$BY$2-LEN(BX10))</f>
        <v>CpuDataType::ArrBlk...</v>
      </c>
    </row>
    <row r="11" customFormat="false" ht="15.95" hidden="false" customHeight="true" outlineLevel="0" collapsed="false">
      <c r="A11" s="22" t="s">
        <v>451</v>
      </c>
      <c r="B11" s="22" t="s">
        <v>175</v>
      </c>
      <c r="C11" s="26" t="s">
        <v>29</v>
      </c>
      <c r="D11" s="27" t="n">
        <f aca="false">4-COUNTIF(F11:I11,".")</f>
        <v>3</v>
      </c>
      <c r="E11" s="27" t="str">
        <f aca="false">IF(ISERROR(SEARCH("Z",F11&amp;G11&amp;H11&amp;I11))=0,"X","-")</f>
        <v>-</v>
      </c>
      <c r="F11" s="26" t="s">
        <v>474</v>
      </c>
      <c r="G11" s="26" t="s">
        <v>474</v>
      </c>
      <c r="H11" s="26" t="s">
        <v>474</v>
      </c>
      <c r="I11" s="26" t="s">
        <v>28</v>
      </c>
      <c r="J11" s="27" t="str">
        <f aca="false">IF(OR(ISERROR(SEARCH(MID($J$2,1,1),F11&amp;G11&amp;H11&amp;I11))=0,ISERROR(SEARCH(MID($J$2,2,1),F11&amp;G11&amp;H11&amp;I11))=0),"X","-")</f>
        <v>-</v>
      </c>
      <c r="K11" s="26" t="s">
        <v>453</v>
      </c>
      <c r="L11" s="26" t="s">
        <v>453</v>
      </c>
      <c r="M11" s="26" t="s">
        <v>453</v>
      </c>
      <c r="N11" s="26" t="s">
        <v>28</v>
      </c>
      <c r="O11" s="28" t="str">
        <f aca="false">IF(OR(K11=$O$2,L11=$O$2,M11=$O$2,N11=$O$2),"X","-")</f>
        <v>-</v>
      </c>
      <c r="R11" s="22" t="s">
        <v>492</v>
      </c>
      <c r="S11" s="22" t="s">
        <v>9</v>
      </c>
      <c r="T11" s="22" t="s">
        <v>455</v>
      </c>
      <c r="U11" s="22" t="s">
        <v>455</v>
      </c>
      <c r="W11" s="30" t="str">
        <f aca="false">SUBSTITUTE(SUBSTITUTE(IF(AND(F11="%",K11&lt;&gt;"AD",K11&lt;&gt;"MR"),"Error1","Ok")&amp;" "&amp;IF(AND(G11="%",L11&lt;&gt;"AD",L11&lt;&gt;"MR"),"Error2","Ok")&amp;" "&amp;IF(AND(H11="%",M11&lt;&gt;"AD",M11&lt;&gt;"MR"),"Error3","Ok")&amp;" "&amp;IF(AND(I11="%",N11&lt;&gt;"AD",N11&lt;&gt;"MR"),"Error4","Ok"),"Ok Ok Ok Ok","Passed"),"Ok","")</f>
        <v>Passed</v>
      </c>
      <c r="X11" s="28" t="str">
        <f aca="false">IF(W11&lt;&gt;"Passed","--- Error ---",SUBSTITUTE(SUBSTITUTE(SUBSTITUTE(SUBSTITUTE(SUBSTITUTE(SUBSTITUTE(SUBSTITUTE(SUBSTITUTE(SUBSTITUTE(SUBSTITUTE(SUBSTITUTE(SUBSTITUTE(SUBSTITUTE(SUBSTITUTE(SUBSTITUTE(SUBSTITUTE(SUBSTITUTE(SUBSTITUTE($X$1, "&lt;mnemonic&gt;",""""&amp;B11&amp;""""&amp;REPT(" ",5-LEN(B11))), "&lt;argnr&gt;",D11), "&lt;type1&gt;",VLOOKUP(F11,BR:BZ,9,0)), "&lt;type2&gt;",VLOOKUP(G11,BR:BZ,9,0)), "&lt;type3&gt;",VLOOKUP(H11,BR:BZ,9,0)), "&lt;type4&gt;",VLOOKUP(I11,BR:BZ,9,0)), "&lt;mode1&gt;",VLOOKUP(K11, CB:CG,6,0)),"&lt;mode2&gt;",VLOOKUP(L11,CB:CG,6,0)),"&lt;mode3&gt;",VLOOKUP(M11,CB:CG,6,0)),"&lt;mode4&gt;",VLOOKUP(N11,CB:CG,6,0)), "."," "), "&lt;desc&gt;",R11), "&lt;size&gt;",AU11), "&lt;comma&gt;",IF(B12=""," ",",")),"&lt;off1&gt;",IF(AQ11&lt;&gt;"",AQ11,"0"&amp;REPT(" ",5+AQ$1-1))),"&lt;off2&gt;",IF(AR11&lt;&gt;"",AR11,"0"&amp;REPT(" ",5+AR$1-1))),"&lt;off3&gt;",IF(AS11&lt;&gt;"",AS11,"0"&amp;REPT(" ",5+AS$1-1))),"&lt;off4&gt;",IF(AT11&lt;&gt;"",AT11,"0"&amp;REPT(" ",5+AT$1-1))))</f>
        <v>{ "ADDl" ,3, ISIZ_IAAA , {CpuDataType::Long     ,CpuDataType::Long     ,CpuDataType::Long     ,(CpuDataType)0        }, {_AmdAddr,_AmdAddr,_AmdAddr,_AmdNull}, {AOFF_I,AOFF_IA,AOFF_IAA,0        } }, //Addition (Long)</v>
      </c>
      <c r="Y11" s="31" t="s">
        <v>28</v>
      </c>
      <c r="Z11" s="22" t="str">
        <f aca="false">IF(F11&lt;&gt;".",IF(K11="MR","R",VLOOKUP(F11,$BR:$BT,3,0)),"")</f>
        <v>L</v>
      </c>
      <c r="AA11" s="22" t="str">
        <f aca="false">IF(G11&lt;&gt;".",IF(L11="MR","R",VLOOKUP(G11,$BR:$BT,3,0)),"")</f>
        <v>L</v>
      </c>
      <c r="AB11" s="22" t="str">
        <f aca="false">IF(H11&lt;&gt;".",IF(M11="MR","R",VLOOKUP(H11,$BR:$BT,3,0)),"")</f>
        <v>L</v>
      </c>
      <c r="AC11" s="22" t="str">
        <f aca="false">IF(I11&lt;&gt;".",IF(N11="MR","R",VLOOKUP(I11,$BR:$BT,3,0)),"")</f>
        <v/>
      </c>
      <c r="AD11" s="22" t="str">
        <f aca="false">IF(F11&lt;&gt;".",VLOOKUP(K11,$CB:$CC,2,0),"")</f>
        <v>A</v>
      </c>
      <c r="AE11" s="22" t="str">
        <f aca="false">IF(G11&lt;&gt;".",VLOOKUP(L11,$CB:$CC,2,0),"")</f>
        <v>A</v>
      </c>
      <c r="AF11" s="22" t="str">
        <f aca="false">IF(H11&lt;&gt;".",VLOOKUP(M11,$CB:$CC,2,0),"")</f>
        <v>A</v>
      </c>
      <c r="AG11" s="22" t="str">
        <f aca="false">IF(I11&lt;&gt;".",VLOOKUP(N11,$CB:$CC,2,0),"")</f>
        <v/>
      </c>
      <c r="AH11" s="22" t="str">
        <f aca="false">IF(AD11&lt;&gt;"",IF(OR(AD11="A",AD11="I"),"SZA",VLOOKUP(Z11,$BT$3:$BU$16,2,0)),"")</f>
        <v>SZA</v>
      </c>
      <c r="AI11" s="22" t="str">
        <f aca="false">IF(AE11&lt;&gt;"",IF(OR(AE11="A",AE11="I"),"SZA",VLOOKUP(AA11,$BT$3:$BU$16,2,0)),"")</f>
        <v>SZA</v>
      </c>
      <c r="AJ11" s="22" t="str">
        <f aca="false">IF(AF11&lt;&gt;"",IF(OR(AF11="A",AF11="I"),"SZA",VLOOKUP(AB11,$BT$3:$BU$16,2,0)),"")</f>
        <v>SZA</v>
      </c>
      <c r="AK11" s="22" t="str">
        <f aca="false">IF(AG11&lt;&gt;"",IF(OR(AG11="A",AG11="I"),"SZA",VLOOKUP(AC11,$BT$3:$BU$16,2,0)),"")</f>
        <v/>
      </c>
      <c r="AL11" s="22" t="str">
        <f aca="false">IF(AD11&lt;&gt;"","I","")</f>
        <v>I</v>
      </c>
      <c r="AM11" s="22" t="str">
        <f aca="false">SUBSTITUTE(IF(AE11&lt;&gt;"",AL11&amp;"+"&amp;AH11,""),"+SZ","")</f>
        <v>IA</v>
      </c>
      <c r="AN11" s="22" t="str">
        <f aca="false">SUBSTITUTE(IF(AF11&lt;&gt;"",AM11&amp;"+"&amp;AI11,""),"+SZ","")</f>
        <v>IAA</v>
      </c>
      <c r="AO11" s="22" t="str">
        <f aca="false">SUBSTITUTE(IF(AG11&lt;&gt;"",AN11&amp;"+"&amp;AJ11,""),"+SZ","")</f>
        <v/>
      </c>
      <c r="AP11" s="22" t="str">
        <f aca="false">SUBSTITUTE("I"&amp;IF(AH11&lt;&gt;"","+"&amp;AH11,"")&amp;IF(AI11&lt;&gt;"","+"&amp;AI11,"")&amp;IF(AJ11&lt;&gt;"","+"&amp;AJ11,"")&amp;IF(AK11&lt;&gt;"","+"&amp;AK11,""),"+SZ","")</f>
        <v>IAAA</v>
      </c>
      <c r="AQ11" s="22" t="str">
        <f aca="false">IF(Z11&lt;&gt;"","AOFF_"&amp;AL11&amp;REPT(" ",AQ$1-LEN(AL11)),"")</f>
        <v>AOFF_I</v>
      </c>
      <c r="AR11" s="22" t="str">
        <f aca="false">IF(AA11&lt;&gt;"","AOFF_"&amp;AM11&amp;REPT(" ",AR$1-LEN(AM11)),"")</f>
        <v>AOFF_IA</v>
      </c>
      <c r="AS11" s="22" t="str">
        <f aca="false">IF(AB11&lt;&gt;"","AOFF_"&amp;AN11&amp;REPT(" ",AS$1-LEN(AN11)),"")</f>
        <v>AOFF_IAA</v>
      </c>
      <c r="AT11" s="22" t="str">
        <f aca="false">IF(AC11&lt;&gt;"","AOFF_"&amp;AO11&amp;REPT(" ",AT$1-LEN(AO11)),"")</f>
        <v/>
      </c>
      <c r="AU11" s="22" t="str">
        <f aca="false">"ISIZ_"&amp;AP11&amp;REPT(" ",$AU$1-LEN(AP11))</f>
        <v>ISIZ_IAAA </v>
      </c>
      <c r="AV11" s="26" t="n">
        <f aca="false">IF(Z11&lt;&gt;"",6,"")</f>
        <v>6</v>
      </c>
      <c r="AW11" s="26" t="n">
        <f aca="false">IF(AA11&lt;&gt;"",AV11+VLOOKUP(AH11,$BU$2:$BV$17,2,0),"")</f>
        <v>10</v>
      </c>
      <c r="AX11" s="26" t="n">
        <f aca="false">IF(AB11&lt;&gt;"",AW11+VLOOKUP(AI11,$BU$2:$BV$17,2,0),"")</f>
        <v>14</v>
      </c>
      <c r="AY11" s="26" t="str">
        <f aca="false">IF(AC11&lt;&gt;"",AX11+VLOOKUP(AJ11,$BU$2:$BV$17,2,0),"")</f>
        <v/>
      </c>
      <c r="AZ11" s="26" t="n">
        <f aca="false">6+IF(Z11&lt;&gt;"",VLOOKUP(AH11,$BU$2:$BV$17,2,0),0)+IF(AA11&lt;&gt;"",VLOOKUP(AI11,$BU$2:$BV$17,2,0),0)+IF(AB11&lt;&gt;"",VLOOKUP(AJ11,$BU$2:$BV$17,2,0),0)+IF(AC11&lt;&gt;"",VLOOKUP(AK11,$BU$2:$BV$17,2,0),0)</f>
        <v>18</v>
      </c>
      <c r="BA11" s="26" t="n">
        <f aca="false">IF(Z11&lt;&gt;"",10,"")</f>
        <v>10</v>
      </c>
      <c r="BB11" s="26" t="n">
        <f aca="false">IF(AA11&lt;&gt;"",BA11+VLOOKUP(AH11,$BU$2:$BW$17,3,0),"")</f>
        <v>18</v>
      </c>
      <c r="BC11" s="26" t="n">
        <f aca="false">IF(AB11&lt;&gt;"",BB11+VLOOKUP(AI11,$BU$2:$BW$17,3,0),"")</f>
        <v>26</v>
      </c>
      <c r="BD11" s="26" t="str">
        <f aca="false">IF(AC11&lt;&gt;"",BC11+VLOOKUP(AJ11,$BU$2:$BW$17,3,0),"")</f>
        <v/>
      </c>
      <c r="BE11" s="26" t="n">
        <f aca="false">10+IF(Z11&lt;&gt;"",VLOOKUP(AH11,$BU$2:$BW$17,3,0),0)+IF(AA11&lt;&gt;"",VLOOKUP(AI11,$BU$2:$BW$17,3,0),0)+IF(AB11&lt;&gt;"",VLOOKUP(AJ11,$BU$2:$BW$17,3,0),0)+IF(AC11&lt;&gt;"",VLOOKUP(AK11,$BU$2:$BW$17,3,0),0)</f>
        <v>34</v>
      </c>
      <c r="BF11" s="36" t="str">
        <f aca="false">IF(AV11&lt;&gt;"","#define "&amp;AQ11&amp;" "&amp;AV11&amp;"&lt;end&gt; ","")&amp;IF(AW11&lt;&gt;"","#define "&amp;AR11&amp;" "&amp;AW11&amp;"&lt;end&gt; ","")&amp;IF(AX11&lt;&gt;"","#define "&amp;AS11&amp;" "&amp;AX11&amp;"&lt;end&gt; ","")&amp;IF(AY11&lt;&gt;"","#define "&amp;AT11&amp;" "&amp;AY11&amp;"&lt;end&gt; ","")&amp;"#define "&amp;AU11&amp;" "&amp;AZ11&amp;"&lt;end&gt;"</f>
        <v>#define AOFF_I 6&lt;end&gt; #define AOFF_IA 10&lt;end&gt; #define AOFF_IAA 14&lt;end&gt; #define ISIZ_IAAA  18&lt;end&gt;</v>
      </c>
      <c r="BG11" s="36" t="str">
        <f aca="false">IF(BA11&lt;&gt;"","#define "&amp;AQ11&amp;" "&amp;BA11&amp;"&lt;end&gt; ","")&amp;IF(BB11&lt;&gt;"","#define "&amp;AR11&amp;" "&amp;BB11&amp;"&lt;end&gt; ","")&amp;IF(BC11&lt;&gt;"","#define "&amp;AS11&amp;" "&amp;BC11&amp;"&lt;end&gt; ","")&amp;IF(BD11&lt;&gt;"","#define "&amp;AT11&amp;" "&amp;BD11&amp;"&lt;end&gt; ","")&amp;"#define "&amp;AU11&amp;" "&amp;BE11&amp;"&lt;end&gt;"</f>
        <v>#define AOFF_I 10&lt;end&gt; #define AOFF_IA 18&lt;end&gt; #define AOFF_IAA 26&lt;end&gt; #define ISIZ_IAAA  34&lt;end&gt;</v>
      </c>
      <c r="BH11" s="22" t="str">
        <f aca="false">"INSTDECODE_"&amp;D11&amp;IF(D11&lt;&gt;0,"_"&amp;CONCATENATE(Z11,AA11,AB11,AC11)&amp;"_"&amp;CONCATENATE(AD11,AE11,AF11,AG11),"")</f>
        <v>INSTDECODE_3_LLL_AAA</v>
      </c>
      <c r="BI11" s="22" t="n">
        <f aca="false">LEN(BH11)</f>
        <v>20</v>
      </c>
      <c r="BJ11" s="22" t="str">
        <f aca="false">IF(Z11&lt;&gt;"","DECODE_"&amp;VLOOKUP(AD11,$CC:$CD,2,0)&amp;"("&amp;BJ$2&amp;","&amp;IF(K11="MR","REF",VLOOKUP(F11,$BR:$BS,2,0))&amp;",Cpu"&amp;PROPER(IF(K11="MR","REF",VLOOKUP(F11,$BR:$BS,2,0)))&amp;","&amp;AQ11&amp;"); ", "")</f>
        <v>DECODE_ADR(1,LON,CpuLon,AOFF_I); </v>
      </c>
      <c r="BK11" s="22" t="str">
        <f aca="false">IF(AA11&lt;&gt;"","DECODE_"&amp;VLOOKUP(AE11,$CC:$CD,2,0)&amp;"("&amp;BK$2&amp;","&amp;IF(L11="MR","REF",VLOOKUP(G11,$BR:$BS,2,0))&amp;",Cpu"&amp;PROPER(IF(L11="MR","REF",VLOOKUP(G11,$BR:$BS,2,0)))&amp;","&amp;AR11&amp;"); ", "")</f>
        <v>DECODE_ADR(2,LON,CpuLon,AOFF_IA); </v>
      </c>
      <c r="BL11" s="22" t="str">
        <f aca="false">IF(AB11&lt;&gt;"","DECODE_"&amp;VLOOKUP(AF11,$CC:$CD,2,0)&amp;"("&amp;BL$2&amp;","&amp;IF(M11="MR","REF",VLOOKUP(H11,$BR:$BS,2,0))&amp;",Cpu"&amp;PROPER(IF(M11="MR","REF",VLOOKUP(H11,$BR:$BS,2,0)))&amp;","&amp;AS11&amp;"); ", "")</f>
        <v>DECODE_ADR(3,LON,CpuLon,AOFF_IAA); </v>
      </c>
      <c r="BM11" s="22" t="str">
        <f aca="false">IF(AC11&lt;&gt;"","DECODE_"&amp;VLOOKUP(AG11,$CC:$CD,2,0)&amp;"("&amp;BM$2&amp;","&amp;IF(N11="MR","REF",VLOOKUP(I11,$BR:$BS,2,0))&amp;",Cpu"&amp;PROPER(IF(N11="MR","REF",VLOOKUP(I11,$BR:$BS,2,0)))&amp;","&amp;AT11&amp;"); ", "")</f>
        <v/>
      </c>
      <c r="BN11" s="22" t="str">
        <f aca="false">IF(ISERROR(VLOOKUP(BO11,BO$2:BO10,1,0))=0,"X","")</f>
        <v/>
      </c>
      <c r="BO11" s="22" t="str">
        <f aca="false">SUBSTITUTE("#define "&amp;BH11&amp;REPT(" ",28-LEN(BH11))&amp;BJ11&amp;BK11&amp;BL11&amp;BM11,"%","D")</f>
        <v>#define INSTDECODE_3_LLL_AAA        DECODE_ADR(1,LON,CpuLon,AOFF_I); DECODE_ADR(2,LON,CpuLon,AOFF_IA); DECODE_ADR(3,LON,CpuLon,AOFF_IAA); </v>
      </c>
      <c r="BP11" s="22" t="str">
        <f aca="false">"#define "&amp;SUBSTITUTE(BH11,"INSTDECODE_",IF(P11="X","JMP_","")&amp;IF(Q11="X","CONST_","")&amp;"INSTEND_")&amp;IF(Q11="X",REPT(" ",20-LEN(BH11)),IF(P11="X",REPT(" ",22-LEN(BH11)),REPT(" ",26-LEN(BH11))))&amp;" "&amp;IF(P11="X","","IP+="&amp;TRIM(AU11)&amp;"; "&amp;REPT(" ",10-LEN(TRIM(AU11))))&amp;IF(Q11="X","CONST_INST_DISPATCH;","PROG_INST_DISPATCH;")</f>
        <v>#define INSTEND_3_LLL_AAA       IP+=ISIZ_IAAA;  PROG_INST_DISPATCH;</v>
      </c>
      <c r="BQ11" s="22" t="str">
        <f aca="false">""</f>
        <v/>
      </c>
      <c r="BR11" s="22" t="s">
        <v>493</v>
      </c>
      <c r="BS11" s="22" t="s">
        <v>494</v>
      </c>
      <c r="BT11" s="22" t="s">
        <v>493</v>
      </c>
      <c r="BU11" s="22" t="str">
        <f aca="false">"SZ"&amp;BT11</f>
        <v>SZG</v>
      </c>
      <c r="BV11" s="26" t="n">
        <v>2</v>
      </c>
      <c r="BW11" s="26" t="n">
        <v>2</v>
      </c>
      <c r="BX11" s="22" t="s">
        <v>495</v>
      </c>
      <c r="BY11" s="28" t="n">
        <f aca="false">LEN(BX11)</f>
        <v>20</v>
      </c>
      <c r="BZ11" s="28" t="str">
        <f aca="false">BX11&amp;REPT(".",$BY$2-LEN(BX11))</f>
        <v>CpuDataType::ArrGeom..</v>
      </c>
    </row>
    <row r="12" customFormat="false" ht="15.95" hidden="false" customHeight="true" outlineLevel="0" collapsed="false">
      <c r="A12" s="22" t="s">
        <v>451</v>
      </c>
      <c r="B12" s="22" t="s">
        <v>176</v>
      </c>
      <c r="C12" s="26" t="s">
        <v>29</v>
      </c>
      <c r="D12" s="27" t="n">
        <f aca="false">4-COUNTIF(F12:I12,".")</f>
        <v>3</v>
      </c>
      <c r="E12" s="27" t="str">
        <f aca="false">IF(ISERROR(SEARCH("Z",F12&amp;G12&amp;H12&amp;I12))=0,"X","-")</f>
        <v>-</v>
      </c>
      <c r="F12" s="26" t="s">
        <v>478</v>
      </c>
      <c r="G12" s="26" t="s">
        <v>478</v>
      </c>
      <c r="H12" s="26" t="s">
        <v>478</v>
      </c>
      <c r="I12" s="26" t="s">
        <v>28</v>
      </c>
      <c r="J12" s="27" t="str">
        <f aca="false">IF(OR(ISERROR(SEARCH(MID($J$2,1,1),F12&amp;G12&amp;H12&amp;I12))=0,ISERROR(SEARCH(MID($J$2,2,1),F12&amp;G12&amp;H12&amp;I12))=0),"X","-")</f>
        <v>-</v>
      </c>
      <c r="K12" s="26" t="s">
        <v>453</v>
      </c>
      <c r="L12" s="26" t="s">
        <v>453</v>
      </c>
      <c r="M12" s="26" t="s">
        <v>453</v>
      </c>
      <c r="N12" s="26" t="s">
        <v>28</v>
      </c>
      <c r="O12" s="28" t="str">
        <f aca="false">IF(OR(K12=$O$2,L12=$O$2,M12=$O$2,N12=$O$2),"X","-")</f>
        <v>-</v>
      </c>
      <c r="R12" s="22" t="s">
        <v>496</v>
      </c>
      <c r="S12" s="22" t="s">
        <v>9</v>
      </c>
      <c r="T12" s="22" t="s">
        <v>455</v>
      </c>
      <c r="U12" s="22" t="s">
        <v>455</v>
      </c>
      <c r="W12" s="30" t="str">
        <f aca="false">SUBSTITUTE(SUBSTITUTE(IF(AND(F12="%",K12&lt;&gt;"AD",K12&lt;&gt;"MR"),"Error1","Ok")&amp;" "&amp;IF(AND(G12="%",L12&lt;&gt;"AD",L12&lt;&gt;"MR"),"Error2","Ok")&amp;" "&amp;IF(AND(H12="%",M12&lt;&gt;"AD",M12&lt;&gt;"MR"),"Error3","Ok")&amp;" "&amp;IF(AND(I12="%",N12&lt;&gt;"AD",N12&lt;&gt;"MR"),"Error4","Ok"),"Ok Ok Ok Ok","Passed"),"Ok","")</f>
        <v>Passed</v>
      </c>
      <c r="X12" s="28" t="str">
        <f aca="false">IF(W12&lt;&gt;"Passed","--- Error ---",SUBSTITUTE(SUBSTITUTE(SUBSTITUTE(SUBSTITUTE(SUBSTITUTE(SUBSTITUTE(SUBSTITUTE(SUBSTITUTE(SUBSTITUTE(SUBSTITUTE(SUBSTITUTE(SUBSTITUTE(SUBSTITUTE(SUBSTITUTE(SUBSTITUTE(SUBSTITUTE(SUBSTITUTE(SUBSTITUTE($X$1, "&lt;mnemonic&gt;",""""&amp;B12&amp;""""&amp;REPT(" ",5-LEN(B12))), "&lt;argnr&gt;",D12), "&lt;type1&gt;",VLOOKUP(F12,BR:BZ,9,0)), "&lt;type2&gt;",VLOOKUP(G12,BR:BZ,9,0)), "&lt;type3&gt;",VLOOKUP(H12,BR:BZ,9,0)), "&lt;type4&gt;",VLOOKUP(I12,BR:BZ,9,0)), "&lt;mode1&gt;",VLOOKUP(K12, CB:CG,6,0)),"&lt;mode2&gt;",VLOOKUP(L12,CB:CG,6,0)),"&lt;mode3&gt;",VLOOKUP(M12,CB:CG,6,0)),"&lt;mode4&gt;",VLOOKUP(N12,CB:CG,6,0)), "."," "), "&lt;desc&gt;",R12), "&lt;size&gt;",AU12), "&lt;comma&gt;",IF(B13=""," ",",")),"&lt;off1&gt;",IF(AQ12&lt;&gt;"",AQ12,"0"&amp;REPT(" ",5+AQ$1-1))),"&lt;off2&gt;",IF(AR12&lt;&gt;"",AR12,"0"&amp;REPT(" ",5+AR$1-1))),"&lt;off3&gt;",IF(AS12&lt;&gt;"",AS12,"0"&amp;REPT(" ",5+AS$1-1))),"&lt;off4&gt;",IF(AT12&lt;&gt;"",AT12,"0"&amp;REPT(" ",5+AT$1-1))))</f>
        <v>{ "ADDf" ,3, ISIZ_IAAA , {CpuDataType::Float    ,CpuDataType::Float    ,CpuDataType::Float    ,(CpuDataType)0        }, {_AmdAddr,_AmdAddr,_AmdAddr,_AmdNull}, {AOFF_I,AOFF_IA,AOFF_IAA,0        } }, //Addition (Float)</v>
      </c>
      <c r="Y12" s="31" t="s">
        <v>28</v>
      </c>
      <c r="Z12" s="22" t="str">
        <f aca="false">IF(F12&lt;&gt;".",IF(K12="MR","R",VLOOKUP(F12,$BR:$BT,3,0)),"")</f>
        <v>F</v>
      </c>
      <c r="AA12" s="22" t="str">
        <f aca="false">IF(G12&lt;&gt;".",IF(L12="MR","R",VLOOKUP(G12,$BR:$BT,3,0)),"")</f>
        <v>F</v>
      </c>
      <c r="AB12" s="22" t="str">
        <f aca="false">IF(H12&lt;&gt;".",IF(M12="MR","R",VLOOKUP(H12,$BR:$BT,3,0)),"")</f>
        <v>F</v>
      </c>
      <c r="AC12" s="22" t="str">
        <f aca="false">IF(I12&lt;&gt;".",IF(N12="MR","R",VLOOKUP(I12,$BR:$BT,3,0)),"")</f>
        <v/>
      </c>
      <c r="AD12" s="22" t="str">
        <f aca="false">IF(F12&lt;&gt;".",VLOOKUP(K12,$CB:$CC,2,0),"")</f>
        <v>A</v>
      </c>
      <c r="AE12" s="22" t="str">
        <f aca="false">IF(G12&lt;&gt;".",VLOOKUP(L12,$CB:$CC,2,0),"")</f>
        <v>A</v>
      </c>
      <c r="AF12" s="22" t="str">
        <f aca="false">IF(H12&lt;&gt;".",VLOOKUP(M12,$CB:$CC,2,0),"")</f>
        <v>A</v>
      </c>
      <c r="AG12" s="22" t="str">
        <f aca="false">IF(I12&lt;&gt;".",VLOOKUP(N12,$CB:$CC,2,0),"")</f>
        <v/>
      </c>
      <c r="AH12" s="22" t="str">
        <f aca="false">IF(AD12&lt;&gt;"",IF(OR(AD12="A",AD12="I"),"SZA",VLOOKUP(Z12,$BT$3:$BU$16,2,0)),"")</f>
        <v>SZA</v>
      </c>
      <c r="AI12" s="22" t="str">
        <f aca="false">IF(AE12&lt;&gt;"",IF(OR(AE12="A",AE12="I"),"SZA",VLOOKUP(AA12,$BT$3:$BU$16,2,0)),"")</f>
        <v>SZA</v>
      </c>
      <c r="AJ12" s="22" t="str">
        <f aca="false">IF(AF12&lt;&gt;"",IF(OR(AF12="A",AF12="I"),"SZA",VLOOKUP(AB12,$BT$3:$BU$16,2,0)),"")</f>
        <v>SZA</v>
      </c>
      <c r="AK12" s="22" t="str">
        <f aca="false">IF(AG12&lt;&gt;"",IF(OR(AG12="A",AG12="I"),"SZA",VLOOKUP(AC12,$BT$3:$BU$16,2,0)),"")</f>
        <v/>
      </c>
      <c r="AL12" s="22" t="str">
        <f aca="false">IF(AD12&lt;&gt;"","I","")</f>
        <v>I</v>
      </c>
      <c r="AM12" s="22" t="str">
        <f aca="false">SUBSTITUTE(IF(AE12&lt;&gt;"",AL12&amp;"+"&amp;AH12,""),"+SZ","")</f>
        <v>IA</v>
      </c>
      <c r="AN12" s="22" t="str">
        <f aca="false">SUBSTITUTE(IF(AF12&lt;&gt;"",AM12&amp;"+"&amp;AI12,""),"+SZ","")</f>
        <v>IAA</v>
      </c>
      <c r="AO12" s="22" t="str">
        <f aca="false">SUBSTITUTE(IF(AG12&lt;&gt;"",AN12&amp;"+"&amp;AJ12,""),"+SZ","")</f>
        <v/>
      </c>
      <c r="AP12" s="22" t="str">
        <f aca="false">SUBSTITUTE("I"&amp;IF(AH12&lt;&gt;"","+"&amp;AH12,"")&amp;IF(AI12&lt;&gt;"","+"&amp;AI12,"")&amp;IF(AJ12&lt;&gt;"","+"&amp;AJ12,"")&amp;IF(AK12&lt;&gt;"","+"&amp;AK12,""),"+SZ","")</f>
        <v>IAAA</v>
      </c>
      <c r="AQ12" s="22" t="str">
        <f aca="false">IF(Z12&lt;&gt;"","AOFF_"&amp;AL12&amp;REPT(" ",AQ$1-LEN(AL12)),"")</f>
        <v>AOFF_I</v>
      </c>
      <c r="AR12" s="22" t="str">
        <f aca="false">IF(AA12&lt;&gt;"","AOFF_"&amp;AM12&amp;REPT(" ",AR$1-LEN(AM12)),"")</f>
        <v>AOFF_IA</v>
      </c>
      <c r="AS12" s="22" t="str">
        <f aca="false">IF(AB12&lt;&gt;"","AOFF_"&amp;AN12&amp;REPT(" ",AS$1-LEN(AN12)),"")</f>
        <v>AOFF_IAA</v>
      </c>
      <c r="AT12" s="22" t="str">
        <f aca="false">IF(AC12&lt;&gt;"","AOFF_"&amp;AO12&amp;REPT(" ",AT$1-LEN(AO12)),"")</f>
        <v/>
      </c>
      <c r="AU12" s="22" t="str">
        <f aca="false">"ISIZ_"&amp;AP12&amp;REPT(" ",$AU$1-LEN(AP12))</f>
        <v>ISIZ_IAAA </v>
      </c>
      <c r="AV12" s="26" t="n">
        <f aca="false">IF(Z12&lt;&gt;"",6,"")</f>
        <v>6</v>
      </c>
      <c r="AW12" s="26" t="n">
        <f aca="false">IF(AA12&lt;&gt;"",AV12+VLOOKUP(AH12,$BU$2:$BV$17,2,0),"")</f>
        <v>10</v>
      </c>
      <c r="AX12" s="26" t="n">
        <f aca="false">IF(AB12&lt;&gt;"",AW12+VLOOKUP(AI12,$BU$2:$BV$17,2,0),"")</f>
        <v>14</v>
      </c>
      <c r="AY12" s="26" t="str">
        <f aca="false">IF(AC12&lt;&gt;"",AX12+VLOOKUP(AJ12,$BU$2:$BV$17,2,0),"")</f>
        <v/>
      </c>
      <c r="AZ12" s="26" t="n">
        <f aca="false">6+IF(Z12&lt;&gt;"",VLOOKUP(AH12,$BU$2:$BV$17,2,0),0)+IF(AA12&lt;&gt;"",VLOOKUP(AI12,$BU$2:$BV$17,2,0),0)+IF(AB12&lt;&gt;"",VLOOKUP(AJ12,$BU$2:$BV$17,2,0),0)+IF(AC12&lt;&gt;"",VLOOKUP(AK12,$BU$2:$BV$17,2,0),0)</f>
        <v>18</v>
      </c>
      <c r="BA12" s="26" t="n">
        <f aca="false">IF(Z12&lt;&gt;"",10,"")</f>
        <v>10</v>
      </c>
      <c r="BB12" s="26" t="n">
        <f aca="false">IF(AA12&lt;&gt;"",BA12+VLOOKUP(AH12,$BU$2:$BW$17,3,0),"")</f>
        <v>18</v>
      </c>
      <c r="BC12" s="26" t="n">
        <f aca="false">IF(AB12&lt;&gt;"",BB12+VLOOKUP(AI12,$BU$2:$BW$17,3,0),"")</f>
        <v>26</v>
      </c>
      <c r="BD12" s="26" t="str">
        <f aca="false">IF(AC12&lt;&gt;"",BC12+VLOOKUP(AJ12,$BU$2:$BW$17,3,0),"")</f>
        <v/>
      </c>
      <c r="BE12" s="26" t="n">
        <f aca="false">10+IF(Z12&lt;&gt;"",VLOOKUP(AH12,$BU$2:$BW$17,3,0),0)+IF(AA12&lt;&gt;"",VLOOKUP(AI12,$BU$2:$BW$17,3,0),0)+IF(AB12&lt;&gt;"",VLOOKUP(AJ12,$BU$2:$BW$17,3,0),0)+IF(AC12&lt;&gt;"",VLOOKUP(AK12,$BU$2:$BW$17,3,0),0)</f>
        <v>34</v>
      </c>
      <c r="BF12" s="36" t="str">
        <f aca="false">IF(AV12&lt;&gt;"","#define "&amp;AQ12&amp;" "&amp;AV12&amp;"&lt;end&gt; ","")&amp;IF(AW12&lt;&gt;"","#define "&amp;AR12&amp;" "&amp;AW12&amp;"&lt;end&gt; ","")&amp;IF(AX12&lt;&gt;"","#define "&amp;AS12&amp;" "&amp;AX12&amp;"&lt;end&gt; ","")&amp;IF(AY12&lt;&gt;"","#define "&amp;AT12&amp;" "&amp;AY12&amp;"&lt;end&gt; ","")&amp;"#define "&amp;AU12&amp;" "&amp;AZ12&amp;"&lt;end&gt;"</f>
        <v>#define AOFF_I 6&lt;end&gt; #define AOFF_IA 10&lt;end&gt; #define AOFF_IAA 14&lt;end&gt; #define ISIZ_IAAA  18&lt;end&gt;</v>
      </c>
      <c r="BG12" s="36" t="str">
        <f aca="false">IF(BA12&lt;&gt;"","#define "&amp;AQ12&amp;" "&amp;BA12&amp;"&lt;end&gt; ","")&amp;IF(BB12&lt;&gt;"","#define "&amp;AR12&amp;" "&amp;BB12&amp;"&lt;end&gt; ","")&amp;IF(BC12&lt;&gt;"","#define "&amp;AS12&amp;" "&amp;BC12&amp;"&lt;end&gt; ","")&amp;IF(BD12&lt;&gt;"","#define "&amp;AT12&amp;" "&amp;BD12&amp;"&lt;end&gt; ","")&amp;"#define "&amp;AU12&amp;" "&amp;BE12&amp;"&lt;end&gt;"</f>
        <v>#define AOFF_I 10&lt;end&gt; #define AOFF_IA 18&lt;end&gt; #define AOFF_IAA 26&lt;end&gt; #define ISIZ_IAAA  34&lt;end&gt;</v>
      </c>
      <c r="BH12" s="22" t="str">
        <f aca="false">"INSTDECODE_"&amp;D12&amp;IF(D12&lt;&gt;0,"_"&amp;CONCATENATE(Z12,AA12,AB12,AC12)&amp;"_"&amp;CONCATENATE(AD12,AE12,AF12,AG12),"")</f>
        <v>INSTDECODE_3_FFF_AAA</v>
      </c>
      <c r="BI12" s="22" t="n">
        <f aca="false">LEN(BH12)</f>
        <v>20</v>
      </c>
      <c r="BJ12" s="22" t="str">
        <f aca="false">IF(Z12&lt;&gt;"","DECODE_"&amp;VLOOKUP(AD12,$CC:$CD,2,0)&amp;"("&amp;BJ$2&amp;","&amp;IF(K12="MR","REF",VLOOKUP(F12,$BR:$BS,2,0))&amp;",Cpu"&amp;PROPER(IF(K12="MR","REF",VLOOKUP(F12,$BR:$BS,2,0)))&amp;","&amp;AQ12&amp;"); ", "")</f>
        <v>DECODE_ADR(1,FLO,CpuFlo,AOFF_I); </v>
      </c>
      <c r="BK12" s="22" t="str">
        <f aca="false">IF(AA12&lt;&gt;"","DECODE_"&amp;VLOOKUP(AE12,$CC:$CD,2,0)&amp;"("&amp;BK$2&amp;","&amp;IF(L12="MR","REF",VLOOKUP(G12,$BR:$BS,2,0))&amp;",Cpu"&amp;PROPER(IF(L12="MR","REF",VLOOKUP(G12,$BR:$BS,2,0)))&amp;","&amp;AR12&amp;"); ", "")</f>
        <v>DECODE_ADR(2,FLO,CpuFlo,AOFF_IA); </v>
      </c>
      <c r="BL12" s="22" t="str">
        <f aca="false">IF(AB12&lt;&gt;"","DECODE_"&amp;VLOOKUP(AF12,$CC:$CD,2,0)&amp;"("&amp;BL$2&amp;","&amp;IF(M12="MR","REF",VLOOKUP(H12,$BR:$BS,2,0))&amp;",Cpu"&amp;PROPER(IF(M12="MR","REF",VLOOKUP(H12,$BR:$BS,2,0)))&amp;","&amp;AS12&amp;"); ", "")</f>
        <v>DECODE_ADR(3,FLO,CpuFlo,AOFF_IAA); </v>
      </c>
      <c r="BM12" s="22" t="str">
        <f aca="false">IF(AC12&lt;&gt;"","DECODE_"&amp;VLOOKUP(AG12,$CC:$CD,2,0)&amp;"("&amp;BM$2&amp;","&amp;IF(N12="MR","REF",VLOOKUP(I12,$BR:$BS,2,0))&amp;",Cpu"&amp;PROPER(IF(N12="MR","REF",VLOOKUP(I12,$BR:$BS,2,0)))&amp;","&amp;AT12&amp;"); ", "")</f>
        <v/>
      </c>
      <c r="BN12" s="22" t="str">
        <f aca="false">IF(ISERROR(VLOOKUP(BO12,BO$2:BO11,1,0))=0,"X","")</f>
        <v/>
      </c>
      <c r="BO12" s="22" t="str">
        <f aca="false">SUBSTITUTE("#define "&amp;BH12&amp;REPT(" ",28-LEN(BH12))&amp;BJ12&amp;BK12&amp;BL12&amp;BM12,"%","D")</f>
        <v>#define INSTDECODE_3_FFF_AAA        DECODE_ADR(1,FLO,CpuFlo,AOFF_I); DECODE_ADR(2,FLO,CpuFlo,AOFF_IA); DECODE_ADR(3,FLO,CpuFlo,AOFF_IAA); </v>
      </c>
      <c r="BP12" s="22" t="str">
        <f aca="false">"#define "&amp;SUBSTITUTE(BH12,"INSTDECODE_",IF(P12="X","JMP_","")&amp;IF(Q12="X","CONST_","")&amp;"INSTEND_")&amp;IF(Q12="X",REPT(" ",20-LEN(BH12)),IF(P12="X",REPT(" ",22-LEN(BH12)),REPT(" ",26-LEN(BH12))))&amp;" "&amp;IF(P12="X","","IP+="&amp;TRIM(AU12)&amp;"; "&amp;REPT(" ",10-LEN(TRIM(AU12))))&amp;IF(Q12="X","CONST_INST_DISPATCH;","PROG_INST_DISPATCH;")</f>
        <v>#define INSTEND_3_FFF_AAA       IP+=ISIZ_IAAA;  PROG_INST_DISPATCH;</v>
      </c>
      <c r="BQ12" s="22" t="str">
        <f aca="false">""</f>
        <v/>
      </c>
      <c r="BR12" s="22" t="s">
        <v>497</v>
      </c>
      <c r="BS12" s="22" t="s">
        <v>460</v>
      </c>
      <c r="BT12" s="22" t="s">
        <v>459</v>
      </c>
      <c r="BU12" s="22" t="str">
        <f aca="false">"SZ"&amp;BT12</f>
        <v>SZA</v>
      </c>
      <c r="BV12" s="26" t="n">
        <v>4</v>
      </c>
      <c r="BW12" s="26" t="n">
        <v>8</v>
      </c>
      <c r="BX12" s="22" t="s">
        <v>498</v>
      </c>
      <c r="BY12" s="28" t="n">
        <f aca="false">LEN(BX12)</f>
        <v>20</v>
      </c>
      <c r="BZ12" s="28" t="str">
        <f aca="false">BX12&amp;REPT(".",$BY$2-LEN(BX12))</f>
        <v>CpuDataType::FunAddr..</v>
      </c>
    </row>
    <row r="13" customFormat="false" ht="15.95" hidden="false" customHeight="true" outlineLevel="0" collapsed="false">
      <c r="A13" s="22" t="s">
        <v>451</v>
      </c>
      <c r="B13" s="22" t="s">
        <v>180</v>
      </c>
      <c r="C13" s="26" t="s">
        <v>29</v>
      </c>
      <c r="D13" s="27" t="n">
        <f aca="false">4-COUNTIF(F13:I13,".")</f>
        <v>3</v>
      </c>
      <c r="E13" s="27" t="str">
        <f aca="false">IF(ISERROR(SEARCH("Z",F13&amp;G13&amp;H13&amp;I13))=0,"X","-")</f>
        <v>-</v>
      </c>
      <c r="F13" s="26" t="s">
        <v>452</v>
      </c>
      <c r="G13" s="26" t="s">
        <v>452</v>
      </c>
      <c r="H13" s="26" t="s">
        <v>452</v>
      </c>
      <c r="I13" s="26" t="s">
        <v>28</v>
      </c>
      <c r="J13" s="27" t="str">
        <f aca="false">IF(OR(ISERROR(SEARCH(MID($J$2,1,1),F13&amp;G13&amp;H13&amp;I13))=0,ISERROR(SEARCH(MID($J$2,2,1),F13&amp;G13&amp;H13&amp;I13))=0),"X","-")</f>
        <v>-</v>
      </c>
      <c r="K13" s="26" t="s">
        <v>453</v>
      </c>
      <c r="L13" s="26" t="s">
        <v>453</v>
      </c>
      <c r="M13" s="26" t="s">
        <v>453</v>
      </c>
      <c r="N13" s="26" t="s">
        <v>28</v>
      </c>
      <c r="O13" s="28" t="str">
        <f aca="false">IF(OR(K13=$O$2,L13=$O$2,M13=$O$2,N13=$O$2),"X","-")</f>
        <v>-</v>
      </c>
      <c r="R13" s="22" t="s">
        <v>499</v>
      </c>
      <c r="S13" s="22" t="s">
        <v>9</v>
      </c>
      <c r="T13" s="22" t="s">
        <v>455</v>
      </c>
      <c r="U13" s="22" t="s">
        <v>455</v>
      </c>
      <c r="W13" s="30" t="str">
        <f aca="false">SUBSTITUTE(SUBSTITUTE(IF(AND(F13="%",K13&lt;&gt;"AD",K13&lt;&gt;"MR"),"Error1","Ok")&amp;" "&amp;IF(AND(G13="%",L13&lt;&gt;"AD",L13&lt;&gt;"MR"),"Error2","Ok")&amp;" "&amp;IF(AND(H13="%",M13&lt;&gt;"AD",M13&lt;&gt;"MR"),"Error3","Ok")&amp;" "&amp;IF(AND(I13="%",N13&lt;&gt;"AD",N13&lt;&gt;"MR"),"Error4","Ok"),"Ok Ok Ok Ok","Passed"),"Ok","")</f>
        <v>Passed</v>
      </c>
      <c r="X13" s="28" t="str">
        <f aca="false">IF(W13&lt;&gt;"Passed","--- Error ---",SUBSTITUTE(SUBSTITUTE(SUBSTITUTE(SUBSTITUTE(SUBSTITUTE(SUBSTITUTE(SUBSTITUTE(SUBSTITUTE(SUBSTITUTE(SUBSTITUTE(SUBSTITUTE(SUBSTITUTE(SUBSTITUTE(SUBSTITUTE(SUBSTITUTE(SUBSTITUTE(SUBSTITUTE(SUBSTITUTE($X$1, "&lt;mnemonic&gt;",""""&amp;B13&amp;""""&amp;REPT(" ",5-LEN(B13))), "&lt;argnr&gt;",D13), "&lt;type1&gt;",VLOOKUP(F13,BR:BZ,9,0)), "&lt;type2&gt;",VLOOKUP(G13,BR:BZ,9,0)), "&lt;type3&gt;",VLOOKUP(H13,BR:BZ,9,0)), "&lt;type4&gt;",VLOOKUP(I13,BR:BZ,9,0)), "&lt;mode1&gt;",VLOOKUP(K13, CB:CG,6,0)),"&lt;mode2&gt;",VLOOKUP(L13,CB:CG,6,0)),"&lt;mode3&gt;",VLOOKUP(M13,CB:CG,6,0)),"&lt;mode4&gt;",VLOOKUP(N13,CB:CG,6,0)), "."," "), "&lt;desc&gt;",R13), "&lt;size&gt;",AU13), "&lt;comma&gt;",IF(B14=""," ",",")),"&lt;off1&gt;",IF(AQ13&lt;&gt;"",AQ13,"0"&amp;REPT(" ",5+AQ$1-1))),"&lt;off2&gt;",IF(AR13&lt;&gt;"",AR13,"0"&amp;REPT(" ",5+AR$1-1))),"&lt;off3&gt;",IF(AS13&lt;&gt;"",AS13,"0"&amp;REPT(" ",5+AS$1-1))),"&lt;off4&gt;",IF(AT13&lt;&gt;"",AT13,"0"&amp;REPT(" ",5+AT$1-1))))</f>
        <v>{ "SUBc" ,3, ISIZ_IAAA , {CpuDataType::Char     ,CpuDataType::Char     ,CpuDataType::Char     ,(CpuDataType)0        }, {_AmdAddr,_AmdAddr,_AmdAddr,_AmdNull}, {AOFF_I,AOFF_IA,AOFF_IAA,0        } }, //Substraction (Char)</v>
      </c>
      <c r="Y13" s="31" t="s">
        <v>28</v>
      </c>
      <c r="Z13" s="22" t="str">
        <f aca="false">IF(F13&lt;&gt;".",IF(K13="MR","R",VLOOKUP(F13,$BR:$BT,3,0)),"")</f>
        <v>C</v>
      </c>
      <c r="AA13" s="22" t="str">
        <f aca="false">IF(G13&lt;&gt;".",IF(L13="MR","R",VLOOKUP(G13,$BR:$BT,3,0)),"")</f>
        <v>C</v>
      </c>
      <c r="AB13" s="22" t="str">
        <f aca="false">IF(H13&lt;&gt;".",IF(M13="MR","R",VLOOKUP(H13,$BR:$BT,3,0)),"")</f>
        <v>C</v>
      </c>
      <c r="AC13" s="22" t="str">
        <f aca="false">IF(I13&lt;&gt;".",IF(N13="MR","R",VLOOKUP(I13,$BR:$BT,3,0)),"")</f>
        <v/>
      </c>
      <c r="AD13" s="22" t="str">
        <f aca="false">IF(F13&lt;&gt;".",VLOOKUP(K13,$CB:$CC,2,0),"")</f>
        <v>A</v>
      </c>
      <c r="AE13" s="22" t="str">
        <f aca="false">IF(G13&lt;&gt;".",VLOOKUP(L13,$CB:$CC,2,0),"")</f>
        <v>A</v>
      </c>
      <c r="AF13" s="22" t="str">
        <f aca="false">IF(H13&lt;&gt;".",VLOOKUP(M13,$CB:$CC,2,0),"")</f>
        <v>A</v>
      </c>
      <c r="AG13" s="22" t="str">
        <f aca="false">IF(I13&lt;&gt;".",VLOOKUP(N13,$CB:$CC,2,0),"")</f>
        <v/>
      </c>
      <c r="AH13" s="22" t="str">
        <f aca="false">IF(AD13&lt;&gt;"",IF(OR(AD13="A",AD13="I"),"SZA",VLOOKUP(Z13,$BT$3:$BU$16,2,0)),"")</f>
        <v>SZA</v>
      </c>
      <c r="AI13" s="22" t="str">
        <f aca="false">IF(AE13&lt;&gt;"",IF(OR(AE13="A",AE13="I"),"SZA",VLOOKUP(AA13,$BT$3:$BU$16,2,0)),"")</f>
        <v>SZA</v>
      </c>
      <c r="AJ13" s="22" t="str">
        <f aca="false">IF(AF13&lt;&gt;"",IF(OR(AF13="A",AF13="I"),"SZA",VLOOKUP(AB13,$BT$3:$BU$16,2,0)),"")</f>
        <v>SZA</v>
      </c>
      <c r="AK13" s="22" t="str">
        <f aca="false">IF(AG13&lt;&gt;"",IF(OR(AG13="A",AG13="I"),"SZA",VLOOKUP(AC13,$BT$3:$BU$16,2,0)),"")</f>
        <v/>
      </c>
      <c r="AL13" s="22" t="str">
        <f aca="false">IF(AD13&lt;&gt;"","I","")</f>
        <v>I</v>
      </c>
      <c r="AM13" s="22" t="str">
        <f aca="false">SUBSTITUTE(IF(AE13&lt;&gt;"",AL13&amp;"+"&amp;AH13,""),"+SZ","")</f>
        <v>IA</v>
      </c>
      <c r="AN13" s="22" t="str">
        <f aca="false">SUBSTITUTE(IF(AF13&lt;&gt;"",AM13&amp;"+"&amp;AI13,""),"+SZ","")</f>
        <v>IAA</v>
      </c>
      <c r="AO13" s="22" t="str">
        <f aca="false">SUBSTITUTE(IF(AG13&lt;&gt;"",AN13&amp;"+"&amp;AJ13,""),"+SZ","")</f>
        <v/>
      </c>
      <c r="AP13" s="22" t="str">
        <f aca="false">SUBSTITUTE("I"&amp;IF(AH13&lt;&gt;"","+"&amp;AH13,"")&amp;IF(AI13&lt;&gt;"","+"&amp;AI13,"")&amp;IF(AJ13&lt;&gt;"","+"&amp;AJ13,"")&amp;IF(AK13&lt;&gt;"","+"&amp;AK13,""),"+SZ","")</f>
        <v>IAAA</v>
      </c>
      <c r="AQ13" s="22" t="str">
        <f aca="false">IF(Z13&lt;&gt;"","AOFF_"&amp;AL13&amp;REPT(" ",AQ$1-LEN(AL13)),"")</f>
        <v>AOFF_I</v>
      </c>
      <c r="AR13" s="22" t="str">
        <f aca="false">IF(AA13&lt;&gt;"","AOFF_"&amp;AM13&amp;REPT(" ",AR$1-LEN(AM13)),"")</f>
        <v>AOFF_IA</v>
      </c>
      <c r="AS13" s="22" t="str">
        <f aca="false">IF(AB13&lt;&gt;"","AOFF_"&amp;AN13&amp;REPT(" ",AS$1-LEN(AN13)),"")</f>
        <v>AOFF_IAA</v>
      </c>
      <c r="AT13" s="22" t="str">
        <f aca="false">IF(AC13&lt;&gt;"","AOFF_"&amp;AO13&amp;REPT(" ",AT$1-LEN(AO13)),"")</f>
        <v/>
      </c>
      <c r="AU13" s="22" t="str">
        <f aca="false">"ISIZ_"&amp;AP13&amp;REPT(" ",$AU$1-LEN(AP13))</f>
        <v>ISIZ_IAAA </v>
      </c>
      <c r="AV13" s="26" t="n">
        <f aca="false">IF(Z13&lt;&gt;"",6,"")</f>
        <v>6</v>
      </c>
      <c r="AW13" s="26" t="n">
        <f aca="false">IF(AA13&lt;&gt;"",AV13+VLOOKUP(AH13,$BU$2:$BV$17,2,0),"")</f>
        <v>10</v>
      </c>
      <c r="AX13" s="26" t="n">
        <f aca="false">IF(AB13&lt;&gt;"",AW13+VLOOKUP(AI13,$BU$2:$BV$17,2,0),"")</f>
        <v>14</v>
      </c>
      <c r="AY13" s="26" t="str">
        <f aca="false">IF(AC13&lt;&gt;"",AX13+VLOOKUP(AJ13,$BU$2:$BV$17,2,0),"")</f>
        <v/>
      </c>
      <c r="AZ13" s="26" t="n">
        <f aca="false">6+IF(Z13&lt;&gt;"",VLOOKUP(AH13,$BU$2:$BV$17,2,0),0)+IF(AA13&lt;&gt;"",VLOOKUP(AI13,$BU$2:$BV$17,2,0),0)+IF(AB13&lt;&gt;"",VLOOKUP(AJ13,$BU$2:$BV$17,2,0),0)+IF(AC13&lt;&gt;"",VLOOKUP(AK13,$BU$2:$BV$17,2,0),0)</f>
        <v>18</v>
      </c>
      <c r="BA13" s="26" t="n">
        <f aca="false">IF(Z13&lt;&gt;"",10,"")</f>
        <v>10</v>
      </c>
      <c r="BB13" s="26" t="n">
        <f aca="false">IF(AA13&lt;&gt;"",BA13+VLOOKUP(AH13,$BU$2:$BW$17,3,0),"")</f>
        <v>18</v>
      </c>
      <c r="BC13" s="26" t="n">
        <f aca="false">IF(AB13&lt;&gt;"",BB13+VLOOKUP(AI13,$BU$2:$BW$17,3,0),"")</f>
        <v>26</v>
      </c>
      <c r="BD13" s="26" t="str">
        <f aca="false">IF(AC13&lt;&gt;"",BC13+VLOOKUP(AJ13,$BU$2:$BW$17,3,0),"")</f>
        <v/>
      </c>
      <c r="BE13" s="26" t="n">
        <f aca="false">10+IF(Z13&lt;&gt;"",VLOOKUP(AH13,$BU$2:$BW$17,3,0),0)+IF(AA13&lt;&gt;"",VLOOKUP(AI13,$BU$2:$BW$17,3,0),0)+IF(AB13&lt;&gt;"",VLOOKUP(AJ13,$BU$2:$BW$17,3,0),0)+IF(AC13&lt;&gt;"",VLOOKUP(AK13,$BU$2:$BW$17,3,0),0)</f>
        <v>34</v>
      </c>
      <c r="BF13" s="36" t="str">
        <f aca="false">IF(AV13&lt;&gt;"","#define "&amp;AQ13&amp;" "&amp;AV13&amp;"&lt;end&gt; ","")&amp;IF(AW13&lt;&gt;"","#define "&amp;AR13&amp;" "&amp;AW13&amp;"&lt;end&gt; ","")&amp;IF(AX13&lt;&gt;"","#define "&amp;AS13&amp;" "&amp;AX13&amp;"&lt;end&gt; ","")&amp;IF(AY13&lt;&gt;"","#define "&amp;AT13&amp;" "&amp;AY13&amp;"&lt;end&gt; ","")&amp;"#define "&amp;AU13&amp;" "&amp;AZ13&amp;"&lt;end&gt;"</f>
        <v>#define AOFF_I 6&lt;end&gt; #define AOFF_IA 10&lt;end&gt; #define AOFF_IAA 14&lt;end&gt; #define ISIZ_IAAA  18&lt;end&gt;</v>
      </c>
      <c r="BG13" s="36" t="str">
        <f aca="false">IF(BA13&lt;&gt;"","#define "&amp;AQ13&amp;" "&amp;BA13&amp;"&lt;end&gt; ","")&amp;IF(BB13&lt;&gt;"","#define "&amp;AR13&amp;" "&amp;BB13&amp;"&lt;end&gt; ","")&amp;IF(BC13&lt;&gt;"","#define "&amp;AS13&amp;" "&amp;BC13&amp;"&lt;end&gt; ","")&amp;IF(BD13&lt;&gt;"","#define "&amp;AT13&amp;" "&amp;BD13&amp;"&lt;end&gt; ","")&amp;"#define "&amp;AU13&amp;" "&amp;BE13&amp;"&lt;end&gt;"</f>
        <v>#define AOFF_I 10&lt;end&gt; #define AOFF_IA 18&lt;end&gt; #define AOFF_IAA 26&lt;end&gt; #define ISIZ_IAAA  34&lt;end&gt;</v>
      </c>
      <c r="BH13" s="22" t="str">
        <f aca="false">"INSTDECODE_"&amp;D13&amp;IF(D13&lt;&gt;0,"_"&amp;CONCATENATE(Z13,AA13,AB13,AC13)&amp;"_"&amp;CONCATENATE(AD13,AE13,AF13,AG13),"")</f>
        <v>INSTDECODE_3_CCC_AAA</v>
      </c>
      <c r="BI13" s="22" t="n">
        <f aca="false">LEN(BH13)</f>
        <v>20</v>
      </c>
      <c r="BJ13" s="22" t="str">
        <f aca="false">IF(Z13&lt;&gt;"","DECODE_"&amp;VLOOKUP(AD13,$CC:$CD,2,0)&amp;"("&amp;BJ$2&amp;","&amp;IF(K13="MR","REF",VLOOKUP(F13,$BR:$BS,2,0))&amp;",Cpu"&amp;PROPER(IF(K13="MR","REF",VLOOKUP(F13,$BR:$BS,2,0)))&amp;","&amp;AQ13&amp;"); ", "")</f>
        <v>DECODE_ADR(1,CHR,CpuChr,AOFF_I); </v>
      </c>
      <c r="BK13" s="22" t="str">
        <f aca="false">IF(AA13&lt;&gt;"","DECODE_"&amp;VLOOKUP(AE13,$CC:$CD,2,0)&amp;"("&amp;BK$2&amp;","&amp;IF(L13="MR","REF",VLOOKUP(G13,$BR:$BS,2,0))&amp;",Cpu"&amp;PROPER(IF(L13="MR","REF",VLOOKUP(G13,$BR:$BS,2,0)))&amp;","&amp;AR13&amp;"); ", "")</f>
        <v>DECODE_ADR(2,CHR,CpuChr,AOFF_IA); </v>
      </c>
      <c r="BL13" s="22" t="str">
        <f aca="false">IF(AB13&lt;&gt;"","DECODE_"&amp;VLOOKUP(AF13,$CC:$CD,2,0)&amp;"("&amp;BL$2&amp;","&amp;IF(M13="MR","REF",VLOOKUP(H13,$BR:$BS,2,0))&amp;",Cpu"&amp;PROPER(IF(M13="MR","REF",VLOOKUP(H13,$BR:$BS,2,0)))&amp;","&amp;AS13&amp;"); ", "")</f>
        <v>DECODE_ADR(3,CHR,CpuChr,AOFF_IAA); </v>
      </c>
      <c r="BM13" s="22" t="str">
        <f aca="false">IF(AC13&lt;&gt;"","DECODE_"&amp;VLOOKUP(AG13,$CC:$CD,2,0)&amp;"("&amp;BM$2&amp;","&amp;IF(N13="MR","REF",VLOOKUP(I13,$BR:$BS,2,0))&amp;",Cpu"&amp;PROPER(IF(N13="MR","REF",VLOOKUP(I13,$BR:$BS,2,0)))&amp;","&amp;AT13&amp;"); ", "")</f>
        <v/>
      </c>
      <c r="BN13" s="22" t="str">
        <f aca="false">IF(ISERROR(VLOOKUP(BO13,BO$2:BO12,1,0))=0,"X","")</f>
        <v>X</v>
      </c>
      <c r="BO13" s="22" t="str">
        <f aca="false">SUBSTITUTE("#define "&amp;BH13&amp;REPT(" ",28-LEN(BH13))&amp;BJ13&amp;BK13&amp;BL13&amp;BM13,"%","D")</f>
        <v>#define INSTDECODE_3_CCC_AAA        DECODE_ADR(1,CHR,CpuChr,AOFF_I); DECODE_ADR(2,CHR,CpuChr,AOFF_IA); DECODE_ADR(3,CHR,CpuChr,AOFF_IAA); </v>
      </c>
      <c r="BP13" s="22" t="str">
        <f aca="false">"#define "&amp;SUBSTITUTE(BH13,"INSTDECODE_",IF(P13="X","JMP_","")&amp;IF(Q13="X","CONST_","")&amp;"INSTEND_")&amp;IF(Q13="X",REPT(" ",20-LEN(BH13)),IF(P13="X",REPT(" ",22-LEN(BH13)),REPT(" ",26-LEN(BH13))))&amp;" "&amp;IF(P13="X","","IP+="&amp;TRIM(AU13)&amp;"; "&amp;REPT(" ",10-LEN(TRIM(AU13))))&amp;IF(Q13="X","CONST_INST_DISPATCH;","PROG_INST_DISPATCH;")</f>
        <v>#define INSTEND_3_CCC_AAA       IP+=ISIZ_IAAA;  PROG_INST_DISPATCH;</v>
      </c>
      <c r="BQ13" s="22" t="str">
        <f aca="false">""</f>
        <v/>
      </c>
      <c r="BR13" s="22" t="s">
        <v>500</v>
      </c>
      <c r="BS13" s="22" t="s">
        <v>460</v>
      </c>
      <c r="BT13" s="22" t="s">
        <v>459</v>
      </c>
      <c r="BU13" s="22" t="str">
        <f aca="false">"SZ"&amp;BT13</f>
        <v>SZA</v>
      </c>
      <c r="BV13" s="26" t="n">
        <v>4</v>
      </c>
      <c r="BW13" s="26" t="n">
        <v>8</v>
      </c>
      <c r="BX13" s="22" t="s">
        <v>501</v>
      </c>
      <c r="BY13" s="28" t="n">
        <f aca="false">LEN(BX13)</f>
        <v>21</v>
      </c>
      <c r="BZ13" s="28" t="str">
        <f aca="false">BX13&amp;REPT(".",$BY$2-LEN(BX13))</f>
        <v>CpuDataType::JumpAddr.</v>
      </c>
    </row>
    <row r="14" customFormat="false" ht="15.95" hidden="false" customHeight="true" outlineLevel="0" collapsed="false">
      <c r="A14" s="22" t="s">
        <v>451</v>
      </c>
      <c r="B14" s="22" t="s">
        <v>181</v>
      </c>
      <c r="C14" s="26" t="s">
        <v>29</v>
      </c>
      <c r="D14" s="27" t="n">
        <f aca="false">4-COUNTIF(F14:I14,".")</f>
        <v>3</v>
      </c>
      <c r="E14" s="27" t="str">
        <f aca="false">IF(ISERROR(SEARCH("Z",F14&amp;G14&amp;H14&amp;I14))=0,"X","-")</f>
        <v>-</v>
      </c>
      <c r="F14" s="26" t="s">
        <v>463</v>
      </c>
      <c r="G14" s="26" t="s">
        <v>463</v>
      </c>
      <c r="H14" s="26" t="s">
        <v>463</v>
      </c>
      <c r="I14" s="26" t="s">
        <v>28</v>
      </c>
      <c r="J14" s="27" t="str">
        <f aca="false">IF(OR(ISERROR(SEARCH(MID($J$2,1,1),F14&amp;G14&amp;H14&amp;I14))=0,ISERROR(SEARCH(MID($J$2,2,1),F14&amp;G14&amp;H14&amp;I14))=0),"X","-")</f>
        <v>-</v>
      </c>
      <c r="K14" s="26" t="s">
        <v>453</v>
      </c>
      <c r="L14" s="26" t="s">
        <v>453</v>
      </c>
      <c r="M14" s="26" t="s">
        <v>453</v>
      </c>
      <c r="N14" s="26" t="s">
        <v>28</v>
      </c>
      <c r="O14" s="28" t="str">
        <f aca="false">IF(OR(K14=$O$2,L14=$O$2,M14=$O$2,N14=$O$2),"X","-")</f>
        <v>-</v>
      </c>
      <c r="R14" s="22" t="s">
        <v>502</v>
      </c>
      <c r="S14" s="22" t="s">
        <v>9</v>
      </c>
      <c r="T14" s="22" t="s">
        <v>455</v>
      </c>
      <c r="U14" s="22" t="s">
        <v>455</v>
      </c>
      <c r="W14" s="30" t="str">
        <f aca="false">SUBSTITUTE(SUBSTITUTE(IF(AND(F14="%",K14&lt;&gt;"AD",K14&lt;&gt;"MR"),"Error1","Ok")&amp;" "&amp;IF(AND(G14="%",L14&lt;&gt;"AD",L14&lt;&gt;"MR"),"Error2","Ok")&amp;" "&amp;IF(AND(H14="%",M14&lt;&gt;"AD",M14&lt;&gt;"MR"),"Error3","Ok")&amp;" "&amp;IF(AND(I14="%",N14&lt;&gt;"AD",N14&lt;&gt;"MR"),"Error4","Ok"),"Ok Ok Ok Ok","Passed"),"Ok","")</f>
        <v>Passed</v>
      </c>
      <c r="X14" s="28" t="str">
        <f aca="false">IF(W14&lt;&gt;"Passed","--- Error ---",SUBSTITUTE(SUBSTITUTE(SUBSTITUTE(SUBSTITUTE(SUBSTITUTE(SUBSTITUTE(SUBSTITUTE(SUBSTITUTE(SUBSTITUTE(SUBSTITUTE(SUBSTITUTE(SUBSTITUTE(SUBSTITUTE(SUBSTITUTE(SUBSTITUTE(SUBSTITUTE(SUBSTITUTE(SUBSTITUTE($X$1, "&lt;mnemonic&gt;",""""&amp;B14&amp;""""&amp;REPT(" ",5-LEN(B14))), "&lt;argnr&gt;",D14), "&lt;type1&gt;",VLOOKUP(F14,BR:BZ,9,0)), "&lt;type2&gt;",VLOOKUP(G14,BR:BZ,9,0)), "&lt;type3&gt;",VLOOKUP(H14,BR:BZ,9,0)), "&lt;type4&gt;",VLOOKUP(I14,BR:BZ,9,0)), "&lt;mode1&gt;",VLOOKUP(K14, CB:CG,6,0)),"&lt;mode2&gt;",VLOOKUP(L14,CB:CG,6,0)),"&lt;mode3&gt;",VLOOKUP(M14,CB:CG,6,0)),"&lt;mode4&gt;",VLOOKUP(N14,CB:CG,6,0)), "."," "), "&lt;desc&gt;",R14), "&lt;size&gt;",AU14), "&lt;comma&gt;",IF(B15=""," ",",")),"&lt;off1&gt;",IF(AQ14&lt;&gt;"",AQ14,"0"&amp;REPT(" ",5+AQ$1-1))),"&lt;off2&gt;",IF(AR14&lt;&gt;"",AR14,"0"&amp;REPT(" ",5+AR$1-1))),"&lt;off3&gt;",IF(AS14&lt;&gt;"",AS14,"0"&amp;REPT(" ",5+AS$1-1))),"&lt;off4&gt;",IF(AT14&lt;&gt;"",AT14,"0"&amp;REPT(" ",5+AT$1-1))))</f>
        <v>{ "SUBw" ,3, ISIZ_IAAA , {CpuDataType::Short    ,CpuDataType::Short    ,CpuDataType::Short    ,(CpuDataType)0        }, {_AmdAddr,_AmdAddr,_AmdAddr,_AmdNull}, {AOFF_I,AOFF_IA,AOFF_IAA,0        } }, //Substraction (Short)</v>
      </c>
      <c r="Y14" s="31" t="s">
        <v>28</v>
      </c>
      <c r="Z14" s="22" t="str">
        <f aca="false">IF(F14&lt;&gt;".",IF(K14="MR","R",VLOOKUP(F14,$BR:$BT,3,0)),"")</f>
        <v>W</v>
      </c>
      <c r="AA14" s="22" t="str">
        <f aca="false">IF(G14&lt;&gt;".",IF(L14="MR","R",VLOOKUP(G14,$BR:$BT,3,0)),"")</f>
        <v>W</v>
      </c>
      <c r="AB14" s="22" t="str">
        <f aca="false">IF(H14&lt;&gt;".",IF(M14="MR","R",VLOOKUP(H14,$BR:$BT,3,0)),"")</f>
        <v>W</v>
      </c>
      <c r="AC14" s="22" t="str">
        <f aca="false">IF(I14&lt;&gt;".",IF(N14="MR","R",VLOOKUP(I14,$BR:$BT,3,0)),"")</f>
        <v/>
      </c>
      <c r="AD14" s="22" t="str">
        <f aca="false">IF(F14&lt;&gt;".",VLOOKUP(K14,$CB:$CC,2,0),"")</f>
        <v>A</v>
      </c>
      <c r="AE14" s="22" t="str">
        <f aca="false">IF(G14&lt;&gt;".",VLOOKUP(L14,$CB:$CC,2,0),"")</f>
        <v>A</v>
      </c>
      <c r="AF14" s="22" t="str">
        <f aca="false">IF(H14&lt;&gt;".",VLOOKUP(M14,$CB:$CC,2,0),"")</f>
        <v>A</v>
      </c>
      <c r="AG14" s="22" t="str">
        <f aca="false">IF(I14&lt;&gt;".",VLOOKUP(N14,$CB:$CC,2,0),"")</f>
        <v/>
      </c>
      <c r="AH14" s="22" t="str">
        <f aca="false">IF(AD14&lt;&gt;"",IF(OR(AD14="A",AD14="I"),"SZA",VLOOKUP(Z14,$BT$3:$BU$16,2,0)),"")</f>
        <v>SZA</v>
      </c>
      <c r="AI14" s="22" t="str">
        <f aca="false">IF(AE14&lt;&gt;"",IF(OR(AE14="A",AE14="I"),"SZA",VLOOKUP(AA14,$BT$3:$BU$16,2,0)),"")</f>
        <v>SZA</v>
      </c>
      <c r="AJ14" s="22" t="str">
        <f aca="false">IF(AF14&lt;&gt;"",IF(OR(AF14="A",AF14="I"),"SZA",VLOOKUP(AB14,$BT$3:$BU$16,2,0)),"")</f>
        <v>SZA</v>
      </c>
      <c r="AK14" s="22" t="str">
        <f aca="false">IF(AG14&lt;&gt;"",IF(OR(AG14="A",AG14="I"),"SZA",VLOOKUP(AC14,$BT$3:$BU$16,2,0)),"")</f>
        <v/>
      </c>
      <c r="AL14" s="22" t="str">
        <f aca="false">IF(AD14&lt;&gt;"","I","")</f>
        <v>I</v>
      </c>
      <c r="AM14" s="22" t="str">
        <f aca="false">SUBSTITUTE(IF(AE14&lt;&gt;"",AL14&amp;"+"&amp;AH14,""),"+SZ","")</f>
        <v>IA</v>
      </c>
      <c r="AN14" s="22" t="str">
        <f aca="false">SUBSTITUTE(IF(AF14&lt;&gt;"",AM14&amp;"+"&amp;AI14,""),"+SZ","")</f>
        <v>IAA</v>
      </c>
      <c r="AO14" s="22" t="str">
        <f aca="false">SUBSTITUTE(IF(AG14&lt;&gt;"",AN14&amp;"+"&amp;AJ14,""),"+SZ","")</f>
        <v/>
      </c>
      <c r="AP14" s="22" t="str">
        <f aca="false">SUBSTITUTE("I"&amp;IF(AH14&lt;&gt;"","+"&amp;AH14,"")&amp;IF(AI14&lt;&gt;"","+"&amp;AI14,"")&amp;IF(AJ14&lt;&gt;"","+"&amp;AJ14,"")&amp;IF(AK14&lt;&gt;"","+"&amp;AK14,""),"+SZ","")</f>
        <v>IAAA</v>
      </c>
      <c r="AQ14" s="22" t="str">
        <f aca="false">IF(Z14&lt;&gt;"","AOFF_"&amp;AL14&amp;REPT(" ",AQ$1-LEN(AL14)),"")</f>
        <v>AOFF_I</v>
      </c>
      <c r="AR14" s="22" t="str">
        <f aca="false">IF(AA14&lt;&gt;"","AOFF_"&amp;AM14&amp;REPT(" ",AR$1-LEN(AM14)),"")</f>
        <v>AOFF_IA</v>
      </c>
      <c r="AS14" s="22" t="str">
        <f aca="false">IF(AB14&lt;&gt;"","AOFF_"&amp;AN14&amp;REPT(" ",AS$1-LEN(AN14)),"")</f>
        <v>AOFF_IAA</v>
      </c>
      <c r="AT14" s="22" t="str">
        <f aca="false">IF(AC14&lt;&gt;"","AOFF_"&amp;AO14&amp;REPT(" ",AT$1-LEN(AO14)),"")</f>
        <v/>
      </c>
      <c r="AU14" s="22" t="str">
        <f aca="false">"ISIZ_"&amp;AP14&amp;REPT(" ",$AU$1-LEN(AP14))</f>
        <v>ISIZ_IAAA </v>
      </c>
      <c r="AV14" s="26" t="n">
        <f aca="false">IF(Z14&lt;&gt;"",6,"")</f>
        <v>6</v>
      </c>
      <c r="AW14" s="26" t="n">
        <f aca="false">IF(AA14&lt;&gt;"",AV14+VLOOKUP(AH14,$BU$2:$BV$17,2,0),"")</f>
        <v>10</v>
      </c>
      <c r="AX14" s="26" t="n">
        <f aca="false">IF(AB14&lt;&gt;"",AW14+VLOOKUP(AI14,$BU$2:$BV$17,2,0),"")</f>
        <v>14</v>
      </c>
      <c r="AY14" s="26" t="str">
        <f aca="false">IF(AC14&lt;&gt;"",AX14+VLOOKUP(AJ14,$BU$2:$BV$17,2,0),"")</f>
        <v/>
      </c>
      <c r="AZ14" s="26" t="n">
        <f aca="false">6+IF(Z14&lt;&gt;"",VLOOKUP(AH14,$BU$2:$BV$17,2,0),0)+IF(AA14&lt;&gt;"",VLOOKUP(AI14,$BU$2:$BV$17,2,0),0)+IF(AB14&lt;&gt;"",VLOOKUP(AJ14,$BU$2:$BV$17,2,0),0)+IF(AC14&lt;&gt;"",VLOOKUP(AK14,$BU$2:$BV$17,2,0),0)</f>
        <v>18</v>
      </c>
      <c r="BA14" s="26" t="n">
        <f aca="false">IF(Z14&lt;&gt;"",10,"")</f>
        <v>10</v>
      </c>
      <c r="BB14" s="26" t="n">
        <f aca="false">IF(AA14&lt;&gt;"",BA14+VLOOKUP(AH14,$BU$2:$BW$17,3,0),"")</f>
        <v>18</v>
      </c>
      <c r="BC14" s="26" t="n">
        <f aca="false">IF(AB14&lt;&gt;"",BB14+VLOOKUP(AI14,$BU$2:$BW$17,3,0),"")</f>
        <v>26</v>
      </c>
      <c r="BD14" s="26" t="str">
        <f aca="false">IF(AC14&lt;&gt;"",BC14+VLOOKUP(AJ14,$BU$2:$BW$17,3,0),"")</f>
        <v/>
      </c>
      <c r="BE14" s="26" t="n">
        <f aca="false">10+IF(Z14&lt;&gt;"",VLOOKUP(AH14,$BU$2:$BW$17,3,0),0)+IF(AA14&lt;&gt;"",VLOOKUP(AI14,$BU$2:$BW$17,3,0),0)+IF(AB14&lt;&gt;"",VLOOKUP(AJ14,$BU$2:$BW$17,3,0),0)+IF(AC14&lt;&gt;"",VLOOKUP(AK14,$BU$2:$BW$17,3,0),0)</f>
        <v>34</v>
      </c>
      <c r="BF14" s="36" t="str">
        <f aca="false">IF(AV14&lt;&gt;"","#define "&amp;AQ14&amp;" "&amp;AV14&amp;"&lt;end&gt; ","")&amp;IF(AW14&lt;&gt;"","#define "&amp;AR14&amp;" "&amp;AW14&amp;"&lt;end&gt; ","")&amp;IF(AX14&lt;&gt;"","#define "&amp;AS14&amp;" "&amp;AX14&amp;"&lt;end&gt; ","")&amp;IF(AY14&lt;&gt;"","#define "&amp;AT14&amp;" "&amp;AY14&amp;"&lt;end&gt; ","")&amp;"#define "&amp;AU14&amp;" "&amp;AZ14&amp;"&lt;end&gt;"</f>
        <v>#define AOFF_I 6&lt;end&gt; #define AOFF_IA 10&lt;end&gt; #define AOFF_IAA 14&lt;end&gt; #define ISIZ_IAAA  18&lt;end&gt;</v>
      </c>
      <c r="BG14" s="36" t="str">
        <f aca="false">IF(BA14&lt;&gt;"","#define "&amp;AQ14&amp;" "&amp;BA14&amp;"&lt;end&gt; ","")&amp;IF(BB14&lt;&gt;"","#define "&amp;AR14&amp;" "&amp;BB14&amp;"&lt;end&gt; ","")&amp;IF(BC14&lt;&gt;"","#define "&amp;AS14&amp;" "&amp;BC14&amp;"&lt;end&gt; ","")&amp;IF(BD14&lt;&gt;"","#define "&amp;AT14&amp;" "&amp;BD14&amp;"&lt;end&gt; ","")&amp;"#define "&amp;AU14&amp;" "&amp;BE14&amp;"&lt;end&gt;"</f>
        <v>#define AOFF_I 10&lt;end&gt; #define AOFF_IA 18&lt;end&gt; #define AOFF_IAA 26&lt;end&gt; #define ISIZ_IAAA  34&lt;end&gt;</v>
      </c>
      <c r="BH14" s="22" t="str">
        <f aca="false">"INSTDECODE_"&amp;D14&amp;IF(D14&lt;&gt;0,"_"&amp;CONCATENATE(Z14,AA14,AB14,AC14)&amp;"_"&amp;CONCATENATE(AD14,AE14,AF14,AG14),"")</f>
        <v>INSTDECODE_3_WWW_AAA</v>
      </c>
      <c r="BI14" s="22" t="n">
        <f aca="false">LEN(BH14)</f>
        <v>20</v>
      </c>
      <c r="BJ14" s="22" t="str">
        <f aca="false">IF(Z14&lt;&gt;"","DECODE_"&amp;VLOOKUP(AD14,$CC:$CD,2,0)&amp;"("&amp;BJ$2&amp;","&amp;IF(K14="MR","REF",VLOOKUP(F14,$BR:$BS,2,0))&amp;",Cpu"&amp;PROPER(IF(K14="MR","REF",VLOOKUP(F14,$BR:$BS,2,0)))&amp;","&amp;AQ14&amp;"); ", "")</f>
        <v>DECODE_ADR(1,SHR,CpuShr,AOFF_I); </v>
      </c>
      <c r="BK14" s="22" t="str">
        <f aca="false">IF(AA14&lt;&gt;"","DECODE_"&amp;VLOOKUP(AE14,$CC:$CD,2,0)&amp;"("&amp;BK$2&amp;","&amp;IF(L14="MR","REF",VLOOKUP(G14,$BR:$BS,2,0))&amp;",Cpu"&amp;PROPER(IF(L14="MR","REF",VLOOKUP(G14,$BR:$BS,2,0)))&amp;","&amp;AR14&amp;"); ", "")</f>
        <v>DECODE_ADR(2,SHR,CpuShr,AOFF_IA); </v>
      </c>
      <c r="BL14" s="22" t="str">
        <f aca="false">IF(AB14&lt;&gt;"","DECODE_"&amp;VLOOKUP(AF14,$CC:$CD,2,0)&amp;"("&amp;BL$2&amp;","&amp;IF(M14="MR","REF",VLOOKUP(H14,$BR:$BS,2,0))&amp;",Cpu"&amp;PROPER(IF(M14="MR","REF",VLOOKUP(H14,$BR:$BS,2,0)))&amp;","&amp;AS14&amp;"); ", "")</f>
        <v>DECODE_ADR(3,SHR,CpuShr,AOFF_IAA); </v>
      </c>
      <c r="BM14" s="22" t="str">
        <f aca="false">IF(AC14&lt;&gt;"","DECODE_"&amp;VLOOKUP(AG14,$CC:$CD,2,0)&amp;"("&amp;BM$2&amp;","&amp;IF(N14="MR","REF",VLOOKUP(I14,$BR:$BS,2,0))&amp;",Cpu"&amp;PROPER(IF(N14="MR","REF",VLOOKUP(I14,$BR:$BS,2,0)))&amp;","&amp;AT14&amp;"); ", "")</f>
        <v/>
      </c>
      <c r="BN14" s="22" t="str">
        <f aca="false">IF(ISERROR(VLOOKUP(BO14,BO$2:BO13,1,0))=0,"X","")</f>
        <v>X</v>
      </c>
      <c r="BO14" s="22" t="str">
        <f aca="false">SUBSTITUTE("#define "&amp;BH14&amp;REPT(" ",28-LEN(BH14))&amp;BJ14&amp;BK14&amp;BL14&amp;BM14,"%","D")</f>
        <v>#define INSTDECODE_3_WWW_AAA        DECODE_ADR(1,SHR,CpuShr,AOFF_I); DECODE_ADR(2,SHR,CpuShr,AOFF_IA); DECODE_ADR(3,SHR,CpuShr,AOFF_IAA); </v>
      </c>
      <c r="BP14" s="22" t="str">
        <f aca="false">"#define "&amp;SUBSTITUTE(BH14,"INSTDECODE_",IF(P14="X","JMP_","")&amp;IF(Q14="X","CONST_","")&amp;"INSTEND_")&amp;IF(Q14="X",REPT(" ",20-LEN(BH14)),IF(P14="X",REPT(" ",22-LEN(BH14)),REPT(" ",26-LEN(BH14))))&amp;" "&amp;IF(P14="X","","IP+="&amp;TRIM(AU14)&amp;"; "&amp;REPT(" ",10-LEN(TRIM(AU14))))&amp;IF(Q14="X","CONST_INST_DISPATCH;","PROG_INST_DISPATCH;")</f>
        <v>#define INSTEND_3_WWW_AAA       IP+=ISIZ_IAAA;  PROG_INST_DISPATCH;</v>
      </c>
      <c r="BQ14" s="22" t="str">
        <f aca="false">""</f>
        <v/>
      </c>
      <c r="BR14" s="22" t="s">
        <v>467</v>
      </c>
      <c r="BS14" s="22" t="s">
        <v>460</v>
      </c>
      <c r="BT14" s="22" t="s">
        <v>459</v>
      </c>
      <c r="BU14" s="22" t="str">
        <f aca="false">"SZ"&amp;BT14</f>
        <v>SZA</v>
      </c>
      <c r="BV14" s="26" t="n">
        <v>4</v>
      </c>
      <c r="BW14" s="26" t="n">
        <v>8</v>
      </c>
      <c r="BX14" s="22" t="s">
        <v>503</v>
      </c>
      <c r="BY14" s="28" t="n">
        <f aca="false">LEN(BX14)</f>
        <v>20</v>
      </c>
      <c r="BZ14" s="28" t="str">
        <f aca="false">BX14&amp;REPT(".",$BY$2-LEN(BX14))</f>
        <v>CpuDataType::VarAddr..</v>
      </c>
    </row>
    <row r="15" customFormat="false" ht="15.95" hidden="false" customHeight="true" outlineLevel="0" collapsed="false">
      <c r="A15" s="22" t="s">
        <v>451</v>
      </c>
      <c r="B15" s="22" t="s">
        <v>182</v>
      </c>
      <c r="C15" s="26" t="s">
        <v>29</v>
      </c>
      <c r="D15" s="27" t="n">
        <f aca="false">4-COUNTIF(F15:I15,".")</f>
        <v>3</v>
      </c>
      <c r="E15" s="27" t="str">
        <f aca="false">IF(ISERROR(SEARCH("Z",F15&amp;G15&amp;H15&amp;I15))=0,"X","-")</f>
        <v>-</v>
      </c>
      <c r="F15" s="26" t="s">
        <v>470</v>
      </c>
      <c r="G15" s="26" t="s">
        <v>470</v>
      </c>
      <c r="H15" s="26" t="s">
        <v>470</v>
      </c>
      <c r="I15" s="26" t="s">
        <v>28</v>
      </c>
      <c r="J15" s="27" t="str">
        <f aca="false">IF(OR(ISERROR(SEARCH(MID($J$2,1,1),F15&amp;G15&amp;H15&amp;I15))=0,ISERROR(SEARCH(MID($J$2,2,1),F15&amp;G15&amp;H15&amp;I15))=0),"X","-")</f>
        <v>-</v>
      </c>
      <c r="K15" s="26" t="s">
        <v>453</v>
      </c>
      <c r="L15" s="26" t="s">
        <v>453</v>
      </c>
      <c r="M15" s="26" t="s">
        <v>453</v>
      </c>
      <c r="N15" s="26" t="s">
        <v>28</v>
      </c>
      <c r="O15" s="28" t="str">
        <f aca="false">IF(OR(K15=$O$2,L15=$O$2,M15=$O$2,N15=$O$2),"X","-")</f>
        <v>-</v>
      </c>
      <c r="R15" s="22" t="s">
        <v>504</v>
      </c>
      <c r="S15" s="22" t="s">
        <v>9</v>
      </c>
      <c r="T15" s="22" t="s">
        <v>455</v>
      </c>
      <c r="U15" s="22" t="s">
        <v>455</v>
      </c>
      <c r="W15" s="30" t="str">
        <f aca="false">SUBSTITUTE(SUBSTITUTE(IF(AND(F15="%",K15&lt;&gt;"AD",K15&lt;&gt;"MR"),"Error1","Ok")&amp;" "&amp;IF(AND(G15="%",L15&lt;&gt;"AD",L15&lt;&gt;"MR"),"Error2","Ok")&amp;" "&amp;IF(AND(H15="%",M15&lt;&gt;"AD",M15&lt;&gt;"MR"),"Error3","Ok")&amp;" "&amp;IF(AND(I15="%",N15&lt;&gt;"AD",N15&lt;&gt;"MR"),"Error4","Ok"),"Ok Ok Ok Ok","Passed"),"Ok","")</f>
        <v>Passed</v>
      </c>
      <c r="X15" s="28" t="str">
        <f aca="false">IF(W15&lt;&gt;"Passed","--- Error ---",SUBSTITUTE(SUBSTITUTE(SUBSTITUTE(SUBSTITUTE(SUBSTITUTE(SUBSTITUTE(SUBSTITUTE(SUBSTITUTE(SUBSTITUTE(SUBSTITUTE(SUBSTITUTE(SUBSTITUTE(SUBSTITUTE(SUBSTITUTE(SUBSTITUTE(SUBSTITUTE(SUBSTITUTE(SUBSTITUTE($X$1, "&lt;mnemonic&gt;",""""&amp;B15&amp;""""&amp;REPT(" ",5-LEN(B15))), "&lt;argnr&gt;",D15), "&lt;type1&gt;",VLOOKUP(F15,BR:BZ,9,0)), "&lt;type2&gt;",VLOOKUP(G15,BR:BZ,9,0)), "&lt;type3&gt;",VLOOKUP(H15,BR:BZ,9,0)), "&lt;type4&gt;",VLOOKUP(I15,BR:BZ,9,0)), "&lt;mode1&gt;",VLOOKUP(K15, CB:CG,6,0)),"&lt;mode2&gt;",VLOOKUP(L15,CB:CG,6,0)),"&lt;mode3&gt;",VLOOKUP(M15,CB:CG,6,0)),"&lt;mode4&gt;",VLOOKUP(N15,CB:CG,6,0)), "."," "), "&lt;desc&gt;",R15), "&lt;size&gt;",AU15), "&lt;comma&gt;",IF(B16=""," ",",")),"&lt;off1&gt;",IF(AQ15&lt;&gt;"",AQ15,"0"&amp;REPT(" ",5+AQ$1-1))),"&lt;off2&gt;",IF(AR15&lt;&gt;"",AR15,"0"&amp;REPT(" ",5+AR$1-1))),"&lt;off3&gt;",IF(AS15&lt;&gt;"",AS15,"0"&amp;REPT(" ",5+AS$1-1))),"&lt;off4&gt;",IF(AT15&lt;&gt;"",AT15,"0"&amp;REPT(" ",5+AT$1-1))))</f>
        <v>{ "SUBi" ,3, ISIZ_IAAA , {CpuDataType::Integer  ,CpuDataType::Integer  ,CpuDataType::Integer  ,(CpuDataType)0        }, {_AmdAddr,_AmdAddr,_AmdAddr,_AmdNull}, {AOFF_I,AOFF_IA,AOFF_IAA,0        } }, //Substraction (Integer)</v>
      </c>
      <c r="Y15" s="31" t="s">
        <v>28</v>
      </c>
      <c r="Z15" s="22" t="str">
        <f aca="false">IF(F15&lt;&gt;".",IF(K15="MR","R",VLOOKUP(F15,$BR:$BT,3,0)),"")</f>
        <v>I</v>
      </c>
      <c r="AA15" s="22" t="str">
        <f aca="false">IF(G15&lt;&gt;".",IF(L15="MR","R",VLOOKUP(G15,$BR:$BT,3,0)),"")</f>
        <v>I</v>
      </c>
      <c r="AB15" s="22" t="str">
        <f aca="false">IF(H15&lt;&gt;".",IF(M15="MR","R",VLOOKUP(H15,$BR:$BT,3,0)),"")</f>
        <v>I</v>
      </c>
      <c r="AC15" s="22" t="str">
        <f aca="false">IF(I15&lt;&gt;".",IF(N15="MR","R",VLOOKUP(I15,$BR:$BT,3,0)),"")</f>
        <v/>
      </c>
      <c r="AD15" s="22" t="str">
        <f aca="false">IF(F15&lt;&gt;".",VLOOKUP(K15,$CB:$CC,2,0),"")</f>
        <v>A</v>
      </c>
      <c r="AE15" s="22" t="str">
        <f aca="false">IF(G15&lt;&gt;".",VLOOKUP(L15,$CB:$CC,2,0),"")</f>
        <v>A</v>
      </c>
      <c r="AF15" s="22" t="str">
        <f aca="false">IF(H15&lt;&gt;".",VLOOKUP(M15,$CB:$CC,2,0),"")</f>
        <v>A</v>
      </c>
      <c r="AG15" s="22" t="str">
        <f aca="false">IF(I15&lt;&gt;".",VLOOKUP(N15,$CB:$CC,2,0),"")</f>
        <v/>
      </c>
      <c r="AH15" s="22" t="str">
        <f aca="false">IF(AD15&lt;&gt;"",IF(OR(AD15="A",AD15="I"),"SZA",VLOOKUP(Z15,$BT$3:$BU$16,2,0)),"")</f>
        <v>SZA</v>
      </c>
      <c r="AI15" s="22" t="str">
        <f aca="false">IF(AE15&lt;&gt;"",IF(OR(AE15="A",AE15="I"),"SZA",VLOOKUP(AA15,$BT$3:$BU$16,2,0)),"")</f>
        <v>SZA</v>
      </c>
      <c r="AJ15" s="22" t="str">
        <f aca="false">IF(AF15&lt;&gt;"",IF(OR(AF15="A",AF15="I"),"SZA",VLOOKUP(AB15,$BT$3:$BU$16,2,0)),"")</f>
        <v>SZA</v>
      </c>
      <c r="AK15" s="22" t="str">
        <f aca="false">IF(AG15&lt;&gt;"",IF(OR(AG15="A",AG15="I"),"SZA",VLOOKUP(AC15,$BT$3:$BU$16,2,0)),"")</f>
        <v/>
      </c>
      <c r="AL15" s="22" t="str">
        <f aca="false">IF(AD15&lt;&gt;"","I","")</f>
        <v>I</v>
      </c>
      <c r="AM15" s="22" t="str">
        <f aca="false">SUBSTITUTE(IF(AE15&lt;&gt;"",AL15&amp;"+"&amp;AH15,""),"+SZ","")</f>
        <v>IA</v>
      </c>
      <c r="AN15" s="22" t="str">
        <f aca="false">SUBSTITUTE(IF(AF15&lt;&gt;"",AM15&amp;"+"&amp;AI15,""),"+SZ","")</f>
        <v>IAA</v>
      </c>
      <c r="AO15" s="22" t="str">
        <f aca="false">SUBSTITUTE(IF(AG15&lt;&gt;"",AN15&amp;"+"&amp;AJ15,""),"+SZ","")</f>
        <v/>
      </c>
      <c r="AP15" s="22" t="str">
        <f aca="false">SUBSTITUTE("I"&amp;IF(AH15&lt;&gt;"","+"&amp;AH15,"")&amp;IF(AI15&lt;&gt;"","+"&amp;AI15,"")&amp;IF(AJ15&lt;&gt;"","+"&amp;AJ15,"")&amp;IF(AK15&lt;&gt;"","+"&amp;AK15,""),"+SZ","")</f>
        <v>IAAA</v>
      </c>
      <c r="AQ15" s="22" t="str">
        <f aca="false">IF(Z15&lt;&gt;"","AOFF_"&amp;AL15&amp;REPT(" ",AQ$1-LEN(AL15)),"")</f>
        <v>AOFF_I</v>
      </c>
      <c r="AR15" s="22" t="str">
        <f aca="false">IF(AA15&lt;&gt;"","AOFF_"&amp;AM15&amp;REPT(" ",AR$1-LEN(AM15)),"")</f>
        <v>AOFF_IA</v>
      </c>
      <c r="AS15" s="22" t="str">
        <f aca="false">IF(AB15&lt;&gt;"","AOFF_"&amp;AN15&amp;REPT(" ",AS$1-LEN(AN15)),"")</f>
        <v>AOFF_IAA</v>
      </c>
      <c r="AT15" s="22" t="str">
        <f aca="false">IF(AC15&lt;&gt;"","AOFF_"&amp;AO15&amp;REPT(" ",AT$1-LEN(AO15)),"")</f>
        <v/>
      </c>
      <c r="AU15" s="22" t="str">
        <f aca="false">"ISIZ_"&amp;AP15&amp;REPT(" ",$AU$1-LEN(AP15))</f>
        <v>ISIZ_IAAA </v>
      </c>
      <c r="AV15" s="26" t="n">
        <f aca="false">IF(Z15&lt;&gt;"",6,"")</f>
        <v>6</v>
      </c>
      <c r="AW15" s="26" t="n">
        <f aca="false">IF(AA15&lt;&gt;"",AV15+VLOOKUP(AH15,$BU$2:$BV$17,2,0),"")</f>
        <v>10</v>
      </c>
      <c r="AX15" s="26" t="n">
        <f aca="false">IF(AB15&lt;&gt;"",AW15+VLOOKUP(AI15,$BU$2:$BV$17,2,0),"")</f>
        <v>14</v>
      </c>
      <c r="AY15" s="26" t="str">
        <f aca="false">IF(AC15&lt;&gt;"",AX15+VLOOKUP(AJ15,$BU$2:$BV$17,2,0),"")</f>
        <v/>
      </c>
      <c r="AZ15" s="26" t="n">
        <f aca="false">6+IF(Z15&lt;&gt;"",VLOOKUP(AH15,$BU$2:$BV$17,2,0),0)+IF(AA15&lt;&gt;"",VLOOKUP(AI15,$BU$2:$BV$17,2,0),0)+IF(AB15&lt;&gt;"",VLOOKUP(AJ15,$BU$2:$BV$17,2,0),0)+IF(AC15&lt;&gt;"",VLOOKUP(AK15,$BU$2:$BV$17,2,0),0)</f>
        <v>18</v>
      </c>
      <c r="BA15" s="26" t="n">
        <f aca="false">IF(Z15&lt;&gt;"",10,"")</f>
        <v>10</v>
      </c>
      <c r="BB15" s="26" t="n">
        <f aca="false">IF(AA15&lt;&gt;"",BA15+VLOOKUP(AH15,$BU$2:$BW$17,3,0),"")</f>
        <v>18</v>
      </c>
      <c r="BC15" s="26" t="n">
        <f aca="false">IF(AB15&lt;&gt;"",BB15+VLOOKUP(AI15,$BU$2:$BW$17,3,0),"")</f>
        <v>26</v>
      </c>
      <c r="BD15" s="26" t="str">
        <f aca="false">IF(AC15&lt;&gt;"",BC15+VLOOKUP(AJ15,$BU$2:$BW$17,3,0),"")</f>
        <v/>
      </c>
      <c r="BE15" s="26" t="n">
        <f aca="false">10+IF(Z15&lt;&gt;"",VLOOKUP(AH15,$BU$2:$BW$17,3,0),0)+IF(AA15&lt;&gt;"",VLOOKUP(AI15,$BU$2:$BW$17,3,0),0)+IF(AB15&lt;&gt;"",VLOOKUP(AJ15,$BU$2:$BW$17,3,0),0)+IF(AC15&lt;&gt;"",VLOOKUP(AK15,$BU$2:$BW$17,3,0),0)</f>
        <v>34</v>
      </c>
      <c r="BF15" s="36" t="str">
        <f aca="false">IF(AV15&lt;&gt;"","#define "&amp;AQ15&amp;" "&amp;AV15&amp;"&lt;end&gt; ","")&amp;IF(AW15&lt;&gt;"","#define "&amp;AR15&amp;" "&amp;AW15&amp;"&lt;end&gt; ","")&amp;IF(AX15&lt;&gt;"","#define "&amp;AS15&amp;" "&amp;AX15&amp;"&lt;end&gt; ","")&amp;IF(AY15&lt;&gt;"","#define "&amp;AT15&amp;" "&amp;AY15&amp;"&lt;end&gt; ","")&amp;"#define "&amp;AU15&amp;" "&amp;AZ15&amp;"&lt;end&gt;"</f>
        <v>#define AOFF_I 6&lt;end&gt; #define AOFF_IA 10&lt;end&gt; #define AOFF_IAA 14&lt;end&gt; #define ISIZ_IAAA  18&lt;end&gt;</v>
      </c>
      <c r="BG15" s="36" t="str">
        <f aca="false">IF(BA15&lt;&gt;"","#define "&amp;AQ15&amp;" "&amp;BA15&amp;"&lt;end&gt; ","")&amp;IF(BB15&lt;&gt;"","#define "&amp;AR15&amp;" "&amp;BB15&amp;"&lt;end&gt; ","")&amp;IF(BC15&lt;&gt;"","#define "&amp;AS15&amp;" "&amp;BC15&amp;"&lt;end&gt; ","")&amp;IF(BD15&lt;&gt;"","#define "&amp;AT15&amp;" "&amp;BD15&amp;"&lt;end&gt; ","")&amp;"#define "&amp;AU15&amp;" "&amp;BE15&amp;"&lt;end&gt;"</f>
        <v>#define AOFF_I 10&lt;end&gt; #define AOFF_IA 18&lt;end&gt; #define AOFF_IAA 26&lt;end&gt; #define ISIZ_IAAA  34&lt;end&gt;</v>
      </c>
      <c r="BH15" s="22" t="str">
        <f aca="false">"INSTDECODE_"&amp;D15&amp;IF(D15&lt;&gt;0,"_"&amp;CONCATENATE(Z15,AA15,AB15,AC15)&amp;"_"&amp;CONCATENATE(AD15,AE15,AF15,AG15),"")</f>
        <v>INSTDECODE_3_III_AAA</v>
      </c>
      <c r="BI15" s="22" t="n">
        <f aca="false">LEN(BH15)</f>
        <v>20</v>
      </c>
      <c r="BJ15" s="22" t="str">
        <f aca="false">IF(Z15&lt;&gt;"","DECODE_"&amp;VLOOKUP(AD15,$CC:$CD,2,0)&amp;"("&amp;BJ$2&amp;","&amp;IF(K15="MR","REF",VLOOKUP(F15,$BR:$BS,2,0))&amp;",Cpu"&amp;PROPER(IF(K15="MR","REF",VLOOKUP(F15,$BR:$BS,2,0)))&amp;","&amp;AQ15&amp;"); ", "")</f>
        <v>DECODE_ADR(1,INT,CpuInt,AOFF_I); </v>
      </c>
      <c r="BK15" s="22" t="str">
        <f aca="false">IF(AA15&lt;&gt;"","DECODE_"&amp;VLOOKUP(AE15,$CC:$CD,2,0)&amp;"("&amp;BK$2&amp;","&amp;IF(L15="MR","REF",VLOOKUP(G15,$BR:$BS,2,0))&amp;",Cpu"&amp;PROPER(IF(L15="MR","REF",VLOOKUP(G15,$BR:$BS,2,0)))&amp;","&amp;AR15&amp;"); ", "")</f>
        <v>DECODE_ADR(2,INT,CpuInt,AOFF_IA); </v>
      </c>
      <c r="BL15" s="22" t="str">
        <f aca="false">IF(AB15&lt;&gt;"","DECODE_"&amp;VLOOKUP(AF15,$CC:$CD,2,0)&amp;"("&amp;BL$2&amp;","&amp;IF(M15="MR","REF",VLOOKUP(H15,$BR:$BS,2,0))&amp;",Cpu"&amp;PROPER(IF(M15="MR","REF",VLOOKUP(H15,$BR:$BS,2,0)))&amp;","&amp;AS15&amp;"); ", "")</f>
        <v>DECODE_ADR(3,INT,CpuInt,AOFF_IAA); </v>
      </c>
      <c r="BM15" s="22" t="str">
        <f aca="false">IF(AC15&lt;&gt;"","DECODE_"&amp;VLOOKUP(AG15,$CC:$CD,2,0)&amp;"("&amp;BM$2&amp;","&amp;IF(N15="MR","REF",VLOOKUP(I15,$BR:$BS,2,0))&amp;",Cpu"&amp;PROPER(IF(N15="MR","REF",VLOOKUP(I15,$BR:$BS,2,0)))&amp;","&amp;AT15&amp;"); ", "")</f>
        <v/>
      </c>
      <c r="BN15" s="22" t="str">
        <f aca="false">IF(ISERROR(VLOOKUP(BO15,BO$2:BO14,1,0))=0,"X","")</f>
        <v>X</v>
      </c>
      <c r="BO15" s="22" t="str">
        <f aca="false">SUBSTITUTE("#define "&amp;BH15&amp;REPT(" ",28-LEN(BH15))&amp;BJ15&amp;BK15&amp;BL15&amp;BM15,"%","D")</f>
        <v>#define INSTDECODE_3_III_AAA        DECODE_ADR(1,INT,CpuInt,AOFF_I); DECODE_ADR(2,INT,CpuInt,AOFF_IA); DECODE_ADR(3,INT,CpuInt,AOFF_IAA); </v>
      </c>
      <c r="BP15" s="22" t="str">
        <f aca="false">"#define "&amp;SUBSTITUTE(BH15,"INSTDECODE_",IF(P15="X","JMP_","")&amp;IF(Q15="X","CONST_","")&amp;"INSTEND_")&amp;IF(Q15="X",REPT(" ",20-LEN(BH15)),IF(P15="X",REPT(" ",22-LEN(BH15)),REPT(" ",26-LEN(BH15))))&amp;" "&amp;IF(P15="X","","IP+="&amp;TRIM(AU15)&amp;"; "&amp;REPT(" ",10-LEN(TRIM(AU15))))&amp;IF(Q15="X","CONST_INST_DISPATCH;","PROG_INST_DISPATCH;")</f>
        <v>#define INSTEND_3_III_AAA       IP+=ISIZ_IAAA;  PROG_INST_DISPATCH;</v>
      </c>
      <c r="BQ15" s="22" t="str">
        <f aca="false">""</f>
        <v/>
      </c>
      <c r="BR15" s="22" t="s">
        <v>63</v>
      </c>
      <c r="BS15" s="22" t="s">
        <v>505</v>
      </c>
      <c r="BT15" s="22" t="s">
        <v>506</v>
      </c>
      <c r="BU15" s="22" t="str">
        <f aca="false">"SZ"&amp;BT15</f>
        <v>SZD</v>
      </c>
      <c r="BV15" s="26" t="s">
        <v>28</v>
      </c>
      <c r="BW15" s="26" t="s">
        <v>28</v>
      </c>
      <c r="BX15" s="22" t="s">
        <v>507</v>
      </c>
      <c r="BY15" s="28" t="n">
        <f aca="false">LEN(BX15)</f>
        <v>22</v>
      </c>
      <c r="BZ15" s="28" t="str">
        <f aca="false">BX15&amp;REPT(".",$BY$2-LEN(BX15))</f>
        <v>CpuDataType::Undefined</v>
      </c>
    </row>
    <row r="16" customFormat="false" ht="15.95" hidden="false" customHeight="true" outlineLevel="0" collapsed="false">
      <c r="A16" s="22" t="s">
        <v>451</v>
      </c>
      <c r="B16" s="22" t="s">
        <v>183</v>
      </c>
      <c r="C16" s="26" t="s">
        <v>29</v>
      </c>
      <c r="D16" s="27" t="n">
        <f aca="false">4-COUNTIF(F16:I16,".")</f>
        <v>3</v>
      </c>
      <c r="E16" s="27" t="str">
        <f aca="false">IF(ISERROR(SEARCH("Z",F16&amp;G16&amp;H16&amp;I16))=0,"X","-")</f>
        <v>-</v>
      </c>
      <c r="F16" s="26" t="s">
        <v>474</v>
      </c>
      <c r="G16" s="26" t="s">
        <v>474</v>
      </c>
      <c r="H16" s="26" t="s">
        <v>474</v>
      </c>
      <c r="I16" s="26" t="s">
        <v>28</v>
      </c>
      <c r="J16" s="27" t="str">
        <f aca="false">IF(OR(ISERROR(SEARCH(MID($J$2,1,1),F16&amp;G16&amp;H16&amp;I16))=0,ISERROR(SEARCH(MID($J$2,2,1),F16&amp;G16&amp;H16&amp;I16))=0),"X","-")</f>
        <v>-</v>
      </c>
      <c r="K16" s="26" t="s">
        <v>453</v>
      </c>
      <c r="L16" s="26" t="s">
        <v>453</v>
      </c>
      <c r="M16" s="26" t="s">
        <v>453</v>
      </c>
      <c r="N16" s="26" t="s">
        <v>28</v>
      </c>
      <c r="O16" s="28" t="str">
        <f aca="false">IF(OR(K16=$O$2,L16=$O$2,M16=$O$2,N16=$O$2),"X","-")</f>
        <v>-</v>
      </c>
      <c r="R16" s="22" t="s">
        <v>508</v>
      </c>
      <c r="S16" s="22" t="s">
        <v>9</v>
      </c>
      <c r="T16" s="22" t="s">
        <v>455</v>
      </c>
      <c r="U16" s="22" t="s">
        <v>455</v>
      </c>
      <c r="W16" s="30" t="str">
        <f aca="false">SUBSTITUTE(SUBSTITUTE(IF(AND(F16="%",K16&lt;&gt;"AD",K16&lt;&gt;"MR"),"Error1","Ok")&amp;" "&amp;IF(AND(G16="%",L16&lt;&gt;"AD",L16&lt;&gt;"MR"),"Error2","Ok")&amp;" "&amp;IF(AND(H16="%",M16&lt;&gt;"AD",M16&lt;&gt;"MR"),"Error3","Ok")&amp;" "&amp;IF(AND(I16="%",N16&lt;&gt;"AD",N16&lt;&gt;"MR"),"Error4","Ok"),"Ok Ok Ok Ok","Passed"),"Ok","")</f>
        <v>Passed</v>
      </c>
      <c r="X16" s="28" t="str">
        <f aca="false">IF(W16&lt;&gt;"Passed","--- Error ---",SUBSTITUTE(SUBSTITUTE(SUBSTITUTE(SUBSTITUTE(SUBSTITUTE(SUBSTITUTE(SUBSTITUTE(SUBSTITUTE(SUBSTITUTE(SUBSTITUTE(SUBSTITUTE(SUBSTITUTE(SUBSTITUTE(SUBSTITUTE(SUBSTITUTE(SUBSTITUTE(SUBSTITUTE(SUBSTITUTE($X$1, "&lt;mnemonic&gt;",""""&amp;B16&amp;""""&amp;REPT(" ",5-LEN(B16))), "&lt;argnr&gt;",D16), "&lt;type1&gt;",VLOOKUP(F16,BR:BZ,9,0)), "&lt;type2&gt;",VLOOKUP(G16,BR:BZ,9,0)), "&lt;type3&gt;",VLOOKUP(H16,BR:BZ,9,0)), "&lt;type4&gt;",VLOOKUP(I16,BR:BZ,9,0)), "&lt;mode1&gt;",VLOOKUP(K16, CB:CG,6,0)),"&lt;mode2&gt;",VLOOKUP(L16,CB:CG,6,0)),"&lt;mode3&gt;",VLOOKUP(M16,CB:CG,6,0)),"&lt;mode4&gt;",VLOOKUP(N16,CB:CG,6,0)), "."," "), "&lt;desc&gt;",R16), "&lt;size&gt;",AU16), "&lt;comma&gt;",IF(B17=""," ",",")),"&lt;off1&gt;",IF(AQ16&lt;&gt;"",AQ16,"0"&amp;REPT(" ",5+AQ$1-1))),"&lt;off2&gt;",IF(AR16&lt;&gt;"",AR16,"0"&amp;REPT(" ",5+AR$1-1))),"&lt;off3&gt;",IF(AS16&lt;&gt;"",AS16,"0"&amp;REPT(" ",5+AS$1-1))),"&lt;off4&gt;",IF(AT16&lt;&gt;"",AT16,"0"&amp;REPT(" ",5+AT$1-1))))</f>
        <v>{ "SUBl" ,3, ISIZ_IAAA , {CpuDataType::Long     ,CpuDataType::Long     ,CpuDataType::Long     ,(CpuDataType)0        }, {_AmdAddr,_AmdAddr,_AmdAddr,_AmdNull}, {AOFF_I,AOFF_IA,AOFF_IAA,0        } }, //Substraction (Long)</v>
      </c>
      <c r="Y16" s="31" t="s">
        <v>28</v>
      </c>
      <c r="Z16" s="22" t="str">
        <f aca="false">IF(F16&lt;&gt;".",IF(K16="MR","R",VLOOKUP(F16,$BR:$BT,3,0)),"")</f>
        <v>L</v>
      </c>
      <c r="AA16" s="22" t="str">
        <f aca="false">IF(G16&lt;&gt;".",IF(L16="MR","R",VLOOKUP(G16,$BR:$BT,3,0)),"")</f>
        <v>L</v>
      </c>
      <c r="AB16" s="22" t="str">
        <f aca="false">IF(H16&lt;&gt;".",IF(M16="MR","R",VLOOKUP(H16,$BR:$BT,3,0)),"")</f>
        <v>L</v>
      </c>
      <c r="AC16" s="22" t="str">
        <f aca="false">IF(I16&lt;&gt;".",IF(N16="MR","R",VLOOKUP(I16,$BR:$BT,3,0)),"")</f>
        <v/>
      </c>
      <c r="AD16" s="22" t="str">
        <f aca="false">IF(F16&lt;&gt;".",VLOOKUP(K16,$CB:$CC,2,0),"")</f>
        <v>A</v>
      </c>
      <c r="AE16" s="22" t="str">
        <f aca="false">IF(G16&lt;&gt;".",VLOOKUP(L16,$CB:$CC,2,0),"")</f>
        <v>A</v>
      </c>
      <c r="AF16" s="22" t="str">
        <f aca="false">IF(H16&lt;&gt;".",VLOOKUP(M16,$CB:$CC,2,0),"")</f>
        <v>A</v>
      </c>
      <c r="AG16" s="22" t="str">
        <f aca="false">IF(I16&lt;&gt;".",VLOOKUP(N16,$CB:$CC,2,0),"")</f>
        <v/>
      </c>
      <c r="AH16" s="22" t="str">
        <f aca="false">IF(AD16&lt;&gt;"",IF(OR(AD16="A",AD16="I"),"SZA",VLOOKUP(Z16,$BT$3:$BU$16,2,0)),"")</f>
        <v>SZA</v>
      </c>
      <c r="AI16" s="22" t="str">
        <f aca="false">IF(AE16&lt;&gt;"",IF(OR(AE16="A",AE16="I"),"SZA",VLOOKUP(AA16,$BT$3:$BU$16,2,0)),"")</f>
        <v>SZA</v>
      </c>
      <c r="AJ16" s="22" t="str">
        <f aca="false">IF(AF16&lt;&gt;"",IF(OR(AF16="A",AF16="I"),"SZA",VLOOKUP(AB16,$BT$3:$BU$16,2,0)),"")</f>
        <v>SZA</v>
      </c>
      <c r="AK16" s="22" t="str">
        <f aca="false">IF(AG16&lt;&gt;"",IF(OR(AG16="A",AG16="I"),"SZA",VLOOKUP(AC16,$BT$3:$BU$16,2,0)),"")</f>
        <v/>
      </c>
      <c r="AL16" s="22" t="str">
        <f aca="false">IF(AD16&lt;&gt;"","I","")</f>
        <v>I</v>
      </c>
      <c r="AM16" s="22" t="str">
        <f aca="false">SUBSTITUTE(IF(AE16&lt;&gt;"",AL16&amp;"+"&amp;AH16,""),"+SZ","")</f>
        <v>IA</v>
      </c>
      <c r="AN16" s="22" t="str">
        <f aca="false">SUBSTITUTE(IF(AF16&lt;&gt;"",AM16&amp;"+"&amp;AI16,""),"+SZ","")</f>
        <v>IAA</v>
      </c>
      <c r="AO16" s="22" t="str">
        <f aca="false">SUBSTITUTE(IF(AG16&lt;&gt;"",AN16&amp;"+"&amp;AJ16,""),"+SZ","")</f>
        <v/>
      </c>
      <c r="AP16" s="22" t="str">
        <f aca="false">SUBSTITUTE("I"&amp;IF(AH16&lt;&gt;"","+"&amp;AH16,"")&amp;IF(AI16&lt;&gt;"","+"&amp;AI16,"")&amp;IF(AJ16&lt;&gt;"","+"&amp;AJ16,"")&amp;IF(AK16&lt;&gt;"","+"&amp;AK16,""),"+SZ","")</f>
        <v>IAAA</v>
      </c>
      <c r="AQ16" s="22" t="str">
        <f aca="false">IF(Z16&lt;&gt;"","AOFF_"&amp;AL16&amp;REPT(" ",AQ$1-LEN(AL16)),"")</f>
        <v>AOFF_I</v>
      </c>
      <c r="AR16" s="22" t="str">
        <f aca="false">IF(AA16&lt;&gt;"","AOFF_"&amp;AM16&amp;REPT(" ",AR$1-LEN(AM16)),"")</f>
        <v>AOFF_IA</v>
      </c>
      <c r="AS16" s="22" t="str">
        <f aca="false">IF(AB16&lt;&gt;"","AOFF_"&amp;AN16&amp;REPT(" ",AS$1-LEN(AN16)),"")</f>
        <v>AOFF_IAA</v>
      </c>
      <c r="AT16" s="22" t="str">
        <f aca="false">IF(AC16&lt;&gt;"","AOFF_"&amp;AO16&amp;REPT(" ",AT$1-LEN(AO16)),"")</f>
        <v/>
      </c>
      <c r="AU16" s="22" t="str">
        <f aca="false">"ISIZ_"&amp;AP16&amp;REPT(" ",$AU$1-LEN(AP16))</f>
        <v>ISIZ_IAAA </v>
      </c>
      <c r="AV16" s="26" t="n">
        <f aca="false">IF(Z16&lt;&gt;"",6,"")</f>
        <v>6</v>
      </c>
      <c r="AW16" s="26" t="n">
        <f aca="false">IF(AA16&lt;&gt;"",AV16+VLOOKUP(AH16,$BU$2:$BV$17,2,0),"")</f>
        <v>10</v>
      </c>
      <c r="AX16" s="26" t="n">
        <f aca="false">IF(AB16&lt;&gt;"",AW16+VLOOKUP(AI16,$BU$2:$BV$17,2,0),"")</f>
        <v>14</v>
      </c>
      <c r="AY16" s="26" t="str">
        <f aca="false">IF(AC16&lt;&gt;"",AX16+VLOOKUP(AJ16,$BU$2:$BV$17,2,0),"")</f>
        <v/>
      </c>
      <c r="AZ16" s="26" t="n">
        <f aca="false">6+IF(Z16&lt;&gt;"",VLOOKUP(AH16,$BU$2:$BV$17,2,0),0)+IF(AA16&lt;&gt;"",VLOOKUP(AI16,$BU$2:$BV$17,2,0),0)+IF(AB16&lt;&gt;"",VLOOKUP(AJ16,$BU$2:$BV$17,2,0),0)+IF(AC16&lt;&gt;"",VLOOKUP(AK16,$BU$2:$BV$17,2,0),0)</f>
        <v>18</v>
      </c>
      <c r="BA16" s="26" t="n">
        <f aca="false">IF(Z16&lt;&gt;"",10,"")</f>
        <v>10</v>
      </c>
      <c r="BB16" s="26" t="n">
        <f aca="false">IF(AA16&lt;&gt;"",BA16+VLOOKUP(AH16,$BU$2:$BW$17,3,0),"")</f>
        <v>18</v>
      </c>
      <c r="BC16" s="26" t="n">
        <f aca="false">IF(AB16&lt;&gt;"",BB16+VLOOKUP(AI16,$BU$2:$BW$17,3,0),"")</f>
        <v>26</v>
      </c>
      <c r="BD16" s="26" t="str">
        <f aca="false">IF(AC16&lt;&gt;"",BC16+VLOOKUP(AJ16,$BU$2:$BW$17,3,0),"")</f>
        <v/>
      </c>
      <c r="BE16" s="26" t="n">
        <f aca="false">10+IF(Z16&lt;&gt;"",VLOOKUP(AH16,$BU$2:$BW$17,3,0),0)+IF(AA16&lt;&gt;"",VLOOKUP(AI16,$BU$2:$BW$17,3,0),0)+IF(AB16&lt;&gt;"",VLOOKUP(AJ16,$BU$2:$BW$17,3,0),0)+IF(AC16&lt;&gt;"",VLOOKUP(AK16,$BU$2:$BW$17,3,0),0)</f>
        <v>34</v>
      </c>
      <c r="BF16" s="36" t="str">
        <f aca="false">IF(AV16&lt;&gt;"","#define "&amp;AQ16&amp;" "&amp;AV16&amp;"&lt;end&gt; ","")&amp;IF(AW16&lt;&gt;"","#define "&amp;AR16&amp;" "&amp;AW16&amp;"&lt;end&gt; ","")&amp;IF(AX16&lt;&gt;"","#define "&amp;AS16&amp;" "&amp;AX16&amp;"&lt;end&gt; ","")&amp;IF(AY16&lt;&gt;"","#define "&amp;AT16&amp;" "&amp;AY16&amp;"&lt;end&gt; ","")&amp;"#define "&amp;AU16&amp;" "&amp;AZ16&amp;"&lt;end&gt;"</f>
        <v>#define AOFF_I 6&lt;end&gt; #define AOFF_IA 10&lt;end&gt; #define AOFF_IAA 14&lt;end&gt; #define ISIZ_IAAA  18&lt;end&gt;</v>
      </c>
      <c r="BG16" s="36" t="str">
        <f aca="false">IF(BA16&lt;&gt;"","#define "&amp;AQ16&amp;" "&amp;BA16&amp;"&lt;end&gt; ","")&amp;IF(BB16&lt;&gt;"","#define "&amp;AR16&amp;" "&amp;BB16&amp;"&lt;end&gt; ","")&amp;IF(BC16&lt;&gt;"","#define "&amp;AS16&amp;" "&amp;BC16&amp;"&lt;end&gt; ","")&amp;IF(BD16&lt;&gt;"","#define "&amp;AT16&amp;" "&amp;BD16&amp;"&lt;end&gt; ","")&amp;"#define "&amp;AU16&amp;" "&amp;BE16&amp;"&lt;end&gt;"</f>
        <v>#define AOFF_I 10&lt;end&gt; #define AOFF_IA 18&lt;end&gt; #define AOFF_IAA 26&lt;end&gt; #define ISIZ_IAAA  34&lt;end&gt;</v>
      </c>
      <c r="BH16" s="22" t="str">
        <f aca="false">"INSTDECODE_"&amp;D16&amp;IF(D16&lt;&gt;0,"_"&amp;CONCATENATE(Z16,AA16,AB16,AC16)&amp;"_"&amp;CONCATENATE(AD16,AE16,AF16,AG16),"")</f>
        <v>INSTDECODE_3_LLL_AAA</v>
      </c>
      <c r="BI16" s="22" t="n">
        <f aca="false">LEN(BH16)</f>
        <v>20</v>
      </c>
      <c r="BJ16" s="22" t="str">
        <f aca="false">IF(Z16&lt;&gt;"","DECODE_"&amp;VLOOKUP(AD16,$CC:$CD,2,0)&amp;"("&amp;BJ$2&amp;","&amp;IF(K16="MR","REF",VLOOKUP(F16,$BR:$BS,2,0))&amp;",Cpu"&amp;PROPER(IF(K16="MR","REF",VLOOKUP(F16,$BR:$BS,2,0)))&amp;","&amp;AQ16&amp;"); ", "")</f>
        <v>DECODE_ADR(1,LON,CpuLon,AOFF_I); </v>
      </c>
      <c r="BK16" s="22" t="str">
        <f aca="false">IF(AA16&lt;&gt;"","DECODE_"&amp;VLOOKUP(AE16,$CC:$CD,2,0)&amp;"("&amp;BK$2&amp;","&amp;IF(L16="MR","REF",VLOOKUP(G16,$BR:$BS,2,0))&amp;",Cpu"&amp;PROPER(IF(L16="MR","REF",VLOOKUP(G16,$BR:$BS,2,0)))&amp;","&amp;AR16&amp;"); ", "")</f>
        <v>DECODE_ADR(2,LON,CpuLon,AOFF_IA); </v>
      </c>
      <c r="BL16" s="22" t="str">
        <f aca="false">IF(AB16&lt;&gt;"","DECODE_"&amp;VLOOKUP(AF16,$CC:$CD,2,0)&amp;"("&amp;BL$2&amp;","&amp;IF(M16="MR","REF",VLOOKUP(H16,$BR:$BS,2,0))&amp;",Cpu"&amp;PROPER(IF(M16="MR","REF",VLOOKUP(H16,$BR:$BS,2,0)))&amp;","&amp;AS16&amp;"); ", "")</f>
        <v>DECODE_ADR(3,LON,CpuLon,AOFF_IAA); </v>
      </c>
      <c r="BM16" s="22" t="str">
        <f aca="false">IF(AC16&lt;&gt;"","DECODE_"&amp;VLOOKUP(AG16,$CC:$CD,2,0)&amp;"("&amp;BM$2&amp;","&amp;IF(N16="MR","REF",VLOOKUP(I16,$BR:$BS,2,0))&amp;",Cpu"&amp;PROPER(IF(N16="MR","REF",VLOOKUP(I16,$BR:$BS,2,0)))&amp;","&amp;AT16&amp;"); ", "")</f>
        <v/>
      </c>
      <c r="BN16" s="22" t="str">
        <f aca="false">IF(ISERROR(VLOOKUP(BO16,BO$2:BO15,1,0))=0,"X","")</f>
        <v>X</v>
      </c>
      <c r="BO16" s="22" t="str">
        <f aca="false">SUBSTITUTE("#define "&amp;BH16&amp;REPT(" ",28-LEN(BH16))&amp;BJ16&amp;BK16&amp;BL16&amp;BM16,"%","D")</f>
        <v>#define INSTDECODE_3_LLL_AAA        DECODE_ADR(1,LON,CpuLon,AOFF_I); DECODE_ADR(2,LON,CpuLon,AOFF_IA); DECODE_ADR(3,LON,CpuLon,AOFF_IAA); </v>
      </c>
      <c r="BP16" s="22" t="str">
        <f aca="false">"#define "&amp;SUBSTITUTE(BH16,"INSTDECODE_",IF(P16="X","JMP_","")&amp;IF(Q16="X","CONST_","")&amp;"INSTEND_")&amp;IF(Q16="X",REPT(" ",20-LEN(BH16)),IF(P16="X",REPT(" ",22-LEN(BH16)),REPT(" ",26-LEN(BH16))))&amp;" "&amp;IF(P16="X","","IP+="&amp;TRIM(AU16)&amp;"; "&amp;REPT(" ",10-LEN(TRIM(AU16))))&amp;IF(Q16="X","CONST_INST_DISPATCH;","PROG_INST_DISPATCH;")</f>
        <v>#define INSTEND_3_LLL_AAA       IP+=ISIZ_IAAA;  PROG_INST_DISPATCH;</v>
      </c>
      <c r="BQ16" s="22" t="str">
        <f aca="false">""</f>
        <v/>
      </c>
      <c r="BR16" s="22" t="s">
        <v>462</v>
      </c>
      <c r="BS16" s="22" t="s">
        <v>509</v>
      </c>
      <c r="BT16" s="22" t="s">
        <v>462</v>
      </c>
      <c r="BU16" s="22" t="str">
        <f aca="false">"SZ"&amp;BT16</f>
        <v>SZZ</v>
      </c>
      <c r="BV16" s="26" t="n">
        <v>4</v>
      </c>
      <c r="BW16" s="26" t="n">
        <v>8</v>
      </c>
      <c r="BX16" s="22" t="s">
        <v>510</v>
      </c>
      <c r="BY16" s="28" t="n">
        <f aca="false">LEN(BX16)</f>
        <v>15</v>
      </c>
      <c r="BZ16" s="28" t="str">
        <f aca="false">BX16&amp;REPT(".",$BY$2-LEN(BX16))</f>
        <v>(CpuDataType)-1.......</v>
      </c>
    </row>
    <row r="17" customFormat="false" ht="15.95" hidden="false" customHeight="true" outlineLevel="0" collapsed="false">
      <c r="A17" s="22" t="s">
        <v>451</v>
      </c>
      <c r="B17" s="22" t="s">
        <v>184</v>
      </c>
      <c r="C17" s="26" t="s">
        <v>29</v>
      </c>
      <c r="D17" s="27" t="n">
        <f aca="false">4-COUNTIF(F17:I17,".")</f>
        <v>3</v>
      </c>
      <c r="E17" s="27" t="str">
        <f aca="false">IF(ISERROR(SEARCH("Z",F17&amp;G17&amp;H17&amp;I17))=0,"X","-")</f>
        <v>-</v>
      </c>
      <c r="F17" s="26" t="s">
        <v>478</v>
      </c>
      <c r="G17" s="26" t="s">
        <v>478</v>
      </c>
      <c r="H17" s="26" t="s">
        <v>478</v>
      </c>
      <c r="I17" s="26" t="s">
        <v>28</v>
      </c>
      <c r="J17" s="27" t="str">
        <f aca="false">IF(OR(ISERROR(SEARCH(MID($J$2,1,1),F17&amp;G17&amp;H17&amp;I17))=0,ISERROR(SEARCH(MID($J$2,2,1),F17&amp;G17&amp;H17&amp;I17))=0),"X","-")</f>
        <v>-</v>
      </c>
      <c r="K17" s="26" t="s">
        <v>453</v>
      </c>
      <c r="L17" s="26" t="s">
        <v>453</v>
      </c>
      <c r="M17" s="26" t="s">
        <v>453</v>
      </c>
      <c r="N17" s="26" t="s">
        <v>28</v>
      </c>
      <c r="O17" s="28" t="str">
        <f aca="false">IF(OR(K17=$O$2,L17=$O$2,M17=$O$2,N17=$O$2),"X","-")</f>
        <v>-</v>
      </c>
      <c r="R17" s="22" t="s">
        <v>511</v>
      </c>
      <c r="S17" s="22" t="s">
        <v>9</v>
      </c>
      <c r="T17" s="22" t="s">
        <v>455</v>
      </c>
      <c r="U17" s="22" t="s">
        <v>455</v>
      </c>
      <c r="W17" s="30" t="str">
        <f aca="false">SUBSTITUTE(SUBSTITUTE(IF(AND(F17="%",K17&lt;&gt;"AD",K17&lt;&gt;"MR"),"Error1","Ok")&amp;" "&amp;IF(AND(G17="%",L17&lt;&gt;"AD",L17&lt;&gt;"MR"),"Error2","Ok")&amp;" "&amp;IF(AND(H17="%",M17&lt;&gt;"AD",M17&lt;&gt;"MR"),"Error3","Ok")&amp;" "&amp;IF(AND(I17="%",N17&lt;&gt;"AD",N17&lt;&gt;"MR"),"Error4","Ok"),"Ok Ok Ok Ok","Passed"),"Ok","")</f>
        <v>Passed</v>
      </c>
      <c r="X17" s="28" t="str">
        <f aca="false">IF(W17&lt;&gt;"Passed","--- Error ---",SUBSTITUTE(SUBSTITUTE(SUBSTITUTE(SUBSTITUTE(SUBSTITUTE(SUBSTITUTE(SUBSTITUTE(SUBSTITUTE(SUBSTITUTE(SUBSTITUTE(SUBSTITUTE(SUBSTITUTE(SUBSTITUTE(SUBSTITUTE(SUBSTITUTE(SUBSTITUTE(SUBSTITUTE(SUBSTITUTE($X$1, "&lt;mnemonic&gt;",""""&amp;B17&amp;""""&amp;REPT(" ",5-LEN(B17))), "&lt;argnr&gt;",D17), "&lt;type1&gt;",VLOOKUP(F17,BR:BZ,9,0)), "&lt;type2&gt;",VLOOKUP(G17,BR:BZ,9,0)), "&lt;type3&gt;",VLOOKUP(H17,BR:BZ,9,0)), "&lt;type4&gt;",VLOOKUP(I17,BR:BZ,9,0)), "&lt;mode1&gt;",VLOOKUP(K17, CB:CG,6,0)),"&lt;mode2&gt;",VLOOKUP(L17,CB:CG,6,0)),"&lt;mode3&gt;",VLOOKUP(M17,CB:CG,6,0)),"&lt;mode4&gt;",VLOOKUP(N17,CB:CG,6,0)), "."," "), "&lt;desc&gt;",R17), "&lt;size&gt;",AU17), "&lt;comma&gt;",IF(B18=""," ",",")),"&lt;off1&gt;",IF(AQ17&lt;&gt;"",AQ17,"0"&amp;REPT(" ",5+AQ$1-1))),"&lt;off2&gt;",IF(AR17&lt;&gt;"",AR17,"0"&amp;REPT(" ",5+AR$1-1))),"&lt;off3&gt;",IF(AS17&lt;&gt;"",AS17,"0"&amp;REPT(" ",5+AS$1-1))),"&lt;off4&gt;",IF(AT17&lt;&gt;"",AT17,"0"&amp;REPT(" ",5+AT$1-1))))</f>
        <v>{ "SUBf" ,3, ISIZ_IAAA , {CpuDataType::Float    ,CpuDataType::Float    ,CpuDataType::Float    ,(CpuDataType)0        }, {_AmdAddr,_AmdAddr,_AmdAddr,_AmdNull}, {AOFF_I,AOFF_IA,AOFF_IAA,0        } }, //Substraction (Float)</v>
      </c>
      <c r="Y17" s="31" t="s">
        <v>28</v>
      </c>
      <c r="Z17" s="22" t="str">
        <f aca="false">IF(F17&lt;&gt;".",IF(K17="MR","R",VLOOKUP(F17,$BR:$BT,3,0)),"")</f>
        <v>F</v>
      </c>
      <c r="AA17" s="22" t="str">
        <f aca="false">IF(G17&lt;&gt;".",IF(L17="MR","R",VLOOKUP(G17,$BR:$BT,3,0)),"")</f>
        <v>F</v>
      </c>
      <c r="AB17" s="22" t="str">
        <f aca="false">IF(H17&lt;&gt;".",IF(M17="MR","R",VLOOKUP(H17,$BR:$BT,3,0)),"")</f>
        <v>F</v>
      </c>
      <c r="AC17" s="22" t="str">
        <f aca="false">IF(I17&lt;&gt;".",IF(N17="MR","R",VLOOKUP(I17,$BR:$BT,3,0)),"")</f>
        <v/>
      </c>
      <c r="AD17" s="22" t="str">
        <f aca="false">IF(F17&lt;&gt;".",VLOOKUP(K17,$CB:$CC,2,0),"")</f>
        <v>A</v>
      </c>
      <c r="AE17" s="22" t="str">
        <f aca="false">IF(G17&lt;&gt;".",VLOOKUP(L17,$CB:$CC,2,0),"")</f>
        <v>A</v>
      </c>
      <c r="AF17" s="22" t="str">
        <f aca="false">IF(H17&lt;&gt;".",VLOOKUP(M17,$CB:$CC,2,0),"")</f>
        <v>A</v>
      </c>
      <c r="AG17" s="22" t="str">
        <f aca="false">IF(I17&lt;&gt;".",VLOOKUP(N17,$CB:$CC,2,0),"")</f>
        <v/>
      </c>
      <c r="AH17" s="22" t="str">
        <f aca="false">IF(AD17&lt;&gt;"",IF(OR(AD17="A",AD17="I"),"SZA",VLOOKUP(Z17,$BT$3:$BU$16,2,0)),"")</f>
        <v>SZA</v>
      </c>
      <c r="AI17" s="22" t="str">
        <f aca="false">IF(AE17&lt;&gt;"",IF(OR(AE17="A",AE17="I"),"SZA",VLOOKUP(AA17,$BT$3:$BU$16,2,0)),"")</f>
        <v>SZA</v>
      </c>
      <c r="AJ17" s="22" t="str">
        <f aca="false">IF(AF17&lt;&gt;"",IF(OR(AF17="A",AF17="I"),"SZA",VLOOKUP(AB17,$BT$3:$BU$16,2,0)),"")</f>
        <v>SZA</v>
      </c>
      <c r="AK17" s="22" t="str">
        <f aca="false">IF(AG17&lt;&gt;"",IF(OR(AG17="A",AG17="I"),"SZA",VLOOKUP(AC17,$BT$3:$BU$16,2,0)),"")</f>
        <v/>
      </c>
      <c r="AL17" s="22" t="str">
        <f aca="false">IF(AD17&lt;&gt;"","I","")</f>
        <v>I</v>
      </c>
      <c r="AM17" s="22" t="str">
        <f aca="false">SUBSTITUTE(IF(AE17&lt;&gt;"",AL17&amp;"+"&amp;AH17,""),"+SZ","")</f>
        <v>IA</v>
      </c>
      <c r="AN17" s="22" t="str">
        <f aca="false">SUBSTITUTE(IF(AF17&lt;&gt;"",AM17&amp;"+"&amp;AI17,""),"+SZ","")</f>
        <v>IAA</v>
      </c>
      <c r="AO17" s="22" t="str">
        <f aca="false">SUBSTITUTE(IF(AG17&lt;&gt;"",AN17&amp;"+"&amp;AJ17,""),"+SZ","")</f>
        <v/>
      </c>
      <c r="AP17" s="22" t="str">
        <f aca="false">SUBSTITUTE("I"&amp;IF(AH17&lt;&gt;"","+"&amp;AH17,"")&amp;IF(AI17&lt;&gt;"","+"&amp;AI17,"")&amp;IF(AJ17&lt;&gt;"","+"&amp;AJ17,"")&amp;IF(AK17&lt;&gt;"","+"&amp;AK17,""),"+SZ","")</f>
        <v>IAAA</v>
      </c>
      <c r="AQ17" s="22" t="str">
        <f aca="false">IF(Z17&lt;&gt;"","AOFF_"&amp;AL17&amp;REPT(" ",AQ$1-LEN(AL17)),"")</f>
        <v>AOFF_I</v>
      </c>
      <c r="AR17" s="22" t="str">
        <f aca="false">IF(AA17&lt;&gt;"","AOFF_"&amp;AM17&amp;REPT(" ",AR$1-LEN(AM17)),"")</f>
        <v>AOFF_IA</v>
      </c>
      <c r="AS17" s="22" t="str">
        <f aca="false">IF(AB17&lt;&gt;"","AOFF_"&amp;AN17&amp;REPT(" ",AS$1-LEN(AN17)),"")</f>
        <v>AOFF_IAA</v>
      </c>
      <c r="AT17" s="22" t="str">
        <f aca="false">IF(AC17&lt;&gt;"","AOFF_"&amp;AO17&amp;REPT(" ",AT$1-LEN(AO17)),"")</f>
        <v/>
      </c>
      <c r="AU17" s="22" t="str">
        <f aca="false">"ISIZ_"&amp;AP17&amp;REPT(" ",$AU$1-LEN(AP17))</f>
        <v>ISIZ_IAAA </v>
      </c>
      <c r="AV17" s="26" t="n">
        <f aca="false">IF(Z17&lt;&gt;"",6,"")</f>
        <v>6</v>
      </c>
      <c r="AW17" s="26" t="n">
        <f aca="false">IF(AA17&lt;&gt;"",AV17+VLOOKUP(AH17,$BU$2:$BV$17,2,0),"")</f>
        <v>10</v>
      </c>
      <c r="AX17" s="26" t="n">
        <f aca="false">IF(AB17&lt;&gt;"",AW17+VLOOKUP(AI17,$BU$2:$BV$17,2,0),"")</f>
        <v>14</v>
      </c>
      <c r="AY17" s="26" t="str">
        <f aca="false">IF(AC17&lt;&gt;"",AX17+VLOOKUP(AJ17,$BU$2:$BV$17,2,0),"")</f>
        <v/>
      </c>
      <c r="AZ17" s="26" t="n">
        <f aca="false">6+IF(Z17&lt;&gt;"",VLOOKUP(AH17,$BU$2:$BV$17,2,0),0)+IF(AA17&lt;&gt;"",VLOOKUP(AI17,$BU$2:$BV$17,2,0),0)+IF(AB17&lt;&gt;"",VLOOKUP(AJ17,$BU$2:$BV$17,2,0),0)+IF(AC17&lt;&gt;"",VLOOKUP(AK17,$BU$2:$BV$17,2,0),0)</f>
        <v>18</v>
      </c>
      <c r="BA17" s="26" t="n">
        <f aca="false">IF(Z17&lt;&gt;"",10,"")</f>
        <v>10</v>
      </c>
      <c r="BB17" s="26" t="n">
        <f aca="false">IF(AA17&lt;&gt;"",BA17+VLOOKUP(AH17,$BU$2:$BW$17,3,0),"")</f>
        <v>18</v>
      </c>
      <c r="BC17" s="26" t="n">
        <f aca="false">IF(AB17&lt;&gt;"",BB17+VLOOKUP(AI17,$BU$2:$BW$17,3,0),"")</f>
        <v>26</v>
      </c>
      <c r="BD17" s="26" t="str">
        <f aca="false">IF(AC17&lt;&gt;"",BC17+VLOOKUP(AJ17,$BU$2:$BW$17,3,0),"")</f>
        <v/>
      </c>
      <c r="BE17" s="26" t="n">
        <f aca="false">10+IF(Z17&lt;&gt;"",VLOOKUP(AH17,$BU$2:$BW$17,3,0),0)+IF(AA17&lt;&gt;"",VLOOKUP(AI17,$BU$2:$BW$17,3,0),0)+IF(AB17&lt;&gt;"",VLOOKUP(AJ17,$BU$2:$BW$17,3,0),0)+IF(AC17&lt;&gt;"",VLOOKUP(AK17,$BU$2:$BW$17,3,0),0)</f>
        <v>34</v>
      </c>
      <c r="BF17" s="36" t="str">
        <f aca="false">IF(AV17&lt;&gt;"","#define "&amp;AQ17&amp;" "&amp;AV17&amp;"&lt;end&gt; ","")&amp;IF(AW17&lt;&gt;"","#define "&amp;AR17&amp;" "&amp;AW17&amp;"&lt;end&gt; ","")&amp;IF(AX17&lt;&gt;"","#define "&amp;AS17&amp;" "&amp;AX17&amp;"&lt;end&gt; ","")&amp;IF(AY17&lt;&gt;"","#define "&amp;AT17&amp;" "&amp;AY17&amp;"&lt;end&gt; ","")&amp;"#define "&amp;AU17&amp;" "&amp;AZ17&amp;"&lt;end&gt;"</f>
        <v>#define AOFF_I 6&lt;end&gt; #define AOFF_IA 10&lt;end&gt; #define AOFF_IAA 14&lt;end&gt; #define ISIZ_IAAA  18&lt;end&gt;</v>
      </c>
      <c r="BG17" s="36" t="str">
        <f aca="false">IF(BA17&lt;&gt;"","#define "&amp;AQ17&amp;" "&amp;BA17&amp;"&lt;end&gt; ","")&amp;IF(BB17&lt;&gt;"","#define "&amp;AR17&amp;" "&amp;BB17&amp;"&lt;end&gt; ","")&amp;IF(BC17&lt;&gt;"","#define "&amp;AS17&amp;" "&amp;BC17&amp;"&lt;end&gt; ","")&amp;IF(BD17&lt;&gt;"","#define "&amp;AT17&amp;" "&amp;BD17&amp;"&lt;end&gt; ","")&amp;"#define "&amp;AU17&amp;" "&amp;BE17&amp;"&lt;end&gt;"</f>
        <v>#define AOFF_I 10&lt;end&gt; #define AOFF_IA 18&lt;end&gt; #define AOFF_IAA 26&lt;end&gt; #define ISIZ_IAAA  34&lt;end&gt;</v>
      </c>
      <c r="BH17" s="22" t="str">
        <f aca="false">"INSTDECODE_"&amp;D17&amp;IF(D17&lt;&gt;0,"_"&amp;CONCATENATE(Z17,AA17,AB17,AC17)&amp;"_"&amp;CONCATENATE(AD17,AE17,AF17,AG17),"")</f>
        <v>INSTDECODE_3_FFF_AAA</v>
      </c>
      <c r="BI17" s="22" t="n">
        <f aca="false">LEN(BH17)</f>
        <v>20</v>
      </c>
      <c r="BJ17" s="22" t="str">
        <f aca="false">IF(Z17&lt;&gt;"","DECODE_"&amp;VLOOKUP(AD17,$CC:$CD,2,0)&amp;"("&amp;BJ$2&amp;","&amp;IF(K17="MR","REF",VLOOKUP(F17,$BR:$BS,2,0))&amp;",Cpu"&amp;PROPER(IF(K17="MR","REF",VLOOKUP(F17,$BR:$BS,2,0)))&amp;","&amp;AQ17&amp;"); ", "")</f>
        <v>DECODE_ADR(1,FLO,CpuFlo,AOFF_I); </v>
      </c>
      <c r="BK17" s="22" t="str">
        <f aca="false">IF(AA17&lt;&gt;"","DECODE_"&amp;VLOOKUP(AE17,$CC:$CD,2,0)&amp;"("&amp;BK$2&amp;","&amp;IF(L17="MR","REF",VLOOKUP(G17,$BR:$BS,2,0))&amp;",Cpu"&amp;PROPER(IF(L17="MR","REF",VLOOKUP(G17,$BR:$BS,2,0)))&amp;","&amp;AR17&amp;"); ", "")</f>
        <v>DECODE_ADR(2,FLO,CpuFlo,AOFF_IA); </v>
      </c>
      <c r="BL17" s="22" t="str">
        <f aca="false">IF(AB17&lt;&gt;"","DECODE_"&amp;VLOOKUP(AF17,$CC:$CD,2,0)&amp;"("&amp;BL$2&amp;","&amp;IF(M17="MR","REF",VLOOKUP(H17,$BR:$BS,2,0))&amp;",Cpu"&amp;PROPER(IF(M17="MR","REF",VLOOKUP(H17,$BR:$BS,2,0)))&amp;","&amp;AS17&amp;"); ", "")</f>
        <v>DECODE_ADR(3,FLO,CpuFlo,AOFF_IAA); </v>
      </c>
      <c r="BM17" s="22" t="str">
        <f aca="false">IF(AC17&lt;&gt;"","DECODE_"&amp;VLOOKUP(AG17,$CC:$CD,2,0)&amp;"("&amp;BM$2&amp;","&amp;IF(N17="MR","REF",VLOOKUP(I17,$BR:$BS,2,0))&amp;",Cpu"&amp;PROPER(IF(N17="MR","REF",VLOOKUP(I17,$BR:$BS,2,0)))&amp;","&amp;AT17&amp;"); ", "")</f>
        <v/>
      </c>
      <c r="BN17" s="22" t="str">
        <f aca="false">IF(ISERROR(VLOOKUP(BO17,BO$2:BO16,1,0))=0,"X","")</f>
        <v>X</v>
      </c>
      <c r="BO17" s="22" t="str">
        <f aca="false">SUBSTITUTE("#define "&amp;BH17&amp;REPT(" ",28-LEN(BH17))&amp;BJ17&amp;BK17&amp;BL17&amp;BM17,"%","D")</f>
        <v>#define INSTDECODE_3_FFF_AAA        DECODE_ADR(1,FLO,CpuFlo,AOFF_I); DECODE_ADR(2,FLO,CpuFlo,AOFF_IA); DECODE_ADR(3,FLO,CpuFlo,AOFF_IAA); </v>
      </c>
      <c r="BP17" s="22" t="str">
        <f aca="false">"#define "&amp;SUBSTITUTE(BH17,"INSTDECODE_",IF(P17="X","JMP_","")&amp;IF(Q17="X","CONST_","")&amp;"INSTEND_")&amp;IF(Q17="X",REPT(" ",20-LEN(BH17)),IF(P17="X",REPT(" ",22-LEN(BH17)),REPT(" ",26-LEN(BH17))))&amp;" "&amp;IF(P17="X","","IP+="&amp;TRIM(AU17)&amp;"; "&amp;REPT(" ",10-LEN(TRIM(AU17))))&amp;IF(Q17="X","CONST_INST_DISPATCH;","PROG_INST_DISPATCH;")</f>
        <v>#define INSTEND_3_FFF_AAA       IP+=ISIZ_IAAA;  PROG_INST_DISPATCH;</v>
      </c>
      <c r="BQ17" s="22" t="str">
        <f aca="false">""</f>
        <v/>
      </c>
      <c r="BR17" s="22" t="s">
        <v>409</v>
      </c>
      <c r="BS17" s="22" t="s">
        <v>512</v>
      </c>
      <c r="BT17" s="22" t="s">
        <v>409</v>
      </c>
      <c r="BU17" s="22" t="s">
        <v>513</v>
      </c>
      <c r="BV17" s="26" t="s">
        <v>28</v>
      </c>
      <c r="BW17" s="26" t="s">
        <v>28</v>
      </c>
      <c r="BX17" s="22" t="s">
        <v>507</v>
      </c>
      <c r="BY17" s="28" t="n">
        <f aca="false">LEN(BX17)</f>
        <v>22</v>
      </c>
      <c r="BZ17" s="28" t="str">
        <f aca="false">BX17&amp;REPT(".",$BY$2-LEN(BX17))</f>
        <v>CpuDataType::Undefined</v>
      </c>
    </row>
    <row r="18" customFormat="false" ht="15.95" hidden="false" customHeight="true" outlineLevel="0" collapsed="false">
      <c r="A18" s="22" t="s">
        <v>451</v>
      </c>
      <c r="B18" s="22" t="s">
        <v>186</v>
      </c>
      <c r="C18" s="26" t="s">
        <v>29</v>
      </c>
      <c r="D18" s="27" t="n">
        <f aca="false">4-COUNTIF(F18:I18,".")</f>
        <v>3</v>
      </c>
      <c r="E18" s="27" t="str">
        <f aca="false">IF(ISERROR(SEARCH("Z",F18&amp;G18&amp;H18&amp;I18))=0,"X","-")</f>
        <v>-</v>
      </c>
      <c r="F18" s="26" t="s">
        <v>452</v>
      </c>
      <c r="G18" s="26" t="s">
        <v>452</v>
      </c>
      <c r="H18" s="26" t="s">
        <v>452</v>
      </c>
      <c r="I18" s="26" t="s">
        <v>28</v>
      </c>
      <c r="J18" s="27" t="str">
        <f aca="false">IF(OR(ISERROR(SEARCH(MID($J$2,1,1),F18&amp;G18&amp;H18&amp;I18))=0,ISERROR(SEARCH(MID($J$2,2,1),F18&amp;G18&amp;H18&amp;I18))=0),"X","-")</f>
        <v>-</v>
      </c>
      <c r="K18" s="26" t="s">
        <v>453</v>
      </c>
      <c r="L18" s="26" t="s">
        <v>453</v>
      </c>
      <c r="M18" s="26" t="s">
        <v>453</v>
      </c>
      <c r="N18" s="26" t="s">
        <v>28</v>
      </c>
      <c r="O18" s="28" t="str">
        <f aca="false">IF(OR(K18=$O$2,L18=$O$2,M18=$O$2,N18=$O$2),"X","-")</f>
        <v>-</v>
      </c>
      <c r="R18" s="22" t="s">
        <v>514</v>
      </c>
      <c r="S18" s="22" t="s">
        <v>9</v>
      </c>
      <c r="T18" s="22" t="s">
        <v>455</v>
      </c>
      <c r="U18" s="22" t="s">
        <v>455</v>
      </c>
      <c r="W18" s="30" t="str">
        <f aca="false">SUBSTITUTE(SUBSTITUTE(IF(AND(F18="%",K18&lt;&gt;"AD",K18&lt;&gt;"MR"),"Error1","Ok")&amp;" "&amp;IF(AND(G18="%",L18&lt;&gt;"AD",L18&lt;&gt;"MR"),"Error2","Ok")&amp;" "&amp;IF(AND(H18="%",M18&lt;&gt;"AD",M18&lt;&gt;"MR"),"Error3","Ok")&amp;" "&amp;IF(AND(I18="%",N18&lt;&gt;"AD",N18&lt;&gt;"MR"),"Error4","Ok"),"Ok Ok Ok Ok","Passed"),"Ok","")</f>
        <v>Passed</v>
      </c>
      <c r="X18" s="28" t="str">
        <f aca="false">IF(W18&lt;&gt;"Passed","--- Error ---",SUBSTITUTE(SUBSTITUTE(SUBSTITUTE(SUBSTITUTE(SUBSTITUTE(SUBSTITUTE(SUBSTITUTE(SUBSTITUTE(SUBSTITUTE(SUBSTITUTE(SUBSTITUTE(SUBSTITUTE(SUBSTITUTE(SUBSTITUTE(SUBSTITUTE(SUBSTITUTE(SUBSTITUTE(SUBSTITUTE($X$1, "&lt;mnemonic&gt;",""""&amp;B18&amp;""""&amp;REPT(" ",5-LEN(B18))), "&lt;argnr&gt;",D18), "&lt;type1&gt;",VLOOKUP(F18,BR:BZ,9,0)), "&lt;type2&gt;",VLOOKUP(G18,BR:BZ,9,0)), "&lt;type3&gt;",VLOOKUP(H18,BR:BZ,9,0)), "&lt;type4&gt;",VLOOKUP(I18,BR:BZ,9,0)), "&lt;mode1&gt;",VLOOKUP(K18, CB:CG,6,0)),"&lt;mode2&gt;",VLOOKUP(L18,CB:CG,6,0)),"&lt;mode3&gt;",VLOOKUP(M18,CB:CG,6,0)),"&lt;mode4&gt;",VLOOKUP(N18,CB:CG,6,0)), "."," "), "&lt;desc&gt;",R18), "&lt;size&gt;",AU18), "&lt;comma&gt;",IF(B19=""," ",",")),"&lt;off1&gt;",IF(AQ18&lt;&gt;"",AQ18,"0"&amp;REPT(" ",5+AQ$1-1))),"&lt;off2&gt;",IF(AR18&lt;&gt;"",AR18,"0"&amp;REPT(" ",5+AR$1-1))),"&lt;off3&gt;",IF(AS18&lt;&gt;"",AS18,"0"&amp;REPT(" ",5+AS$1-1))),"&lt;off4&gt;",IF(AT18&lt;&gt;"",AT18,"0"&amp;REPT(" ",5+AT$1-1))))</f>
        <v>{ "MULc" ,3, ISIZ_IAAA , {CpuDataType::Char     ,CpuDataType::Char     ,CpuDataType::Char     ,(CpuDataType)0        }, {_AmdAddr,_AmdAddr,_AmdAddr,_AmdNull}, {AOFF_I,AOFF_IA,AOFF_IAA,0        } }, //Multiplication (Char)</v>
      </c>
      <c r="Y18" s="31" t="s">
        <v>28</v>
      </c>
      <c r="Z18" s="22" t="str">
        <f aca="false">IF(F18&lt;&gt;".",IF(K18="MR","R",VLOOKUP(F18,$BR:$BT,3,0)),"")</f>
        <v>C</v>
      </c>
      <c r="AA18" s="22" t="str">
        <f aca="false">IF(G18&lt;&gt;".",IF(L18="MR","R",VLOOKUP(G18,$BR:$BT,3,0)),"")</f>
        <v>C</v>
      </c>
      <c r="AB18" s="22" t="str">
        <f aca="false">IF(H18&lt;&gt;".",IF(M18="MR","R",VLOOKUP(H18,$BR:$BT,3,0)),"")</f>
        <v>C</v>
      </c>
      <c r="AC18" s="22" t="str">
        <f aca="false">IF(I18&lt;&gt;".",IF(N18="MR","R",VLOOKUP(I18,$BR:$BT,3,0)),"")</f>
        <v/>
      </c>
      <c r="AD18" s="22" t="str">
        <f aca="false">IF(F18&lt;&gt;".",VLOOKUP(K18,$CB:$CC,2,0),"")</f>
        <v>A</v>
      </c>
      <c r="AE18" s="22" t="str">
        <f aca="false">IF(G18&lt;&gt;".",VLOOKUP(L18,$CB:$CC,2,0),"")</f>
        <v>A</v>
      </c>
      <c r="AF18" s="22" t="str">
        <f aca="false">IF(H18&lt;&gt;".",VLOOKUP(M18,$CB:$CC,2,0),"")</f>
        <v>A</v>
      </c>
      <c r="AG18" s="22" t="str">
        <f aca="false">IF(I18&lt;&gt;".",VLOOKUP(N18,$CB:$CC,2,0),"")</f>
        <v/>
      </c>
      <c r="AH18" s="22" t="str">
        <f aca="false">IF(AD18&lt;&gt;"",IF(OR(AD18="A",AD18="I"),"SZA",VLOOKUP(Z18,$BT$3:$BU$16,2,0)),"")</f>
        <v>SZA</v>
      </c>
      <c r="AI18" s="22" t="str">
        <f aca="false">IF(AE18&lt;&gt;"",IF(OR(AE18="A",AE18="I"),"SZA",VLOOKUP(AA18,$BT$3:$BU$16,2,0)),"")</f>
        <v>SZA</v>
      </c>
      <c r="AJ18" s="22" t="str">
        <f aca="false">IF(AF18&lt;&gt;"",IF(OR(AF18="A",AF18="I"),"SZA",VLOOKUP(AB18,$BT$3:$BU$16,2,0)),"")</f>
        <v>SZA</v>
      </c>
      <c r="AK18" s="22" t="str">
        <f aca="false">IF(AG18&lt;&gt;"",IF(OR(AG18="A",AG18="I"),"SZA",VLOOKUP(AC18,$BT$3:$BU$16,2,0)),"")</f>
        <v/>
      </c>
      <c r="AL18" s="22" t="str">
        <f aca="false">IF(AD18&lt;&gt;"","I","")</f>
        <v>I</v>
      </c>
      <c r="AM18" s="22" t="str">
        <f aca="false">SUBSTITUTE(IF(AE18&lt;&gt;"",AL18&amp;"+"&amp;AH18,""),"+SZ","")</f>
        <v>IA</v>
      </c>
      <c r="AN18" s="22" t="str">
        <f aca="false">SUBSTITUTE(IF(AF18&lt;&gt;"",AM18&amp;"+"&amp;AI18,""),"+SZ","")</f>
        <v>IAA</v>
      </c>
      <c r="AO18" s="22" t="str">
        <f aca="false">SUBSTITUTE(IF(AG18&lt;&gt;"",AN18&amp;"+"&amp;AJ18,""),"+SZ","")</f>
        <v/>
      </c>
      <c r="AP18" s="22" t="str">
        <f aca="false">SUBSTITUTE("I"&amp;IF(AH18&lt;&gt;"","+"&amp;AH18,"")&amp;IF(AI18&lt;&gt;"","+"&amp;AI18,"")&amp;IF(AJ18&lt;&gt;"","+"&amp;AJ18,"")&amp;IF(AK18&lt;&gt;"","+"&amp;AK18,""),"+SZ","")</f>
        <v>IAAA</v>
      </c>
      <c r="AQ18" s="22" t="str">
        <f aca="false">IF(Z18&lt;&gt;"","AOFF_"&amp;AL18&amp;REPT(" ",AQ$1-LEN(AL18)),"")</f>
        <v>AOFF_I</v>
      </c>
      <c r="AR18" s="22" t="str">
        <f aca="false">IF(AA18&lt;&gt;"","AOFF_"&amp;AM18&amp;REPT(" ",AR$1-LEN(AM18)),"")</f>
        <v>AOFF_IA</v>
      </c>
      <c r="AS18" s="22" t="str">
        <f aca="false">IF(AB18&lt;&gt;"","AOFF_"&amp;AN18&amp;REPT(" ",AS$1-LEN(AN18)),"")</f>
        <v>AOFF_IAA</v>
      </c>
      <c r="AT18" s="22" t="str">
        <f aca="false">IF(AC18&lt;&gt;"","AOFF_"&amp;AO18&amp;REPT(" ",AT$1-LEN(AO18)),"")</f>
        <v/>
      </c>
      <c r="AU18" s="22" t="str">
        <f aca="false">"ISIZ_"&amp;AP18&amp;REPT(" ",$AU$1-LEN(AP18))</f>
        <v>ISIZ_IAAA </v>
      </c>
      <c r="AV18" s="26" t="n">
        <f aca="false">IF(Z18&lt;&gt;"",6,"")</f>
        <v>6</v>
      </c>
      <c r="AW18" s="26" t="n">
        <f aca="false">IF(AA18&lt;&gt;"",AV18+VLOOKUP(AH18,$BU$2:$BV$17,2,0),"")</f>
        <v>10</v>
      </c>
      <c r="AX18" s="26" t="n">
        <f aca="false">IF(AB18&lt;&gt;"",AW18+VLOOKUP(AI18,$BU$2:$BV$17,2,0),"")</f>
        <v>14</v>
      </c>
      <c r="AY18" s="26" t="str">
        <f aca="false">IF(AC18&lt;&gt;"",AX18+VLOOKUP(AJ18,$BU$2:$BV$17,2,0),"")</f>
        <v/>
      </c>
      <c r="AZ18" s="26" t="n">
        <f aca="false">6+IF(Z18&lt;&gt;"",VLOOKUP(AH18,$BU$2:$BV$17,2,0),0)+IF(AA18&lt;&gt;"",VLOOKUP(AI18,$BU$2:$BV$17,2,0),0)+IF(AB18&lt;&gt;"",VLOOKUP(AJ18,$BU$2:$BV$17,2,0),0)+IF(AC18&lt;&gt;"",VLOOKUP(AK18,$BU$2:$BV$17,2,0),0)</f>
        <v>18</v>
      </c>
      <c r="BA18" s="26" t="n">
        <f aca="false">IF(Z18&lt;&gt;"",10,"")</f>
        <v>10</v>
      </c>
      <c r="BB18" s="26" t="n">
        <f aca="false">IF(AA18&lt;&gt;"",BA18+VLOOKUP(AH18,$BU$2:$BW$17,3,0),"")</f>
        <v>18</v>
      </c>
      <c r="BC18" s="26" t="n">
        <f aca="false">IF(AB18&lt;&gt;"",BB18+VLOOKUP(AI18,$BU$2:$BW$17,3,0),"")</f>
        <v>26</v>
      </c>
      <c r="BD18" s="26" t="str">
        <f aca="false">IF(AC18&lt;&gt;"",BC18+VLOOKUP(AJ18,$BU$2:$BW$17,3,0),"")</f>
        <v/>
      </c>
      <c r="BE18" s="26" t="n">
        <f aca="false">10+IF(Z18&lt;&gt;"",VLOOKUP(AH18,$BU$2:$BW$17,3,0),0)+IF(AA18&lt;&gt;"",VLOOKUP(AI18,$BU$2:$BW$17,3,0),0)+IF(AB18&lt;&gt;"",VLOOKUP(AJ18,$BU$2:$BW$17,3,0),0)+IF(AC18&lt;&gt;"",VLOOKUP(AK18,$BU$2:$BW$17,3,0),0)</f>
        <v>34</v>
      </c>
      <c r="BF18" s="36" t="str">
        <f aca="false">IF(AV18&lt;&gt;"","#define "&amp;AQ18&amp;" "&amp;AV18&amp;"&lt;end&gt; ","")&amp;IF(AW18&lt;&gt;"","#define "&amp;AR18&amp;" "&amp;AW18&amp;"&lt;end&gt; ","")&amp;IF(AX18&lt;&gt;"","#define "&amp;AS18&amp;" "&amp;AX18&amp;"&lt;end&gt; ","")&amp;IF(AY18&lt;&gt;"","#define "&amp;AT18&amp;" "&amp;AY18&amp;"&lt;end&gt; ","")&amp;"#define "&amp;AU18&amp;" "&amp;AZ18&amp;"&lt;end&gt;"</f>
        <v>#define AOFF_I 6&lt;end&gt; #define AOFF_IA 10&lt;end&gt; #define AOFF_IAA 14&lt;end&gt; #define ISIZ_IAAA  18&lt;end&gt;</v>
      </c>
      <c r="BG18" s="36" t="str">
        <f aca="false">IF(BA18&lt;&gt;"","#define "&amp;AQ18&amp;" "&amp;BA18&amp;"&lt;end&gt; ","")&amp;IF(BB18&lt;&gt;"","#define "&amp;AR18&amp;" "&amp;BB18&amp;"&lt;end&gt; ","")&amp;IF(BC18&lt;&gt;"","#define "&amp;AS18&amp;" "&amp;BC18&amp;"&lt;end&gt; ","")&amp;IF(BD18&lt;&gt;"","#define "&amp;AT18&amp;" "&amp;BD18&amp;"&lt;end&gt; ","")&amp;"#define "&amp;AU18&amp;" "&amp;BE18&amp;"&lt;end&gt;"</f>
        <v>#define AOFF_I 10&lt;end&gt; #define AOFF_IA 18&lt;end&gt; #define AOFF_IAA 26&lt;end&gt; #define ISIZ_IAAA  34&lt;end&gt;</v>
      </c>
      <c r="BH18" s="22" t="str">
        <f aca="false">"INSTDECODE_"&amp;D18&amp;IF(D18&lt;&gt;0,"_"&amp;CONCATENATE(Z18,AA18,AB18,AC18)&amp;"_"&amp;CONCATENATE(AD18,AE18,AF18,AG18),"")</f>
        <v>INSTDECODE_3_CCC_AAA</v>
      </c>
      <c r="BI18" s="22" t="n">
        <f aca="false">LEN(BH18)</f>
        <v>20</v>
      </c>
      <c r="BJ18" s="22" t="str">
        <f aca="false">IF(Z18&lt;&gt;"","DECODE_"&amp;VLOOKUP(AD18,$CC:$CD,2,0)&amp;"("&amp;BJ$2&amp;","&amp;IF(K18="MR","REF",VLOOKUP(F18,$BR:$BS,2,0))&amp;",Cpu"&amp;PROPER(IF(K18="MR","REF",VLOOKUP(F18,$BR:$BS,2,0)))&amp;","&amp;AQ18&amp;"); ", "")</f>
        <v>DECODE_ADR(1,CHR,CpuChr,AOFF_I); </v>
      </c>
      <c r="BK18" s="22" t="str">
        <f aca="false">IF(AA18&lt;&gt;"","DECODE_"&amp;VLOOKUP(AE18,$CC:$CD,2,0)&amp;"("&amp;BK$2&amp;","&amp;IF(L18="MR","REF",VLOOKUP(G18,$BR:$BS,2,0))&amp;",Cpu"&amp;PROPER(IF(L18="MR","REF",VLOOKUP(G18,$BR:$BS,2,0)))&amp;","&amp;AR18&amp;"); ", "")</f>
        <v>DECODE_ADR(2,CHR,CpuChr,AOFF_IA); </v>
      </c>
      <c r="BL18" s="22" t="str">
        <f aca="false">IF(AB18&lt;&gt;"","DECODE_"&amp;VLOOKUP(AF18,$CC:$CD,2,0)&amp;"("&amp;BL$2&amp;","&amp;IF(M18="MR","REF",VLOOKUP(H18,$BR:$BS,2,0))&amp;",Cpu"&amp;PROPER(IF(M18="MR","REF",VLOOKUP(H18,$BR:$BS,2,0)))&amp;","&amp;AS18&amp;"); ", "")</f>
        <v>DECODE_ADR(3,CHR,CpuChr,AOFF_IAA); </v>
      </c>
      <c r="BM18" s="22" t="str">
        <f aca="false">IF(AC18&lt;&gt;"","DECODE_"&amp;VLOOKUP(AG18,$CC:$CD,2,0)&amp;"("&amp;BM$2&amp;","&amp;IF(N18="MR","REF",VLOOKUP(I18,$BR:$BS,2,0))&amp;",Cpu"&amp;PROPER(IF(N18="MR","REF",VLOOKUP(I18,$BR:$BS,2,0)))&amp;","&amp;AT18&amp;"); ", "")</f>
        <v/>
      </c>
      <c r="BN18" s="22" t="str">
        <f aca="false">IF(ISERROR(VLOOKUP(BO18,BO$2:BO17,1,0))=0,"X","")</f>
        <v>X</v>
      </c>
      <c r="BO18" s="22" t="str">
        <f aca="false">SUBSTITUTE("#define "&amp;BH18&amp;REPT(" ",28-LEN(BH18))&amp;BJ18&amp;BK18&amp;BL18&amp;BM18,"%","D")</f>
        <v>#define INSTDECODE_3_CCC_AAA        DECODE_ADR(1,CHR,CpuChr,AOFF_I); DECODE_ADR(2,CHR,CpuChr,AOFF_IA); DECODE_ADR(3,CHR,CpuChr,AOFF_IAA); </v>
      </c>
      <c r="BP18" s="22" t="str">
        <f aca="false">"#define "&amp;SUBSTITUTE(BH18,"INSTDECODE_",IF(P18="X","JMP_","")&amp;IF(Q18="X","CONST_","")&amp;"INSTEND_")&amp;IF(Q18="X",REPT(" ",20-LEN(BH18)),IF(P18="X",REPT(" ",22-LEN(BH18)),REPT(" ",26-LEN(BH18))))&amp;" "&amp;IF(P18="X","","IP+="&amp;TRIM(AU18)&amp;"; "&amp;REPT(" ",10-LEN(TRIM(AU18))))&amp;IF(Q18="X","CONST_INST_DISPATCH;","PROG_INST_DISPATCH;")</f>
        <v>#define INSTEND_3_CCC_AAA       IP+=ISIZ_IAAA;  PROG_INST_DISPATCH;</v>
      </c>
      <c r="BQ18" s="22" t="str">
        <f aca="false">""</f>
        <v/>
      </c>
      <c r="BR18" s="22" t="s">
        <v>28</v>
      </c>
      <c r="BX18" s="22" t="s">
        <v>515</v>
      </c>
      <c r="BY18" s="28" t="n">
        <f aca="false">LEN(BX18)</f>
        <v>14</v>
      </c>
      <c r="BZ18" s="28" t="str">
        <f aca="false">BX18&amp;REPT(".",$BY$2-LEN(BX18))</f>
        <v>(CpuDataType)0........</v>
      </c>
    </row>
    <row r="19" customFormat="false" ht="15.95" hidden="false" customHeight="true" outlineLevel="0" collapsed="false">
      <c r="A19" s="22" t="s">
        <v>451</v>
      </c>
      <c r="B19" s="22" t="s">
        <v>187</v>
      </c>
      <c r="C19" s="26" t="s">
        <v>29</v>
      </c>
      <c r="D19" s="27" t="n">
        <f aca="false">4-COUNTIF(F19:I19,".")</f>
        <v>3</v>
      </c>
      <c r="E19" s="27" t="str">
        <f aca="false">IF(ISERROR(SEARCH("Z",F19&amp;G19&amp;H19&amp;I19))=0,"X","-")</f>
        <v>-</v>
      </c>
      <c r="F19" s="26" t="s">
        <v>463</v>
      </c>
      <c r="G19" s="26" t="s">
        <v>463</v>
      </c>
      <c r="H19" s="26" t="s">
        <v>463</v>
      </c>
      <c r="I19" s="26" t="s">
        <v>28</v>
      </c>
      <c r="J19" s="27" t="str">
        <f aca="false">IF(OR(ISERROR(SEARCH(MID($J$2,1,1),F19&amp;G19&amp;H19&amp;I19))=0,ISERROR(SEARCH(MID($J$2,2,1),F19&amp;G19&amp;H19&amp;I19))=0),"X","-")</f>
        <v>-</v>
      </c>
      <c r="K19" s="26" t="s">
        <v>453</v>
      </c>
      <c r="L19" s="26" t="s">
        <v>453</v>
      </c>
      <c r="M19" s="26" t="s">
        <v>453</v>
      </c>
      <c r="N19" s="26" t="s">
        <v>28</v>
      </c>
      <c r="O19" s="28" t="str">
        <f aca="false">IF(OR(K19=$O$2,L19=$O$2,M19=$O$2,N19=$O$2),"X","-")</f>
        <v>-</v>
      </c>
      <c r="R19" s="22" t="s">
        <v>516</v>
      </c>
      <c r="S19" s="22" t="s">
        <v>9</v>
      </c>
      <c r="T19" s="22" t="s">
        <v>455</v>
      </c>
      <c r="U19" s="22" t="s">
        <v>455</v>
      </c>
      <c r="W19" s="30" t="str">
        <f aca="false">SUBSTITUTE(SUBSTITUTE(IF(AND(F19="%",K19&lt;&gt;"AD",K19&lt;&gt;"MR"),"Error1","Ok")&amp;" "&amp;IF(AND(G19="%",L19&lt;&gt;"AD",L19&lt;&gt;"MR"),"Error2","Ok")&amp;" "&amp;IF(AND(H19="%",M19&lt;&gt;"AD",M19&lt;&gt;"MR"),"Error3","Ok")&amp;" "&amp;IF(AND(I19="%",N19&lt;&gt;"AD",N19&lt;&gt;"MR"),"Error4","Ok"),"Ok Ok Ok Ok","Passed"),"Ok","")</f>
        <v>Passed</v>
      </c>
      <c r="X19" s="28" t="str">
        <f aca="false">IF(W19&lt;&gt;"Passed","--- Error ---",SUBSTITUTE(SUBSTITUTE(SUBSTITUTE(SUBSTITUTE(SUBSTITUTE(SUBSTITUTE(SUBSTITUTE(SUBSTITUTE(SUBSTITUTE(SUBSTITUTE(SUBSTITUTE(SUBSTITUTE(SUBSTITUTE(SUBSTITUTE(SUBSTITUTE(SUBSTITUTE(SUBSTITUTE(SUBSTITUTE($X$1, "&lt;mnemonic&gt;",""""&amp;B19&amp;""""&amp;REPT(" ",5-LEN(B19))), "&lt;argnr&gt;",D19), "&lt;type1&gt;",VLOOKUP(F19,BR:BZ,9,0)), "&lt;type2&gt;",VLOOKUP(G19,BR:BZ,9,0)), "&lt;type3&gt;",VLOOKUP(H19,BR:BZ,9,0)), "&lt;type4&gt;",VLOOKUP(I19,BR:BZ,9,0)), "&lt;mode1&gt;",VLOOKUP(K19, CB:CG,6,0)),"&lt;mode2&gt;",VLOOKUP(L19,CB:CG,6,0)),"&lt;mode3&gt;",VLOOKUP(M19,CB:CG,6,0)),"&lt;mode4&gt;",VLOOKUP(N19,CB:CG,6,0)), "."," "), "&lt;desc&gt;",R19), "&lt;size&gt;",AU19), "&lt;comma&gt;",IF(B20=""," ",",")),"&lt;off1&gt;",IF(AQ19&lt;&gt;"",AQ19,"0"&amp;REPT(" ",5+AQ$1-1))),"&lt;off2&gt;",IF(AR19&lt;&gt;"",AR19,"0"&amp;REPT(" ",5+AR$1-1))),"&lt;off3&gt;",IF(AS19&lt;&gt;"",AS19,"0"&amp;REPT(" ",5+AS$1-1))),"&lt;off4&gt;",IF(AT19&lt;&gt;"",AT19,"0"&amp;REPT(" ",5+AT$1-1))))</f>
        <v>{ "MULw" ,3, ISIZ_IAAA , {CpuDataType::Short    ,CpuDataType::Short    ,CpuDataType::Short    ,(CpuDataType)0        }, {_AmdAddr,_AmdAddr,_AmdAddr,_AmdNull}, {AOFF_I,AOFF_IA,AOFF_IAA,0        } }, //Multiplication (Integer)</v>
      </c>
      <c r="Y19" s="31" t="s">
        <v>28</v>
      </c>
      <c r="Z19" s="22" t="str">
        <f aca="false">IF(F19&lt;&gt;".",IF(K19="MR","R",VLOOKUP(F19,$BR:$BT,3,0)),"")</f>
        <v>W</v>
      </c>
      <c r="AA19" s="22" t="str">
        <f aca="false">IF(G19&lt;&gt;".",IF(L19="MR","R",VLOOKUP(G19,$BR:$BT,3,0)),"")</f>
        <v>W</v>
      </c>
      <c r="AB19" s="22" t="str">
        <f aca="false">IF(H19&lt;&gt;".",IF(M19="MR","R",VLOOKUP(H19,$BR:$BT,3,0)),"")</f>
        <v>W</v>
      </c>
      <c r="AC19" s="22" t="str">
        <f aca="false">IF(I19&lt;&gt;".",IF(N19="MR","R",VLOOKUP(I19,$BR:$BT,3,0)),"")</f>
        <v/>
      </c>
      <c r="AD19" s="22" t="str">
        <f aca="false">IF(F19&lt;&gt;".",VLOOKUP(K19,$CB:$CC,2,0),"")</f>
        <v>A</v>
      </c>
      <c r="AE19" s="22" t="str">
        <f aca="false">IF(G19&lt;&gt;".",VLOOKUP(L19,$CB:$CC,2,0),"")</f>
        <v>A</v>
      </c>
      <c r="AF19" s="22" t="str">
        <f aca="false">IF(H19&lt;&gt;".",VLOOKUP(M19,$CB:$CC,2,0),"")</f>
        <v>A</v>
      </c>
      <c r="AG19" s="22" t="str">
        <f aca="false">IF(I19&lt;&gt;".",VLOOKUP(N19,$CB:$CC,2,0),"")</f>
        <v/>
      </c>
      <c r="AH19" s="22" t="str">
        <f aca="false">IF(AD19&lt;&gt;"",IF(OR(AD19="A",AD19="I"),"SZA",VLOOKUP(Z19,$BT$3:$BU$16,2,0)),"")</f>
        <v>SZA</v>
      </c>
      <c r="AI19" s="22" t="str">
        <f aca="false">IF(AE19&lt;&gt;"",IF(OR(AE19="A",AE19="I"),"SZA",VLOOKUP(AA19,$BT$3:$BU$16,2,0)),"")</f>
        <v>SZA</v>
      </c>
      <c r="AJ19" s="22" t="str">
        <f aca="false">IF(AF19&lt;&gt;"",IF(OR(AF19="A",AF19="I"),"SZA",VLOOKUP(AB19,$BT$3:$BU$16,2,0)),"")</f>
        <v>SZA</v>
      </c>
      <c r="AK19" s="22" t="str">
        <f aca="false">IF(AG19&lt;&gt;"",IF(OR(AG19="A",AG19="I"),"SZA",VLOOKUP(AC19,$BT$3:$BU$16,2,0)),"")</f>
        <v/>
      </c>
      <c r="AL19" s="22" t="str">
        <f aca="false">IF(AD19&lt;&gt;"","I","")</f>
        <v>I</v>
      </c>
      <c r="AM19" s="22" t="str">
        <f aca="false">SUBSTITUTE(IF(AE19&lt;&gt;"",AL19&amp;"+"&amp;AH19,""),"+SZ","")</f>
        <v>IA</v>
      </c>
      <c r="AN19" s="22" t="str">
        <f aca="false">SUBSTITUTE(IF(AF19&lt;&gt;"",AM19&amp;"+"&amp;AI19,""),"+SZ","")</f>
        <v>IAA</v>
      </c>
      <c r="AO19" s="22" t="str">
        <f aca="false">SUBSTITUTE(IF(AG19&lt;&gt;"",AN19&amp;"+"&amp;AJ19,""),"+SZ","")</f>
        <v/>
      </c>
      <c r="AP19" s="22" t="str">
        <f aca="false">SUBSTITUTE("I"&amp;IF(AH19&lt;&gt;"","+"&amp;AH19,"")&amp;IF(AI19&lt;&gt;"","+"&amp;AI19,"")&amp;IF(AJ19&lt;&gt;"","+"&amp;AJ19,"")&amp;IF(AK19&lt;&gt;"","+"&amp;AK19,""),"+SZ","")</f>
        <v>IAAA</v>
      </c>
      <c r="AQ19" s="22" t="str">
        <f aca="false">IF(Z19&lt;&gt;"","AOFF_"&amp;AL19&amp;REPT(" ",AQ$1-LEN(AL19)),"")</f>
        <v>AOFF_I</v>
      </c>
      <c r="AR19" s="22" t="str">
        <f aca="false">IF(AA19&lt;&gt;"","AOFF_"&amp;AM19&amp;REPT(" ",AR$1-LEN(AM19)),"")</f>
        <v>AOFF_IA</v>
      </c>
      <c r="AS19" s="22" t="str">
        <f aca="false">IF(AB19&lt;&gt;"","AOFF_"&amp;AN19&amp;REPT(" ",AS$1-LEN(AN19)),"")</f>
        <v>AOFF_IAA</v>
      </c>
      <c r="AT19" s="22" t="str">
        <f aca="false">IF(AC19&lt;&gt;"","AOFF_"&amp;AO19&amp;REPT(" ",AT$1-LEN(AO19)),"")</f>
        <v/>
      </c>
      <c r="AU19" s="22" t="str">
        <f aca="false">"ISIZ_"&amp;AP19&amp;REPT(" ",$AU$1-LEN(AP19))</f>
        <v>ISIZ_IAAA </v>
      </c>
      <c r="AV19" s="26" t="n">
        <f aca="false">IF(Z19&lt;&gt;"",6,"")</f>
        <v>6</v>
      </c>
      <c r="AW19" s="26" t="n">
        <f aca="false">IF(AA19&lt;&gt;"",AV19+VLOOKUP(AH19,$BU$2:$BV$17,2,0),"")</f>
        <v>10</v>
      </c>
      <c r="AX19" s="26" t="n">
        <f aca="false">IF(AB19&lt;&gt;"",AW19+VLOOKUP(AI19,$BU$2:$BV$17,2,0),"")</f>
        <v>14</v>
      </c>
      <c r="AY19" s="26" t="str">
        <f aca="false">IF(AC19&lt;&gt;"",AX19+VLOOKUP(AJ19,$BU$2:$BV$17,2,0),"")</f>
        <v/>
      </c>
      <c r="AZ19" s="26" t="n">
        <f aca="false">6+IF(Z19&lt;&gt;"",VLOOKUP(AH19,$BU$2:$BV$17,2,0),0)+IF(AA19&lt;&gt;"",VLOOKUP(AI19,$BU$2:$BV$17,2,0),0)+IF(AB19&lt;&gt;"",VLOOKUP(AJ19,$BU$2:$BV$17,2,0),0)+IF(AC19&lt;&gt;"",VLOOKUP(AK19,$BU$2:$BV$17,2,0),0)</f>
        <v>18</v>
      </c>
      <c r="BA19" s="26" t="n">
        <f aca="false">IF(Z19&lt;&gt;"",10,"")</f>
        <v>10</v>
      </c>
      <c r="BB19" s="26" t="n">
        <f aca="false">IF(AA19&lt;&gt;"",BA19+VLOOKUP(AH19,$BU$2:$BW$17,3,0),"")</f>
        <v>18</v>
      </c>
      <c r="BC19" s="26" t="n">
        <f aca="false">IF(AB19&lt;&gt;"",BB19+VLOOKUP(AI19,$BU$2:$BW$17,3,0),"")</f>
        <v>26</v>
      </c>
      <c r="BD19" s="26" t="str">
        <f aca="false">IF(AC19&lt;&gt;"",BC19+VLOOKUP(AJ19,$BU$2:$BW$17,3,0),"")</f>
        <v/>
      </c>
      <c r="BE19" s="26" t="n">
        <f aca="false">10+IF(Z19&lt;&gt;"",VLOOKUP(AH19,$BU$2:$BW$17,3,0),0)+IF(AA19&lt;&gt;"",VLOOKUP(AI19,$BU$2:$BW$17,3,0),0)+IF(AB19&lt;&gt;"",VLOOKUP(AJ19,$BU$2:$BW$17,3,0),0)+IF(AC19&lt;&gt;"",VLOOKUP(AK19,$BU$2:$BW$17,3,0),0)</f>
        <v>34</v>
      </c>
      <c r="BF19" s="36" t="str">
        <f aca="false">IF(AV19&lt;&gt;"","#define "&amp;AQ19&amp;" "&amp;AV19&amp;"&lt;end&gt; ","")&amp;IF(AW19&lt;&gt;"","#define "&amp;AR19&amp;" "&amp;AW19&amp;"&lt;end&gt; ","")&amp;IF(AX19&lt;&gt;"","#define "&amp;AS19&amp;" "&amp;AX19&amp;"&lt;end&gt; ","")&amp;IF(AY19&lt;&gt;"","#define "&amp;AT19&amp;" "&amp;AY19&amp;"&lt;end&gt; ","")&amp;"#define "&amp;AU19&amp;" "&amp;AZ19&amp;"&lt;end&gt;"</f>
        <v>#define AOFF_I 6&lt;end&gt; #define AOFF_IA 10&lt;end&gt; #define AOFF_IAA 14&lt;end&gt; #define ISIZ_IAAA  18&lt;end&gt;</v>
      </c>
      <c r="BG19" s="36" t="str">
        <f aca="false">IF(BA19&lt;&gt;"","#define "&amp;AQ19&amp;" "&amp;BA19&amp;"&lt;end&gt; ","")&amp;IF(BB19&lt;&gt;"","#define "&amp;AR19&amp;" "&amp;BB19&amp;"&lt;end&gt; ","")&amp;IF(BC19&lt;&gt;"","#define "&amp;AS19&amp;" "&amp;BC19&amp;"&lt;end&gt; ","")&amp;IF(BD19&lt;&gt;"","#define "&amp;AT19&amp;" "&amp;BD19&amp;"&lt;end&gt; ","")&amp;"#define "&amp;AU19&amp;" "&amp;BE19&amp;"&lt;end&gt;"</f>
        <v>#define AOFF_I 10&lt;end&gt; #define AOFF_IA 18&lt;end&gt; #define AOFF_IAA 26&lt;end&gt; #define ISIZ_IAAA  34&lt;end&gt;</v>
      </c>
      <c r="BH19" s="22" t="str">
        <f aca="false">"INSTDECODE_"&amp;D19&amp;IF(D19&lt;&gt;0,"_"&amp;CONCATENATE(Z19,AA19,AB19,AC19)&amp;"_"&amp;CONCATENATE(AD19,AE19,AF19,AG19),"")</f>
        <v>INSTDECODE_3_WWW_AAA</v>
      </c>
      <c r="BI19" s="22" t="n">
        <f aca="false">LEN(BH19)</f>
        <v>20</v>
      </c>
      <c r="BJ19" s="22" t="str">
        <f aca="false">IF(Z19&lt;&gt;"","DECODE_"&amp;VLOOKUP(AD19,$CC:$CD,2,0)&amp;"("&amp;BJ$2&amp;","&amp;IF(K19="MR","REF",VLOOKUP(F19,$BR:$BS,2,0))&amp;",Cpu"&amp;PROPER(IF(K19="MR","REF",VLOOKUP(F19,$BR:$BS,2,0)))&amp;","&amp;AQ19&amp;"); ", "")</f>
        <v>DECODE_ADR(1,SHR,CpuShr,AOFF_I); </v>
      </c>
      <c r="BK19" s="22" t="str">
        <f aca="false">IF(AA19&lt;&gt;"","DECODE_"&amp;VLOOKUP(AE19,$CC:$CD,2,0)&amp;"("&amp;BK$2&amp;","&amp;IF(L19="MR","REF",VLOOKUP(G19,$BR:$BS,2,0))&amp;",Cpu"&amp;PROPER(IF(L19="MR","REF",VLOOKUP(G19,$BR:$BS,2,0)))&amp;","&amp;AR19&amp;"); ", "")</f>
        <v>DECODE_ADR(2,SHR,CpuShr,AOFF_IA); </v>
      </c>
      <c r="BL19" s="22" t="str">
        <f aca="false">IF(AB19&lt;&gt;"","DECODE_"&amp;VLOOKUP(AF19,$CC:$CD,2,0)&amp;"("&amp;BL$2&amp;","&amp;IF(M19="MR","REF",VLOOKUP(H19,$BR:$BS,2,0))&amp;",Cpu"&amp;PROPER(IF(M19="MR","REF",VLOOKUP(H19,$BR:$BS,2,0)))&amp;","&amp;AS19&amp;"); ", "")</f>
        <v>DECODE_ADR(3,SHR,CpuShr,AOFF_IAA); </v>
      </c>
      <c r="BM19" s="22" t="str">
        <f aca="false">IF(AC19&lt;&gt;"","DECODE_"&amp;VLOOKUP(AG19,$CC:$CD,2,0)&amp;"("&amp;BM$2&amp;","&amp;IF(N19="MR","REF",VLOOKUP(I19,$BR:$BS,2,0))&amp;",Cpu"&amp;PROPER(IF(N19="MR","REF",VLOOKUP(I19,$BR:$BS,2,0)))&amp;","&amp;AT19&amp;"); ", "")</f>
        <v/>
      </c>
      <c r="BN19" s="22" t="str">
        <f aca="false">IF(ISERROR(VLOOKUP(BO19,BO$2:BO18,1,0))=0,"X","")</f>
        <v>X</v>
      </c>
      <c r="BO19" s="22" t="str">
        <f aca="false">SUBSTITUTE("#define "&amp;BH19&amp;REPT(" ",28-LEN(BH19))&amp;BJ19&amp;BK19&amp;BL19&amp;BM19,"%","D")</f>
        <v>#define INSTDECODE_3_WWW_AAA        DECODE_ADR(1,SHR,CpuShr,AOFF_I); DECODE_ADR(2,SHR,CpuShr,AOFF_IA); DECODE_ADR(3,SHR,CpuShr,AOFF_IAA); </v>
      </c>
      <c r="BP19" s="22" t="str">
        <f aca="false">"#define "&amp;SUBSTITUTE(BH19,"INSTDECODE_",IF(P19="X","JMP_","")&amp;IF(Q19="X","CONST_","")&amp;"INSTEND_")&amp;IF(Q19="X",REPT(" ",20-LEN(BH19)),IF(P19="X",REPT(" ",22-LEN(BH19)),REPT(" ",26-LEN(BH19))))&amp;" "&amp;IF(P19="X","","IP+="&amp;TRIM(AU19)&amp;"; "&amp;REPT(" ",10-LEN(TRIM(AU19))))&amp;IF(Q19="X","CONST_INST_DISPATCH;","PROG_INST_DISPATCH;")</f>
        <v>#define INSTEND_3_WWW_AAA       IP+=ISIZ_IAAA;  PROG_INST_DISPATCH;</v>
      </c>
      <c r="BQ19" s="22" t="str">
        <f aca="false">""</f>
        <v/>
      </c>
    </row>
    <row r="20" customFormat="false" ht="15.95" hidden="false" customHeight="true" outlineLevel="0" collapsed="false">
      <c r="A20" s="22" t="s">
        <v>451</v>
      </c>
      <c r="B20" s="22" t="s">
        <v>188</v>
      </c>
      <c r="C20" s="26" t="s">
        <v>29</v>
      </c>
      <c r="D20" s="27" t="n">
        <f aca="false">4-COUNTIF(F20:I20,".")</f>
        <v>3</v>
      </c>
      <c r="E20" s="27" t="str">
        <f aca="false">IF(ISERROR(SEARCH("Z",F20&amp;G20&amp;H20&amp;I20))=0,"X","-")</f>
        <v>-</v>
      </c>
      <c r="F20" s="26" t="s">
        <v>470</v>
      </c>
      <c r="G20" s="26" t="s">
        <v>470</v>
      </c>
      <c r="H20" s="26" t="s">
        <v>470</v>
      </c>
      <c r="I20" s="26" t="s">
        <v>28</v>
      </c>
      <c r="J20" s="27" t="str">
        <f aca="false">IF(OR(ISERROR(SEARCH(MID($J$2,1,1),F20&amp;G20&amp;H20&amp;I20))=0,ISERROR(SEARCH(MID($J$2,2,1),F20&amp;G20&amp;H20&amp;I20))=0),"X","-")</f>
        <v>-</v>
      </c>
      <c r="K20" s="26" t="s">
        <v>453</v>
      </c>
      <c r="L20" s="26" t="s">
        <v>453</v>
      </c>
      <c r="M20" s="26" t="s">
        <v>453</v>
      </c>
      <c r="N20" s="26" t="s">
        <v>28</v>
      </c>
      <c r="O20" s="28" t="str">
        <f aca="false">IF(OR(K20=$O$2,L20=$O$2,M20=$O$2,N20=$O$2),"X","-")</f>
        <v>-</v>
      </c>
      <c r="R20" s="22" t="s">
        <v>516</v>
      </c>
      <c r="S20" s="22" t="s">
        <v>9</v>
      </c>
      <c r="T20" s="22" t="s">
        <v>455</v>
      </c>
      <c r="U20" s="22" t="s">
        <v>455</v>
      </c>
      <c r="W20" s="30" t="str">
        <f aca="false">SUBSTITUTE(SUBSTITUTE(IF(AND(F20="%",K20&lt;&gt;"AD",K20&lt;&gt;"MR"),"Error1","Ok")&amp;" "&amp;IF(AND(G20="%",L20&lt;&gt;"AD",L20&lt;&gt;"MR"),"Error2","Ok")&amp;" "&amp;IF(AND(H20="%",M20&lt;&gt;"AD",M20&lt;&gt;"MR"),"Error3","Ok")&amp;" "&amp;IF(AND(I20="%",N20&lt;&gt;"AD",N20&lt;&gt;"MR"),"Error4","Ok"),"Ok Ok Ok Ok","Passed"),"Ok","")</f>
        <v>Passed</v>
      </c>
      <c r="X20" s="28" t="str">
        <f aca="false">IF(W20&lt;&gt;"Passed","--- Error ---",SUBSTITUTE(SUBSTITUTE(SUBSTITUTE(SUBSTITUTE(SUBSTITUTE(SUBSTITUTE(SUBSTITUTE(SUBSTITUTE(SUBSTITUTE(SUBSTITUTE(SUBSTITUTE(SUBSTITUTE(SUBSTITUTE(SUBSTITUTE(SUBSTITUTE(SUBSTITUTE(SUBSTITUTE(SUBSTITUTE($X$1, "&lt;mnemonic&gt;",""""&amp;B20&amp;""""&amp;REPT(" ",5-LEN(B20))), "&lt;argnr&gt;",D20), "&lt;type1&gt;",VLOOKUP(F20,BR:BZ,9,0)), "&lt;type2&gt;",VLOOKUP(G20,BR:BZ,9,0)), "&lt;type3&gt;",VLOOKUP(H20,BR:BZ,9,0)), "&lt;type4&gt;",VLOOKUP(I20,BR:BZ,9,0)), "&lt;mode1&gt;",VLOOKUP(K20, CB:CG,6,0)),"&lt;mode2&gt;",VLOOKUP(L20,CB:CG,6,0)),"&lt;mode3&gt;",VLOOKUP(M20,CB:CG,6,0)),"&lt;mode4&gt;",VLOOKUP(N20,CB:CG,6,0)), "."," "), "&lt;desc&gt;",R20), "&lt;size&gt;",AU20), "&lt;comma&gt;",IF(B21=""," ",",")),"&lt;off1&gt;",IF(AQ20&lt;&gt;"",AQ20,"0"&amp;REPT(" ",5+AQ$1-1))),"&lt;off2&gt;",IF(AR20&lt;&gt;"",AR20,"0"&amp;REPT(" ",5+AR$1-1))),"&lt;off3&gt;",IF(AS20&lt;&gt;"",AS20,"0"&amp;REPT(" ",5+AS$1-1))),"&lt;off4&gt;",IF(AT20&lt;&gt;"",AT20,"0"&amp;REPT(" ",5+AT$1-1))))</f>
        <v>{ "MULi" ,3, ISIZ_IAAA , {CpuDataType::Integer  ,CpuDataType::Integer  ,CpuDataType::Integer  ,(CpuDataType)0        }, {_AmdAddr,_AmdAddr,_AmdAddr,_AmdNull}, {AOFF_I,AOFF_IA,AOFF_IAA,0        } }, //Multiplication (Integer)</v>
      </c>
      <c r="Y20" s="31" t="s">
        <v>28</v>
      </c>
      <c r="Z20" s="22" t="str">
        <f aca="false">IF(F20&lt;&gt;".",IF(K20="MR","R",VLOOKUP(F20,$BR:$BT,3,0)),"")</f>
        <v>I</v>
      </c>
      <c r="AA20" s="22" t="str">
        <f aca="false">IF(G20&lt;&gt;".",IF(L20="MR","R",VLOOKUP(G20,$BR:$BT,3,0)),"")</f>
        <v>I</v>
      </c>
      <c r="AB20" s="22" t="str">
        <f aca="false">IF(H20&lt;&gt;".",IF(M20="MR","R",VLOOKUP(H20,$BR:$BT,3,0)),"")</f>
        <v>I</v>
      </c>
      <c r="AC20" s="22" t="str">
        <f aca="false">IF(I20&lt;&gt;".",IF(N20="MR","R",VLOOKUP(I20,$BR:$BT,3,0)),"")</f>
        <v/>
      </c>
      <c r="AD20" s="22" t="str">
        <f aca="false">IF(F20&lt;&gt;".",VLOOKUP(K20,$CB:$CC,2,0),"")</f>
        <v>A</v>
      </c>
      <c r="AE20" s="22" t="str">
        <f aca="false">IF(G20&lt;&gt;".",VLOOKUP(L20,$CB:$CC,2,0),"")</f>
        <v>A</v>
      </c>
      <c r="AF20" s="22" t="str">
        <f aca="false">IF(H20&lt;&gt;".",VLOOKUP(M20,$CB:$CC,2,0),"")</f>
        <v>A</v>
      </c>
      <c r="AG20" s="22" t="str">
        <f aca="false">IF(I20&lt;&gt;".",VLOOKUP(N20,$CB:$CC,2,0),"")</f>
        <v/>
      </c>
      <c r="AH20" s="22" t="str">
        <f aca="false">IF(AD20&lt;&gt;"",IF(OR(AD20="A",AD20="I"),"SZA",VLOOKUP(Z20,$BT$3:$BU$16,2,0)),"")</f>
        <v>SZA</v>
      </c>
      <c r="AI20" s="22" t="str">
        <f aca="false">IF(AE20&lt;&gt;"",IF(OR(AE20="A",AE20="I"),"SZA",VLOOKUP(AA20,$BT$3:$BU$16,2,0)),"")</f>
        <v>SZA</v>
      </c>
      <c r="AJ20" s="22" t="str">
        <f aca="false">IF(AF20&lt;&gt;"",IF(OR(AF20="A",AF20="I"),"SZA",VLOOKUP(AB20,$BT$3:$BU$16,2,0)),"")</f>
        <v>SZA</v>
      </c>
      <c r="AK20" s="22" t="str">
        <f aca="false">IF(AG20&lt;&gt;"",IF(OR(AG20="A",AG20="I"),"SZA",VLOOKUP(AC20,$BT$3:$BU$16,2,0)),"")</f>
        <v/>
      </c>
      <c r="AL20" s="22" t="str">
        <f aca="false">IF(AD20&lt;&gt;"","I","")</f>
        <v>I</v>
      </c>
      <c r="AM20" s="22" t="str">
        <f aca="false">SUBSTITUTE(IF(AE20&lt;&gt;"",AL20&amp;"+"&amp;AH20,""),"+SZ","")</f>
        <v>IA</v>
      </c>
      <c r="AN20" s="22" t="str">
        <f aca="false">SUBSTITUTE(IF(AF20&lt;&gt;"",AM20&amp;"+"&amp;AI20,""),"+SZ","")</f>
        <v>IAA</v>
      </c>
      <c r="AO20" s="22" t="str">
        <f aca="false">SUBSTITUTE(IF(AG20&lt;&gt;"",AN20&amp;"+"&amp;AJ20,""),"+SZ","")</f>
        <v/>
      </c>
      <c r="AP20" s="22" t="str">
        <f aca="false">SUBSTITUTE("I"&amp;IF(AH20&lt;&gt;"","+"&amp;AH20,"")&amp;IF(AI20&lt;&gt;"","+"&amp;AI20,"")&amp;IF(AJ20&lt;&gt;"","+"&amp;AJ20,"")&amp;IF(AK20&lt;&gt;"","+"&amp;AK20,""),"+SZ","")</f>
        <v>IAAA</v>
      </c>
      <c r="AQ20" s="22" t="str">
        <f aca="false">IF(Z20&lt;&gt;"","AOFF_"&amp;AL20&amp;REPT(" ",AQ$1-LEN(AL20)),"")</f>
        <v>AOFF_I</v>
      </c>
      <c r="AR20" s="22" t="str">
        <f aca="false">IF(AA20&lt;&gt;"","AOFF_"&amp;AM20&amp;REPT(" ",AR$1-LEN(AM20)),"")</f>
        <v>AOFF_IA</v>
      </c>
      <c r="AS20" s="22" t="str">
        <f aca="false">IF(AB20&lt;&gt;"","AOFF_"&amp;AN20&amp;REPT(" ",AS$1-LEN(AN20)),"")</f>
        <v>AOFF_IAA</v>
      </c>
      <c r="AT20" s="22" t="str">
        <f aca="false">IF(AC20&lt;&gt;"","AOFF_"&amp;AO20&amp;REPT(" ",AT$1-LEN(AO20)),"")</f>
        <v/>
      </c>
      <c r="AU20" s="22" t="str">
        <f aca="false">"ISIZ_"&amp;AP20&amp;REPT(" ",$AU$1-LEN(AP20))</f>
        <v>ISIZ_IAAA </v>
      </c>
      <c r="AV20" s="26" t="n">
        <f aca="false">IF(Z20&lt;&gt;"",6,"")</f>
        <v>6</v>
      </c>
      <c r="AW20" s="26" t="n">
        <f aca="false">IF(AA20&lt;&gt;"",AV20+VLOOKUP(AH20,$BU$2:$BV$17,2,0),"")</f>
        <v>10</v>
      </c>
      <c r="AX20" s="26" t="n">
        <f aca="false">IF(AB20&lt;&gt;"",AW20+VLOOKUP(AI20,$BU$2:$BV$17,2,0),"")</f>
        <v>14</v>
      </c>
      <c r="AY20" s="26" t="str">
        <f aca="false">IF(AC20&lt;&gt;"",AX20+VLOOKUP(AJ20,$BU$2:$BV$17,2,0),"")</f>
        <v/>
      </c>
      <c r="AZ20" s="26" t="n">
        <f aca="false">6+IF(Z20&lt;&gt;"",VLOOKUP(AH20,$BU$2:$BV$17,2,0),0)+IF(AA20&lt;&gt;"",VLOOKUP(AI20,$BU$2:$BV$17,2,0),0)+IF(AB20&lt;&gt;"",VLOOKUP(AJ20,$BU$2:$BV$17,2,0),0)+IF(AC20&lt;&gt;"",VLOOKUP(AK20,$BU$2:$BV$17,2,0),0)</f>
        <v>18</v>
      </c>
      <c r="BA20" s="26" t="n">
        <f aca="false">IF(Z20&lt;&gt;"",10,"")</f>
        <v>10</v>
      </c>
      <c r="BB20" s="26" t="n">
        <f aca="false">IF(AA20&lt;&gt;"",BA20+VLOOKUP(AH20,$BU$2:$BW$17,3,0),"")</f>
        <v>18</v>
      </c>
      <c r="BC20" s="26" t="n">
        <f aca="false">IF(AB20&lt;&gt;"",BB20+VLOOKUP(AI20,$BU$2:$BW$17,3,0),"")</f>
        <v>26</v>
      </c>
      <c r="BD20" s="26" t="str">
        <f aca="false">IF(AC20&lt;&gt;"",BC20+VLOOKUP(AJ20,$BU$2:$BW$17,3,0),"")</f>
        <v/>
      </c>
      <c r="BE20" s="26" t="n">
        <f aca="false">10+IF(Z20&lt;&gt;"",VLOOKUP(AH20,$BU$2:$BW$17,3,0),0)+IF(AA20&lt;&gt;"",VLOOKUP(AI20,$BU$2:$BW$17,3,0),0)+IF(AB20&lt;&gt;"",VLOOKUP(AJ20,$BU$2:$BW$17,3,0),0)+IF(AC20&lt;&gt;"",VLOOKUP(AK20,$BU$2:$BW$17,3,0),0)</f>
        <v>34</v>
      </c>
      <c r="BF20" s="36" t="str">
        <f aca="false">IF(AV20&lt;&gt;"","#define "&amp;AQ20&amp;" "&amp;AV20&amp;"&lt;end&gt; ","")&amp;IF(AW20&lt;&gt;"","#define "&amp;AR20&amp;" "&amp;AW20&amp;"&lt;end&gt; ","")&amp;IF(AX20&lt;&gt;"","#define "&amp;AS20&amp;" "&amp;AX20&amp;"&lt;end&gt; ","")&amp;IF(AY20&lt;&gt;"","#define "&amp;AT20&amp;" "&amp;AY20&amp;"&lt;end&gt; ","")&amp;"#define "&amp;AU20&amp;" "&amp;AZ20&amp;"&lt;end&gt;"</f>
        <v>#define AOFF_I 6&lt;end&gt; #define AOFF_IA 10&lt;end&gt; #define AOFF_IAA 14&lt;end&gt; #define ISIZ_IAAA  18&lt;end&gt;</v>
      </c>
      <c r="BG20" s="36" t="str">
        <f aca="false">IF(BA20&lt;&gt;"","#define "&amp;AQ20&amp;" "&amp;BA20&amp;"&lt;end&gt; ","")&amp;IF(BB20&lt;&gt;"","#define "&amp;AR20&amp;" "&amp;BB20&amp;"&lt;end&gt; ","")&amp;IF(BC20&lt;&gt;"","#define "&amp;AS20&amp;" "&amp;BC20&amp;"&lt;end&gt; ","")&amp;IF(BD20&lt;&gt;"","#define "&amp;AT20&amp;" "&amp;BD20&amp;"&lt;end&gt; ","")&amp;"#define "&amp;AU20&amp;" "&amp;BE20&amp;"&lt;end&gt;"</f>
        <v>#define AOFF_I 10&lt;end&gt; #define AOFF_IA 18&lt;end&gt; #define AOFF_IAA 26&lt;end&gt; #define ISIZ_IAAA  34&lt;end&gt;</v>
      </c>
      <c r="BH20" s="22" t="str">
        <f aca="false">"INSTDECODE_"&amp;D20&amp;IF(D20&lt;&gt;0,"_"&amp;CONCATENATE(Z20,AA20,AB20,AC20)&amp;"_"&amp;CONCATENATE(AD20,AE20,AF20,AG20),"")</f>
        <v>INSTDECODE_3_III_AAA</v>
      </c>
      <c r="BI20" s="22" t="n">
        <f aca="false">LEN(BH20)</f>
        <v>20</v>
      </c>
      <c r="BJ20" s="22" t="str">
        <f aca="false">IF(Z20&lt;&gt;"","DECODE_"&amp;VLOOKUP(AD20,$CC:$CD,2,0)&amp;"("&amp;BJ$2&amp;","&amp;IF(K20="MR","REF",VLOOKUP(F20,$BR:$BS,2,0))&amp;",Cpu"&amp;PROPER(IF(K20="MR","REF",VLOOKUP(F20,$BR:$BS,2,0)))&amp;","&amp;AQ20&amp;"); ", "")</f>
        <v>DECODE_ADR(1,INT,CpuInt,AOFF_I); </v>
      </c>
      <c r="BK20" s="22" t="str">
        <f aca="false">IF(AA20&lt;&gt;"","DECODE_"&amp;VLOOKUP(AE20,$CC:$CD,2,0)&amp;"("&amp;BK$2&amp;","&amp;IF(L20="MR","REF",VLOOKUP(G20,$BR:$BS,2,0))&amp;",Cpu"&amp;PROPER(IF(L20="MR","REF",VLOOKUP(G20,$BR:$BS,2,0)))&amp;","&amp;AR20&amp;"); ", "")</f>
        <v>DECODE_ADR(2,INT,CpuInt,AOFF_IA); </v>
      </c>
      <c r="BL20" s="22" t="str">
        <f aca="false">IF(AB20&lt;&gt;"","DECODE_"&amp;VLOOKUP(AF20,$CC:$CD,2,0)&amp;"("&amp;BL$2&amp;","&amp;IF(M20="MR","REF",VLOOKUP(H20,$BR:$BS,2,0))&amp;",Cpu"&amp;PROPER(IF(M20="MR","REF",VLOOKUP(H20,$BR:$BS,2,0)))&amp;","&amp;AS20&amp;"); ", "")</f>
        <v>DECODE_ADR(3,INT,CpuInt,AOFF_IAA); </v>
      </c>
      <c r="BM20" s="22" t="str">
        <f aca="false">IF(AC20&lt;&gt;"","DECODE_"&amp;VLOOKUP(AG20,$CC:$CD,2,0)&amp;"("&amp;BM$2&amp;","&amp;IF(N20="MR","REF",VLOOKUP(I20,$BR:$BS,2,0))&amp;",Cpu"&amp;PROPER(IF(N20="MR","REF",VLOOKUP(I20,$BR:$BS,2,0)))&amp;","&amp;AT20&amp;"); ", "")</f>
        <v/>
      </c>
      <c r="BN20" s="22" t="str">
        <f aca="false">IF(ISERROR(VLOOKUP(BO20,BO$2:BO19,1,0))=0,"X","")</f>
        <v>X</v>
      </c>
      <c r="BO20" s="22" t="str">
        <f aca="false">SUBSTITUTE("#define "&amp;BH20&amp;REPT(" ",28-LEN(BH20))&amp;BJ20&amp;BK20&amp;BL20&amp;BM20,"%","D")</f>
        <v>#define INSTDECODE_3_III_AAA        DECODE_ADR(1,INT,CpuInt,AOFF_I); DECODE_ADR(2,INT,CpuInt,AOFF_IA); DECODE_ADR(3,INT,CpuInt,AOFF_IAA); </v>
      </c>
      <c r="BP20" s="22" t="str">
        <f aca="false">"#define "&amp;SUBSTITUTE(BH20,"INSTDECODE_",IF(P20="X","JMP_","")&amp;IF(Q20="X","CONST_","")&amp;"INSTEND_")&amp;IF(Q20="X",REPT(" ",20-LEN(BH20)),IF(P20="X",REPT(" ",22-LEN(BH20)),REPT(" ",26-LEN(BH20))))&amp;" "&amp;IF(P20="X","","IP+="&amp;TRIM(AU20)&amp;"; "&amp;REPT(" ",10-LEN(TRIM(AU20))))&amp;IF(Q20="X","CONST_INST_DISPATCH;","PROG_INST_DISPATCH;")</f>
        <v>#define INSTEND_3_III_AAA       IP+=ISIZ_IAAA;  PROG_INST_DISPATCH;</v>
      </c>
      <c r="BQ20" s="22" t="str">
        <f aca="false">""</f>
        <v/>
      </c>
      <c r="BR20" s="22" t="s">
        <v>517</v>
      </c>
    </row>
    <row r="21" customFormat="false" ht="15.95" hidden="false" customHeight="true" outlineLevel="0" collapsed="false">
      <c r="A21" s="22" t="s">
        <v>451</v>
      </c>
      <c r="B21" s="22" t="s">
        <v>189</v>
      </c>
      <c r="C21" s="26" t="s">
        <v>29</v>
      </c>
      <c r="D21" s="27" t="n">
        <f aca="false">4-COUNTIF(F21:I21,".")</f>
        <v>3</v>
      </c>
      <c r="E21" s="27" t="str">
        <f aca="false">IF(ISERROR(SEARCH("Z",F21&amp;G21&amp;H21&amp;I21))=0,"X","-")</f>
        <v>-</v>
      </c>
      <c r="F21" s="26" t="s">
        <v>474</v>
      </c>
      <c r="G21" s="26" t="s">
        <v>474</v>
      </c>
      <c r="H21" s="26" t="s">
        <v>474</v>
      </c>
      <c r="I21" s="26" t="s">
        <v>28</v>
      </c>
      <c r="J21" s="27" t="str">
        <f aca="false">IF(OR(ISERROR(SEARCH(MID($J$2,1,1),F21&amp;G21&amp;H21&amp;I21))=0,ISERROR(SEARCH(MID($J$2,2,1),F21&amp;G21&amp;H21&amp;I21))=0),"X","-")</f>
        <v>-</v>
      </c>
      <c r="K21" s="26" t="s">
        <v>453</v>
      </c>
      <c r="L21" s="26" t="s">
        <v>453</v>
      </c>
      <c r="M21" s="26" t="s">
        <v>453</v>
      </c>
      <c r="N21" s="26" t="s">
        <v>28</v>
      </c>
      <c r="O21" s="28" t="str">
        <f aca="false">IF(OR(K21=$O$2,L21=$O$2,M21=$O$2,N21=$O$2),"X","-")</f>
        <v>-</v>
      </c>
      <c r="R21" s="22" t="s">
        <v>518</v>
      </c>
      <c r="S21" s="22" t="s">
        <v>9</v>
      </c>
      <c r="T21" s="22" t="s">
        <v>455</v>
      </c>
      <c r="U21" s="22" t="s">
        <v>455</v>
      </c>
      <c r="W21" s="30" t="str">
        <f aca="false">SUBSTITUTE(SUBSTITUTE(IF(AND(F21="%",K21&lt;&gt;"AD",K21&lt;&gt;"MR"),"Error1","Ok")&amp;" "&amp;IF(AND(G21="%",L21&lt;&gt;"AD",L21&lt;&gt;"MR"),"Error2","Ok")&amp;" "&amp;IF(AND(H21="%",M21&lt;&gt;"AD",M21&lt;&gt;"MR"),"Error3","Ok")&amp;" "&amp;IF(AND(I21="%",N21&lt;&gt;"AD",N21&lt;&gt;"MR"),"Error4","Ok"),"Ok Ok Ok Ok","Passed"),"Ok","")</f>
        <v>Passed</v>
      </c>
      <c r="X21" s="28" t="str">
        <f aca="false">IF(W21&lt;&gt;"Passed","--- Error ---",SUBSTITUTE(SUBSTITUTE(SUBSTITUTE(SUBSTITUTE(SUBSTITUTE(SUBSTITUTE(SUBSTITUTE(SUBSTITUTE(SUBSTITUTE(SUBSTITUTE(SUBSTITUTE(SUBSTITUTE(SUBSTITUTE(SUBSTITUTE(SUBSTITUTE(SUBSTITUTE(SUBSTITUTE(SUBSTITUTE($X$1, "&lt;mnemonic&gt;",""""&amp;B21&amp;""""&amp;REPT(" ",5-LEN(B21))), "&lt;argnr&gt;",D21), "&lt;type1&gt;",VLOOKUP(F21,BR:BZ,9,0)), "&lt;type2&gt;",VLOOKUP(G21,BR:BZ,9,0)), "&lt;type3&gt;",VLOOKUP(H21,BR:BZ,9,0)), "&lt;type4&gt;",VLOOKUP(I21,BR:BZ,9,0)), "&lt;mode1&gt;",VLOOKUP(K21, CB:CG,6,0)),"&lt;mode2&gt;",VLOOKUP(L21,CB:CG,6,0)),"&lt;mode3&gt;",VLOOKUP(M21,CB:CG,6,0)),"&lt;mode4&gt;",VLOOKUP(N21,CB:CG,6,0)), "."," "), "&lt;desc&gt;",R21), "&lt;size&gt;",AU21), "&lt;comma&gt;",IF(B22=""," ",",")),"&lt;off1&gt;",IF(AQ21&lt;&gt;"",AQ21,"0"&amp;REPT(" ",5+AQ$1-1))),"&lt;off2&gt;",IF(AR21&lt;&gt;"",AR21,"0"&amp;REPT(" ",5+AR$1-1))),"&lt;off3&gt;",IF(AS21&lt;&gt;"",AS21,"0"&amp;REPT(" ",5+AS$1-1))),"&lt;off4&gt;",IF(AT21&lt;&gt;"",AT21,"0"&amp;REPT(" ",5+AT$1-1))))</f>
        <v>{ "MULl" ,3, ISIZ_IAAA , {CpuDataType::Long     ,CpuDataType::Long     ,CpuDataType::Long     ,(CpuDataType)0        }, {_AmdAddr,_AmdAddr,_AmdAddr,_AmdNull}, {AOFF_I,AOFF_IA,AOFF_IAA,0        } }, //Multiplication (Long)</v>
      </c>
      <c r="Y21" s="31" t="s">
        <v>28</v>
      </c>
      <c r="Z21" s="22" t="str">
        <f aca="false">IF(F21&lt;&gt;".",IF(K21="MR","R",VLOOKUP(F21,$BR:$BT,3,0)),"")</f>
        <v>L</v>
      </c>
      <c r="AA21" s="22" t="str">
        <f aca="false">IF(G21&lt;&gt;".",IF(L21="MR","R",VLOOKUP(G21,$BR:$BT,3,0)),"")</f>
        <v>L</v>
      </c>
      <c r="AB21" s="22" t="str">
        <f aca="false">IF(H21&lt;&gt;".",IF(M21="MR","R",VLOOKUP(H21,$BR:$BT,3,0)),"")</f>
        <v>L</v>
      </c>
      <c r="AC21" s="22" t="str">
        <f aca="false">IF(I21&lt;&gt;".",IF(N21="MR","R",VLOOKUP(I21,$BR:$BT,3,0)),"")</f>
        <v/>
      </c>
      <c r="AD21" s="22" t="str">
        <f aca="false">IF(F21&lt;&gt;".",VLOOKUP(K21,$CB:$CC,2,0),"")</f>
        <v>A</v>
      </c>
      <c r="AE21" s="22" t="str">
        <f aca="false">IF(G21&lt;&gt;".",VLOOKUP(L21,$CB:$CC,2,0),"")</f>
        <v>A</v>
      </c>
      <c r="AF21" s="22" t="str">
        <f aca="false">IF(H21&lt;&gt;".",VLOOKUP(M21,$CB:$CC,2,0),"")</f>
        <v>A</v>
      </c>
      <c r="AG21" s="22" t="str">
        <f aca="false">IF(I21&lt;&gt;".",VLOOKUP(N21,$CB:$CC,2,0),"")</f>
        <v/>
      </c>
      <c r="AH21" s="22" t="str">
        <f aca="false">IF(AD21&lt;&gt;"",IF(OR(AD21="A",AD21="I"),"SZA",VLOOKUP(Z21,$BT$3:$BU$16,2,0)),"")</f>
        <v>SZA</v>
      </c>
      <c r="AI21" s="22" t="str">
        <f aca="false">IF(AE21&lt;&gt;"",IF(OR(AE21="A",AE21="I"),"SZA",VLOOKUP(AA21,$BT$3:$BU$16,2,0)),"")</f>
        <v>SZA</v>
      </c>
      <c r="AJ21" s="22" t="str">
        <f aca="false">IF(AF21&lt;&gt;"",IF(OR(AF21="A",AF21="I"),"SZA",VLOOKUP(AB21,$BT$3:$BU$16,2,0)),"")</f>
        <v>SZA</v>
      </c>
      <c r="AK21" s="22" t="str">
        <f aca="false">IF(AG21&lt;&gt;"",IF(OR(AG21="A",AG21="I"),"SZA",VLOOKUP(AC21,$BT$3:$BU$16,2,0)),"")</f>
        <v/>
      </c>
      <c r="AL21" s="22" t="str">
        <f aca="false">IF(AD21&lt;&gt;"","I","")</f>
        <v>I</v>
      </c>
      <c r="AM21" s="22" t="str">
        <f aca="false">SUBSTITUTE(IF(AE21&lt;&gt;"",AL21&amp;"+"&amp;AH21,""),"+SZ","")</f>
        <v>IA</v>
      </c>
      <c r="AN21" s="22" t="str">
        <f aca="false">SUBSTITUTE(IF(AF21&lt;&gt;"",AM21&amp;"+"&amp;AI21,""),"+SZ","")</f>
        <v>IAA</v>
      </c>
      <c r="AO21" s="22" t="str">
        <f aca="false">SUBSTITUTE(IF(AG21&lt;&gt;"",AN21&amp;"+"&amp;AJ21,""),"+SZ","")</f>
        <v/>
      </c>
      <c r="AP21" s="22" t="str">
        <f aca="false">SUBSTITUTE("I"&amp;IF(AH21&lt;&gt;"","+"&amp;AH21,"")&amp;IF(AI21&lt;&gt;"","+"&amp;AI21,"")&amp;IF(AJ21&lt;&gt;"","+"&amp;AJ21,"")&amp;IF(AK21&lt;&gt;"","+"&amp;AK21,""),"+SZ","")</f>
        <v>IAAA</v>
      </c>
      <c r="AQ21" s="22" t="str">
        <f aca="false">IF(Z21&lt;&gt;"","AOFF_"&amp;AL21&amp;REPT(" ",AQ$1-LEN(AL21)),"")</f>
        <v>AOFF_I</v>
      </c>
      <c r="AR21" s="22" t="str">
        <f aca="false">IF(AA21&lt;&gt;"","AOFF_"&amp;AM21&amp;REPT(" ",AR$1-LEN(AM21)),"")</f>
        <v>AOFF_IA</v>
      </c>
      <c r="AS21" s="22" t="str">
        <f aca="false">IF(AB21&lt;&gt;"","AOFF_"&amp;AN21&amp;REPT(" ",AS$1-LEN(AN21)),"")</f>
        <v>AOFF_IAA</v>
      </c>
      <c r="AT21" s="22" t="str">
        <f aca="false">IF(AC21&lt;&gt;"","AOFF_"&amp;AO21&amp;REPT(" ",AT$1-LEN(AO21)),"")</f>
        <v/>
      </c>
      <c r="AU21" s="22" t="str">
        <f aca="false">"ISIZ_"&amp;AP21&amp;REPT(" ",$AU$1-LEN(AP21))</f>
        <v>ISIZ_IAAA </v>
      </c>
      <c r="AV21" s="26" t="n">
        <f aca="false">IF(Z21&lt;&gt;"",6,"")</f>
        <v>6</v>
      </c>
      <c r="AW21" s="26" t="n">
        <f aca="false">IF(AA21&lt;&gt;"",AV21+VLOOKUP(AH21,$BU$2:$BV$17,2,0),"")</f>
        <v>10</v>
      </c>
      <c r="AX21" s="26" t="n">
        <f aca="false">IF(AB21&lt;&gt;"",AW21+VLOOKUP(AI21,$BU$2:$BV$17,2,0),"")</f>
        <v>14</v>
      </c>
      <c r="AY21" s="26" t="str">
        <f aca="false">IF(AC21&lt;&gt;"",AX21+VLOOKUP(AJ21,$BU$2:$BV$17,2,0),"")</f>
        <v/>
      </c>
      <c r="AZ21" s="26" t="n">
        <f aca="false">6+IF(Z21&lt;&gt;"",VLOOKUP(AH21,$BU$2:$BV$17,2,0),0)+IF(AA21&lt;&gt;"",VLOOKUP(AI21,$BU$2:$BV$17,2,0),0)+IF(AB21&lt;&gt;"",VLOOKUP(AJ21,$BU$2:$BV$17,2,0),0)+IF(AC21&lt;&gt;"",VLOOKUP(AK21,$BU$2:$BV$17,2,0),0)</f>
        <v>18</v>
      </c>
      <c r="BA21" s="26" t="n">
        <f aca="false">IF(Z21&lt;&gt;"",10,"")</f>
        <v>10</v>
      </c>
      <c r="BB21" s="26" t="n">
        <f aca="false">IF(AA21&lt;&gt;"",BA21+VLOOKUP(AH21,$BU$2:$BW$17,3,0),"")</f>
        <v>18</v>
      </c>
      <c r="BC21" s="26" t="n">
        <f aca="false">IF(AB21&lt;&gt;"",BB21+VLOOKUP(AI21,$BU$2:$BW$17,3,0),"")</f>
        <v>26</v>
      </c>
      <c r="BD21" s="26" t="str">
        <f aca="false">IF(AC21&lt;&gt;"",BC21+VLOOKUP(AJ21,$BU$2:$BW$17,3,0),"")</f>
        <v/>
      </c>
      <c r="BE21" s="26" t="n">
        <f aca="false">10+IF(Z21&lt;&gt;"",VLOOKUP(AH21,$BU$2:$BW$17,3,0),0)+IF(AA21&lt;&gt;"",VLOOKUP(AI21,$BU$2:$BW$17,3,0),0)+IF(AB21&lt;&gt;"",VLOOKUP(AJ21,$BU$2:$BW$17,3,0),0)+IF(AC21&lt;&gt;"",VLOOKUP(AK21,$BU$2:$BW$17,3,0),0)</f>
        <v>34</v>
      </c>
      <c r="BF21" s="36" t="str">
        <f aca="false">IF(AV21&lt;&gt;"","#define "&amp;AQ21&amp;" "&amp;AV21&amp;"&lt;end&gt; ","")&amp;IF(AW21&lt;&gt;"","#define "&amp;AR21&amp;" "&amp;AW21&amp;"&lt;end&gt; ","")&amp;IF(AX21&lt;&gt;"","#define "&amp;AS21&amp;" "&amp;AX21&amp;"&lt;end&gt; ","")&amp;IF(AY21&lt;&gt;"","#define "&amp;AT21&amp;" "&amp;AY21&amp;"&lt;end&gt; ","")&amp;"#define "&amp;AU21&amp;" "&amp;AZ21&amp;"&lt;end&gt;"</f>
        <v>#define AOFF_I 6&lt;end&gt; #define AOFF_IA 10&lt;end&gt; #define AOFF_IAA 14&lt;end&gt; #define ISIZ_IAAA  18&lt;end&gt;</v>
      </c>
      <c r="BG21" s="36" t="str">
        <f aca="false">IF(BA21&lt;&gt;"","#define "&amp;AQ21&amp;" "&amp;BA21&amp;"&lt;end&gt; ","")&amp;IF(BB21&lt;&gt;"","#define "&amp;AR21&amp;" "&amp;BB21&amp;"&lt;end&gt; ","")&amp;IF(BC21&lt;&gt;"","#define "&amp;AS21&amp;" "&amp;BC21&amp;"&lt;end&gt; ","")&amp;IF(BD21&lt;&gt;"","#define "&amp;AT21&amp;" "&amp;BD21&amp;"&lt;end&gt; ","")&amp;"#define "&amp;AU21&amp;" "&amp;BE21&amp;"&lt;end&gt;"</f>
        <v>#define AOFF_I 10&lt;end&gt; #define AOFF_IA 18&lt;end&gt; #define AOFF_IAA 26&lt;end&gt; #define ISIZ_IAAA  34&lt;end&gt;</v>
      </c>
      <c r="BH21" s="22" t="str">
        <f aca="false">"INSTDECODE_"&amp;D21&amp;IF(D21&lt;&gt;0,"_"&amp;CONCATENATE(Z21,AA21,AB21,AC21)&amp;"_"&amp;CONCATENATE(AD21,AE21,AF21,AG21),"")</f>
        <v>INSTDECODE_3_LLL_AAA</v>
      </c>
      <c r="BI21" s="22" t="n">
        <f aca="false">LEN(BH21)</f>
        <v>20</v>
      </c>
      <c r="BJ21" s="22" t="str">
        <f aca="false">IF(Z21&lt;&gt;"","DECODE_"&amp;VLOOKUP(AD21,$CC:$CD,2,0)&amp;"("&amp;BJ$2&amp;","&amp;IF(K21="MR","REF",VLOOKUP(F21,$BR:$BS,2,0))&amp;",Cpu"&amp;PROPER(IF(K21="MR","REF",VLOOKUP(F21,$BR:$BS,2,0)))&amp;","&amp;AQ21&amp;"); ", "")</f>
        <v>DECODE_ADR(1,LON,CpuLon,AOFF_I); </v>
      </c>
      <c r="BK21" s="22" t="str">
        <f aca="false">IF(AA21&lt;&gt;"","DECODE_"&amp;VLOOKUP(AE21,$CC:$CD,2,0)&amp;"("&amp;BK$2&amp;","&amp;IF(L21="MR","REF",VLOOKUP(G21,$BR:$BS,2,0))&amp;",Cpu"&amp;PROPER(IF(L21="MR","REF",VLOOKUP(G21,$BR:$BS,2,0)))&amp;","&amp;AR21&amp;"); ", "")</f>
        <v>DECODE_ADR(2,LON,CpuLon,AOFF_IA); </v>
      </c>
      <c r="BL21" s="22" t="str">
        <f aca="false">IF(AB21&lt;&gt;"","DECODE_"&amp;VLOOKUP(AF21,$CC:$CD,2,0)&amp;"("&amp;BL$2&amp;","&amp;IF(M21="MR","REF",VLOOKUP(H21,$BR:$BS,2,0))&amp;",Cpu"&amp;PROPER(IF(M21="MR","REF",VLOOKUP(H21,$BR:$BS,2,0)))&amp;","&amp;AS21&amp;"); ", "")</f>
        <v>DECODE_ADR(3,LON,CpuLon,AOFF_IAA); </v>
      </c>
      <c r="BM21" s="22" t="str">
        <f aca="false">IF(AC21&lt;&gt;"","DECODE_"&amp;VLOOKUP(AG21,$CC:$CD,2,0)&amp;"("&amp;BM$2&amp;","&amp;IF(N21="MR","REF",VLOOKUP(I21,$BR:$BS,2,0))&amp;",Cpu"&amp;PROPER(IF(N21="MR","REF",VLOOKUP(I21,$BR:$BS,2,0)))&amp;","&amp;AT21&amp;"); ", "")</f>
        <v/>
      </c>
      <c r="BN21" s="22" t="str">
        <f aca="false">IF(ISERROR(VLOOKUP(BO21,BO$2:BO20,1,0))=0,"X","")</f>
        <v>X</v>
      </c>
      <c r="BO21" s="22" t="str">
        <f aca="false">SUBSTITUTE("#define "&amp;BH21&amp;REPT(" ",28-LEN(BH21))&amp;BJ21&amp;BK21&amp;BL21&amp;BM21,"%","D")</f>
        <v>#define INSTDECODE_3_LLL_AAA        DECODE_ADR(1,LON,CpuLon,AOFF_I); DECODE_ADR(2,LON,CpuLon,AOFF_IA); DECODE_ADR(3,LON,CpuLon,AOFF_IAA); </v>
      </c>
      <c r="BP21" s="22" t="str">
        <f aca="false">"#define "&amp;SUBSTITUTE(BH21,"INSTDECODE_",IF(P21="X","JMP_","")&amp;IF(Q21="X","CONST_","")&amp;"INSTEND_")&amp;IF(Q21="X",REPT(" ",20-LEN(BH21)),IF(P21="X",REPT(" ",22-LEN(BH21)),REPT(" ",26-LEN(BH21))))&amp;" "&amp;IF(P21="X","","IP+="&amp;TRIM(AU21)&amp;"; "&amp;REPT(" ",10-LEN(TRIM(AU21))))&amp;IF(Q21="X","CONST_INST_DISPATCH;","PROG_INST_DISPATCH;")</f>
        <v>#define INSTEND_3_LLL_AAA       IP+=ISIZ_IAAA;  PROG_INST_DISPATCH;</v>
      </c>
      <c r="BQ21" s="22" t="str">
        <f aca="false">""</f>
        <v/>
      </c>
      <c r="BR21" s="22" t="s">
        <v>519</v>
      </c>
    </row>
    <row r="22" customFormat="false" ht="15.95" hidden="false" customHeight="true" outlineLevel="0" collapsed="false">
      <c r="A22" s="22" t="s">
        <v>451</v>
      </c>
      <c r="B22" s="22" t="s">
        <v>190</v>
      </c>
      <c r="C22" s="26" t="s">
        <v>29</v>
      </c>
      <c r="D22" s="27" t="n">
        <f aca="false">4-COUNTIF(F22:I22,".")</f>
        <v>3</v>
      </c>
      <c r="E22" s="27" t="str">
        <f aca="false">IF(ISERROR(SEARCH("Z",F22&amp;G22&amp;H22&amp;I22))=0,"X","-")</f>
        <v>-</v>
      </c>
      <c r="F22" s="26" t="s">
        <v>478</v>
      </c>
      <c r="G22" s="26" t="s">
        <v>478</v>
      </c>
      <c r="H22" s="26" t="s">
        <v>478</v>
      </c>
      <c r="I22" s="26" t="s">
        <v>28</v>
      </c>
      <c r="J22" s="27" t="str">
        <f aca="false">IF(OR(ISERROR(SEARCH(MID($J$2,1,1),F22&amp;G22&amp;H22&amp;I22))=0,ISERROR(SEARCH(MID($J$2,2,1),F22&amp;G22&amp;H22&amp;I22))=0),"X","-")</f>
        <v>-</v>
      </c>
      <c r="K22" s="26" t="s">
        <v>453</v>
      </c>
      <c r="L22" s="26" t="s">
        <v>453</v>
      </c>
      <c r="M22" s="26" t="s">
        <v>453</v>
      </c>
      <c r="N22" s="26" t="s">
        <v>28</v>
      </c>
      <c r="O22" s="28" t="str">
        <f aca="false">IF(OR(K22=$O$2,L22=$O$2,M22=$O$2,N22=$O$2),"X","-")</f>
        <v>-</v>
      </c>
      <c r="R22" s="22" t="s">
        <v>520</v>
      </c>
      <c r="S22" s="22" t="s">
        <v>9</v>
      </c>
      <c r="T22" s="22" t="s">
        <v>455</v>
      </c>
      <c r="U22" s="22" t="s">
        <v>455</v>
      </c>
      <c r="W22" s="30" t="str">
        <f aca="false">SUBSTITUTE(SUBSTITUTE(IF(AND(F22="%",K22&lt;&gt;"AD",K22&lt;&gt;"MR"),"Error1","Ok")&amp;" "&amp;IF(AND(G22="%",L22&lt;&gt;"AD",L22&lt;&gt;"MR"),"Error2","Ok")&amp;" "&amp;IF(AND(H22="%",M22&lt;&gt;"AD",M22&lt;&gt;"MR"),"Error3","Ok")&amp;" "&amp;IF(AND(I22="%",N22&lt;&gt;"AD",N22&lt;&gt;"MR"),"Error4","Ok"),"Ok Ok Ok Ok","Passed"),"Ok","")</f>
        <v>Passed</v>
      </c>
      <c r="X22" s="28" t="str">
        <f aca="false">IF(W22&lt;&gt;"Passed","--- Error ---",SUBSTITUTE(SUBSTITUTE(SUBSTITUTE(SUBSTITUTE(SUBSTITUTE(SUBSTITUTE(SUBSTITUTE(SUBSTITUTE(SUBSTITUTE(SUBSTITUTE(SUBSTITUTE(SUBSTITUTE(SUBSTITUTE(SUBSTITUTE(SUBSTITUTE(SUBSTITUTE(SUBSTITUTE(SUBSTITUTE($X$1, "&lt;mnemonic&gt;",""""&amp;B22&amp;""""&amp;REPT(" ",5-LEN(B22))), "&lt;argnr&gt;",D22), "&lt;type1&gt;",VLOOKUP(F22,BR:BZ,9,0)), "&lt;type2&gt;",VLOOKUP(G22,BR:BZ,9,0)), "&lt;type3&gt;",VLOOKUP(H22,BR:BZ,9,0)), "&lt;type4&gt;",VLOOKUP(I22,BR:BZ,9,0)), "&lt;mode1&gt;",VLOOKUP(K22, CB:CG,6,0)),"&lt;mode2&gt;",VLOOKUP(L22,CB:CG,6,0)),"&lt;mode3&gt;",VLOOKUP(M22,CB:CG,6,0)),"&lt;mode4&gt;",VLOOKUP(N22,CB:CG,6,0)), "."," "), "&lt;desc&gt;",R22), "&lt;size&gt;",AU22), "&lt;comma&gt;",IF(B23=""," ",",")),"&lt;off1&gt;",IF(AQ22&lt;&gt;"",AQ22,"0"&amp;REPT(" ",5+AQ$1-1))),"&lt;off2&gt;",IF(AR22&lt;&gt;"",AR22,"0"&amp;REPT(" ",5+AR$1-1))),"&lt;off3&gt;",IF(AS22&lt;&gt;"",AS22,"0"&amp;REPT(" ",5+AS$1-1))),"&lt;off4&gt;",IF(AT22&lt;&gt;"",AT22,"0"&amp;REPT(" ",5+AT$1-1))))</f>
        <v>{ "MULf" ,3, ISIZ_IAAA , {CpuDataType::Float    ,CpuDataType::Float    ,CpuDataType::Float    ,(CpuDataType)0        }, {_AmdAddr,_AmdAddr,_AmdAddr,_AmdNull}, {AOFF_I,AOFF_IA,AOFF_IAA,0        } }, //Multiplication (Float)</v>
      </c>
      <c r="Y22" s="31" t="s">
        <v>28</v>
      </c>
      <c r="Z22" s="22" t="str">
        <f aca="false">IF(F22&lt;&gt;".",IF(K22="MR","R",VLOOKUP(F22,$BR:$BT,3,0)),"")</f>
        <v>F</v>
      </c>
      <c r="AA22" s="22" t="str">
        <f aca="false">IF(G22&lt;&gt;".",IF(L22="MR","R",VLOOKUP(G22,$BR:$BT,3,0)),"")</f>
        <v>F</v>
      </c>
      <c r="AB22" s="22" t="str">
        <f aca="false">IF(H22&lt;&gt;".",IF(M22="MR","R",VLOOKUP(H22,$BR:$BT,3,0)),"")</f>
        <v>F</v>
      </c>
      <c r="AC22" s="22" t="str">
        <f aca="false">IF(I22&lt;&gt;".",IF(N22="MR","R",VLOOKUP(I22,$BR:$BT,3,0)),"")</f>
        <v/>
      </c>
      <c r="AD22" s="22" t="str">
        <f aca="false">IF(F22&lt;&gt;".",VLOOKUP(K22,$CB:$CC,2,0),"")</f>
        <v>A</v>
      </c>
      <c r="AE22" s="22" t="str">
        <f aca="false">IF(G22&lt;&gt;".",VLOOKUP(L22,$CB:$CC,2,0),"")</f>
        <v>A</v>
      </c>
      <c r="AF22" s="22" t="str">
        <f aca="false">IF(H22&lt;&gt;".",VLOOKUP(M22,$CB:$CC,2,0),"")</f>
        <v>A</v>
      </c>
      <c r="AG22" s="22" t="str">
        <f aca="false">IF(I22&lt;&gt;".",VLOOKUP(N22,$CB:$CC,2,0),"")</f>
        <v/>
      </c>
      <c r="AH22" s="22" t="str">
        <f aca="false">IF(AD22&lt;&gt;"",IF(OR(AD22="A",AD22="I"),"SZA",VLOOKUP(Z22,$BT$3:$BU$16,2,0)),"")</f>
        <v>SZA</v>
      </c>
      <c r="AI22" s="22" t="str">
        <f aca="false">IF(AE22&lt;&gt;"",IF(OR(AE22="A",AE22="I"),"SZA",VLOOKUP(AA22,$BT$3:$BU$16,2,0)),"")</f>
        <v>SZA</v>
      </c>
      <c r="AJ22" s="22" t="str">
        <f aca="false">IF(AF22&lt;&gt;"",IF(OR(AF22="A",AF22="I"),"SZA",VLOOKUP(AB22,$BT$3:$BU$16,2,0)),"")</f>
        <v>SZA</v>
      </c>
      <c r="AK22" s="22" t="str">
        <f aca="false">IF(AG22&lt;&gt;"",IF(OR(AG22="A",AG22="I"),"SZA",VLOOKUP(AC22,$BT$3:$BU$16,2,0)),"")</f>
        <v/>
      </c>
      <c r="AL22" s="22" t="str">
        <f aca="false">IF(AD22&lt;&gt;"","I","")</f>
        <v>I</v>
      </c>
      <c r="AM22" s="22" t="str">
        <f aca="false">SUBSTITUTE(IF(AE22&lt;&gt;"",AL22&amp;"+"&amp;AH22,""),"+SZ","")</f>
        <v>IA</v>
      </c>
      <c r="AN22" s="22" t="str">
        <f aca="false">SUBSTITUTE(IF(AF22&lt;&gt;"",AM22&amp;"+"&amp;AI22,""),"+SZ","")</f>
        <v>IAA</v>
      </c>
      <c r="AO22" s="22" t="str">
        <f aca="false">SUBSTITUTE(IF(AG22&lt;&gt;"",AN22&amp;"+"&amp;AJ22,""),"+SZ","")</f>
        <v/>
      </c>
      <c r="AP22" s="22" t="str">
        <f aca="false">SUBSTITUTE("I"&amp;IF(AH22&lt;&gt;"","+"&amp;AH22,"")&amp;IF(AI22&lt;&gt;"","+"&amp;AI22,"")&amp;IF(AJ22&lt;&gt;"","+"&amp;AJ22,"")&amp;IF(AK22&lt;&gt;"","+"&amp;AK22,""),"+SZ","")</f>
        <v>IAAA</v>
      </c>
      <c r="AQ22" s="22" t="str">
        <f aca="false">IF(Z22&lt;&gt;"","AOFF_"&amp;AL22&amp;REPT(" ",AQ$1-LEN(AL22)),"")</f>
        <v>AOFF_I</v>
      </c>
      <c r="AR22" s="22" t="str">
        <f aca="false">IF(AA22&lt;&gt;"","AOFF_"&amp;AM22&amp;REPT(" ",AR$1-LEN(AM22)),"")</f>
        <v>AOFF_IA</v>
      </c>
      <c r="AS22" s="22" t="str">
        <f aca="false">IF(AB22&lt;&gt;"","AOFF_"&amp;AN22&amp;REPT(" ",AS$1-LEN(AN22)),"")</f>
        <v>AOFF_IAA</v>
      </c>
      <c r="AT22" s="22" t="str">
        <f aca="false">IF(AC22&lt;&gt;"","AOFF_"&amp;AO22&amp;REPT(" ",AT$1-LEN(AO22)),"")</f>
        <v/>
      </c>
      <c r="AU22" s="22" t="str">
        <f aca="false">"ISIZ_"&amp;AP22&amp;REPT(" ",$AU$1-LEN(AP22))</f>
        <v>ISIZ_IAAA </v>
      </c>
      <c r="AV22" s="26" t="n">
        <f aca="false">IF(Z22&lt;&gt;"",6,"")</f>
        <v>6</v>
      </c>
      <c r="AW22" s="26" t="n">
        <f aca="false">IF(AA22&lt;&gt;"",AV22+VLOOKUP(AH22,$BU$2:$BV$17,2,0),"")</f>
        <v>10</v>
      </c>
      <c r="AX22" s="26" t="n">
        <f aca="false">IF(AB22&lt;&gt;"",AW22+VLOOKUP(AI22,$BU$2:$BV$17,2,0),"")</f>
        <v>14</v>
      </c>
      <c r="AY22" s="26" t="str">
        <f aca="false">IF(AC22&lt;&gt;"",AX22+VLOOKUP(AJ22,$BU$2:$BV$17,2,0),"")</f>
        <v/>
      </c>
      <c r="AZ22" s="26" t="n">
        <f aca="false">6+IF(Z22&lt;&gt;"",VLOOKUP(AH22,$BU$2:$BV$17,2,0),0)+IF(AA22&lt;&gt;"",VLOOKUP(AI22,$BU$2:$BV$17,2,0),0)+IF(AB22&lt;&gt;"",VLOOKUP(AJ22,$BU$2:$BV$17,2,0),0)+IF(AC22&lt;&gt;"",VLOOKUP(AK22,$BU$2:$BV$17,2,0),0)</f>
        <v>18</v>
      </c>
      <c r="BA22" s="26" t="n">
        <f aca="false">IF(Z22&lt;&gt;"",10,"")</f>
        <v>10</v>
      </c>
      <c r="BB22" s="26" t="n">
        <f aca="false">IF(AA22&lt;&gt;"",BA22+VLOOKUP(AH22,$BU$2:$BW$17,3,0),"")</f>
        <v>18</v>
      </c>
      <c r="BC22" s="26" t="n">
        <f aca="false">IF(AB22&lt;&gt;"",BB22+VLOOKUP(AI22,$BU$2:$BW$17,3,0),"")</f>
        <v>26</v>
      </c>
      <c r="BD22" s="26" t="str">
        <f aca="false">IF(AC22&lt;&gt;"",BC22+VLOOKUP(AJ22,$BU$2:$BW$17,3,0),"")</f>
        <v/>
      </c>
      <c r="BE22" s="26" t="n">
        <f aca="false">10+IF(Z22&lt;&gt;"",VLOOKUP(AH22,$BU$2:$BW$17,3,0),0)+IF(AA22&lt;&gt;"",VLOOKUP(AI22,$BU$2:$BW$17,3,0),0)+IF(AB22&lt;&gt;"",VLOOKUP(AJ22,$BU$2:$BW$17,3,0),0)+IF(AC22&lt;&gt;"",VLOOKUP(AK22,$BU$2:$BW$17,3,0),0)</f>
        <v>34</v>
      </c>
      <c r="BF22" s="36" t="str">
        <f aca="false">IF(AV22&lt;&gt;"","#define "&amp;AQ22&amp;" "&amp;AV22&amp;"&lt;end&gt; ","")&amp;IF(AW22&lt;&gt;"","#define "&amp;AR22&amp;" "&amp;AW22&amp;"&lt;end&gt; ","")&amp;IF(AX22&lt;&gt;"","#define "&amp;AS22&amp;" "&amp;AX22&amp;"&lt;end&gt; ","")&amp;IF(AY22&lt;&gt;"","#define "&amp;AT22&amp;" "&amp;AY22&amp;"&lt;end&gt; ","")&amp;"#define "&amp;AU22&amp;" "&amp;AZ22&amp;"&lt;end&gt;"</f>
        <v>#define AOFF_I 6&lt;end&gt; #define AOFF_IA 10&lt;end&gt; #define AOFF_IAA 14&lt;end&gt; #define ISIZ_IAAA  18&lt;end&gt;</v>
      </c>
      <c r="BG22" s="36" t="str">
        <f aca="false">IF(BA22&lt;&gt;"","#define "&amp;AQ22&amp;" "&amp;BA22&amp;"&lt;end&gt; ","")&amp;IF(BB22&lt;&gt;"","#define "&amp;AR22&amp;" "&amp;BB22&amp;"&lt;end&gt; ","")&amp;IF(BC22&lt;&gt;"","#define "&amp;AS22&amp;" "&amp;BC22&amp;"&lt;end&gt; ","")&amp;IF(BD22&lt;&gt;"","#define "&amp;AT22&amp;" "&amp;BD22&amp;"&lt;end&gt; ","")&amp;"#define "&amp;AU22&amp;" "&amp;BE22&amp;"&lt;end&gt;"</f>
        <v>#define AOFF_I 10&lt;end&gt; #define AOFF_IA 18&lt;end&gt; #define AOFF_IAA 26&lt;end&gt; #define ISIZ_IAAA  34&lt;end&gt;</v>
      </c>
      <c r="BH22" s="22" t="str">
        <f aca="false">"INSTDECODE_"&amp;D22&amp;IF(D22&lt;&gt;0,"_"&amp;CONCATENATE(Z22,AA22,AB22,AC22)&amp;"_"&amp;CONCATENATE(AD22,AE22,AF22,AG22),"")</f>
        <v>INSTDECODE_3_FFF_AAA</v>
      </c>
      <c r="BI22" s="22" t="n">
        <f aca="false">LEN(BH22)</f>
        <v>20</v>
      </c>
      <c r="BJ22" s="22" t="str">
        <f aca="false">IF(Z22&lt;&gt;"","DECODE_"&amp;VLOOKUP(AD22,$CC:$CD,2,0)&amp;"("&amp;BJ$2&amp;","&amp;IF(K22="MR","REF",VLOOKUP(F22,$BR:$BS,2,0))&amp;",Cpu"&amp;PROPER(IF(K22="MR","REF",VLOOKUP(F22,$BR:$BS,2,0)))&amp;","&amp;AQ22&amp;"); ", "")</f>
        <v>DECODE_ADR(1,FLO,CpuFlo,AOFF_I); </v>
      </c>
      <c r="BK22" s="22" t="str">
        <f aca="false">IF(AA22&lt;&gt;"","DECODE_"&amp;VLOOKUP(AE22,$CC:$CD,2,0)&amp;"("&amp;BK$2&amp;","&amp;IF(L22="MR","REF",VLOOKUP(G22,$BR:$BS,2,0))&amp;",Cpu"&amp;PROPER(IF(L22="MR","REF",VLOOKUP(G22,$BR:$BS,2,0)))&amp;","&amp;AR22&amp;"); ", "")</f>
        <v>DECODE_ADR(2,FLO,CpuFlo,AOFF_IA); </v>
      </c>
      <c r="BL22" s="22" t="str">
        <f aca="false">IF(AB22&lt;&gt;"","DECODE_"&amp;VLOOKUP(AF22,$CC:$CD,2,0)&amp;"("&amp;BL$2&amp;","&amp;IF(M22="MR","REF",VLOOKUP(H22,$BR:$BS,2,0))&amp;",Cpu"&amp;PROPER(IF(M22="MR","REF",VLOOKUP(H22,$BR:$BS,2,0)))&amp;","&amp;AS22&amp;"); ", "")</f>
        <v>DECODE_ADR(3,FLO,CpuFlo,AOFF_IAA); </v>
      </c>
      <c r="BM22" s="22" t="str">
        <f aca="false">IF(AC22&lt;&gt;"","DECODE_"&amp;VLOOKUP(AG22,$CC:$CD,2,0)&amp;"("&amp;BM$2&amp;","&amp;IF(N22="MR","REF",VLOOKUP(I22,$BR:$BS,2,0))&amp;",Cpu"&amp;PROPER(IF(N22="MR","REF",VLOOKUP(I22,$BR:$BS,2,0)))&amp;","&amp;AT22&amp;"); ", "")</f>
        <v/>
      </c>
      <c r="BN22" s="22" t="str">
        <f aca="false">IF(ISERROR(VLOOKUP(BO22,BO$2:BO21,1,0))=0,"X","")</f>
        <v>X</v>
      </c>
      <c r="BO22" s="22" t="str">
        <f aca="false">SUBSTITUTE("#define "&amp;BH22&amp;REPT(" ",28-LEN(BH22))&amp;BJ22&amp;BK22&amp;BL22&amp;BM22,"%","D")</f>
        <v>#define INSTDECODE_3_FFF_AAA        DECODE_ADR(1,FLO,CpuFlo,AOFF_I); DECODE_ADR(2,FLO,CpuFlo,AOFF_IA); DECODE_ADR(3,FLO,CpuFlo,AOFF_IAA); </v>
      </c>
      <c r="BP22" s="22" t="str">
        <f aca="false">"#define "&amp;SUBSTITUTE(BH22,"INSTDECODE_",IF(P22="X","JMP_","")&amp;IF(Q22="X","CONST_","")&amp;"INSTEND_")&amp;IF(Q22="X",REPT(" ",20-LEN(BH22)),IF(P22="X",REPT(" ",22-LEN(BH22)),REPT(" ",26-LEN(BH22))))&amp;" "&amp;IF(P22="X","","IP+="&amp;TRIM(AU22)&amp;"; "&amp;REPT(" ",10-LEN(TRIM(AU22))))&amp;IF(Q22="X","CONST_INST_DISPATCH;","PROG_INST_DISPATCH;")</f>
        <v>#define INSTEND_3_FFF_AAA       IP+=ISIZ_IAAA;  PROG_INST_DISPATCH;</v>
      </c>
      <c r="BQ22" s="22" t="str">
        <f aca="false">""</f>
        <v/>
      </c>
    </row>
    <row r="23" customFormat="false" ht="15.95" hidden="false" customHeight="true" outlineLevel="0" collapsed="false">
      <c r="A23" s="22" t="s">
        <v>451</v>
      </c>
      <c r="B23" s="22" t="s">
        <v>192</v>
      </c>
      <c r="C23" s="26" t="s">
        <v>29</v>
      </c>
      <c r="D23" s="27" t="n">
        <f aca="false">4-COUNTIF(F23:I23,".")</f>
        <v>3</v>
      </c>
      <c r="E23" s="27" t="str">
        <f aca="false">IF(ISERROR(SEARCH("Z",F23&amp;G23&amp;H23&amp;I23))=0,"X","-")</f>
        <v>-</v>
      </c>
      <c r="F23" s="26" t="s">
        <v>452</v>
      </c>
      <c r="G23" s="26" t="s">
        <v>452</v>
      </c>
      <c r="H23" s="26" t="s">
        <v>452</v>
      </c>
      <c r="I23" s="26" t="s">
        <v>28</v>
      </c>
      <c r="J23" s="27" t="str">
        <f aca="false">IF(OR(ISERROR(SEARCH(MID($J$2,1,1),F23&amp;G23&amp;H23&amp;I23))=0,ISERROR(SEARCH(MID($J$2,2,1),F23&amp;G23&amp;H23&amp;I23))=0),"X","-")</f>
        <v>-</v>
      </c>
      <c r="K23" s="26" t="s">
        <v>453</v>
      </c>
      <c r="L23" s="26" t="s">
        <v>453</v>
      </c>
      <c r="M23" s="26" t="s">
        <v>453</v>
      </c>
      <c r="N23" s="26" t="s">
        <v>28</v>
      </c>
      <c r="O23" s="28" t="str">
        <f aca="false">IF(OR(K23=$O$2,L23=$O$2,M23=$O$2,N23=$O$2),"X","-")</f>
        <v>-</v>
      </c>
      <c r="R23" s="22" t="s">
        <v>521</v>
      </c>
      <c r="S23" s="22" t="s">
        <v>9</v>
      </c>
      <c r="T23" s="22" t="s">
        <v>455</v>
      </c>
      <c r="U23" s="22" t="s">
        <v>455</v>
      </c>
      <c r="W23" s="30" t="str">
        <f aca="false">SUBSTITUTE(SUBSTITUTE(IF(AND(F23="%",K23&lt;&gt;"AD",K23&lt;&gt;"MR"),"Error1","Ok")&amp;" "&amp;IF(AND(G23="%",L23&lt;&gt;"AD",L23&lt;&gt;"MR"),"Error2","Ok")&amp;" "&amp;IF(AND(H23="%",M23&lt;&gt;"AD",M23&lt;&gt;"MR"),"Error3","Ok")&amp;" "&amp;IF(AND(I23="%",N23&lt;&gt;"AD",N23&lt;&gt;"MR"),"Error4","Ok"),"Ok Ok Ok Ok","Passed"),"Ok","")</f>
        <v>Passed</v>
      </c>
      <c r="X23" s="28" t="str">
        <f aca="false">IF(W23&lt;&gt;"Passed","--- Error ---",SUBSTITUTE(SUBSTITUTE(SUBSTITUTE(SUBSTITUTE(SUBSTITUTE(SUBSTITUTE(SUBSTITUTE(SUBSTITUTE(SUBSTITUTE(SUBSTITUTE(SUBSTITUTE(SUBSTITUTE(SUBSTITUTE(SUBSTITUTE(SUBSTITUTE(SUBSTITUTE(SUBSTITUTE(SUBSTITUTE($X$1, "&lt;mnemonic&gt;",""""&amp;B23&amp;""""&amp;REPT(" ",5-LEN(B23))), "&lt;argnr&gt;",D23), "&lt;type1&gt;",VLOOKUP(F23,BR:BZ,9,0)), "&lt;type2&gt;",VLOOKUP(G23,BR:BZ,9,0)), "&lt;type3&gt;",VLOOKUP(H23,BR:BZ,9,0)), "&lt;type4&gt;",VLOOKUP(I23,BR:BZ,9,0)), "&lt;mode1&gt;",VLOOKUP(K23, CB:CG,6,0)),"&lt;mode2&gt;",VLOOKUP(L23,CB:CG,6,0)),"&lt;mode3&gt;",VLOOKUP(M23,CB:CG,6,0)),"&lt;mode4&gt;",VLOOKUP(N23,CB:CG,6,0)), "."," "), "&lt;desc&gt;",R23), "&lt;size&gt;",AU23), "&lt;comma&gt;",IF(B24=""," ",",")),"&lt;off1&gt;",IF(AQ23&lt;&gt;"",AQ23,"0"&amp;REPT(" ",5+AQ$1-1))),"&lt;off2&gt;",IF(AR23&lt;&gt;"",AR23,"0"&amp;REPT(" ",5+AR$1-1))),"&lt;off3&gt;",IF(AS23&lt;&gt;"",AS23,"0"&amp;REPT(" ",5+AS$1-1))),"&lt;off4&gt;",IF(AT23&lt;&gt;"",AT23,"0"&amp;REPT(" ",5+AT$1-1))))</f>
        <v>{ "DIVc" ,3, ISIZ_IAAA , {CpuDataType::Char     ,CpuDataType::Char     ,CpuDataType::Char     ,(CpuDataType)0        }, {_AmdAddr,_AmdAddr,_AmdAddr,_AmdNull}, {AOFF_I,AOFF_IA,AOFF_IAA,0        } }, //Division (Char)</v>
      </c>
      <c r="Y23" s="31" t="s">
        <v>28</v>
      </c>
      <c r="Z23" s="22" t="str">
        <f aca="false">IF(F23&lt;&gt;".",IF(K23="MR","R",VLOOKUP(F23,$BR:$BT,3,0)),"")</f>
        <v>C</v>
      </c>
      <c r="AA23" s="22" t="str">
        <f aca="false">IF(G23&lt;&gt;".",IF(L23="MR","R",VLOOKUP(G23,$BR:$BT,3,0)),"")</f>
        <v>C</v>
      </c>
      <c r="AB23" s="22" t="str">
        <f aca="false">IF(H23&lt;&gt;".",IF(M23="MR","R",VLOOKUP(H23,$BR:$BT,3,0)),"")</f>
        <v>C</v>
      </c>
      <c r="AC23" s="22" t="str">
        <f aca="false">IF(I23&lt;&gt;".",IF(N23="MR","R",VLOOKUP(I23,$BR:$BT,3,0)),"")</f>
        <v/>
      </c>
      <c r="AD23" s="22" t="str">
        <f aca="false">IF(F23&lt;&gt;".",VLOOKUP(K23,$CB:$CC,2,0),"")</f>
        <v>A</v>
      </c>
      <c r="AE23" s="22" t="str">
        <f aca="false">IF(G23&lt;&gt;".",VLOOKUP(L23,$CB:$CC,2,0),"")</f>
        <v>A</v>
      </c>
      <c r="AF23" s="22" t="str">
        <f aca="false">IF(H23&lt;&gt;".",VLOOKUP(M23,$CB:$CC,2,0),"")</f>
        <v>A</v>
      </c>
      <c r="AG23" s="22" t="str">
        <f aca="false">IF(I23&lt;&gt;".",VLOOKUP(N23,$CB:$CC,2,0),"")</f>
        <v/>
      </c>
      <c r="AH23" s="22" t="str">
        <f aca="false">IF(AD23&lt;&gt;"",IF(OR(AD23="A",AD23="I"),"SZA",VLOOKUP(Z23,$BT$3:$BU$16,2,0)),"")</f>
        <v>SZA</v>
      </c>
      <c r="AI23" s="22" t="str">
        <f aca="false">IF(AE23&lt;&gt;"",IF(OR(AE23="A",AE23="I"),"SZA",VLOOKUP(AA23,$BT$3:$BU$16,2,0)),"")</f>
        <v>SZA</v>
      </c>
      <c r="AJ23" s="22" t="str">
        <f aca="false">IF(AF23&lt;&gt;"",IF(OR(AF23="A",AF23="I"),"SZA",VLOOKUP(AB23,$BT$3:$BU$16,2,0)),"")</f>
        <v>SZA</v>
      </c>
      <c r="AK23" s="22" t="str">
        <f aca="false">IF(AG23&lt;&gt;"",IF(OR(AG23="A",AG23="I"),"SZA",VLOOKUP(AC23,$BT$3:$BU$16,2,0)),"")</f>
        <v/>
      </c>
      <c r="AL23" s="22" t="str">
        <f aca="false">IF(AD23&lt;&gt;"","I","")</f>
        <v>I</v>
      </c>
      <c r="AM23" s="22" t="str">
        <f aca="false">SUBSTITUTE(IF(AE23&lt;&gt;"",AL23&amp;"+"&amp;AH23,""),"+SZ","")</f>
        <v>IA</v>
      </c>
      <c r="AN23" s="22" t="str">
        <f aca="false">SUBSTITUTE(IF(AF23&lt;&gt;"",AM23&amp;"+"&amp;AI23,""),"+SZ","")</f>
        <v>IAA</v>
      </c>
      <c r="AO23" s="22" t="str">
        <f aca="false">SUBSTITUTE(IF(AG23&lt;&gt;"",AN23&amp;"+"&amp;AJ23,""),"+SZ","")</f>
        <v/>
      </c>
      <c r="AP23" s="22" t="str">
        <f aca="false">SUBSTITUTE("I"&amp;IF(AH23&lt;&gt;"","+"&amp;AH23,"")&amp;IF(AI23&lt;&gt;"","+"&amp;AI23,"")&amp;IF(AJ23&lt;&gt;"","+"&amp;AJ23,"")&amp;IF(AK23&lt;&gt;"","+"&amp;AK23,""),"+SZ","")</f>
        <v>IAAA</v>
      </c>
      <c r="AQ23" s="22" t="str">
        <f aca="false">IF(Z23&lt;&gt;"","AOFF_"&amp;AL23&amp;REPT(" ",AQ$1-LEN(AL23)),"")</f>
        <v>AOFF_I</v>
      </c>
      <c r="AR23" s="22" t="str">
        <f aca="false">IF(AA23&lt;&gt;"","AOFF_"&amp;AM23&amp;REPT(" ",AR$1-LEN(AM23)),"")</f>
        <v>AOFF_IA</v>
      </c>
      <c r="AS23" s="22" t="str">
        <f aca="false">IF(AB23&lt;&gt;"","AOFF_"&amp;AN23&amp;REPT(" ",AS$1-LEN(AN23)),"")</f>
        <v>AOFF_IAA</v>
      </c>
      <c r="AT23" s="22" t="str">
        <f aca="false">IF(AC23&lt;&gt;"","AOFF_"&amp;AO23&amp;REPT(" ",AT$1-LEN(AO23)),"")</f>
        <v/>
      </c>
      <c r="AU23" s="22" t="str">
        <f aca="false">"ISIZ_"&amp;AP23&amp;REPT(" ",$AU$1-LEN(AP23))</f>
        <v>ISIZ_IAAA </v>
      </c>
      <c r="AV23" s="26" t="n">
        <f aca="false">IF(Z23&lt;&gt;"",6,"")</f>
        <v>6</v>
      </c>
      <c r="AW23" s="26" t="n">
        <f aca="false">IF(AA23&lt;&gt;"",AV23+VLOOKUP(AH23,$BU$2:$BV$17,2,0),"")</f>
        <v>10</v>
      </c>
      <c r="AX23" s="26" t="n">
        <f aca="false">IF(AB23&lt;&gt;"",AW23+VLOOKUP(AI23,$BU$2:$BV$17,2,0),"")</f>
        <v>14</v>
      </c>
      <c r="AY23" s="26" t="str">
        <f aca="false">IF(AC23&lt;&gt;"",AX23+VLOOKUP(AJ23,$BU$2:$BV$17,2,0),"")</f>
        <v/>
      </c>
      <c r="AZ23" s="26" t="n">
        <f aca="false">6+IF(Z23&lt;&gt;"",VLOOKUP(AH23,$BU$2:$BV$17,2,0),0)+IF(AA23&lt;&gt;"",VLOOKUP(AI23,$BU$2:$BV$17,2,0),0)+IF(AB23&lt;&gt;"",VLOOKUP(AJ23,$BU$2:$BV$17,2,0),0)+IF(AC23&lt;&gt;"",VLOOKUP(AK23,$BU$2:$BV$17,2,0),0)</f>
        <v>18</v>
      </c>
      <c r="BA23" s="26" t="n">
        <f aca="false">IF(Z23&lt;&gt;"",10,"")</f>
        <v>10</v>
      </c>
      <c r="BB23" s="26" t="n">
        <f aca="false">IF(AA23&lt;&gt;"",BA23+VLOOKUP(AH23,$BU$2:$BW$17,3,0),"")</f>
        <v>18</v>
      </c>
      <c r="BC23" s="26" t="n">
        <f aca="false">IF(AB23&lt;&gt;"",BB23+VLOOKUP(AI23,$BU$2:$BW$17,3,0),"")</f>
        <v>26</v>
      </c>
      <c r="BD23" s="26" t="str">
        <f aca="false">IF(AC23&lt;&gt;"",BC23+VLOOKUP(AJ23,$BU$2:$BW$17,3,0),"")</f>
        <v/>
      </c>
      <c r="BE23" s="26" t="n">
        <f aca="false">10+IF(Z23&lt;&gt;"",VLOOKUP(AH23,$BU$2:$BW$17,3,0),0)+IF(AA23&lt;&gt;"",VLOOKUP(AI23,$BU$2:$BW$17,3,0),0)+IF(AB23&lt;&gt;"",VLOOKUP(AJ23,$BU$2:$BW$17,3,0),0)+IF(AC23&lt;&gt;"",VLOOKUP(AK23,$BU$2:$BW$17,3,0),0)</f>
        <v>34</v>
      </c>
      <c r="BF23" s="36" t="str">
        <f aca="false">IF(AV23&lt;&gt;"","#define "&amp;AQ23&amp;" "&amp;AV23&amp;"&lt;end&gt; ","")&amp;IF(AW23&lt;&gt;"","#define "&amp;AR23&amp;" "&amp;AW23&amp;"&lt;end&gt; ","")&amp;IF(AX23&lt;&gt;"","#define "&amp;AS23&amp;" "&amp;AX23&amp;"&lt;end&gt; ","")&amp;IF(AY23&lt;&gt;"","#define "&amp;AT23&amp;" "&amp;AY23&amp;"&lt;end&gt; ","")&amp;"#define "&amp;AU23&amp;" "&amp;AZ23&amp;"&lt;end&gt;"</f>
        <v>#define AOFF_I 6&lt;end&gt; #define AOFF_IA 10&lt;end&gt; #define AOFF_IAA 14&lt;end&gt; #define ISIZ_IAAA  18&lt;end&gt;</v>
      </c>
      <c r="BG23" s="36" t="str">
        <f aca="false">IF(BA23&lt;&gt;"","#define "&amp;AQ23&amp;" "&amp;BA23&amp;"&lt;end&gt; ","")&amp;IF(BB23&lt;&gt;"","#define "&amp;AR23&amp;" "&amp;BB23&amp;"&lt;end&gt; ","")&amp;IF(BC23&lt;&gt;"","#define "&amp;AS23&amp;" "&amp;BC23&amp;"&lt;end&gt; ","")&amp;IF(BD23&lt;&gt;"","#define "&amp;AT23&amp;" "&amp;BD23&amp;"&lt;end&gt; ","")&amp;"#define "&amp;AU23&amp;" "&amp;BE23&amp;"&lt;end&gt;"</f>
        <v>#define AOFF_I 10&lt;end&gt; #define AOFF_IA 18&lt;end&gt; #define AOFF_IAA 26&lt;end&gt; #define ISIZ_IAAA  34&lt;end&gt;</v>
      </c>
      <c r="BH23" s="22" t="str">
        <f aca="false">"INSTDECODE_"&amp;D23&amp;IF(D23&lt;&gt;0,"_"&amp;CONCATENATE(Z23,AA23,AB23,AC23)&amp;"_"&amp;CONCATENATE(AD23,AE23,AF23,AG23),"")</f>
        <v>INSTDECODE_3_CCC_AAA</v>
      </c>
      <c r="BI23" s="22" t="n">
        <f aca="false">LEN(BH23)</f>
        <v>20</v>
      </c>
      <c r="BJ23" s="22" t="str">
        <f aca="false">IF(Z23&lt;&gt;"","DECODE_"&amp;VLOOKUP(AD23,$CC:$CD,2,0)&amp;"("&amp;BJ$2&amp;","&amp;IF(K23="MR","REF",VLOOKUP(F23,$BR:$BS,2,0))&amp;",Cpu"&amp;PROPER(IF(K23="MR","REF",VLOOKUP(F23,$BR:$BS,2,0)))&amp;","&amp;AQ23&amp;"); ", "")</f>
        <v>DECODE_ADR(1,CHR,CpuChr,AOFF_I); </v>
      </c>
      <c r="BK23" s="22" t="str">
        <f aca="false">IF(AA23&lt;&gt;"","DECODE_"&amp;VLOOKUP(AE23,$CC:$CD,2,0)&amp;"("&amp;BK$2&amp;","&amp;IF(L23="MR","REF",VLOOKUP(G23,$BR:$BS,2,0))&amp;",Cpu"&amp;PROPER(IF(L23="MR","REF",VLOOKUP(G23,$BR:$BS,2,0)))&amp;","&amp;AR23&amp;"); ", "")</f>
        <v>DECODE_ADR(2,CHR,CpuChr,AOFF_IA); </v>
      </c>
      <c r="BL23" s="22" t="str">
        <f aca="false">IF(AB23&lt;&gt;"","DECODE_"&amp;VLOOKUP(AF23,$CC:$CD,2,0)&amp;"("&amp;BL$2&amp;","&amp;IF(M23="MR","REF",VLOOKUP(H23,$BR:$BS,2,0))&amp;",Cpu"&amp;PROPER(IF(M23="MR","REF",VLOOKUP(H23,$BR:$BS,2,0)))&amp;","&amp;AS23&amp;"); ", "")</f>
        <v>DECODE_ADR(3,CHR,CpuChr,AOFF_IAA); </v>
      </c>
      <c r="BM23" s="22" t="str">
        <f aca="false">IF(AC23&lt;&gt;"","DECODE_"&amp;VLOOKUP(AG23,$CC:$CD,2,0)&amp;"("&amp;BM$2&amp;","&amp;IF(N23="MR","REF",VLOOKUP(I23,$BR:$BS,2,0))&amp;",Cpu"&amp;PROPER(IF(N23="MR","REF",VLOOKUP(I23,$BR:$BS,2,0)))&amp;","&amp;AT23&amp;"); ", "")</f>
        <v/>
      </c>
      <c r="BN23" s="22" t="str">
        <f aca="false">IF(ISERROR(VLOOKUP(BO23,BO$2:BO22,1,0))=0,"X","")</f>
        <v>X</v>
      </c>
      <c r="BO23" s="22" t="str">
        <f aca="false">SUBSTITUTE("#define "&amp;BH23&amp;REPT(" ",28-LEN(BH23))&amp;BJ23&amp;BK23&amp;BL23&amp;BM23,"%","D")</f>
        <v>#define INSTDECODE_3_CCC_AAA        DECODE_ADR(1,CHR,CpuChr,AOFF_I); DECODE_ADR(2,CHR,CpuChr,AOFF_IA); DECODE_ADR(3,CHR,CpuChr,AOFF_IAA); </v>
      </c>
      <c r="BP23" s="22" t="str">
        <f aca="false">"#define "&amp;SUBSTITUTE(BH23,"INSTDECODE_",IF(P23="X","JMP_","")&amp;IF(Q23="X","CONST_","")&amp;"INSTEND_")&amp;IF(Q23="X",REPT(" ",20-LEN(BH23)),IF(P23="X",REPT(" ",22-LEN(BH23)),REPT(" ",26-LEN(BH23))))&amp;" "&amp;IF(P23="X","","IP+="&amp;TRIM(AU23)&amp;"; "&amp;REPT(" ",10-LEN(TRIM(AU23))))&amp;IF(Q23="X","CONST_INST_DISPATCH;","PROG_INST_DISPATCH;")</f>
        <v>#define INSTEND_3_CCC_AAA       IP+=ISIZ_IAAA;  PROG_INST_DISPATCH;</v>
      </c>
      <c r="BQ23" s="22" t="str">
        <f aca="false">""</f>
        <v/>
      </c>
    </row>
    <row r="24" customFormat="false" ht="15.95" hidden="false" customHeight="true" outlineLevel="0" collapsed="false">
      <c r="A24" s="22" t="s">
        <v>451</v>
      </c>
      <c r="B24" s="22" t="s">
        <v>193</v>
      </c>
      <c r="C24" s="26" t="s">
        <v>29</v>
      </c>
      <c r="D24" s="27" t="n">
        <f aca="false">4-COUNTIF(F24:I24,".")</f>
        <v>3</v>
      </c>
      <c r="E24" s="27" t="str">
        <f aca="false">IF(ISERROR(SEARCH("Z",F24&amp;G24&amp;H24&amp;I24))=0,"X","-")</f>
        <v>-</v>
      </c>
      <c r="F24" s="26" t="s">
        <v>463</v>
      </c>
      <c r="G24" s="26" t="s">
        <v>463</v>
      </c>
      <c r="H24" s="26" t="s">
        <v>463</v>
      </c>
      <c r="I24" s="26" t="s">
        <v>28</v>
      </c>
      <c r="J24" s="27" t="str">
        <f aca="false">IF(OR(ISERROR(SEARCH(MID($J$2,1,1),F24&amp;G24&amp;H24&amp;I24))=0,ISERROR(SEARCH(MID($J$2,2,1),F24&amp;G24&amp;H24&amp;I24))=0),"X","-")</f>
        <v>-</v>
      </c>
      <c r="K24" s="26" t="s">
        <v>453</v>
      </c>
      <c r="L24" s="26" t="s">
        <v>453</v>
      </c>
      <c r="M24" s="26" t="s">
        <v>453</v>
      </c>
      <c r="N24" s="26" t="s">
        <v>28</v>
      </c>
      <c r="O24" s="28" t="str">
        <f aca="false">IF(OR(K24=$O$2,L24=$O$2,M24=$O$2,N24=$O$2),"X","-")</f>
        <v>-</v>
      </c>
      <c r="R24" s="22" t="s">
        <v>522</v>
      </c>
      <c r="S24" s="22" t="s">
        <v>9</v>
      </c>
      <c r="T24" s="22" t="s">
        <v>455</v>
      </c>
      <c r="U24" s="22" t="s">
        <v>455</v>
      </c>
      <c r="W24" s="30" t="str">
        <f aca="false">SUBSTITUTE(SUBSTITUTE(IF(AND(F24="%",K24&lt;&gt;"AD",K24&lt;&gt;"MR"),"Error1","Ok")&amp;" "&amp;IF(AND(G24="%",L24&lt;&gt;"AD",L24&lt;&gt;"MR"),"Error2","Ok")&amp;" "&amp;IF(AND(H24="%",M24&lt;&gt;"AD",M24&lt;&gt;"MR"),"Error3","Ok")&amp;" "&amp;IF(AND(I24="%",N24&lt;&gt;"AD",N24&lt;&gt;"MR"),"Error4","Ok"),"Ok Ok Ok Ok","Passed"),"Ok","")</f>
        <v>Passed</v>
      </c>
      <c r="X24" s="28" t="str">
        <f aca="false">IF(W24&lt;&gt;"Passed","--- Error ---",SUBSTITUTE(SUBSTITUTE(SUBSTITUTE(SUBSTITUTE(SUBSTITUTE(SUBSTITUTE(SUBSTITUTE(SUBSTITUTE(SUBSTITUTE(SUBSTITUTE(SUBSTITUTE(SUBSTITUTE(SUBSTITUTE(SUBSTITUTE(SUBSTITUTE(SUBSTITUTE(SUBSTITUTE(SUBSTITUTE($X$1, "&lt;mnemonic&gt;",""""&amp;B24&amp;""""&amp;REPT(" ",5-LEN(B24))), "&lt;argnr&gt;",D24), "&lt;type1&gt;",VLOOKUP(F24,BR:BZ,9,0)), "&lt;type2&gt;",VLOOKUP(G24,BR:BZ,9,0)), "&lt;type3&gt;",VLOOKUP(H24,BR:BZ,9,0)), "&lt;type4&gt;",VLOOKUP(I24,BR:BZ,9,0)), "&lt;mode1&gt;",VLOOKUP(K24, CB:CG,6,0)),"&lt;mode2&gt;",VLOOKUP(L24,CB:CG,6,0)),"&lt;mode3&gt;",VLOOKUP(M24,CB:CG,6,0)),"&lt;mode4&gt;",VLOOKUP(N24,CB:CG,6,0)), "."," "), "&lt;desc&gt;",R24), "&lt;size&gt;",AU24), "&lt;comma&gt;",IF(B25=""," ",",")),"&lt;off1&gt;",IF(AQ24&lt;&gt;"",AQ24,"0"&amp;REPT(" ",5+AQ$1-1))),"&lt;off2&gt;",IF(AR24&lt;&gt;"",AR24,"0"&amp;REPT(" ",5+AR$1-1))),"&lt;off3&gt;",IF(AS24&lt;&gt;"",AS24,"0"&amp;REPT(" ",5+AS$1-1))),"&lt;off4&gt;",IF(AT24&lt;&gt;"",AT24,"0"&amp;REPT(" ",5+AT$1-1))))</f>
        <v>{ "DIVw" ,3, ISIZ_IAAA , {CpuDataType::Short    ,CpuDataType::Short    ,CpuDataType::Short    ,(CpuDataType)0        }, {_AmdAddr,_AmdAddr,_AmdAddr,_AmdNull}, {AOFF_I,AOFF_IA,AOFF_IAA,0        } }, //Division (Short)</v>
      </c>
      <c r="Y24" s="31" t="s">
        <v>28</v>
      </c>
      <c r="Z24" s="22" t="str">
        <f aca="false">IF(F24&lt;&gt;".",IF(K24="MR","R",VLOOKUP(F24,$BR:$BT,3,0)),"")</f>
        <v>W</v>
      </c>
      <c r="AA24" s="22" t="str">
        <f aca="false">IF(G24&lt;&gt;".",IF(L24="MR","R",VLOOKUP(G24,$BR:$BT,3,0)),"")</f>
        <v>W</v>
      </c>
      <c r="AB24" s="22" t="str">
        <f aca="false">IF(H24&lt;&gt;".",IF(M24="MR","R",VLOOKUP(H24,$BR:$BT,3,0)),"")</f>
        <v>W</v>
      </c>
      <c r="AC24" s="22" t="str">
        <f aca="false">IF(I24&lt;&gt;".",IF(N24="MR","R",VLOOKUP(I24,$BR:$BT,3,0)),"")</f>
        <v/>
      </c>
      <c r="AD24" s="22" t="str">
        <f aca="false">IF(F24&lt;&gt;".",VLOOKUP(K24,$CB:$CC,2,0),"")</f>
        <v>A</v>
      </c>
      <c r="AE24" s="22" t="str">
        <f aca="false">IF(G24&lt;&gt;".",VLOOKUP(L24,$CB:$CC,2,0),"")</f>
        <v>A</v>
      </c>
      <c r="AF24" s="22" t="str">
        <f aca="false">IF(H24&lt;&gt;".",VLOOKUP(M24,$CB:$CC,2,0),"")</f>
        <v>A</v>
      </c>
      <c r="AG24" s="22" t="str">
        <f aca="false">IF(I24&lt;&gt;".",VLOOKUP(N24,$CB:$CC,2,0),"")</f>
        <v/>
      </c>
      <c r="AH24" s="22" t="str">
        <f aca="false">IF(AD24&lt;&gt;"",IF(OR(AD24="A",AD24="I"),"SZA",VLOOKUP(Z24,$BT$3:$BU$16,2,0)),"")</f>
        <v>SZA</v>
      </c>
      <c r="AI24" s="22" t="str">
        <f aca="false">IF(AE24&lt;&gt;"",IF(OR(AE24="A",AE24="I"),"SZA",VLOOKUP(AA24,$BT$3:$BU$16,2,0)),"")</f>
        <v>SZA</v>
      </c>
      <c r="AJ24" s="22" t="str">
        <f aca="false">IF(AF24&lt;&gt;"",IF(OR(AF24="A",AF24="I"),"SZA",VLOOKUP(AB24,$BT$3:$BU$16,2,0)),"")</f>
        <v>SZA</v>
      </c>
      <c r="AK24" s="22" t="str">
        <f aca="false">IF(AG24&lt;&gt;"",IF(OR(AG24="A",AG24="I"),"SZA",VLOOKUP(AC24,$BT$3:$BU$16,2,0)),"")</f>
        <v/>
      </c>
      <c r="AL24" s="22" t="str">
        <f aca="false">IF(AD24&lt;&gt;"","I","")</f>
        <v>I</v>
      </c>
      <c r="AM24" s="22" t="str">
        <f aca="false">SUBSTITUTE(IF(AE24&lt;&gt;"",AL24&amp;"+"&amp;AH24,""),"+SZ","")</f>
        <v>IA</v>
      </c>
      <c r="AN24" s="22" t="str">
        <f aca="false">SUBSTITUTE(IF(AF24&lt;&gt;"",AM24&amp;"+"&amp;AI24,""),"+SZ","")</f>
        <v>IAA</v>
      </c>
      <c r="AO24" s="22" t="str">
        <f aca="false">SUBSTITUTE(IF(AG24&lt;&gt;"",AN24&amp;"+"&amp;AJ24,""),"+SZ","")</f>
        <v/>
      </c>
      <c r="AP24" s="22" t="str">
        <f aca="false">SUBSTITUTE("I"&amp;IF(AH24&lt;&gt;"","+"&amp;AH24,"")&amp;IF(AI24&lt;&gt;"","+"&amp;AI24,"")&amp;IF(AJ24&lt;&gt;"","+"&amp;AJ24,"")&amp;IF(AK24&lt;&gt;"","+"&amp;AK24,""),"+SZ","")</f>
        <v>IAAA</v>
      </c>
      <c r="AQ24" s="22" t="str">
        <f aca="false">IF(Z24&lt;&gt;"","AOFF_"&amp;AL24&amp;REPT(" ",AQ$1-LEN(AL24)),"")</f>
        <v>AOFF_I</v>
      </c>
      <c r="AR24" s="22" t="str">
        <f aca="false">IF(AA24&lt;&gt;"","AOFF_"&amp;AM24&amp;REPT(" ",AR$1-LEN(AM24)),"")</f>
        <v>AOFF_IA</v>
      </c>
      <c r="AS24" s="22" t="str">
        <f aca="false">IF(AB24&lt;&gt;"","AOFF_"&amp;AN24&amp;REPT(" ",AS$1-LEN(AN24)),"")</f>
        <v>AOFF_IAA</v>
      </c>
      <c r="AT24" s="22" t="str">
        <f aca="false">IF(AC24&lt;&gt;"","AOFF_"&amp;AO24&amp;REPT(" ",AT$1-LEN(AO24)),"")</f>
        <v/>
      </c>
      <c r="AU24" s="22" t="str">
        <f aca="false">"ISIZ_"&amp;AP24&amp;REPT(" ",$AU$1-LEN(AP24))</f>
        <v>ISIZ_IAAA </v>
      </c>
      <c r="AV24" s="26" t="n">
        <f aca="false">IF(Z24&lt;&gt;"",6,"")</f>
        <v>6</v>
      </c>
      <c r="AW24" s="26" t="n">
        <f aca="false">IF(AA24&lt;&gt;"",AV24+VLOOKUP(AH24,$BU$2:$BV$17,2,0),"")</f>
        <v>10</v>
      </c>
      <c r="AX24" s="26" t="n">
        <f aca="false">IF(AB24&lt;&gt;"",AW24+VLOOKUP(AI24,$BU$2:$BV$17,2,0),"")</f>
        <v>14</v>
      </c>
      <c r="AY24" s="26" t="str">
        <f aca="false">IF(AC24&lt;&gt;"",AX24+VLOOKUP(AJ24,$BU$2:$BV$17,2,0),"")</f>
        <v/>
      </c>
      <c r="AZ24" s="26" t="n">
        <f aca="false">6+IF(Z24&lt;&gt;"",VLOOKUP(AH24,$BU$2:$BV$17,2,0),0)+IF(AA24&lt;&gt;"",VLOOKUP(AI24,$BU$2:$BV$17,2,0),0)+IF(AB24&lt;&gt;"",VLOOKUP(AJ24,$BU$2:$BV$17,2,0),0)+IF(AC24&lt;&gt;"",VLOOKUP(AK24,$BU$2:$BV$17,2,0),0)</f>
        <v>18</v>
      </c>
      <c r="BA24" s="26" t="n">
        <f aca="false">IF(Z24&lt;&gt;"",10,"")</f>
        <v>10</v>
      </c>
      <c r="BB24" s="26" t="n">
        <f aca="false">IF(AA24&lt;&gt;"",BA24+VLOOKUP(AH24,$BU$2:$BW$17,3,0),"")</f>
        <v>18</v>
      </c>
      <c r="BC24" s="26" t="n">
        <f aca="false">IF(AB24&lt;&gt;"",BB24+VLOOKUP(AI24,$BU$2:$BW$17,3,0),"")</f>
        <v>26</v>
      </c>
      <c r="BD24" s="26" t="str">
        <f aca="false">IF(AC24&lt;&gt;"",BC24+VLOOKUP(AJ24,$BU$2:$BW$17,3,0),"")</f>
        <v/>
      </c>
      <c r="BE24" s="26" t="n">
        <f aca="false">10+IF(Z24&lt;&gt;"",VLOOKUP(AH24,$BU$2:$BW$17,3,0),0)+IF(AA24&lt;&gt;"",VLOOKUP(AI24,$BU$2:$BW$17,3,0),0)+IF(AB24&lt;&gt;"",VLOOKUP(AJ24,$BU$2:$BW$17,3,0),0)+IF(AC24&lt;&gt;"",VLOOKUP(AK24,$BU$2:$BW$17,3,0),0)</f>
        <v>34</v>
      </c>
      <c r="BF24" s="36" t="str">
        <f aca="false">IF(AV24&lt;&gt;"","#define "&amp;AQ24&amp;" "&amp;AV24&amp;"&lt;end&gt; ","")&amp;IF(AW24&lt;&gt;"","#define "&amp;AR24&amp;" "&amp;AW24&amp;"&lt;end&gt; ","")&amp;IF(AX24&lt;&gt;"","#define "&amp;AS24&amp;" "&amp;AX24&amp;"&lt;end&gt; ","")&amp;IF(AY24&lt;&gt;"","#define "&amp;AT24&amp;" "&amp;AY24&amp;"&lt;end&gt; ","")&amp;"#define "&amp;AU24&amp;" "&amp;AZ24&amp;"&lt;end&gt;"</f>
        <v>#define AOFF_I 6&lt;end&gt; #define AOFF_IA 10&lt;end&gt; #define AOFF_IAA 14&lt;end&gt; #define ISIZ_IAAA  18&lt;end&gt;</v>
      </c>
      <c r="BG24" s="36" t="str">
        <f aca="false">IF(BA24&lt;&gt;"","#define "&amp;AQ24&amp;" "&amp;BA24&amp;"&lt;end&gt; ","")&amp;IF(BB24&lt;&gt;"","#define "&amp;AR24&amp;" "&amp;BB24&amp;"&lt;end&gt; ","")&amp;IF(BC24&lt;&gt;"","#define "&amp;AS24&amp;" "&amp;BC24&amp;"&lt;end&gt; ","")&amp;IF(BD24&lt;&gt;"","#define "&amp;AT24&amp;" "&amp;BD24&amp;"&lt;end&gt; ","")&amp;"#define "&amp;AU24&amp;" "&amp;BE24&amp;"&lt;end&gt;"</f>
        <v>#define AOFF_I 10&lt;end&gt; #define AOFF_IA 18&lt;end&gt; #define AOFF_IAA 26&lt;end&gt; #define ISIZ_IAAA  34&lt;end&gt;</v>
      </c>
      <c r="BH24" s="22" t="str">
        <f aca="false">"INSTDECODE_"&amp;D24&amp;IF(D24&lt;&gt;0,"_"&amp;CONCATENATE(Z24,AA24,AB24,AC24)&amp;"_"&amp;CONCATENATE(AD24,AE24,AF24,AG24),"")</f>
        <v>INSTDECODE_3_WWW_AAA</v>
      </c>
      <c r="BI24" s="22" t="n">
        <f aca="false">LEN(BH24)</f>
        <v>20</v>
      </c>
      <c r="BJ24" s="22" t="str">
        <f aca="false">IF(Z24&lt;&gt;"","DECODE_"&amp;VLOOKUP(AD24,$CC:$CD,2,0)&amp;"("&amp;BJ$2&amp;","&amp;IF(K24="MR","REF",VLOOKUP(F24,$BR:$BS,2,0))&amp;",Cpu"&amp;PROPER(IF(K24="MR","REF",VLOOKUP(F24,$BR:$BS,2,0)))&amp;","&amp;AQ24&amp;"); ", "")</f>
        <v>DECODE_ADR(1,SHR,CpuShr,AOFF_I); </v>
      </c>
      <c r="BK24" s="22" t="str">
        <f aca="false">IF(AA24&lt;&gt;"","DECODE_"&amp;VLOOKUP(AE24,$CC:$CD,2,0)&amp;"("&amp;BK$2&amp;","&amp;IF(L24="MR","REF",VLOOKUP(G24,$BR:$BS,2,0))&amp;",Cpu"&amp;PROPER(IF(L24="MR","REF",VLOOKUP(G24,$BR:$BS,2,0)))&amp;","&amp;AR24&amp;"); ", "")</f>
        <v>DECODE_ADR(2,SHR,CpuShr,AOFF_IA); </v>
      </c>
      <c r="BL24" s="22" t="str">
        <f aca="false">IF(AB24&lt;&gt;"","DECODE_"&amp;VLOOKUP(AF24,$CC:$CD,2,0)&amp;"("&amp;BL$2&amp;","&amp;IF(M24="MR","REF",VLOOKUP(H24,$BR:$BS,2,0))&amp;",Cpu"&amp;PROPER(IF(M24="MR","REF",VLOOKUP(H24,$BR:$BS,2,0)))&amp;","&amp;AS24&amp;"); ", "")</f>
        <v>DECODE_ADR(3,SHR,CpuShr,AOFF_IAA); </v>
      </c>
      <c r="BM24" s="22" t="str">
        <f aca="false">IF(AC24&lt;&gt;"","DECODE_"&amp;VLOOKUP(AG24,$CC:$CD,2,0)&amp;"("&amp;BM$2&amp;","&amp;IF(N24="MR","REF",VLOOKUP(I24,$BR:$BS,2,0))&amp;",Cpu"&amp;PROPER(IF(N24="MR","REF",VLOOKUP(I24,$BR:$BS,2,0)))&amp;","&amp;AT24&amp;"); ", "")</f>
        <v/>
      </c>
      <c r="BN24" s="22" t="str">
        <f aca="false">IF(ISERROR(VLOOKUP(BO24,BO$2:BO23,1,0))=0,"X","")</f>
        <v>X</v>
      </c>
      <c r="BO24" s="22" t="str">
        <f aca="false">SUBSTITUTE("#define "&amp;BH24&amp;REPT(" ",28-LEN(BH24))&amp;BJ24&amp;BK24&amp;BL24&amp;BM24,"%","D")</f>
        <v>#define INSTDECODE_3_WWW_AAA        DECODE_ADR(1,SHR,CpuShr,AOFF_I); DECODE_ADR(2,SHR,CpuShr,AOFF_IA); DECODE_ADR(3,SHR,CpuShr,AOFF_IAA); </v>
      </c>
      <c r="BP24" s="22" t="str">
        <f aca="false">"#define "&amp;SUBSTITUTE(BH24,"INSTDECODE_",IF(P24="X","JMP_","")&amp;IF(Q24="X","CONST_","")&amp;"INSTEND_")&amp;IF(Q24="X",REPT(" ",20-LEN(BH24)),IF(P24="X",REPT(" ",22-LEN(BH24)),REPT(" ",26-LEN(BH24))))&amp;" "&amp;IF(P24="X","","IP+="&amp;TRIM(AU24)&amp;"; "&amp;REPT(" ",10-LEN(TRIM(AU24))))&amp;IF(Q24="X","CONST_INST_DISPATCH;","PROG_INST_DISPATCH;")</f>
        <v>#define INSTEND_3_WWW_AAA       IP+=ISIZ_IAAA;  PROG_INST_DISPATCH;</v>
      </c>
      <c r="BQ24" s="22" t="str">
        <f aca="false">""</f>
        <v/>
      </c>
    </row>
    <row r="25" customFormat="false" ht="15.95" hidden="false" customHeight="true" outlineLevel="0" collapsed="false">
      <c r="A25" s="22" t="s">
        <v>451</v>
      </c>
      <c r="B25" s="22" t="s">
        <v>194</v>
      </c>
      <c r="C25" s="26" t="s">
        <v>29</v>
      </c>
      <c r="D25" s="27" t="n">
        <f aca="false">4-COUNTIF(F25:I25,".")</f>
        <v>3</v>
      </c>
      <c r="E25" s="27" t="str">
        <f aca="false">IF(ISERROR(SEARCH("Z",F25&amp;G25&amp;H25&amp;I25))=0,"X","-")</f>
        <v>-</v>
      </c>
      <c r="F25" s="26" t="s">
        <v>470</v>
      </c>
      <c r="G25" s="26" t="s">
        <v>470</v>
      </c>
      <c r="H25" s="26" t="s">
        <v>470</v>
      </c>
      <c r="I25" s="26" t="s">
        <v>28</v>
      </c>
      <c r="J25" s="27" t="str">
        <f aca="false">IF(OR(ISERROR(SEARCH(MID($J$2,1,1),F25&amp;G25&amp;H25&amp;I25))=0,ISERROR(SEARCH(MID($J$2,2,1),F25&amp;G25&amp;H25&amp;I25))=0),"X","-")</f>
        <v>-</v>
      </c>
      <c r="K25" s="26" t="s">
        <v>453</v>
      </c>
      <c r="L25" s="26" t="s">
        <v>453</v>
      </c>
      <c r="M25" s="26" t="s">
        <v>453</v>
      </c>
      <c r="N25" s="26" t="s">
        <v>28</v>
      </c>
      <c r="O25" s="28" t="str">
        <f aca="false">IF(OR(K25=$O$2,L25=$O$2,M25=$O$2,N25=$O$2),"X","-")</f>
        <v>-</v>
      </c>
      <c r="R25" s="22" t="s">
        <v>523</v>
      </c>
      <c r="S25" s="22" t="s">
        <v>9</v>
      </c>
      <c r="T25" s="22" t="s">
        <v>455</v>
      </c>
      <c r="U25" s="22" t="s">
        <v>455</v>
      </c>
      <c r="W25" s="30" t="str">
        <f aca="false">SUBSTITUTE(SUBSTITUTE(IF(AND(F25="%",K25&lt;&gt;"AD",K25&lt;&gt;"MR"),"Error1","Ok")&amp;" "&amp;IF(AND(G25="%",L25&lt;&gt;"AD",L25&lt;&gt;"MR"),"Error2","Ok")&amp;" "&amp;IF(AND(H25="%",M25&lt;&gt;"AD",M25&lt;&gt;"MR"),"Error3","Ok")&amp;" "&amp;IF(AND(I25="%",N25&lt;&gt;"AD",N25&lt;&gt;"MR"),"Error4","Ok"),"Ok Ok Ok Ok","Passed"),"Ok","")</f>
        <v>Passed</v>
      </c>
      <c r="X25" s="28" t="str">
        <f aca="false">IF(W25&lt;&gt;"Passed","--- Error ---",SUBSTITUTE(SUBSTITUTE(SUBSTITUTE(SUBSTITUTE(SUBSTITUTE(SUBSTITUTE(SUBSTITUTE(SUBSTITUTE(SUBSTITUTE(SUBSTITUTE(SUBSTITUTE(SUBSTITUTE(SUBSTITUTE(SUBSTITUTE(SUBSTITUTE(SUBSTITUTE(SUBSTITUTE(SUBSTITUTE($X$1, "&lt;mnemonic&gt;",""""&amp;B25&amp;""""&amp;REPT(" ",5-LEN(B25))), "&lt;argnr&gt;",D25), "&lt;type1&gt;",VLOOKUP(F25,BR:BZ,9,0)), "&lt;type2&gt;",VLOOKUP(G25,BR:BZ,9,0)), "&lt;type3&gt;",VLOOKUP(H25,BR:BZ,9,0)), "&lt;type4&gt;",VLOOKUP(I25,BR:BZ,9,0)), "&lt;mode1&gt;",VLOOKUP(K25, CB:CG,6,0)),"&lt;mode2&gt;",VLOOKUP(L25,CB:CG,6,0)),"&lt;mode3&gt;",VLOOKUP(M25,CB:CG,6,0)),"&lt;mode4&gt;",VLOOKUP(N25,CB:CG,6,0)), "."," "), "&lt;desc&gt;",R25), "&lt;size&gt;",AU25), "&lt;comma&gt;",IF(B26=""," ",",")),"&lt;off1&gt;",IF(AQ25&lt;&gt;"",AQ25,"0"&amp;REPT(" ",5+AQ$1-1))),"&lt;off2&gt;",IF(AR25&lt;&gt;"",AR25,"0"&amp;REPT(" ",5+AR$1-1))),"&lt;off3&gt;",IF(AS25&lt;&gt;"",AS25,"0"&amp;REPT(" ",5+AS$1-1))),"&lt;off4&gt;",IF(AT25&lt;&gt;"",AT25,"0"&amp;REPT(" ",5+AT$1-1))))</f>
        <v>{ "DIVi" ,3, ISIZ_IAAA , {CpuDataType::Integer  ,CpuDataType::Integer  ,CpuDataType::Integer  ,(CpuDataType)0        }, {_AmdAddr,_AmdAddr,_AmdAddr,_AmdNull}, {AOFF_I,AOFF_IA,AOFF_IAA,0        } }, //Division (Integer)</v>
      </c>
      <c r="Y25" s="31" t="s">
        <v>28</v>
      </c>
      <c r="Z25" s="22" t="str">
        <f aca="false">IF(F25&lt;&gt;".",IF(K25="MR","R",VLOOKUP(F25,$BR:$BT,3,0)),"")</f>
        <v>I</v>
      </c>
      <c r="AA25" s="22" t="str">
        <f aca="false">IF(G25&lt;&gt;".",IF(L25="MR","R",VLOOKUP(G25,$BR:$BT,3,0)),"")</f>
        <v>I</v>
      </c>
      <c r="AB25" s="22" t="str">
        <f aca="false">IF(H25&lt;&gt;".",IF(M25="MR","R",VLOOKUP(H25,$BR:$BT,3,0)),"")</f>
        <v>I</v>
      </c>
      <c r="AC25" s="22" t="str">
        <f aca="false">IF(I25&lt;&gt;".",IF(N25="MR","R",VLOOKUP(I25,$BR:$BT,3,0)),"")</f>
        <v/>
      </c>
      <c r="AD25" s="22" t="str">
        <f aca="false">IF(F25&lt;&gt;".",VLOOKUP(K25,$CB:$CC,2,0),"")</f>
        <v>A</v>
      </c>
      <c r="AE25" s="22" t="str">
        <f aca="false">IF(G25&lt;&gt;".",VLOOKUP(L25,$CB:$CC,2,0),"")</f>
        <v>A</v>
      </c>
      <c r="AF25" s="22" t="str">
        <f aca="false">IF(H25&lt;&gt;".",VLOOKUP(M25,$CB:$CC,2,0),"")</f>
        <v>A</v>
      </c>
      <c r="AG25" s="22" t="str">
        <f aca="false">IF(I25&lt;&gt;".",VLOOKUP(N25,$CB:$CC,2,0),"")</f>
        <v/>
      </c>
      <c r="AH25" s="22" t="str">
        <f aca="false">IF(AD25&lt;&gt;"",IF(OR(AD25="A",AD25="I"),"SZA",VLOOKUP(Z25,$BT$3:$BU$16,2,0)),"")</f>
        <v>SZA</v>
      </c>
      <c r="AI25" s="22" t="str">
        <f aca="false">IF(AE25&lt;&gt;"",IF(OR(AE25="A",AE25="I"),"SZA",VLOOKUP(AA25,$BT$3:$BU$16,2,0)),"")</f>
        <v>SZA</v>
      </c>
      <c r="AJ25" s="22" t="str">
        <f aca="false">IF(AF25&lt;&gt;"",IF(OR(AF25="A",AF25="I"),"SZA",VLOOKUP(AB25,$BT$3:$BU$16,2,0)),"")</f>
        <v>SZA</v>
      </c>
      <c r="AK25" s="22" t="str">
        <f aca="false">IF(AG25&lt;&gt;"",IF(OR(AG25="A",AG25="I"),"SZA",VLOOKUP(AC25,$BT$3:$BU$16,2,0)),"")</f>
        <v/>
      </c>
      <c r="AL25" s="22" t="str">
        <f aca="false">IF(AD25&lt;&gt;"","I","")</f>
        <v>I</v>
      </c>
      <c r="AM25" s="22" t="str">
        <f aca="false">SUBSTITUTE(IF(AE25&lt;&gt;"",AL25&amp;"+"&amp;AH25,""),"+SZ","")</f>
        <v>IA</v>
      </c>
      <c r="AN25" s="22" t="str">
        <f aca="false">SUBSTITUTE(IF(AF25&lt;&gt;"",AM25&amp;"+"&amp;AI25,""),"+SZ","")</f>
        <v>IAA</v>
      </c>
      <c r="AO25" s="22" t="str">
        <f aca="false">SUBSTITUTE(IF(AG25&lt;&gt;"",AN25&amp;"+"&amp;AJ25,""),"+SZ","")</f>
        <v/>
      </c>
      <c r="AP25" s="22" t="str">
        <f aca="false">SUBSTITUTE("I"&amp;IF(AH25&lt;&gt;"","+"&amp;AH25,"")&amp;IF(AI25&lt;&gt;"","+"&amp;AI25,"")&amp;IF(AJ25&lt;&gt;"","+"&amp;AJ25,"")&amp;IF(AK25&lt;&gt;"","+"&amp;AK25,""),"+SZ","")</f>
        <v>IAAA</v>
      </c>
      <c r="AQ25" s="22" t="str">
        <f aca="false">IF(Z25&lt;&gt;"","AOFF_"&amp;AL25&amp;REPT(" ",AQ$1-LEN(AL25)),"")</f>
        <v>AOFF_I</v>
      </c>
      <c r="AR25" s="22" t="str">
        <f aca="false">IF(AA25&lt;&gt;"","AOFF_"&amp;AM25&amp;REPT(" ",AR$1-LEN(AM25)),"")</f>
        <v>AOFF_IA</v>
      </c>
      <c r="AS25" s="22" t="str">
        <f aca="false">IF(AB25&lt;&gt;"","AOFF_"&amp;AN25&amp;REPT(" ",AS$1-LEN(AN25)),"")</f>
        <v>AOFF_IAA</v>
      </c>
      <c r="AT25" s="22" t="str">
        <f aca="false">IF(AC25&lt;&gt;"","AOFF_"&amp;AO25&amp;REPT(" ",AT$1-LEN(AO25)),"")</f>
        <v/>
      </c>
      <c r="AU25" s="22" t="str">
        <f aca="false">"ISIZ_"&amp;AP25&amp;REPT(" ",$AU$1-LEN(AP25))</f>
        <v>ISIZ_IAAA </v>
      </c>
      <c r="AV25" s="26" t="n">
        <f aca="false">IF(Z25&lt;&gt;"",6,"")</f>
        <v>6</v>
      </c>
      <c r="AW25" s="26" t="n">
        <f aca="false">IF(AA25&lt;&gt;"",AV25+VLOOKUP(AH25,$BU$2:$BV$17,2,0),"")</f>
        <v>10</v>
      </c>
      <c r="AX25" s="26" t="n">
        <f aca="false">IF(AB25&lt;&gt;"",AW25+VLOOKUP(AI25,$BU$2:$BV$17,2,0),"")</f>
        <v>14</v>
      </c>
      <c r="AY25" s="26" t="str">
        <f aca="false">IF(AC25&lt;&gt;"",AX25+VLOOKUP(AJ25,$BU$2:$BV$17,2,0),"")</f>
        <v/>
      </c>
      <c r="AZ25" s="26" t="n">
        <f aca="false">6+IF(Z25&lt;&gt;"",VLOOKUP(AH25,$BU$2:$BV$17,2,0),0)+IF(AA25&lt;&gt;"",VLOOKUP(AI25,$BU$2:$BV$17,2,0),0)+IF(AB25&lt;&gt;"",VLOOKUP(AJ25,$BU$2:$BV$17,2,0),0)+IF(AC25&lt;&gt;"",VLOOKUP(AK25,$BU$2:$BV$17,2,0),0)</f>
        <v>18</v>
      </c>
      <c r="BA25" s="26" t="n">
        <f aca="false">IF(Z25&lt;&gt;"",10,"")</f>
        <v>10</v>
      </c>
      <c r="BB25" s="26" t="n">
        <f aca="false">IF(AA25&lt;&gt;"",BA25+VLOOKUP(AH25,$BU$2:$BW$17,3,0),"")</f>
        <v>18</v>
      </c>
      <c r="BC25" s="26" t="n">
        <f aca="false">IF(AB25&lt;&gt;"",BB25+VLOOKUP(AI25,$BU$2:$BW$17,3,0),"")</f>
        <v>26</v>
      </c>
      <c r="BD25" s="26" t="str">
        <f aca="false">IF(AC25&lt;&gt;"",BC25+VLOOKUP(AJ25,$BU$2:$BW$17,3,0),"")</f>
        <v/>
      </c>
      <c r="BE25" s="26" t="n">
        <f aca="false">10+IF(Z25&lt;&gt;"",VLOOKUP(AH25,$BU$2:$BW$17,3,0),0)+IF(AA25&lt;&gt;"",VLOOKUP(AI25,$BU$2:$BW$17,3,0),0)+IF(AB25&lt;&gt;"",VLOOKUP(AJ25,$BU$2:$BW$17,3,0),0)+IF(AC25&lt;&gt;"",VLOOKUP(AK25,$BU$2:$BW$17,3,0),0)</f>
        <v>34</v>
      </c>
      <c r="BF25" s="36" t="str">
        <f aca="false">IF(AV25&lt;&gt;"","#define "&amp;AQ25&amp;" "&amp;AV25&amp;"&lt;end&gt; ","")&amp;IF(AW25&lt;&gt;"","#define "&amp;AR25&amp;" "&amp;AW25&amp;"&lt;end&gt; ","")&amp;IF(AX25&lt;&gt;"","#define "&amp;AS25&amp;" "&amp;AX25&amp;"&lt;end&gt; ","")&amp;IF(AY25&lt;&gt;"","#define "&amp;AT25&amp;" "&amp;AY25&amp;"&lt;end&gt; ","")&amp;"#define "&amp;AU25&amp;" "&amp;AZ25&amp;"&lt;end&gt;"</f>
        <v>#define AOFF_I 6&lt;end&gt; #define AOFF_IA 10&lt;end&gt; #define AOFF_IAA 14&lt;end&gt; #define ISIZ_IAAA  18&lt;end&gt;</v>
      </c>
      <c r="BG25" s="36" t="str">
        <f aca="false">IF(BA25&lt;&gt;"","#define "&amp;AQ25&amp;" "&amp;BA25&amp;"&lt;end&gt; ","")&amp;IF(BB25&lt;&gt;"","#define "&amp;AR25&amp;" "&amp;BB25&amp;"&lt;end&gt; ","")&amp;IF(BC25&lt;&gt;"","#define "&amp;AS25&amp;" "&amp;BC25&amp;"&lt;end&gt; ","")&amp;IF(BD25&lt;&gt;"","#define "&amp;AT25&amp;" "&amp;BD25&amp;"&lt;end&gt; ","")&amp;"#define "&amp;AU25&amp;" "&amp;BE25&amp;"&lt;end&gt;"</f>
        <v>#define AOFF_I 10&lt;end&gt; #define AOFF_IA 18&lt;end&gt; #define AOFF_IAA 26&lt;end&gt; #define ISIZ_IAAA  34&lt;end&gt;</v>
      </c>
      <c r="BH25" s="22" t="str">
        <f aca="false">"INSTDECODE_"&amp;D25&amp;IF(D25&lt;&gt;0,"_"&amp;CONCATENATE(Z25,AA25,AB25,AC25)&amp;"_"&amp;CONCATENATE(AD25,AE25,AF25,AG25),"")</f>
        <v>INSTDECODE_3_III_AAA</v>
      </c>
      <c r="BI25" s="22" t="n">
        <f aca="false">LEN(BH25)</f>
        <v>20</v>
      </c>
      <c r="BJ25" s="22" t="str">
        <f aca="false">IF(Z25&lt;&gt;"","DECODE_"&amp;VLOOKUP(AD25,$CC:$CD,2,0)&amp;"("&amp;BJ$2&amp;","&amp;IF(K25="MR","REF",VLOOKUP(F25,$BR:$BS,2,0))&amp;",Cpu"&amp;PROPER(IF(K25="MR","REF",VLOOKUP(F25,$BR:$BS,2,0)))&amp;","&amp;AQ25&amp;"); ", "")</f>
        <v>DECODE_ADR(1,INT,CpuInt,AOFF_I); </v>
      </c>
      <c r="BK25" s="22" t="str">
        <f aca="false">IF(AA25&lt;&gt;"","DECODE_"&amp;VLOOKUP(AE25,$CC:$CD,2,0)&amp;"("&amp;BK$2&amp;","&amp;IF(L25="MR","REF",VLOOKUP(G25,$BR:$BS,2,0))&amp;",Cpu"&amp;PROPER(IF(L25="MR","REF",VLOOKUP(G25,$BR:$BS,2,0)))&amp;","&amp;AR25&amp;"); ", "")</f>
        <v>DECODE_ADR(2,INT,CpuInt,AOFF_IA); </v>
      </c>
      <c r="BL25" s="22" t="str">
        <f aca="false">IF(AB25&lt;&gt;"","DECODE_"&amp;VLOOKUP(AF25,$CC:$CD,2,0)&amp;"("&amp;BL$2&amp;","&amp;IF(M25="MR","REF",VLOOKUP(H25,$BR:$BS,2,0))&amp;",Cpu"&amp;PROPER(IF(M25="MR","REF",VLOOKUP(H25,$BR:$BS,2,0)))&amp;","&amp;AS25&amp;"); ", "")</f>
        <v>DECODE_ADR(3,INT,CpuInt,AOFF_IAA); </v>
      </c>
      <c r="BM25" s="22" t="str">
        <f aca="false">IF(AC25&lt;&gt;"","DECODE_"&amp;VLOOKUP(AG25,$CC:$CD,2,0)&amp;"("&amp;BM$2&amp;","&amp;IF(N25="MR","REF",VLOOKUP(I25,$BR:$BS,2,0))&amp;",Cpu"&amp;PROPER(IF(N25="MR","REF",VLOOKUP(I25,$BR:$BS,2,0)))&amp;","&amp;AT25&amp;"); ", "")</f>
        <v/>
      </c>
      <c r="BN25" s="22" t="str">
        <f aca="false">IF(ISERROR(VLOOKUP(BO25,BO$2:BO24,1,0))=0,"X","")</f>
        <v>X</v>
      </c>
      <c r="BO25" s="22" t="str">
        <f aca="false">SUBSTITUTE("#define "&amp;BH25&amp;REPT(" ",28-LEN(BH25))&amp;BJ25&amp;BK25&amp;BL25&amp;BM25,"%","D")</f>
        <v>#define INSTDECODE_3_III_AAA        DECODE_ADR(1,INT,CpuInt,AOFF_I); DECODE_ADR(2,INT,CpuInt,AOFF_IA); DECODE_ADR(3,INT,CpuInt,AOFF_IAA); </v>
      </c>
      <c r="BP25" s="22" t="str">
        <f aca="false">"#define "&amp;SUBSTITUTE(BH25,"INSTDECODE_",IF(P25="X","JMP_","")&amp;IF(Q25="X","CONST_","")&amp;"INSTEND_")&amp;IF(Q25="X",REPT(" ",20-LEN(BH25)),IF(P25="X",REPT(" ",22-LEN(BH25)),REPT(" ",26-LEN(BH25))))&amp;" "&amp;IF(P25="X","","IP+="&amp;TRIM(AU25)&amp;"; "&amp;REPT(" ",10-LEN(TRIM(AU25))))&amp;IF(Q25="X","CONST_INST_DISPATCH;","PROG_INST_DISPATCH;")</f>
        <v>#define INSTEND_3_III_AAA       IP+=ISIZ_IAAA;  PROG_INST_DISPATCH;</v>
      </c>
      <c r="BQ25" s="22" t="str">
        <f aca="false">""</f>
        <v/>
      </c>
    </row>
    <row r="26" customFormat="false" ht="15.95" hidden="false" customHeight="true" outlineLevel="0" collapsed="false">
      <c r="A26" s="22" t="s">
        <v>451</v>
      </c>
      <c r="B26" s="22" t="s">
        <v>195</v>
      </c>
      <c r="C26" s="26" t="s">
        <v>29</v>
      </c>
      <c r="D26" s="27" t="n">
        <f aca="false">4-COUNTIF(F26:I26,".")</f>
        <v>3</v>
      </c>
      <c r="E26" s="27" t="str">
        <f aca="false">IF(ISERROR(SEARCH("Z",F26&amp;G26&amp;H26&amp;I26))=0,"X","-")</f>
        <v>-</v>
      </c>
      <c r="F26" s="26" t="s">
        <v>474</v>
      </c>
      <c r="G26" s="26" t="s">
        <v>474</v>
      </c>
      <c r="H26" s="26" t="s">
        <v>474</v>
      </c>
      <c r="I26" s="26" t="s">
        <v>28</v>
      </c>
      <c r="J26" s="27" t="str">
        <f aca="false">IF(OR(ISERROR(SEARCH(MID($J$2,1,1),F26&amp;G26&amp;H26&amp;I26))=0,ISERROR(SEARCH(MID($J$2,2,1),F26&amp;G26&amp;H26&amp;I26))=0),"X","-")</f>
        <v>-</v>
      </c>
      <c r="K26" s="26" t="s">
        <v>453</v>
      </c>
      <c r="L26" s="26" t="s">
        <v>453</v>
      </c>
      <c r="M26" s="26" t="s">
        <v>453</v>
      </c>
      <c r="N26" s="26" t="s">
        <v>28</v>
      </c>
      <c r="O26" s="28" t="str">
        <f aca="false">IF(OR(K26=$O$2,L26=$O$2,M26=$O$2,N26=$O$2),"X","-")</f>
        <v>-</v>
      </c>
      <c r="R26" s="22" t="s">
        <v>524</v>
      </c>
      <c r="S26" s="22" t="s">
        <v>9</v>
      </c>
      <c r="T26" s="22" t="s">
        <v>455</v>
      </c>
      <c r="U26" s="22" t="s">
        <v>455</v>
      </c>
      <c r="W26" s="30" t="str">
        <f aca="false">SUBSTITUTE(SUBSTITUTE(IF(AND(F26="%",K26&lt;&gt;"AD",K26&lt;&gt;"MR"),"Error1","Ok")&amp;" "&amp;IF(AND(G26="%",L26&lt;&gt;"AD",L26&lt;&gt;"MR"),"Error2","Ok")&amp;" "&amp;IF(AND(H26="%",M26&lt;&gt;"AD",M26&lt;&gt;"MR"),"Error3","Ok")&amp;" "&amp;IF(AND(I26="%",N26&lt;&gt;"AD",N26&lt;&gt;"MR"),"Error4","Ok"),"Ok Ok Ok Ok","Passed"),"Ok","")</f>
        <v>Passed</v>
      </c>
      <c r="X26" s="28" t="str">
        <f aca="false">IF(W26&lt;&gt;"Passed","--- Error ---",SUBSTITUTE(SUBSTITUTE(SUBSTITUTE(SUBSTITUTE(SUBSTITUTE(SUBSTITUTE(SUBSTITUTE(SUBSTITUTE(SUBSTITUTE(SUBSTITUTE(SUBSTITUTE(SUBSTITUTE(SUBSTITUTE(SUBSTITUTE(SUBSTITUTE(SUBSTITUTE(SUBSTITUTE(SUBSTITUTE($X$1, "&lt;mnemonic&gt;",""""&amp;B26&amp;""""&amp;REPT(" ",5-LEN(B26))), "&lt;argnr&gt;",D26), "&lt;type1&gt;",VLOOKUP(F26,BR:BZ,9,0)), "&lt;type2&gt;",VLOOKUP(G26,BR:BZ,9,0)), "&lt;type3&gt;",VLOOKUP(H26,BR:BZ,9,0)), "&lt;type4&gt;",VLOOKUP(I26,BR:BZ,9,0)), "&lt;mode1&gt;",VLOOKUP(K26, CB:CG,6,0)),"&lt;mode2&gt;",VLOOKUP(L26,CB:CG,6,0)),"&lt;mode3&gt;",VLOOKUP(M26,CB:CG,6,0)),"&lt;mode4&gt;",VLOOKUP(N26,CB:CG,6,0)), "."," "), "&lt;desc&gt;",R26), "&lt;size&gt;",AU26), "&lt;comma&gt;",IF(B27=""," ",",")),"&lt;off1&gt;",IF(AQ26&lt;&gt;"",AQ26,"0"&amp;REPT(" ",5+AQ$1-1))),"&lt;off2&gt;",IF(AR26&lt;&gt;"",AR26,"0"&amp;REPT(" ",5+AR$1-1))),"&lt;off3&gt;",IF(AS26&lt;&gt;"",AS26,"0"&amp;REPT(" ",5+AS$1-1))),"&lt;off4&gt;",IF(AT26&lt;&gt;"",AT26,"0"&amp;REPT(" ",5+AT$1-1))))</f>
        <v>{ "DIVl" ,3, ISIZ_IAAA , {CpuDataType::Long     ,CpuDataType::Long     ,CpuDataType::Long     ,(CpuDataType)0        }, {_AmdAddr,_AmdAddr,_AmdAddr,_AmdNull}, {AOFF_I,AOFF_IA,AOFF_IAA,0        } }, //Division (Long)</v>
      </c>
      <c r="Y26" s="31" t="s">
        <v>28</v>
      </c>
      <c r="Z26" s="22" t="str">
        <f aca="false">IF(F26&lt;&gt;".",IF(K26="MR","R",VLOOKUP(F26,$BR:$BT,3,0)),"")</f>
        <v>L</v>
      </c>
      <c r="AA26" s="22" t="str">
        <f aca="false">IF(G26&lt;&gt;".",IF(L26="MR","R",VLOOKUP(G26,$BR:$BT,3,0)),"")</f>
        <v>L</v>
      </c>
      <c r="AB26" s="22" t="str">
        <f aca="false">IF(H26&lt;&gt;".",IF(M26="MR","R",VLOOKUP(H26,$BR:$BT,3,0)),"")</f>
        <v>L</v>
      </c>
      <c r="AC26" s="22" t="str">
        <f aca="false">IF(I26&lt;&gt;".",IF(N26="MR","R",VLOOKUP(I26,$BR:$BT,3,0)),"")</f>
        <v/>
      </c>
      <c r="AD26" s="22" t="str">
        <f aca="false">IF(F26&lt;&gt;".",VLOOKUP(K26,$CB:$CC,2,0),"")</f>
        <v>A</v>
      </c>
      <c r="AE26" s="22" t="str">
        <f aca="false">IF(G26&lt;&gt;".",VLOOKUP(L26,$CB:$CC,2,0),"")</f>
        <v>A</v>
      </c>
      <c r="AF26" s="22" t="str">
        <f aca="false">IF(H26&lt;&gt;".",VLOOKUP(M26,$CB:$CC,2,0),"")</f>
        <v>A</v>
      </c>
      <c r="AG26" s="22" t="str">
        <f aca="false">IF(I26&lt;&gt;".",VLOOKUP(N26,$CB:$CC,2,0),"")</f>
        <v/>
      </c>
      <c r="AH26" s="22" t="str">
        <f aca="false">IF(AD26&lt;&gt;"",IF(OR(AD26="A",AD26="I"),"SZA",VLOOKUP(Z26,$BT$3:$BU$16,2,0)),"")</f>
        <v>SZA</v>
      </c>
      <c r="AI26" s="22" t="str">
        <f aca="false">IF(AE26&lt;&gt;"",IF(OR(AE26="A",AE26="I"),"SZA",VLOOKUP(AA26,$BT$3:$BU$16,2,0)),"")</f>
        <v>SZA</v>
      </c>
      <c r="AJ26" s="22" t="str">
        <f aca="false">IF(AF26&lt;&gt;"",IF(OR(AF26="A",AF26="I"),"SZA",VLOOKUP(AB26,$BT$3:$BU$16,2,0)),"")</f>
        <v>SZA</v>
      </c>
      <c r="AK26" s="22" t="str">
        <f aca="false">IF(AG26&lt;&gt;"",IF(OR(AG26="A",AG26="I"),"SZA",VLOOKUP(AC26,$BT$3:$BU$16,2,0)),"")</f>
        <v/>
      </c>
      <c r="AL26" s="22" t="str">
        <f aca="false">IF(AD26&lt;&gt;"","I","")</f>
        <v>I</v>
      </c>
      <c r="AM26" s="22" t="str">
        <f aca="false">SUBSTITUTE(IF(AE26&lt;&gt;"",AL26&amp;"+"&amp;AH26,""),"+SZ","")</f>
        <v>IA</v>
      </c>
      <c r="AN26" s="22" t="str">
        <f aca="false">SUBSTITUTE(IF(AF26&lt;&gt;"",AM26&amp;"+"&amp;AI26,""),"+SZ","")</f>
        <v>IAA</v>
      </c>
      <c r="AO26" s="22" t="str">
        <f aca="false">SUBSTITUTE(IF(AG26&lt;&gt;"",AN26&amp;"+"&amp;AJ26,""),"+SZ","")</f>
        <v/>
      </c>
      <c r="AP26" s="22" t="str">
        <f aca="false">SUBSTITUTE("I"&amp;IF(AH26&lt;&gt;"","+"&amp;AH26,"")&amp;IF(AI26&lt;&gt;"","+"&amp;AI26,"")&amp;IF(AJ26&lt;&gt;"","+"&amp;AJ26,"")&amp;IF(AK26&lt;&gt;"","+"&amp;AK26,""),"+SZ","")</f>
        <v>IAAA</v>
      </c>
      <c r="AQ26" s="22" t="str">
        <f aca="false">IF(Z26&lt;&gt;"","AOFF_"&amp;AL26&amp;REPT(" ",AQ$1-LEN(AL26)),"")</f>
        <v>AOFF_I</v>
      </c>
      <c r="AR26" s="22" t="str">
        <f aca="false">IF(AA26&lt;&gt;"","AOFF_"&amp;AM26&amp;REPT(" ",AR$1-LEN(AM26)),"")</f>
        <v>AOFF_IA</v>
      </c>
      <c r="AS26" s="22" t="str">
        <f aca="false">IF(AB26&lt;&gt;"","AOFF_"&amp;AN26&amp;REPT(" ",AS$1-LEN(AN26)),"")</f>
        <v>AOFF_IAA</v>
      </c>
      <c r="AT26" s="22" t="str">
        <f aca="false">IF(AC26&lt;&gt;"","AOFF_"&amp;AO26&amp;REPT(" ",AT$1-LEN(AO26)),"")</f>
        <v/>
      </c>
      <c r="AU26" s="22" t="str">
        <f aca="false">"ISIZ_"&amp;AP26&amp;REPT(" ",$AU$1-LEN(AP26))</f>
        <v>ISIZ_IAAA </v>
      </c>
      <c r="AV26" s="26" t="n">
        <f aca="false">IF(Z26&lt;&gt;"",6,"")</f>
        <v>6</v>
      </c>
      <c r="AW26" s="26" t="n">
        <f aca="false">IF(AA26&lt;&gt;"",AV26+VLOOKUP(AH26,$BU$2:$BV$17,2,0),"")</f>
        <v>10</v>
      </c>
      <c r="AX26" s="26" t="n">
        <f aca="false">IF(AB26&lt;&gt;"",AW26+VLOOKUP(AI26,$BU$2:$BV$17,2,0),"")</f>
        <v>14</v>
      </c>
      <c r="AY26" s="26" t="str">
        <f aca="false">IF(AC26&lt;&gt;"",AX26+VLOOKUP(AJ26,$BU$2:$BV$17,2,0),"")</f>
        <v/>
      </c>
      <c r="AZ26" s="26" t="n">
        <f aca="false">6+IF(Z26&lt;&gt;"",VLOOKUP(AH26,$BU$2:$BV$17,2,0),0)+IF(AA26&lt;&gt;"",VLOOKUP(AI26,$BU$2:$BV$17,2,0),0)+IF(AB26&lt;&gt;"",VLOOKUP(AJ26,$BU$2:$BV$17,2,0),0)+IF(AC26&lt;&gt;"",VLOOKUP(AK26,$BU$2:$BV$17,2,0),0)</f>
        <v>18</v>
      </c>
      <c r="BA26" s="26" t="n">
        <f aca="false">IF(Z26&lt;&gt;"",10,"")</f>
        <v>10</v>
      </c>
      <c r="BB26" s="26" t="n">
        <f aca="false">IF(AA26&lt;&gt;"",BA26+VLOOKUP(AH26,$BU$2:$BW$17,3,0),"")</f>
        <v>18</v>
      </c>
      <c r="BC26" s="26" t="n">
        <f aca="false">IF(AB26&lt;&gt;"",BB26+VLOOKUP(AI26,$BU$2:$BW$17,3,0),"")</f>
        <v>26</v>
      </c>
      <c r="BD26" s="26" t="str">
        <f aca="false">IF(AC26&lt;&gt;"",BC26+VLOOKUP(AJ26,$BU$2:$BW$17,3,0),"")</f>
        <v/>
      </c>
      <c r="BE26" s="26" t="n">
        <f aca="false">10+IF(Z26&lt;&gt;"",VLOOKUP(AH26,$BU$2:$BW$17,3,0),0)+IF(AA26&lt;&gt;"",VLOOKUP(AI26,$BU$2:$BW$17,3,0),0)+IF(AB26&lt;&gt;"",VLOOKUP(AJ26,$BU$2:$BW$17,3,0),0)+IF(AC26&lt;&gt;"",VLOOKUP(AK26,$BU$2:$BW$17,3,0),0)</f>
        <v>34</v>
      </c>
      <c r="BF26" s="36" t="str">
        <f aca="false">IF(AV26&lt;&gt;"","#define "&amp;AQ26&amp;" "&amp;AV26&amp;"&lt;end&gt; ","")&amp;IF(AW26&lt;&gt;"","#define "&amp;AR26&amp;" "&amp;AW26&amp;"&lt;end&gt; ","")&amp;IF(AX26&lt;&gt;"","#define "&amp;AS26&amp;" "&amp;AX26&amp;"&lt;end&gt; ","")&amp;IF(AY26&lt;&gt;"","#define "&amp;AT26&amp;" "&amp;AY26&amp;"&lt;end&gt; ","")&amp;"#define "&amp;AU26&amp;" "&amp;AZ26&amp;"&lt;end&gt;"</f>
        <v>#define AOFF_I 6&lt;end&gt; #define AOFF_IA 10&lt;end&gt; #define AOFF_IAA 14&lt;end&gt; #define ISIZ_IAAA  18&lt;end&gt;</v>
      </c>
      <c r="BG26" s="36" t="str">
        <f aca="false">IF(BA26&lt;&gt;"","#define "&amp;AQ26&amp;" "&amp;BA26&amp;"&lt;end&gt; ","")&amp;IF(BB26&lt;&gt;"","#define "&amp;AR26&amp;" "&amp;BB26&amp;"&lt;end&gt; ","")&amp;IF(BC26&lt;&gt;"","#define "&amp;AS26&amp;" "&amp;BC26&amp;"&lt;end&gt; ","")&amp;IF(BD26&lt;&gt;"","#define "&amp;AT26&amp;" "&amp;BD26&amp;"&lt;end&gt; ","")&amp;"#define "&amp;AU26&amp;" "&amp;BE26&amp;"&lt;end&gt;"</f>
        <v>#define AOFF_I 10&lt;end&gt; #define AOFF_IA 18&lt;end&gt; #define AOFF_IAA 26&lt;end&gt; #define ISIZ_IAAA  34&lt;end&gt;</v>
      </c>
      <c r="BH26" s="22" t="str">
        <f aca="false">"INSTDECODE_"&amp;D26&amp;IF(D26&lt;&gt;0,"_"&amp;CONCATENATE(Z26,AA26,AB26,AC26)&amp;"_"&amp;CONCATENATE(AD26,AE26,AF26,AG26),"")</f>
        <v>INSTDECODE_3_LLL_AAA</v>
      </c>
      <c r="BI26" s="22" t="n">
        <f aca="false">LEN(BH26)</f>
        <v>20</v>
      </c>
      <c r="BJ26" s="22" t="str">
        <f aca="false">IF(Z26&lt;&gt;"","DECODE_"&amp;VLOOKUP(AD26,$CC:$CD,2,0)&amp;"("&amp;BJ$2&amp;","&amp;IF(K26="MR","REF",VLOOKUP(F26,$BR:$BS,2,0))&amp;",Cpu"&amp;PROPER(IF(K26="MR","REF",VLOOKUP(F26,$BR:$BS,2,0)))&amp;","&amp;AQ26&amp;"); ", "")</f>
        <v>DECODE_ADR(1,LON,CpuLon,AOFF_I); </v>
      </c>
      <c r="BK26" s="22" t="str">
        <f aca="false">IF(AA26&lt;&gt;"","DECODE_"&amp;VLOOKUP(AE26,$CC:$CD,2,0)&amp;"("&amp;BK$2&amp;","&amp;IF(L26="MR","REF",VLOOKUP(G26,$BR:$BS,2,0))&amp;",Cpu"&amp;PROPER(IF(L26="MR","REF",VLOOKUP(G26,$BR:$BS,2,0)))&amp;","&amp;AR26&amp;"); ", "")</f>
        <v>DECODE_ADR(2,LON,CpuLon,AOFF_IA); </v>
      </c>
      <c r="BL26" s="22" t="str">
        <f aca="false">IF(AB26&lt;&gt;"","DECODE_"&amp;VLOOKUP(AF26,$CC:$CD,2,0)&amp;"("&amp;BL$2&amp;","&amp;IF(M26="MR","REF",VLOOKUP(H26,$BR:$BS,2,0))&amp;",Cpu"&amp;PROPER(IF(M26="MR","REF",VLOOKUP(H26,$BR:$BS,2,0)))&amp;","&amp;AS26&amp;"); ", "")</f>
        <v>DECODE_ADR(3,LON,CpuLon,AOFF_IAA); </v>
      </c>
      <c r="BM26" s="22" t="str">
        <f aca="false">IF(AC26&lt;&gt;"","DECODE_"&amp;VLOOKUP(AG26,$CC:$CD,2,0)&amp;"("&amp;BM$2&amp;","&amp;IF(N26="MR","REF",VLOOKUP(I26,$BR:$BS,2,0))&amp;",Cpu"&amp;PROPER(IF(N26="MR","REF",VLOOKUP(I26,$BR:$BS,2,0)))&amp;","&amp;AT26&amp;"); ", "")</f>
        <v/>
      </c>
      <c r="BN26" s="22" t="str">
        <f aca="false">IF(ISERROR(VLOOKUP(BO26,BO$2:BO25,1,0))=0,"X","")</f>
        <v>X</v>
      </c>
      <c r="BO26" s="22" t="str">
        <f aca="false">SUBSTITUTE("#define "&amp;BH26&amp;REPT(" ",28-LEN(BH26))&amp;BJ26&amp;BK26&amp;BL26&amp;BM26,"%","D")</f>
        <v>#define INSTDECODE_3_LLL_AAA        DECODE_ADR(1,LON,CpuLon,AOFF_I); DECODE_ADR(2,LON,CpuLon,AOFF_IA); DECODE_ADR(3,LON,CpuLon,AOFF_IAA); </v>
      </c>
      <c r="BP26" s="22" t="str">
        <f aca="false">"#define "&amp;SUBSTITUTE(BH26,"INSTDECODE_",IF(P26="X","JMP_","")&amp;IF(Q26="X","CONST_","")&amp;"INSTEND_")&amp;IF(Q26="X",REPT(" ",20-LEN(BH26)),IF(P26="X",REPT(" ",22-LEN(BH26)),REPT(" ",26-LEN(BH26))))&amp;" "&amp;IF(P26="X","","IP+="&amp;TRIM(AU26)&amp;"; "&amp;REPT(" ",10-LEN(TRIM(AU26))))&amp;IF(Q26="X","CONST_INST_DISPATCH;","PROG_INST_DISPATCH;")</f>
        <v>#define INSTEND_3_LLL_AAA       IP+=ISIZ_IAAA;  PROG_INST_DISPATCH;</v>
      </c>
      <c r="BQ26" s="22" t="str">
        <f aca="false">""</f>
        <v/>
      </c>
    </row>
    <row r="27" customFormat="false" ht="15.95" hidden="false" customHeight="true" outlineLevel="0" collapsed="false">
      <c r="A27" s="22" t="s">
        <v>451</v>
      </c>
      <c r="B27" s="22" t="s">
        <v>196</v>
      </c>
      <c r="C27" s="26" t="s">
        <v>29</v>
      </c>
      <c r="D27" s="27" t="n">
        <f aca="false">4-COUNTIF(F27:I27,".")</f>
        <v>3</v>
      </c>
      <c r="E27" s="27" t="str">
        <f aca="false">IF(ISERROR(SEARCH("Z",F27&amp;G27&amp;H27&amp;I27))=0,"X","-")</f>
        <v>-</v>
      </c>
      <c r="F27" s="26" t="s">
        <v>478</v>
      </c>
      <c r="G27" s="26" t="s">
        <v>478</v>
      </c>
      <c r="H27" s="26" t="s">
        <v>478</v>
      </c>
      <c r="I27" s="26" t="s">
        <v>28</v>
      </c>
      <c r="J27" s="27" t="str">
        <f aca="false">IF(OR(ISERROR(SEARCH(MID($J$2,1,1),F27&amp;G27&amp;H27&amp;I27))=0,ISERROR(SEARCH(MID($J$2,2,1),F27&amp;G27&amp;H27&amp;I27))=0),"X","-")</f>
        <v>-</v>
      </c>
      <c r="K27" s="26" t="s">
        <v>453</v>
      </c>
      <c r="L27" s="26" t="s">
        <v>453</v>
      </c>
      <c r="M27" s="26" t="s">
        <v>453</v>
      </c>
      <c r="N27" s="26" t="s">
        <v>28</v>
      </c>
      <c r="O27" s="28" t="str">
        <f aca="false">IF(OR(K27=$O$2,L27=$O$2,M27=$O$2,N27=$O$2),"X","-")</f>
        <v>-</v>
      </c>
      <c r="R27" s="22" t="s">
        <v>525</v>
      </c>
      <c r="S27" s="22" t="s">
        <v>9</v>
      </c>
      <c r="T27" s="22" t="s">
        <v>455</v>
      </c>
      <c r="U27" s="22" t="s">
        <v>455</v>
      </c>
      <c r="W27" s="30" t="str">
        <f aca="false">SUBSTITUTE(SUBSTITUTE(IF(AND(F27="%",K27&lt;&gt;"AD",K27&lt;&gt;"MR"),"Error1","Ok")&amp;" "&amp;IF(AND(G27="%",L27&lt;&gt;"AD",L27&lt;&gt;"MR"),"Error2","Ok")&amp;" "&amp;IF(AND(H27="%",M27&lt;&gt;"AD",M27&lt;&gt;"MR"),"Error3","Ok")&amp;" "&amp;IF(AND(I27="%",N27&lt;&gt;"AD",N27&lt;&gt;"MR"),"Error4","Ok"),"Ok Ok Ok Ok","Passed"),"Ok","")</f>
        <v>Passed</v>
      </c>
      <c r="X27" s="28" t="str">
        <f aca="false">IF(W27&lt;&gt;"Passed","--- Error ---",SUBSTITUTE(SUBSTITUTE(SUBSTITUTE(SUBSTITUTE(SUBSTITUTE(SUBSTITUTE(SUBSTITUTE(SUBSTITUTE(SUBSTITUTE(SUBSTITUTE(SUBSTITUTE(SUBSTITUTE(SUBSTITUTE(SUBSTITUTE(SUBSTITUTE(SUBSTITUTE(SUBSTITUTE(SUBSTITUTE($X$1, "&lt;mnemonic&gt;",""""&amp;B27&amp;""""&amp;REPT(" ",5-LEN(B27))), "&lt;argnr&gt;",D27), "&lt;type1&gt;",VLOOKUP(F27,BR:BZ,9,0)), "&lt;type2&gt;",VLOOKUP(G27,BR:BZ,9,0)), "&lt;type3&gt;",VLOOKUP(H27,BR:BZ,9,0)), "&lt;type4&gt;",VLOOKUP(I27,BR:BZ,9,0)), "&lt;mode1&gt;",VLOOKUP(K27, CB:CG,6,0)),"&lt;mode2&gt;",VLOOKUP(L27,CB:CG,6,0)),"&lt;mode3&gt;",VLOOKUP(M27,CB:CG,6,0)),"&lt;mode4&gt;",VLOOKUP(N27,CB:CG,6,0)), "."," "), "&lt;desc&gt;",R27), "&lt;size&gt;",AU27), "&lt;comma&gt;",IF(B28=""," ",",")),"&lt;off1&gt;",IF(AQ27&lt;&gt;"",AQ27,"0"&amp;REPT(" ",5+AQ$1-1))),"&lt;off2&gt;",IF(AR27&lt;&gt;"",AR27,"0"&amp;REPT(" ",5+AR$1-1))),"&lt;off3&gt;",IF(AS27&lt;&gt;"",AS27,"0"&amp;REPT(" ",5+AS$1-1))),"&lt;off4&gt;",IF(AT27&lt;&gt;"",AT27,"0"&amp;REPT(" ",5+AT$1-1))))</f>
        <v>{ "DIVf" ,3, ISIZ_IAAA , {CpuDataType::Float    ,CpuDataType::Float    ,CpuDataType::Float    ,(CpuDataType)0        }, {_AmdAddr,_AmdAddr,_AmdAddr,_AmdNull}, {AOFF_I,AOFF_IA,AOFF_IAA,0        } }, //Division (Float)</v>
      </c>
      <c r="Y27" s="31" t="s">
        <v>28</v>
      </c>
      <c r="Z27" s="22" t="str">
        <f aca="false">IF(F27&lt;&gt;".",IF(K27="MR","R",VLOOKUP(F27,$BR:$BT,3,0)),"")</f>
        <v>F</v>
      </c>
      <c r="AA27" s="22" t="str">
        <f aca="false">IF(G27&lt;&gt;".",IF(L27="MR","R",VLOOKUP(G27,$BR:$BT,3,0)),"")</f>
        <v>F</v>
      </c>
      <c r="AB27" s="22" t="str">
        <f aca="false">IF(H27&lt;&gt;".",IF(M27="MR","R",VLOOKUP(H27,$BR:$BT,3,0)),"")</f>
        <v>F</v>
      </c>
      <c r="AC27" s="22" t="str">
        <f aca="false">IF(I27&lt;&gt;".",IF(N27="MR","R",VLOOKUP(I27,$BR:$BT,3,0)),"")</f>
        <v/>
      </c>
      <c r="AD27" s="22" t="str">
        <f aca="false">IF(F27&lt;&gt;".",VLOOKUP(K27,$CB:$CC,2,0),"")</f>
        <v>A</v>
      </c>
      <c r="AE27" s="22" t="str">
        <f aca="false">IF(G27&lt;&gt;".",VLOOKUP(L27,$CB:$CC,2,0),"")</f>
        <v>A</v>
      </c>
      <c r="AF27" s="22" t="str">
        <f aca="false">IF(H27&lt;&gt;".",VLOOKUP(M27,$CB:$CC,2,0),"")</f>
        <v>A</v>
      </c>
      <c r="AG27" s="22" t="str">
        <f aca="false">IF(I27&lt;&gt;".",VLOOKUP(N27,$CB:$CC,2,0),"")</f>
        <v/>
      </c>
      <c r="AH27" s="22" t="str">
        <f aca="false">IF(AD27&lt;&gt;"",IF(OR(AD27="A",AD27="I"),"SZA",VLOOKUP(Z27,$BT$3:$BU$16,2,0)),"")</f>
        <v>SZA</v>
      </c>
      <c r="AI27" s="22" t="str">
        <f aca="false">IF(AE27&lt;&gt;"",IF(OR(AE27="A",AE27="I"),"SZA",VLOOKUP(AA27,$BT$3:$BU$16,2,0)),"")</f>
        <v>SZA</v>
      </c>
      <c r="AJ27" s="22" t="str">
        <f aca="false">IF(AF27&lt;&gt;"",IF(OR(AF27="A",AF27="I"),"SZA",VLOOKUP(AB27,$BT$3:$BU$16,2,0)),"")</f>
        <v>SZA</v>
      </c>
      <c r="AK27" s="22" t="str">
        <f aca="false">IF(AG27&lt;&gt;"",IF(OR(AG27="A",AG27="I"),"SZA",VLOOKUP(AC27,$BT$3:$BU$16,2,0)),"")</f>
        <v/>
      </c>
      <c r="AL27" s="22" t="str">
        <f aca="false">IF(AD27&lt;&gt;"","I","")</f>
        <v>I</v>
      </c>
      <c r="AM27" s="22" t="str">
        <f aca="false">SUBSTITUTE(IF(AE27&lt;&gt;"",AL27&amp;"+"&amp;AH27,""),"+SZ","")</f>
        <v>IA</v>
      </c>
      <c r="AN27" s="22" t="str">
        <f aca="false">SUBSTITUTE(IF(AF27&lt;&gt;"",AM27&amp;"+"&amp;AI27,""),"+SZ","")</f>
        <v>IAA</v>
      </c>
      <c r="AO27" s="22" t="str">
        <f aca="false">SUBSTITUTE(IF(AG27&lt;&gt;"",AN27&amp;"+"&amp;AJ27,""),"+SZ","")</f>
        <v/>
      </c>
      <c r="AP27" s="22" t="str">
        <f aca="false">SUBSTITUTE("I"&amp;IF(AH27&lt;&gt;"","+"&amp;AH27,"")&amp;IF(AI27&lt;&gt;"","+"&amp;AI27,"")&amp;IF(AJ27&lt;&gt;"","+"&amp;AJ27,"")&amp;IF(AK27&lt;&gt;"","+"&amp;AK27,""),"+SZ","")</f>
        <v>IAAA</v>
      </c>
      <c r="AQ27" s="22" t="str">
        <f aca="false">IF(Z27&lt;&gt;"","AOFF_"&amp;AL27&amp;REPT(" ",AQ$1-LEN(AL27)),"")</f>
        <v>AOFF_I</v>
      </c>
      <c r="AR27" s="22" t="str">
        <f aca="false">IF(AA27&lt;&gt;"","AOFF_"&amp;AM27&amp;REPT(" ",AR$1-LEN(AM27)),"")</f>
        <v>AOFF_IA</v>
      </c>
      <c r="AS27" s="22" t="str">
        <f aca="false">IF(AB27&lt;&gt;"","AOFF_"&amp;AN27&amp;REPT(" ",AS$1-LEN(AN27)),"")</f>
        <v>AOFF_IAA</v>
      </c>
      <c r="AT27" s="22" t="str">
        <f aca="false">IF(AC27&lt;&gt;"","AOFF_"&amp;AO27&amp;REPT(" ",AT$1-LEN(AO27)),"")</f>
        <v/>
      </c>
      <c r="AU27" s="22" t="str">
        <f aca="false">"ISIZ_"&amp;AP27&amp;REPT(" ",$AU$1-LEN(AP27))</f>
        <v>ISIZ_IAAA </v>
      </c>
      <c r="AV27" s="26" t="n">
        <f aca="false">IF(Z27&lt;&gt;"",6,"")</f>
        <v>6</v>
      </c>
      <c r="AW27" s="26" t="n">
        <f aca="false">IF(AA27&lt;&gt;"",AV27+VLOOKUP(AH27,$BU$2:$BV$17,2,0),"")</f>
        <v>10</v>
      </c>
      <c r="AX27" s="26" t="n">
        <f aca="false">IF(AB27&lt;&gt;"",AW27+VLOOKUP(AI27,$BU$2:$BV$17,2,0),"")</f>
        <v>14</v>
      </c>
      <c r="AY27" s="26" t="str">
        <f aca="false">IF(AC27&lt;&gt;"",AX27+VLOOKUP(AJ27,$BU$2:$BV$17,2,0),"")</f>
        <v/>
      </c>
      <c r="AZ27" s="26" t="n">
        <f aca="false">6+IF(Z27&lt;&gt;"",VLOOKUP(AH27,$BU$2:$BV$17,2,0),0)+IF(AA27&lt;&gt;"",VLOOKUP(AI27,$BU$2:$BV$17,2,0),0)+IF(AB27&lt;&gt;"",VLOOKUP(AJ27,$BU$2:$BV$17,2,0),0)+IF(AC27&lt;&gt;"",VLOOKUP(AK27,$BU$2:$BV$17,2,0),0)</f>
        <v>18</v>
      </c>
      <c r="BA27" s="26" t="n">
        <f aca="false">IF(Z27&lt;&gt;"",10,"")</f>
        <v>10</v>
      </c>
      <c r="BB27" s="26" t="n">
        <f aca="false">IF(AA27&lt;&gt;"",BA27+VLOOKUP(AH27,$BU$2:$BW$17,3,0),"")</f>
        <v>18</v>
      </c>
      <c r="BC27" s="26" t="n">
        <f aca="false">IF(AB27&lt;&gt;"",BB27+VLOOKUP(AI27,$BU$2:$BW$17,3,0),"")</f>
        <v>26</v>
      </c>
      <c r="BD27" s="26" t="str">
        <f aca="false">IF(AC27&lt;&gt;"",BC27+VLOOKUP(AJ27,$BU$2:$BW$17,3,0),"")</f>
        <v/>
      </c>
      <c r="BE27" s="26" t="n">
        <f aca="false">10+IF(Z27&lt;&gt;"",VLOOKUP(AH27,$BU$2:$BW$17,3,0),0)+IF(AA27&lt;&gt;"",VLOOKUP(AI27,$BU$2:$BW$17,3,0),0)+IF(AB27&lt;&gt;"",VLOOKUP(AJ27,$BU$2:$BW$17,3,0),0)+IF(AC27&lt;&gt;"",VLOOKUP(AK27,$BU$2:$BW$17,3,0),0)</f>
        <v>34</v>
      </c>
      <c r="BF27" s="36" t="str">
        <f aca="false">IF(AV27&lt;&gt;"","#define "&amp;AQ27&amp;" "&amp;AV27&amp;"&lt;end&gt; ","")&amp;IF(AW27&lt;&gt;"","#define "&amp;AR27&amp;" "&amp;AW27&amp;"&lt;end&gt; ","")&amp;IF(AX27&lt;&gt;"","#define "&amp;AS27&amp;" "&amp;AX27&amp;"&lt;end&gt; ","")&amp;IF(AY27&lt;&gt;"","#define "&amp;AT27&amp;" "&amp;AY27&amp;"&lt;end&gt; ","")&amp;"#define "&amp;AU27&amp;" "&amp;AZ27&amp;"&lt;end&gt;"</f>
        <v>#define AOFF_I 6&lt;end&gt; #define AOFF_IA 10&lt;end&gt; #define AOFF_IAA 14&lt;end&gt; #define ISIZ_IAAA  18&lt;end&gt;</v>
      </c>
      <c r="BG27" s="36" t="str">
        <f aca="false">IF(BA27&lt;&gt;"","#define "&amp;AQ27&amp;" "&amp;BA27&amp;"&lt;end&gt; ","")&amp;IF(BB27&lt;&gt;"","#define "&amp;AR27&amp;" "&amp;BB27&amp;"&lt;end&gt; ","")&amp;IF(BC27&lt;&gt;"","#define "&amp;AS27&amp;" "&amp;BC27&amp;"&lt;end&gt; ","")&amp;IF(BD27&lt;&gt;"","#define "&amp;AT27&amp;" "&amp;BD27&amp;"&lt;end&gt; ","")&amp;"#define "&amp;AU27&amp;" "&amp;BE27&amp;"&lt;end&gt;"</f>
        <v>#define AOFF_I 10&lt;end&gt; #define AOFF_IA 18&lt;end&gt; #define AOFF_IAA 26&lt;end&gt; #define ISIZ_IAAA  34&lt;end&gt;</v>
      </c>
      <c r="BH27" s="22" t="str">
        <f aca="false">"INSTDECODE_"&amp;D27&amp;IF(D27&lt;&gt;0,"_"&amp;CONCATENATE(Z27,AA27,AB27,AC27)&amp;"_"&amp;CONCATENATE(AD27,AE27,AF27,AG27),"")</f>
        <v>INSTDECODE_3_FFF_AAA</v>
      </c>
      <c r="BI27" s="22" t="n">
        <f aca="false">LEN(BH27)</f>
        <v>20</v>
      </c>
      <c r="BJ27" s="22" t="str">
        <f aca="false">IF(Z27&lt;&gt;"","DECODE_"&amp;VLOOKUP(AD27,$CC:$CD,2,0)&amp;"("&amp;BJ$2&amp;","&amp;IF(K27="MR","REF",VLOOKUP(F27,$BR:$BS,2,0))&amp;",Cpu"&amp;PROPER(IF(K27="MR","REF",VLOOKUP(F27,$BR:$BS,2,0)))&amp;","&amp;AQ27&amp;"); ", "")</f>
        <v>DECODE_ADR(1,FLO,CpuFlo,AOFF_I); </v>
      </c>
      <c r="BK27" s="22" t="str">
        <f aca="false">IF(AA27&lt;&gt;"","DECODE_"&amp;VLOOKUP(AE27,$CC:$CD,2,0)&amp;"("&amp;BK$2&amp;","&amp;IF(L27="MR","REF",VLOOKUP(G27,$BR:$BS,2,0))&amp;",Cpu"&amp;PROPER(IF(L27="MR","REF",VLOOKUP(G27,$BR:$BS,2,0)))&amp;","&amp;AR27&amp;"); ", "")</f>
        <v>DECODE_ADR(2,FLO,CpuFlo,AOFF_IA); </v>
      </c>
      <c r="BL27" s="22" t="str">
        <f aca="false">IF(AB27&lt;&gt;"","DECODE_"&amp;VLOOKUP(AF27,$CC:$CD,2,0)&amp;"("&amp;BL$2&amp;","&amp;IF(M27="MR","REF",VLOOKUP(H27,$BR:$BS,2,0))&amp;",Cpu"&amp;PROPER(IF(M27="MR","REF",VLOOKUP(H27,$BR:$BS,2,0)))&amp;","&amp;AS27&amp;"); ", "")</f>
        <v>DECODE_ADR(3,FLO,CpuFlo,AOFF_IAA); </v>
      </c>
      <c r="BM27" s="22" t="str">
        <f aca="false">IF(AC27&lt;&gt;"","DECODE_"&amp;VLOOKUP(AG27,$CC:$CD,2,0)&amp;"("&amp;BM$2&amp;","&amp;IF(N27="MR","REF",VLOOKUP(I27,$BR:$BS,2,0))&amp;",Cpu"&amp;PROPER(IF(N27="MR","REF",VLOOKUP(I27,$BR:$BS,2,0)))&amp;","&amp;AT27&amp;"); ", "")</f>
        <v/>
      </c>
      <c r="BN27" s="22" t="str">
        <f aca="false">IF(ISERROR(VLOOKUP(BO27,BO$2:BO26,1,0))=0,"X","")</f>
        <v>X</v>
      </c>
      <c r="BO27" s="22" t="str">
        <f aca="false">SUBSTITUTE("#define "&amp;BH27&amp;REPT(" ",28-LEN(BH27))&amp;BJ27&amp;BK27&amp;BL27&amp;BM27,"%","D")</f>
        <v>#define INSTDECODE_3_FFF_AAA        DECODE_ADR(1,FLO,CpuFlo,AOFF_I); DECODE_ADR(2,FLO,CpuFlo,AOFF_IA); DECODE_ADR(3,FLO,CpuFlo,AOFF_IAA); </v>
      </c>
      <c r="BP27" s="22" t="str">
        <f aca="false">"#define "&amp;SUBSTITUTE(BH27,"INSTDECODE_",IF(P27="X","JMP_","")&amp;IF(Q27="X","CONST_","")&amp;"INSTEND_")&amp;IF(Q27="X",REPT(" ",20-LEN(BH27)),IF(P27="X",REPT(" ",22-LEN(BH27)),REPT(" ",26-LEN(BH27))))&amp;" "&amp;IF(P27="X","","IP+="&amp;TRIM(AU27)&amp;"; "&amp;REPT(" ",10-LEN(TRIM(AU27))))&amp;IF(Q27="X","CONST_INST_DISPATCH;","PROG_INST_DISPATCH;")</f>
        <v>#define INSTEND_3_FFF_AAA       IP+=ISIZ_IAAA;  PROG_INST_DISPATCH;</v>
      </c>
      <c r="BQ27" s="22" t="str">
        <f aca="false">""</f>
        <v/>
      </c>
    </row>
    <row r="28" customFormat="false" ht="15.95" hidden="false" customHeight="true" outlineLevel="0" collapsed="false">
      <c r="A28" s="22" t="s">
        <v>451</v>
      </c>
      <c r="B28" s="22" t="s">
        <v>199</v>
      </c>
      <c r="C28" s="26" t="s">
        <v>29</v>
      </c>
      <c r="D28" s="27" t="n">
        <f aca="false">4-COUNTIF(F28:I28,".")</f>
        <v>3</v>
      </c>
      <c r="E28" s="27" t="str">
        <f aca="false">IF(ISERROR(SEARCH("Z",F28&amp;G28&amp;H28&amp;I28))=0,"X","-")</f>
        <v>-</v>
      </c>
      <c r="F28" s="26" t="s">
        <v>452</v>
      </c>
      <c r="G28" s="26" t="s">
        <v>452</v>
      </c>
      <c r="H28" s="26" t="s">
        <v>452</v>
      </c>
      <c r="I28" s="26" t="s">
        <v>28</v>
      </c>
      <c r="J28" s="27" t="str">
        <f aca="false">IF(OR(ISERROR(SEARCH(MID($J$2,1,1),F28&amp;G28&amp;H28&amp;I28))=0,ISERROR(SEARCH(MID($J$2,2,1),F28&amp;G28&amp;H28&amp;I28))=0),"X","-")</f>
        <v>-</v>
      </c>
      <c r="K28" s="26" t="s">
        <v>453</v>
      </c>
      <c r="L28" s="26" t="s">
        <v>453</v>
      </c>
      <c r="M28" s="26" t="s">
        <v>453</v>
      </c>
      <c r="N28" s="26" t="s">
        <v>28</v>
      </c>
      <c r="O28" s="28" t="str">
        <f aca="false">IF(OR(K28=$O$2,L28=$O$2,M28=$O$2,N28=$O$2),"X","-")</f>
        <v>-</v>
      </c>
      <c r="R28" s="22" t="s">
        <v>526</v>
      </c>
      <c r="S28" s="22" t="s">
        <v>9</v>
      </c>
      <c r="T28" s="22" t="s">
        <v>455</v>
      </c>
      <c r="U28" s="22" t="s">
        <v>455</v>
      </c>
      <c r="W28" s="30" t="str">
        <f aca="false">SUBSTITUTE(SUBSTITUTE(IF(AND(F28="%",K28&lt;&gt;"AD",K28&lt;&gt;"MR"),"Error1","Ok")&amp;" "&amp;IF(AND(G28="%",L28&lt;&gt;"AD",L28&lt;&gt;"MR"),"Error2","Ok")&amp;" "&amp;IF(AND(H28="%",M28&lt;&gt;"AD",M28&lt;&gt;"MR"),"Error3","Ok")&amp;" "&amp;IF(AND(I28="%",N28&lt;&gt;"AD",N28&lt;&gt;"MR"),"Error4","Ok"),"Ok Ok Ok Ok","Passed"),"Ok","")</f>
        <v>Passed</v>
      </c>
      <c r="X28" s="28" t="str">
        <f aca="false">IF(W28&lt;&gt;"Passed","--- Error ---",SUBSTITUTE(SUBSTITUTE(SUBSTITUTE(SUBSTITUTE(SUBSTITUTE(SUBSTITUTE(SUBSTITUTE(SUBSTITUTE(SUBSTITUTE(SUBSTITUTE(SUBSTITUTE(SUBSTITUTE(SUBSTITUTE(SUBSTITUTE(SUBSTITUTE(SUBSTITUTE(SUBSTITUTE(SUBSTITUTE($X$1, "&lt;mnemonic&gt;",""""&amp;B28&amp;""""&amp;REPT(" ",5-LEN(B28))), "&lt;argnr&gt;",D28), "&lt;type1&gt;",VLOOKUP(F28,BR:BZ,9,0)), "&lt;type2&gt;",VLOOKUP(G28,BR:BZ,9,0)), "&lt;type3&gt;",VLOOKUP(H28,BR:BZ,9,0)), "&lt;type4&gt;",VLOOKUP(I28,BR:BZ,9,0)), "&lt;mode1&gt;",VLOOKUP(K28, CB:CG,6,0)),"&lt;mode2&gt;",VLOOKUP(L28,CB:CG,6,0)),"&lt;mode3&gt;",VLOOKUP(M28,CB:CG,6,0)),"&lt;mode4&gt;",VLOOKUP(N28,CB:CG,6,0)), "."," "), "&lt;desc&gt;",R28), "&lt;size&gt;",AU28), "&lt;comma&gt;",IF(B29=""," ",",")),"&lt;off1&gt;",IF(AQ28&lt;&gt;"",AQ28,"0"&amp;REPT(" ",5+AQ$1-1))),"&lt;off2&gt;",IF(AR28&lt;&gt;"",AR28,"0"&amp;REPT(" ",5+AR$1-1))),"&lt;off3&gt;",IF(AS28&lt;&gt;"",AS28,"0"&amp;REPT(" ",5+AS$1-1))),"&lt;off4&gt;",IF(AT28&lt;&gt;"",AT28,"0"&amp;REPT(" ",5+AT$1-1))))</f>
        <v>{ "MODc" ,3, ISIZ_IAAA , {CpuDataType::Char     ,CpuDataType::Char     ,CpuDataType::Char     ,(CpuDataType)0        }, {_AmdAddr,_AmdAddr,_AmdAddr,_AmdNull}, {AOFF_I,AOFF_IA,AOFF_IAA,0        } }, //Modulus (Char)</v>
      </c>
      <c r="Y28" s="31" t="s">
        <v>28</v>
      </c>
      <c r="Z28" s="22" t="str">
        <f aca="false">IF(F28&lt;&gt;".",IF(K28="MR","R",VLOOKUP(F28,$BR:$BT,3,0)),"")</f>
        <v>C</v>
      </c>
      <c r="AA28" s="22" t="str">
        <f aca="false">IF(G28&lt;&gt;".",IF(L28="MR","R",VLOOKUP(G28,$BR:$BT,3,0)),"")</f>
        <v>C</v>
      </c>
      <c r="AB28" s="22" t="str">
        <f aca="false">IF(H28&lt;&gt;".",IF(M28="MR","R",VLOOKUP(H28,$BR:$BT,3,0)),"")</f>
        <v>C</v>
      </c>
      <c r="AC28" s="22" t="str">
        <f aca="false">IF(I28&lt;&gt;".",IF(N28="MR","R",VLOOKUP(I28,$BR:$BT,3,0)),"")</f>
        <v/>
      </c>
      <c r="AD28" s="22" t="str">
        <f aca="false">IF(F28&lt;&gt;".",VLOOKUP(K28,$CB:$CC,2,0),"")</f>
        <v>A</v>
      </c>
      <c r="AE28" s="22" t="str">
        <f aca="false">IF(G28&lt;&gt;".",VLOOKUP(L28,$CB:$CC,2,0),"")</f>
        <v>A</v>
      </c>
      <c r="AF28" s="22" t="str">
        <f aca="false">IF(H28&lt;&gt;".",VLOOKUP(M28,$CB:$CC,2,0),"")</f>
        <v>A</v>
      </c>
      <c r="AG28" s="22" t="str">
        <f aca="false">IF(I28&lt;&gt;".",VLOOKUP(N28,$CB:$CC,2,0),"")</f>
        <v/>
      </c>
      <c r="AH28" s="22" t="str">
        <f aca="false">IF(AD28&lt;&gt;"",IF(OR(AD28="A",AD28="I"),"SZA",VLOOKUP(Z28,$BT$3:$BU$16,2,0)),"")</f>
        <v>SZA</v>
      </c>
      <c r="AI28" s="22" t="str">
        <f aca="false">IF(AE28&lt;&gt;"",IF(OR(AE28="A",AE28="I"),"SZA",VLOOKUP(AA28,$BT$3:$BU$16,2,0)),"")</f>
        <v>SZA</v>
      </c>
      <c r="AJ28" s="22" t="str">
        <f aca="false">IF(AF28&lt;&gt;"",IF(OR(AF28="A",AF28="I"),"SZA",VLOOKUP(AB28,$BT$3:$BU$16,2,0)),"")</f>
        <v>SZA</v>
      </c>
      <c r="AK28" s="22" t="str">
        <f aca="false">IF(AG28&lt;&gt;"",IF(OR(AG28="A",AG28="I"),"SZA",VLOOKUP(AC28,$BT$3:$BU$16,2,0)),"")</f>
        <v/>
      </c>
      <c r="AL28" s="22" t="str">
        <f aca="false">IF(AD28&lt;&gt;"","I","")</f>
        <v>I</v>
      </c>
      <c r="AM28" s="22" t="str">
        <f aca="false">SUBSTITUTE(IF(AE28&lt;&gt;"",AL28&amp;"+"&amp;AH28,""),"+SZ","")</f>
        <v>IA</v>
      </c>
      <c r="AN28" s="22" t="str">
        <f aca="false">SUBSTITUTE(IF(AF28&lt;&gt;"",AM28&amp;"+"&amp;AI28,""),"+SZ","")</f>
        <v>IAA</v>
      </c>
      <c r="AO28" s="22" t="str">
        <f aca="false">SUBSTITUTE(IF(AG28&lt;&gt;"",AN28&amp;"+"&amp;AJ28,""),"+SZ","")</f>
        <v/>
      </c>
      <c r="AP28" s="22" t="str">
        <f aca="false">SUBSTITUTE("I"&amp;IF(AH28&lt;&gt;"","+"&amp;AH28,"")&amp;IF(AI28&lt;&gt;"","+"&amp;AI28,"")&amp;IF(AJ28&lt;&gt;"","+"&amp;AJ28,"")&amp;IF(AK28&lt;&gt;"","+"&amp;AK28,""),"+SZ","")</f>
        <v>IAAA</v>
      </c>
      <c r="AQ28" s="22" t="str">
        <f aca="false">IF(Z28&lt;&gt;"","AOFF_"&amp;AL28&amp;REPT(" ",AQ$1-LEN(AL28)),"")</f>
        <v>AOFF_I</v>
      </c>
      <c r="AR28" s="22" t="str">
        <f aca="false">IF(AA28&lt;&gt;"","AOFF_"&amp;AM28&amp;REPT(" ",AR$1-LEN(AM28)),"")</f>
        <v>AOFF_IA</v>
      </c>
      <c r="AS28" s="22" t="str">
        <f aca="false">IF(AB28&lt;&gt;"","AOFF_"&amp;AN28&amp;REPT(" ",AS$1-LEN(AN28)),"")</f>
        <v>AOFF_IAA</v>
      </c>
      <c r="AT28" s="22" t="str">
        <f aca="false">IF(AC28&lt;&gt;"","AOFF_"&amp;AO28&amp;REPT(" ",AT$1-LEN(AO28)),"")</f>
        <v/>
      </c>
      <c r="AU28" s="22" t="str">
        <f aca="false">"ISIZ_"&amp;AP28&amp;REPT(" ",$AU$1-LEN(AP28))</f>
        <v>ISIZ_IAAA </v>
      </c>
      <c r="AV28" s="26" t="n">
        <f aca="false">IF(Z28&lt;&gt;"",6,"")</f>
        <v>6</v>
      </c>
      <c r="AW28" s="26" t="n">
        <f aca="false">IF(AA28&lt;&gt;"",AV28+VLOOKUP(AH28,$BU$2:$BV$17,2,0),"")</f>
        <v>10</v>
      </c>
      <c r="AX28" s="26" t="n">
        <f aca="false">IF(AB28&lt;&gt;"",AW28+VLOOKUP(AI28,$BU$2:$BV$17,2,0),"")</f>
        <v>14</v>
      </c>
      <c r="AY28" s="26" t="str">
        <f aca="false">IF(AC28&lt;&gt;"",AX28+VLOOKUP(AJ28,$BU$2:$BV$17,2,0),"")</f>
        <v/>
      </c>
      <c r="AZ28" s="26" t="n">
        <f aca="false">6+IF(Z28&lt;&gt;"",VLOOKUP(AH28,$BU$2:$BV$17,2,0),0)+IF(AA28&lt;&gt;"",VLOOKUP(AI28,$BU$2:$BV$17,2,0),0)+IF(AB28&lt;&gt;"",VLOOKUP(AJ28,$BU$2:$BV$17,2,0),0)+IF(AC28&lt;&gt;"",VLOOKUP(AK28,$BU$2:$BV$17,2,0),0)</f>
        <v>18</v>
      </c>
      <c r="BA28" s="26" t="n">
        <f aca="false">IF(Z28&lt;&gt;"",10,"")</f>
        <v>10</v>
      </c>
      <c r="BB28" s="26" t="n">
        <f aca="false">IF(AA28&lt;&gt;"",BA28+VLOOKUP(AH28,$BU$2:$BW$17,3,0),"")</f>
        <v>18</v>
      </c>
      <c r="BC28" s="26" t="n">
        <f aca="false">IF(AB28&lt;&gt;"",BB28+VLOOKUP(AI28,$BU$2:$BW$17,3,0),"")</f>
        <v>26</v>
      </c>
      <c r="BD28" s="26" t="str">
        <f aca="false">IF(AC28&lt;&gt;"",BC28+VLOOKUP(AJ28,$BU$2:$BW$17,3,0),"")</f>
        <v/>
      </c>
      <c r="BE28" s="26" t="n">
        <f aca="false">10+IF(Z28&lt;&gt;"",VLOOKUP(AH28,$BU$2:$BW$17,3,0),0)+IF(AA28&lt;&gt;"",VLOOKUP(AI28,$BU$2:$BW$17,3,0),0)+IF(AB28&lt;&gt;"",VLOOKUP(AJ28,$BU$2:$BW$17,3,0),0)+IF(AC28&lt;&gt;"",VLOOKUP(AK28,$BU$2:$BW$17,3,0),0)</f>
        <v>34</v>
      </c>
      <c r="BF28" s="36" t="str">
        <f aca="false">IF(AV28&lt;&gt;"","#define "&amp;AQ28&amp;" "&amp;AV28&amp;"&lt;end&gt; ","")&amp;IF(AW28&lt;&gt;"","#define "&amp;AR28&amp;" "&amp;AW28&amp;"&lt;end&gt; ","")&amp;IF(AX28&lt;&gt;"","#define "&amp;AS28&amp;" "&amp;AX28&amp;"&lt;end&gt; ","")&amp;IF(AY28&lt;&gt;"","#define "&amp;AT28&amp;" "&amp;AY28&amp;"&lt;end&gt; ","")&amp;"#define "&amp;AU28&amp;" "&amp;AZ28&amp;"&lt;end&gt;"</f>
        <v>#define AOFF_I 6&lt;end&gt; #define AOFF_IA 10&lt;end&gt; #define AOFF_IAA 14&lt;end&gt; #define ISIZ_IAAA  18&lt;end&gt;</v>
      </c>
      <c r="BG28" s="36" t="str">
        <f aca="false">IF(BA28&lt;&gt;"","#define "&amp;AQ28&amp;" "&amp;BA28&amp;"&lt;end&gt; ","")&amp;IF(BB28&lt;&gt;"","#define "&amp;AR28&amp;" "&amp;BB28&amp;"&lt;end&gt; ","")&amp;IF(BC28&lt;&gt;"","#define "&amp;AS28&amp;" "&amp;BC28&amp;"&lt;end&gt; ","")&amp;IF(BD28&lt;&gt;"","#define "&amp;AT28&amp;" "&amp;BD28&amp;"&lt;end&gt; ","")&amp;"#define "&amp;AU28&amp;" "&amp;BE28&amp;"&lt;end&gt;"</f>
        <v>#define AOFF_I 10&lt;end&gt; #define AOFF_IA 18&lt;end&gt; #define AOFF_IAA 26&lt;end&gt; #define ISIZ_IAAA  34&lt;end&gt;</v>
      </c>
      <c r="BH28" s="22" t="str">
        <f aca="false">"INSTDECODE_"&amp;D28&amp;IF(D28&lt;&gt;0,"_"&amp;CONCATENATE(Z28,AA28,AB28,AC28)&amp;"_"&amp;CONCATENATE(AD28,AE28,AF28,AG28),"")</f>
        <v>INSTDECODE_3_CCC_AAA</v>
      </c>
      <c r="BI28" s="22" t="n">
        <f aca="false">LEN(BH28)</f>
        <v>20</v>
      </c>
      <c r="BJ28" s="22" t="str">
        <f aca="false">IF(Z28&lt;&gt;"","DECODE_"&amp;VLOOKUP(AD28,$CC:$CD,2,0)&amp;"("&amp;BJ$2&amp;","&amp;IF(K28="MR","REF",VLOOKUP(F28,$BR:$BS,2,0))&amp;",Cpu"&amp;PROPER(IF(K28="MR","REF",VLOOKUP(F28,$BR:$BS,2,0)))&amp;","&amp;AQ28&amp;"); ", "")</f>
        <v>DECODE_ADR(1,CHR,CpuChr,AOFF_I); </v>
      </c>
      <c r="BK28" s="22" t="str">
        <f aca="false">IF(AA28&lt;&gt;"","DECODE_"&amp;VLOOKUP(AE28,$CC:$CD,2,0)&amp;"("&amp;BK$2&amp;","&amp;IF(L28="MR","REF",VLOOKUP(G28,$BR:$BS,2,0))&amp;",Cpu"&amp;PROPER(IF(L28="MR","REF",VLOOKUP(G28,$BR:$BS,2,0)))&amp;","&amp;AR28&amp;"); ", "")</f>
        <v>DECODE_ADR(2,CHR,CpuChr,AOFF_IA); </v>
      </c>
      <c r="BL28" s="22" t="str">
        <f aca="false">IF(AB28&lt;&gt;"","DECODE_"&amp;VLOOKUP(AF28,$CC:$CD,2,0)&amp;"("&amp;BL$2&amp;","&amp;IF(M28="MR","REF",VLOOKUP(H28,$BR:$BS,2,0))&amp;",Cpu"&amp;PROPER(IF(M28="MR","REF",VLOOKUP(H28,$BR:$BS,2,0)))&amp;","&amp;AS28&amp;"); ", "")</f>
        <v>DECODE_ADR(3,CHR,CpuChr,AOFF_IAA); </v>
      </c>
      <c r="BM28" s="22" t="str">
        <f aca="false">IF(AC28&lt;&gt;"","DECODE_"&amp;VLOOKUP(AG28,$CC:$CD,2,0)&amp;"("&amp;BM$2&amp;","&amp;IF(N28="MR","REF",VLOOKUP(I28,$BR:$BS,2,0))&amp;",Cpu"&amp;PROPER(IF(N28="MR","REF",VLOOKUP(I28,$BR:$BS,2,0)))&amp;","&amp;AT28&amp;"); ", "")</f>
        <v/>
      </c>
      <c r="BN28" s="22" t="str">
        <f aca="false">IF(ISERROR(VLOOKUP(BO28,BO$2:BO27,1,0))=0,"X","")</f>
        <v>X</v>
      </c>
      <c r="BO28" s="22" t="str">
        <f aca="false">SUBSTITUTE("#define "&amp;BH28&amp;REPT(" ",28-LEN(BH28))&amp;BJ28&amp;BK28&amp;BL28&amp;BM28,"%","D")</f>
        <v>#define INSTDECODE_3_CCC_AAA        DECODE_ADR(1,CHR,CpuChr,AOFF_I); DECODE_ADR(2,CHR,CpuChr,AOFF_IA); DECODE_ADR(3,CHR,CpuChr,AOFF_IAA); </v>
      </c>
      <c r="BP28" s="22" t="str">
        <f aca="false">"#define "&amp;SUBSTITUTE(BH28,"INSTDECODE_",IF(P28="X","JMP_","")&amp;IF(Q28="X","CONST_","")&amp;"INSTEND_")&amp;IF(Q28="X",REPT(" ",20-LEN(BH28)),IF(P28="X",REPT(" ",22-LEN(BH28)),REPT(" ",26-LEN(BH28))))&amp;" "&amp;IF(P28="X","","IP+="&amp;TRIM(AU28)&amp;"; "&amp;REPT(" ",10-LEN(TRIM(AU28))))&amp;IF(Q28="X","CONST_INST_DISPATCH;","PROG_INST_DISPATCH;")</f>
        <v>#define INSTEND_3_CCC_AAA       IP+=ISIZ_IAAA;  PROG_INST_DISPATCH;</v>
      </c>
      <c r="BQ28" s="22" t="str">
        <f aca="false">""</f>
        <v/>
      </c>
    </row>
    <row r="29" customFormat="false" ht="15.95" hidden="false" customHeight="true" outlineLevel="0" collapsed="false">
      <c r="A29" s="22" t="s">
        <v>451</v>
      </c>
      <c r="B29" s="22" t="s">
        <v>200</v>
      </c>
      <c r="C29" s="26" t="s">
        <v>29</v>
      </c>
      <c r="D29" s="27" t="n">
        <f aca="false">4-COUNTIF(F29:I29,".")</f>
        <v>3</v>
      </c>
      <c r="E29" s="27" t="str">
        <f aca="false">IF(ISERROR(SEARCH("Z",F29&amp;G29&amp;H29&amp;I29))=0,"X","-")</f>
        <v>-</v>
      </c>
      <c r="F29" s="26" t="s">
        <v>463</v>
      </c>
      <c r="G29" s="26" t="s">
        <v>463</v>
      </c>
      <c r="H29" s="26" t="s">
        <v>463</v>
      </c>
      <c r="I29" s="26" t="s">
        <v>28</v>
      </c>
      <c r="J29" s="27" t="str">
        <f aca="false">IF(OR(ISERROR(SEARCH(MID($J$2,1,1),F29&amp;G29&amp;H29&amp;I29))=0,ISERROR(SEARCH(MID($J$2,2,1),F29&amp;G29&amp;H29&amp;I29))=0),"X","-")</f>
        <v>-</v>
      </c>
      <c r="K29" s="26" t="s">
        <v>453</v>
      </c>
      <c r="L29" s="26" t="s">
        <v>453</v>
      </c>
      <c r="M29" s="26" t="s">
        <v>453</v>
      </c>
      <c r="N29" s="26" t="s">
        <v>28</v>
      </c>
      <c r="O29" s="28" t="str">
        <f aca="false">IF(OR(K29=$O$2,L29=$O$2,M29=$O$2,N29=$O$2),"X","-")</f>
        <v>-</v>
      </c>
      <c r="R29" s="22" t="s">
        <v>527</v>
      </c>
      <c r="S29" s="22" t="s">
        <v>9</v>
      </c>
      <c r="T29" s="22" t="s">
        <v>455</v>
      </c>
      <c r="U29" s="22" t="s">
        <v>455</v>
      </c>
      <c r="W29" s="30" t="str">
        <f aca="false">SUBSTITUTE(SUBSTITUTE(IF(AND(F29="%",K29&lt;&gt;"AD",K29&lt;&gt;"MR"),"Error1","Ok")&amp;" "&amp;IF(AND(G29="%",L29&lt;&gt;"AD",L29&lt;&gt;"MR"),"Error2","Ok")&amp;" "&amp;IF(AND(H29="%",M29&lt;&gt;"AD",M29&lt;&gt;"MR"),"Error3","Ok")&amp;" "&amp;IF(AND(I29="%",N29&lt;&gt;"AD",N29&lt;&gt;"MR"),"Error4","Ok"),"Ok Ok Ok Ok","Passed"),"Ok","")</f>
        <v>Passed</v>
      </c>
      <c r="X29" s="28" t="str">
        <f aca="false">IF(W29&lt;&gt;"Passed","--- Error ---",SUBSTITUTE(SUBSTITUTE(SUBSTITUTE(SUBSTITUTE(SUBSTITUTE(SUBSTITUTE(SUBSTITUTE(SUBSTITUTE(SUBSTITUTE(SUBSTITUTE(SUBSTITUTE(SUBSTITUTE(SUBSTITUTE(SUBSTITUTE(SUBSTITUTE(SUBSTITUTE(SUBSTITUTE(SUBSTITUTE($X$1, "&lt;mnemonic&gt;",""""&amp;B29&amp;""""&amp;REPT(" ",5-LEN(B29))), "&lt;argnr&gt;",D29), "&lt;type1&gt;",VLOOKUP(F29,BR:BZ,9,0)), "&lt;type2&gt;",VLOOKUP(G29,BR:BZ,9,0)), "&lt;type3&gt;",VLOOKUP(H29,BR:BZ,9,0)), "&lt;type4&gt;",VLOOKUP(I29,BR:BZ,9,0)), "&lt;mode1&gt;",VLOOKUP(K29, CB:CG,6,0)),"&lt;mode2&gt;",VLOOKUP(L29,CB:CG,6,0)),"&lt;mode3&gt;",VLOOKUP(M29,CB:CG,6,0)),"&lt;mode4&gt;",VLOOKUP(N29,CB:CG,6,0)), "."," "), "&lt;desc&gt;",R29), "&lt;size&gt;",AU29), "&lt;comma&gt;",IF(B30=""," ",",")),"&lt;off1&gt;",IF(AQ29&lt;&gt;"",AQ29,"0"&amp;REPT(" ",5+AQ$1-1))),"&lt;off2&gt;",IF(AR29&lt;&gt;"",AR29,"0"&amp;REPT(" ",5+AR$1-1))),"&lt;off3&gt;",IF(AS29&lt;&gt;"",AS29,"0"&amp;REPT(" ",5+AS$1-1))),"&lt;off4&gt;",IF(AT29&lt;&gt;"",AT29,"0"&amp;REPT(" ",5+AT$1-1))))</f>
        <v>{ "MODw" ,3, ISIZ_IAAA , {CpuDataType::Short    ,CpuDataType::Short    ,CpuDataType::Short    ,(CpuDataType)0        }, {_AmdAddr,_AmdAddr,_AmdAddr,_AmdNull}, {AOFF_I,AOFF_IA,AOFF_IAA,0        } }, //Modulus (Short)</v>
      </c>
      <c r="Y29" s="31" t="s">
        <v>28</v>
      </c>
      <c r="Z29" s="22" t="str">
        <f aca="false">IF(F29&lt;&gt;".",IF(K29="MR","R",VLOOKUP(F29,$BR:$BT,3,0)),"")</f>
        <v>W</v>
      </c>
      <c r="AA29" s="22" t="str">
        <f aca="false">IF(G29&lt;&gt;".",IF(L29="MR","R",VLOOKUP(G29,$BR:$BT,3,0)),"")</f>
        <v>W</v>
      </c>
      <c r="AB29" s="22" t="str">
        <f aca="false">IF(H29&lt;&gt;".",IF(M29="MR","R",VLOOKUP(H29,$BR:$BT,3,0)),"")</f>
        <v>W</v>
      </c>
      <c r="AC29" s="22" t="str">
        <f aca="false">IF(I29&lt;&gt;".",IF(N29="MR","R",VLOOKUP(I29,$BR:$BT,3,0)),"")</f>
        <v/>
      </c>
      <c r="AD29" s="22" t="str">
        <f aca="false">IF(F29&lt;&gt;".",VLOOKUP(K29,$CB:$CC,2,0),"")</f>
        <v>A</v>
      </c>
      <c r="AE29" s="22" t="str">
        <f aca="false">IF(G29&lt;&gt;".",VLOOKUP(L29,$CB:$CC,2,0),"")</f>
        <v>A</v>
      </c>
      <c r="AF29" s="22" t="str">
        <f aca="false">IF(H29&lt;&gt;".",VLOOKUP(M29,$CB:$CC,2,0),"")</f>
        <v>A</v>
      </c>
      <c r="AG29" s="22" t="str">
        <f aca="false">IF(I29&lt;&gt;".",VLOOKUP(N29,$CB:$CC,2,0),"")</f>
        <v/>
      </c>
      <c r="AH29" s="22" t="str">
        <f aca="false">IF(AD29&lt;&gt;"",IF(OR(AD29="A",AD29="I"),"SZA",VLOOKUP(Z29,$BT$3:$BU$16,2,0)),"")</f>
        <v>SZA</v>
      </c>
      <c r="AI29" s="22" t="str">
        <f aca="false">IF(AE29&lt;&gt;"",IF(OR(AE29="A",AE29="I"),"SZA",VLOOKUP(AA29,$BT$3:$BU$16,2,0)),"")</f>
        <v>SZA</v>
      </c>
      <c r="AJ29" s="22" t="str">
        <f aca="false">IF(AF29&lt;&gt;"",IF(OR(AF29="A",AF29="I"),"SZA",VLOOKUP(AB29,$BT$3:$BU$16,2,0)),"")</f>
        <v>SZA</v>
      </c>
      <c r="AK29" s="22" t="str">
        <f aca="false">IF(AG29&lt;&gt;"",IF(OR(AG29="A",AG29="I"),"SZA",VLOOKUP(AC29,$BT$3:$BU$16,2,0)),"")</f>
        <v/>
      </c>
      <c r="AL29" s="22" t="str">
        <f aca="false">IF(AD29&lt;&gt;"","I","")</f>
        <v>I</v>
      </c>
      <c r="AM29" s="22" t="str">
        <f aca="false">SUBSTITUTE(IF(AE29&lt;&gt;"",AL29&amp;"+"&amp;AH29,""),"+SZ","")</f>
        <v>IA</v>
      </c>
      <c r="AN29" s="22" t="str">
        <f aca="false">SUBSTITUTE(IF(AF29&lt;&gt;"",AM29&amp;"+"&amp;AI29,""),"+SZ","")</f>
        <v>IAA</v>
      </c>
      <c r="AO29" s="22" t="str">
        <f aca="false">SUBSTITUTE(IF(AG29&lt;&gt;"",AN29&amp;"+"&amp;AJ29,""),"+SZ","")</f>
        <v/>
      </c>
      <c r="AP29" s="22" t="str">
        <f aca="false">SUBSTITUTE("I"&amp;IF(AH29&lt;&gt;"","+"&amp;AH29,"")&amp;IF(AI29&lt;&gt;"","+"&amp;AI29,"")&amp;IF(AJ29&lt;&gt;"","+"&amp;AJ29,"")&amp;IF(AK29&lt;&gt;"","+"&amp;AK29,""),"+SZ","")</f>
        <v>IAAA</v>
      </c>
      <c r="AQ29" s="22" t="str">
        <f aca="false">IF(Z29&lt;&gt;"","AOFF_"&amp;AL29&amp;REPT(" ",AQ$1-LEN(AL29)),"")</f>
        <v>AOFF_I</v>
      </c>
      <c r="AR29" s="22" t="str">
        <f aca="false">IF(AA29&lt;&gt;"","AOFF_"&amp;AM29&amp;REPT(" ",AR$1-LEN(AM29)),"")</f>
        <v>AOFF_IA</v>
      </c>
      <c r="AS29" s="22" t="str">
        <f aca="false">IF(AB29&lt;&gt;"","AOFF_"&amp;AN29&amp;REPT(" ",AS$1-LEN(AN29)),"")</f>
        <v>AOFF_IAA</v>
      </c>
      <c r="AT29" s="22" t="str">
        <f aca="false">IF(AC29&lt;&gt;"","AOFF_"&amp;AO29&amp;REPT(" ",AT$1-LEN(AO29)),"")</f>
        <v/>
      </c>
      <c r="AU29" s="22" t="str">
        <f aca="false">"ISIZ_"&amp;AP29&amp;REPT(" ",$AU$1-LEN(AP29))</f>
        <v>ISIZ_IAAA </v>
      </c>
      <c r="AV29" s="26" t="n">
        <f aca="false">IF(Z29&lt;&gt;"",6,"")</f>
        <v>6</v>
      </c>
      <c r="AW29" s="26" t="n">
        <f aca="false">IF(AA29&lt;&gt;"",AV29+VLOOKUP(AH29,$BU$2:$BV$17,2,0),"")</f>
        <v>10</v>
      </c>
      <c r="AX29" s="26" t="n">
        <f aca="false">IF(AB29&lt;&gt;"",AW29+VLOOKUP(AI29,$BU$2:$BV$17,2,0),"")</f>
        <v>14</v>
      </c>
      <c r="AY29" s="26" t="str">
        <f aca="false">IF(AC29&lt;&gt;"",AX29+VLOOKUP(AJ29,$BU$2:$BV$17,2,0),"")</f>
        <v/>
      </c>
      <c r="AZ29" s="26" t="n">
        <f aca="false">6+IF(Z29&lt;&gt;"",VLOOKUP(AH29,$BU$2:$BV$17,2,0),0)+IF(AA29&lt;&gt;"",VLOOKUP(AI29,$BU$2:$BV$17,2,0),0)+IF(AB29&lt;&gt;"",VLOOKUP(AJ29,$BU$2:$BV$17,2,0),0)+IF(AC29&lt;&gt;"",VLOOKUP(AK29,$BU$2:$BV$17,2,0),0)</f>
        <v>18</v>
      </c>
      <c r="BA29" s="26" t="n">
        <f aca="false">IF(Z29&lt;&gt;"",10,"")</f>
        <v>10</v>
      </c>
      <c r="BB29" s="26" t="n">
        <f aca="false">IF(AA29&lt;&gt;"",BA29+VLOOKUP(AH29,$BU$2:$BW$17,3,0),"")</f>
        <v>18</v>
      </c>
      <c r="BC29" s="26" t="n">
        <f aca="false">IF(AB29&lt;&gt;"",BB29+VLOOKUP(AI29,$BU$2:$BW$17,3,0),"")</f>
        <v>26</v>
      </c>
      <c r="BD29" s="26" t="str">
        <f aca="false">IF(AC29&lt;&gt;"",BC29+VLOOKUP(AJ29,$BU$2:$BW$17,3,0),"")</f>
        <v/>
      </c>
      <c r="BE29" s="26" t="n">
        <f aca="false">10+IF(Z29&lt;&gt;"",VLOOKUP(AH29,$BU$2:$BW$17,3,0),0)+IF(AA29&lt;&gt;"",VLOOKUP(AI29,$BU$2:$BW$17,3,0),0)+IF(AB29&lt;&gt;"",VLOOKUP(AJ29,$BU$2:$BW$17,3,0),0)+IF(AC29&lt;&gt;"",VLOOKUP(AK29,$BU$2:$BW$17,3,0),0)</f>
        <v>34</v>
      </c>
      <c r="BF29" s="36" t="str">
        <f aca="false">IF(AV29&lt;&gt;"","#define "&amp;AQ29&amp;" "&amp;AV29&amp;"&lt;end&gt; ","")&amp;IF(AW29&lt;&gt;"","#define "&amp;AR29&amp;" "&amp;AW29&amp;"&lt;end&gt; ","")&amp;IF(AX29&lt;&gt;"","#define "&amp;AS29&amp;" "&amp;AX29&amp;"&lt;end&gt; ","")&amp;IF(AY29&lt;&gt;"","#define "&amp;AT29&amp;" "&amp;AY29&amp;"&lt;end&gt; ","")&amp;"#define "&amp;AU29&amp;" "&amp;AZ29&amp;"&lt;end&gt;"</f>
        <v>#define AOFF_I 6&lt;end&gt; #define AOFF_IA 10&lt;end&gt; #define AOFF_IAA 14&lt;end&gt; #define ISIZ_IAAA  18&lt;end&gt;</v>
      </c>
      <c r="BG29" s="36" t="str">
        <f aca="false">IF(BA29&lt;&gt;"","#define "&amp;AQ29&amp;" "&amp;BA29&amp;"&lt;end&gt; ","")&amp;IF(BB29&lt;&gt;"","#define "&amp;AR29&amp;" "&amp;BB29&amp;"&lt;end&gt; ","")&amp;IF(BC29&lt;&gt;"","#define "&amp;AS29&amp;" "&amp;BC29&amp;"&lt;end&gt; ","")&amp;IF(BD29&lt;&gt;"","#define "&amp;AT29&amp;" "&amp;BD29&amp;"&lt;end&gt; ","")&amp;"#define "&amp;AU29&amp;" "&amp;BE29&amp;"&lt;end&gt;"</f>
        <v>#define AOFF_I 10&lt;end&gt; #define AOFF_IA 18&lt;end&gt; #define AOFF_IAA 26&lt;end&gt; #define ISIZ_IAAA  34&lt;end&gt;</v>
      </c>
      <c r="BH29" s="22" t="str">
        <f aca="false">"INSTDECODE_"&amp;D29&amp;IF(D29&lt;&gt;0,"_"&amp;CONCATENATE(Z29,AA29,AB29,AC29)&amp;"_"&amp;CONCATENATE(AD29,AE29,AF29,AG29),"")</f>
        <v>INSTDECODE_3_WWW_AAA</v>
      </c>
      <c r="BI29" s="22" t="n">
        <f aca="false">LEN(BH29)</f>
        <v>20</v>
      </c>
      <c r="BJ29" s="22" t="str">
        <f aca="false">IF(Z29&lt;&gt;"","DECODE_"&amp;VLOOKUP(AD29,$CC:$CD,2,0)&amp;"("&amp;BJ$2&amp;","&amp;IF(K29="MR","REF",VLOOKUP(F29,$BR:$BS,2,0))&amp;",Cpu"&amp;PROPER(IF(K29="MR","REF",VLOOKUP(F29,$BR:$BS,2,0)))&amp;","&amp;AQ29&amp;"); ", "")</f>
        <v>DECODE_ADR(1,SHR,CpuShr,AOFF_I); </v>
      </c>
      <c r="BK29" s="22" t="str">
        <f aca="false">IF(AA29&lt;&gt;"","DECODE_"&amp;VLOOKUP(AE29,$CC:$CD,2,0)&amp;"("&amp;BK$2&amp;","&amp;IF(L29="MR","REF",VLOOKUP(G29,$BR:$BS,2,0))&amp;",Cpu"&amp;PROPER(IF(L29="MR","REF",VLOOKUP(G29,$BR:$BS,2,0)))&amp;","&amp;AR29&amp;"); ", "")</f>
        <v>DECODE_ADR(2,SHR,CpuShr,AOFF_IA); </v>
      </c>
      <c r="BL29" s="22" t="str">
        <f aca="false">IF(AB29&lt;&gt;"","DECODE_"&amp;VLOOKUP(AF29,$CC:$CD,2,0)&amp;"("&amp;BL$2&amp;","&amp;IF(M29="MR","REF",VLOOKUP(H29,$BR:$BS,2,0))&amp;",Cpu"&amp;PROPER(IF(M29="MR","REF",VLOOKUP(H29,$BR:$BS,2,0)))&amp;","&amp;AS29&amp;"); ", "")</f>
        <v>DECODE_ADR(3,SHR,CpuShr,AOFF_IAA); </v>
      </c>
      <c r="BM29" s="22" t="str">
        <f aca="false">IF(AC29&lt;&gt;"","DECODE_"&amp;VLOOKUP(AG29,$CC:$CD,2,0)&amp;"("&amp;BM$2&amp;","&amp;IF(N29="MR","REF",VLOOKUP(I29,$BR:$BS,2,0))&amp;",Cpu"&amp;PROPER(IF(N29="MR","REF",VLOOKUP(I29,$BR:$BS,2,0)))&amp;","&amp;AT29&amp;"); ", "")</f>
        <v/>
      </c>
      <c r="BN29" s="22" t="str">
        <f aca="false">IF(ISERROR(VLOOKUP(BO29,BO$2:BO28,1,0))=0,"X","")</f>
        <v>X</v>
      </c>
      <c r="BO29" s="22" t="str">
        <f aca="false">SUBSTITUTE("#define "&amp;BH29&amp;REPT(" ",28-LEN(BH29))&amp;BJ29&amp;BK29&amp;BL29&amp;BM29,"%","D")</f>
        <v>#define INSTDECODE_3_WWW_AAA        DECODE_ADR(1,SHR,CpuShr,AOFF_I); DECODE_ADR(2,SHR,CpuShr,AOFF_IA); DECODE_ADR(3,SHR,CpuShr,AOFF_IAA); </v>
      </c>
      <c r="BP29" s="22" t="str">
        <f aca="false">"#define "&amp;SUBSTITUTE(BH29,"INSTDECODE_",IF(P29="X","JMP_","")&amp;IF(Q29="X","CONST_","")&amp;"INSTEND_")&amp;IF(Q29="X",REPT(" ",20-LEN(BH29)),IF(P29="X",REPT(" ",22-LEN(BH29)),REPT(" ",26-LEN(BH29))))&amp;" "&amp;IF(P29="X","","IP+="&amp;TRIM(AU29)&amp;"; "&amp;REPT(" ",10-LEN(TRIM(AU29))))&amp;IF(Q29="X","CONST_INST_DISPATCH;","PROG_INST_DISPATCH;")</f>
        <v>#define INSTEND_3_WWW_AAA       IP+=ISIZ_IAAA;  PROG_INST_DISPATCH;</v>
      </c>
      <c r="BQ29" s="22" t="str">
        <f aca="false">""</f>
        <v/>
      </c>
    </row>
    <row r="30" customFormat="false" ht="15.95" hidden="false" customHeight="true" outlineLevel="0" collapsed="false">
      <c r="A30" s="22" t="s">
        <v>451</v>
      </c>
      <c r="B30" s="22" t="s">
        <v>201</v>
      </c>
      <c r="C30" s="26" t="s">
        <v>29</v>
      </c>
      <c r="D30" s="27" t="n">
        <f aca="false">4-COUNTIF(F30:I30,".")</f>
        <v>3</v>
      </c>
      <c r="E30" s="27" t="str">
        <f aca="false">IF(ISERROR(SEARCH("Z",F30&amp;G30&amp;H30&amp;I30))=0,"X","-")</f>
        <v>-</v>
      </c>
      <c r="F30" s="26" t="s">
        <v>470</v>
      </c>
      <c r="G30" s="26" t="s">
        <v>470</v>
      </c>
      <c r="H30" s="26" t="s">
        <v>470</v>
      </c>
      <c r="I30" s="26" t="s">
        <v>28</v>
      </c>
      <c r="J30" s="27" t="str">
        <f aca="false">IF(OR(ISERROR(SEARCH(MID($J$2,1,1),F30&amp;G30&amp;H30&amp;I30))=0,ISERROR(SEARCH(MID($J$2,2,1),F30&amp;G30&amp;H30&amp;I30))=0),"X","-")</f>
        <v>-</v>
      </c>
      <c r="K30" s="26" t="s">
        <v>453</v>
      </c>
      <c r="L30" s="26" t="s">
        <v>453</v>
      </c>
      <c r="M30" s="26" t="s">
        <v>453</v>
      </c>
      <c r="N30" s="26" t="s">
        <v>28</v>
      </c>
      <c r="O30" s="28" t="str">
        <f aca="false">IF(OR(K30=$O$2,L30=$O$2,M30=$O$2,N30=$O$2),"X","-")</f>
        <v>-</v>
      </c>
      <c r="R30" s="22" t="s">
        <v>528</v>
      </c>
      <c r="S30" s="22" t="s">
        <v>9</v>
      </c>
      <c r="T30" s="22" t="s">
        <v>455</v>
      </c>
      <c r="U30" s="22" t="s">
        <v>455</v>
      </c>
      <c r="W30" s="30" t="str">
        <f aca="false">SUBSTITUTE(SUBSTITUTE(IF(AND(F30="%",K30&lt;&gt;"AD",K30&lt;&gt;"MR"),"Error1","Ok")&amp;" "&amp;IF(AND(G30="%",L30&lt;&gt;"AD",L30&lt;&gt;"MR"),"Error2","Ok")&amp;" "&amp;IF(AND(H30="%",M30&lt;&gt;"AD",M30&lt;&gt;"MR"),"Error3","Ok")&amp;" "&amp;IF(AND(I30="%",N30&lt;&gt;"AD",N30&lt;&gt;"MR"),"Error4","Ok"),"Ok Ok Ok Ok","Passed"),"Ok","")</f>
        <v>Passed</v>
      </c>
      <c r="X30" s="28" t="str">
        <f aca="false">IF(W30&lt;&gt;"Passed","--- Error ---",SUBSTITUTE(SUBSTITUTE(SUBSTITUTE(SUBSTITUTE(SUBSTITUTE(SUBSTITUTE(SUBSTITUTE(SUBSTITUTE(SUBSTITUTE(SUBSTITUTE(SUBSTITUTE(SUBSTITUTE(SUBSTITUTE(SUBSTITUTE(SUBSTITUTE(SUBSTITUTE(SUBSTITUTE(SUBSTITUTE($X$1, "&lt;mnemonic&gt;",""""&amp;B30&amp;""""&amp;REPT(" ",5-LEN(B30))), "&lt;argnr&gt;",D30), "&lt;type1&gt;",VLOOKUP(F30,BR:BZ,9,0)), "&lt;type2&gt;",VLOOKUP(G30,BR:BZ,9,0)), "&lt;type3&gt;",VLOOKUP(H30,BR:BZ,9,0)), "&lt;type4&gt;",VLOOKUP(I30,BR:BZ,9,0)), "&lt;mode1&gt;",VLOOKUP(K30, CB:CG,6,0)),"&lt;mode2&gt;",VLOOKUP(L30,CB:CG,6,0)),"&lt;mode3&gt;",VLOOKUP(M30,CB:CG,6,0)),"&lt;mode4&gt;",VLOOKUP(N30,CB:CG,6,0)), "."," "), "&lt;desc&gt;",R30), "&lt;size&gt;",AU30), "&lt;comma&gt;",IF(B31=""," ",",")),"&lt;off1&gt;",IF(AQ30&lt;&gt;"",AQ30,"0"&amp;REPT(" ",5+AQ$1-1))),"&lt;off2&gt;",IF(AR30&lt;&gt;"",AR30,"0"&amp;REPT(" ",5+AR$1-1))),"&lt;off3&gt;",IF(AS30&lt;&gt;"",AS30,"0"&amp;REPT(" ",5+AS$1-1))),"&lt;off4&gt;",IF(AT30&lt;&gt;"",AT30,"0"&amp;REPT(" ",5+AT$1-1))))</f>
        <v>{ "MODi" ,3, ISIZ_IAAA , {CpuDataType::Integer  ,CpuDataType::Integer  ,CpuDataType::Integer  ,(CpuDataType)0        }, {_AmdAddr,_AmdAddr,_AmdAddr,_AmdNull}, {AOFF_I,AOFF_IA,AOFF_IAA,0        } }, //Modulus (Integer)</v>
      </c>
      <c r="Y30" s="31" t="s">
        <v>28</v>
      </c>
      <c r="Z30" s="22" t="str">
        <f aca="false">IF(F30&lt;&gt;".",IF(K30="MR","R",VLOOKUP(F30,$BR:$BT,3,0)),"")</f>
        <v>I</v>
      </c>
      <c r="AA30" s="22" t="str">
        <f aca="false">IF(G30&lt;&gt;".",IF(L30="MR","R",VLOOKUP(G30,$BR:$BT,3,0)),"")</f>
        <v>I</v>
      </c>
      <c r="AB30" s="22" t="str">
        <f aca="false">IF(H30&lt;&gt;".",IF(M30="MR","R",VLOOKUP(H30,$BR:$BT,3,0)),"")</f>
        <v>I</v>
      </c>
      <c r="AC30" s="22" t="str">
        <f aca="false">IF(I30&lt;&gt;".",IF(N30="MR","R",VLOOKUP(I30,$BR:$BT,3,0)),"")</f>
        <v/>
      </c>
      <c r="AD30" s="22" t="str">
        <f aca="false">IF(F30&lt;&gt;".",VLOOKUP(K30,$CB:$CC,2,0),"")</f>
        <v>A</v>
      </c>
      <c r="AE30" s="22" t="str">
        <f aca="false">IF(G30&lt;&gt;".",VLOOKUP(L30,$CB:$CC,2,0),"")</f>
        <v>A</v>
      </c>
      <c r="AF30" s="22" t="str">
        <f aca="false">IF(H30&lt;&gt;".",VLOOKUP(M30,$CB:$CC,2,0),"")</f>
        <v>A</v>
      </c>
      <c r="AG30" s="22" t="str">
        <f aca="false">IF(I30&lt;&gt;".",VLOOKUP(N30,$CB:$CC,2,0),"")</f>
        <v/>
      </c>
      <c r="AH30" s="22" t="str">
        <f aca="false">IF(AD30&lt;&gt;"",IF(OR(AD30="A",AD30="I"),"SZA",VLOOKUP(Z30,$BT$3:$BU$16,2,0)),"")</f>
        <v>SZA</v>
      </c>
      <c r="AI30" s="22" t="str">
        <f aca="false">IF(AE30&lt;&gt;"",IF(OR(AE30="A",AE30="I"),"SZA",VLOOKUP(AA30,$BT$3:$BU$16,2,0)),"")</f>
        <v>SZA</v>
      </c>
      <c r="AJ30" s="22" t="str">
        <f aca="false">IF(AF30&lt;&gt;"",IF(OR(AF30="A",AF30="I"),"SZA",VLOOKUP(AB30,$BT$3:$BU$16,2,0)),"")</f>
        <v>SZA</v>
      </c>
      <c r="AK30" s="22" t="str">
        <f aca="false">IF(AG30&lt;&gt;"",IF(OR(AG30="A",AG30="I"),"SZA",VLOOKUP(AC30,$BT$3:$BU$16,2,0)),"")</f>
        <v/>
      </c>
      <c r="AL30" s="22" t="str">
        <f aca="false">IF(AD30&lt;&gt;"","I","")</f>
        <v>I</v>
      </c>
      <c r="AM30" s="22" t="str">
        <f aca="false">SUBSTITUTE(IF(AE30&lt;&gt;"",AL30&amp;"+"&amp;AH30,""),"+SZ","")</f>
        <v>IA</v>
      </c>
      <c r="AN30" s="22" t="str">
        <f aca="false">SUBSTITUTE(IF(AF30&lt;&gt;"",AM30&amp;"+"&amp;AI30,""),"+SZ","")</f>
        <v>IAA</v>
      </c>
      <c r="AO30" s="22" t="str">
        <f aca="false">SUBSTITUTE(IF(AG30&lt;&gt;"",AN30&amp;"+"&amp;AJ30,""),"+SZ","")</f>
        <v/>
      </c>
      <c r="AP30" s="22" t="str">
        <f aca="false">SUBSTITUTE("I"&amp;IF(AH30&lt;&gt;"","+"&amp;AH30,"")&amp;IF(AI30&lt;&gt;"","+"&amp;AI30,"")&amp;IF(AJ30&lt;&gt;"","+"&amp;AJ30,"")&amp;IF(AK30&lt;&gt;"","+"&amp;AK30,""),"+SZ","")</f>
        <v>IAAA</v>
      </c>
      <c r="AQ30" s="22" t="str">
        <f aca="false">IF(Z30&lt;&gt;"","AOFF_"&amp;AL30&amp;REPT(" ",AQ$1-LEN(AL30)),"")</f>
        <v>AOFF_I</v>
      </c>
      <c r="AR30" s="22" t="str">
        <f aca="false">IF(AA30&lt;&gt;"","AOFF_"&amp;AM30&amp;REPT(" ",AR$1-LEN(AM30)),"")</f>
        <v>AOFF_IA</v>
      </c>
      <c r="AS30" s="22" t="str">
        <f aca="false">IF(AB30&lt;&gt;"","AOFF_"&amp;AN30&amp;REPT(" ",AS$1-LEN(AN30)),"")</f>
        <v>AOFF_IAA</v>
      </c>
      <c r="AT30" s="22" t="str">
        <f aca="false">IF(AC30&lt;&gt;"","AOFF_"&amp;AO30&amp;REPT(" ",AT$1-LEN(AO30)),"")</f>
        <v/>
      </c>
      <c r="AU30" s="22" t="str">
        <f aca="false">"ISIZ_"&amp;AP30&amp;REPT(" ",$AU$1-LEN(AP30))</f>
        <v>ISIZ_IAAA </v>
      </c>
      <c r="AV30" s="26" t="n">
        <f aca="false">IF(Z30&lt;&gt;"",6,"")</f>
        <v>6</v>
      </c>
      <c r="AW30" s="26" t="n">
        <f aca="false">IF(AA30&lt;&gt;"",AV30+VLOOKUP(AH30,$BU$2:$BV$17,2,0),"")</f>
        <v>10</v>
      </c>
      <c r="AX30" s="26" t="n">
        <f aca="false">IF(AB30&lt;&gt;"",AW30+VLOOKUP(AI30,$BU$2:$BV$17,2,0),"")</f>
        <v>14</v>
      </c>
      <c r="AY30" s="26" t="str">
        <f aca="false">IF(AC30&lt;&gt;"",AX30+VLOOKUP(AJ30,$BU$2:$BV$17,2,0),"")</f>
        <v/>
      </c>
      <c r="AZ30" s="26" t="n">
        <f aca="false">6+IF(Z30&lt;&gt;"",VLOOKUP(AH30,$BU$2:$BV$17,2,0),0)+IF(AA30&lt;&gt;"",VLOOKUP(AI30,$BU$2:$BV$17,2,0),0)+IF(AB30&lt;&gt;"",VLOOKUP(AJ30,$BU$2:$BV$17,2,0),0)+IF(AC30&lt;&gt;"",VLOOKUP(AK30,$BU$2:$BV$17,2,0),0)</f>
        <v>18</v>
      </c>
      <c r="BA30" s="26" t="n">
        <f aca="false">IF(Z30&lt;&gt;"",10,"")</f>
        <v>10</v>
      </c>
      <c r="BB30" s="26" t="n">
        <f aca="false">IF(AA30&lt;&gt;"",BA30+VLOOKUP(AH30,$BU$2:$BW$17,3,0),"")</f>
        <v>18</v>
      </c>
      <c r="BC30" s="26" t="n">
        <f aca="false">IF(AB30&lt;&gt;"",BB30+VLOOKUP(AI30,$BU$2:$BW$17,3,0),"")</f>
        <v>26</v>
      </c>
      <c r="BD30" s="26" t="str">
        <f aca="false">IF(AC30&lt;&gt;"",BC30+VLOOKUP(AJ30,$BU$2:$BW$17,3,0),"")</f>
        <v/>
      </c>
      <c r="BE30" s="26" t="n">
        <f aca="false">10+IF(Z30&lt;&gt;"",VLOOKUP(AH30,$BU$2:$BW$17,3,0),0)+IF(AA30&lt;&gt;"",VLOOKUP(AI30,$BU$2:$BW$17,3,0),0)+IF(AB30&lt;&gt;"",VLOOKUP(AJ30,$BU$2:$BW$17,3,0),0)+IF(AC30&lt;&gt;"",VLOOKUP(AK30,$BU$2:$BW$17,3,0),0)</f>
        <v>34</v>
      </c>
      <c r="BF30" s="36" t="str">
        <f aca="false">IF(AV30&lt;&gt;"","#define "&amp;AQ30&amp;" "&amp;AV30&amp;"&lt;end&gt; ","")&amp;IF(AW30&lt;&gt;"","#define "&amp;AR30&amp;" "&amp;AW30&amp;"&lt;end&gt; ","")&amp;IF(AX30&lt;&gt;"","#define "&amp;AS30&amp;" "&amp;AX30&amp;"&lt;end&gt; ","")&amp;IF(AY30&lt;&gt;"","#define "&amp;AT30&amp;" "&amp;AY30&amp;"&lt;end&gt; ","")&amp;"#define "&amp;AU30&amp;" "&amp;AZ30&amp;"&lt;end&gt;"</f>
        <v>#define AOFF_I 6&lt;end&gt; #define AOFF_IA 10&lt;end&gt; #define AOFF_IAA 14&lt;end&gt; #define ISIZ_IAAA  18&lt;end&gt;</v>
      </c>
      <c r="BG30" s="36" t="str">
        <f aca="false">IF(BA30&lt;&gt;"","#define "&amp;AQ30&amp;" "&amp;BA30&amp;"&lt;end&gt; ","")&amp;IF(BB30&lt;&gt;"","#define "&amp;AR30&amp;" "&amp;BB30&amp;"&lt;end&gt; ","")&amp;IF(BC30&lt;&gt;"","#define "&amp;AS30&amp;" "&amp;BC30&amp;"&lt;end&gt; ","")&amp;IF(BD30&lt;&gt;"","#define "&amp;AT30&amp;" "&amp;BD30&amp;"&lt;end&gt; ","")&amp;"#define "&amp;AU30&amp;" "&amp;BE30&amp;"&lt;end&gt;"</f>
        <v>#define AOFF_I 10&lt;end&gt; #define AOFF_IA 18&lt;end&gt; #define AOFF_IAA 26&lt;end&gt; #define ISIZ_IAAA  34&lt;end&gt;</v>
      </c>
      <c r="BH30" s="22" t="str">
        <f aca="false">"INSTDECODE_"&amp;D30&amp;IF(D30&lt;&gt;0,"_"&amp;CONCATENATE(Z30,AA30,AB30,AC30)&amp;"_"&amp;CONCATENATE(AD30,AE30,AF30,AG30),"")</f>
        <v>INSTDECODE_3_III_AAA</v>
      </c>
      <c r="BI30" s="22" t="n">
        <f aca="false">LEN(BH30)</f>
        <v>20</v>
      </c>
      <c r="BJ30" s="22" t="str">
        <f aca="false">IF(Z30&lt;&gt;"","DECODE_"&amp;VLOOKUP(AD30,$CC:$CD,2,0)&amp;"("&amp;BJ$2&amp;","&amp;IF(K30="MR","REF",VLOOKUP(F30,$BR:$BS,2,0))&amp;",Cpu"&amp;PROPER(IF(K30="MR","REF",VLOOKUP(F30,$BR:$BS,2,0)))&amp;","&amp;AQ30&amp;"); ", "")</f>
        <v>DECODE_ADR(1,INT,CpuInt,AOFF_I); </v>
      </c>
      <c r="BK30" s="22" t="str">
        <f aca="false">IF(AA30&lt;&gt;"","DECODE_"&amp;VLOOKUP(AE30,$CC:$CD,2,0)&amp;"("&amp;BK$2&amp;","&amp;IF(L30="MR","REF",VLOOKUP(G30,$BR:$BS,2,0))&amp;",Cpu"&amp;PROPER(IF(L30="MR","REF",VLOOKUP(G30,$BR:$BS,2,0)))&amp;","&amp;AR30&amp;"); ", "")</f>
        <v>DECODE_ADR(2,INT,CpuInt,AOFF_IA); </v>
      </c>
      <c r="BL30" s="22" t="str">
        <f aca="false">IF(AB30&lt;&gt;"","DECODE_"&amp;VLOOKUP(AF30,$CC:$CD,2,0)&amp;"("&amp;BL$2&amp;","&amp;IF(M30="MR","REF",VLOOKUP(H30,$BR:$BS,2,0))&amp;",Cpu"&amp;PROPER(IF(M30="MR","REF",VLOOKUP(H30,$BR:$BS,2,0)))&amp;","&amp;AS30&amp;"); ", "")</f>
        <v>DECODE_ADR(3,INT,CpuInt,AOFF_IAA); </v>
      </c>
      <c r="BM30" s="22" t="str">
        <f aca="false">IF(AC30&lt;&gt;"","DECODE_"&amp;VLOOKUP(AG30,$CC:$CD,2,0)&amp;"("&amp;BM$2&amp;","&amp;IF(N30="MR","REF",VLOOKUP(I30,$BR:$BS,2,0))&amp;",Cpu"&amp;PROPER(IF(N30="MR","REF",VLOOKUP(I30,$BR:$BS,2,0)))&amp;","&amp;AT30&amp;"); ", "")</f>
        <v/>
      </c>
      <c r="BN30" s="22" t="str">
        <f aca="false">IF(ISERROR(VLOOKUP(BO30,BO$2:BO29,1,0))=0,"X","")</f>
        <v>X</v>
      </c>
      <c r="BO30" s="22" t="str">
        <f aca="false">SUBSTITUTE("#define "&amp;BH30&amp;REPT(" ",28-LEN(BH30))&amp;BJ30&amp;BK30&amp;BL30&amp;BM30,"%","D")</f>
        <v>#define INSTDECODE_3_III_AAA        DECODE_ADR(1,INT,CpuInt,AOFF_I); DECODE_ADR(2,INT,CpuInt,AOFF_IA); DECODE_ADR(3,INT,CpuInt,AOFF_IAA); </v>
      </c>
      <c r="BP30" s="22" t="str">
        <f aca="false">"#define "&amp;SUBSTITUTE(BH30,"INSTDECODE_",IF(P30="X","JMP_","")&amp;IF(Q30="X","CONST_","")&amp;"INSTEND_")&amp;IF(Q30="X",REPT(" ",20-LEN(BH30)),IF(P30="X",REPT(" ",22-LEN(BH30)),REPT(" ",26-LEN(BH30))))&amp;" "&amp;IF(P30="X","","IP+="&amp;TRIM(AU30)&amp;"; "&amp;REPT(" ",10-LEN(TRIM(AU30))))&amp;IF(Q30="X","CONST_INST_DISPATCH;","PROG_INST_DISPATCH;")</f>
        <v>#define INSTEND_3_III_AAA       IP+=ISIZ_IAAA;  PROG_INST_DISPATCH;</v>
      </c>
      <c r="BQ30" s="22" t="str">
        <f aca="false">""</f>
        <v/>
      </c>
    </row>
    <row r="31" customFormat="false" ht="15.95" hidden="false" customHeight="true" outlineLevel="0" collapsed="false">
      <c r="A31" s="22" t="s">
        <v>451</v>
      </c>
      <c r="B31" s="22" t="s">
        <v>202</v>
      </c>
      <c r="C31" s="26" t="s">
        <v>29</v>
      </c>
      <c r="D31" s="27" t="n">
        <f aca="false">4-COUNTIF(F31:I31,".")</f>
        <v>3</v>
      </c>
      <c r="E31" s="27" t="str">
        <f aca="false">IF(ISERROR(SEARCH("Z",F31&amp;G31&amp;H31&amp;I31))=0,"X","-")</f>
        <v>-</v>
      </c>
      <c r="F31" s="26" t="s">
        <v>474</v>
      </c>
      <c r="G31" s="26" t="s">
        <v>474</v>
      </c>
      <c r="H31" s="26" t="s">
        <v>474</v>
      </c>
      <c r="I31" s="26" t="s">
        <v>28</v>
      </c>
      <c r="J31" s="27" t="str">
        <f aca="false">IF(OR(ISERROR(SEARCH(MID($J$2,1,1),F31&amp;G31&amp;H31&amp;I31))=0,ISERROR(SEARCH(MID($J$2,2,1),F31&amp;G31&amp;H31&amp;I31))=0),"X","-")</f>
        <v>-</v>
      </c>
      <c r="K31" s="26" t="s">
        <v>453</v>
      </c>
      <c r="L31" s="26" t="s">
        <v>453</v>
      </c>
      <c r="M31" s="26" t="s">
        <v>453</v>
      </c>
      <c r="N31" s="26" t="s">
        <v>28</v>
      </c>
      <c r="O31" s="28" t="str">
        <f aca="false">IF(OR(K31=$O$2,L31=$O$2,M31=$O$2,N31=$O$2),"X","-")</f>
        <v>-</v>
      </c>
      <c r="R31" s="22" t="s">
        <v>529</v>
      </c>
      <c r="S31" s="22" t="s">
        <v>9</v>
      </c>
      <c r="T31" s="22" t="s">
        <v>455</v>
      </c>
      <c r="U31" s="22" t="s">
        <v>455</v>
      </c>
      <c r="W31" s="30" t="str">
        <f aca="false">SUBSTITUTE(SUBSTITUTE(IF(AND(F31="%",K31&lt;&gt;"AD",K31&lt;&gt;"MR"),"Error1","Ok")&amp;" "&amp;IF(AND(G31="%",L31&lt;&gt;"AD",L31&lt;&gt;"MR"),"Error2","Ok")&amp;" "&amp;IF(AND(H31="%",M31&lt;&gt;"AD",M31&lt;&gt;"MR"),"Error3","Ok")&amp;" "&amp;IF(AND(I31="%",N31&lt;&gt;"AD",N31&lt;&gt;"MR"),"Error4","Ok"),"Ok Ok Ok Ok","Passed"),"Ok","")</f>
        <v>Passed</v>
      </c>
      <c r="X31" s="28" t="str">
        <f aca="false">IF(W31&lt;&gt;"Passed","--- Error ---",SUBSTITUTE(SUBSTITUTE(SUBSTITUTE(SUBSTITUTE(SUBSTITUTE(SUBSTITUTE(SUBSTITUTE(SUBSTITUTE(SUBSTITUTE(SUBSTITUTE(SUBSTITUTE(SUBSTITUTE(SUBSTITUTE(SUBSTITUTE(SUBSTITUTE(SUBSTITUTE(SUBSTITUTE(SUBSTITUTE($X$1, "&lt;mnemonic&gt;",""""&amp;B31&amp;""""&amp;REPT(" ",5-LEN(B31))), "&lt;argnr&gt;",D31), "&lt;type1&gt;",VLOOKUP(F31,BR:BZ,9,0)), "&lt;type2&gt;",VLOOKUP(G31,BR:BZ,9,0)), "&lt;type3&gt;",VLOOKUP(H31,BR:BZ,9,0)), "&lt;type4&gt;",VLOOKUP(I31,BR:BZ,9,0)), "&lt;mode1&gt;",VLOOKUP(K31, CB:CG,6,0)),"&lt;mode2&gt;",VLOOKUP(L31,CB:CG,6,0)),"&lt;mode3&gt;",VLOOKUP(M31,CB:CG,6,0)),"&lt;mode4&gt;",VLOOKUP(N31,CB:CG,6,0)), "."," "), "&lt;desc&gt;",R31), "&lt;size&gt;",AU31), "&lt;comma&gt;",IF(B32=""," ",",")),"&lt;off1&gt;",IF(AQ31&lt;&gt;"",AQ31,"0"&amp;REPT(" ",5+AQ$1-1))),"&lt;off2&gt;",IF(AR31&lt;&gt;"",AR31,"0"&amp;REPT(" ",5+AR$1-1))),"&lt;off3&gt;",IF(AS31&lt;&gt;"",AS31,"0"&amp;REPT(" ",5+AS$1-1))),"&lt;off4&gt;",IF(AT31&lt;&gt;"",AT31,"0"&amp;REPT(" ",5+AT$1-1))))</f>
        <v>{ "MODl" ,3, ISIZ_IAAA , {CpuDataType::Long     ,CpuDataType::Long     ,CpuDataType::Long     ,(CpuDataType)0        }, {_AmdAddr,_AmdAddr,_AmdAddr,_AmdNull}, {AOFF_I,AOFF_IA,AOFF_IAA,0        } }, //Modulus (Long)</v>
      </c>
      <c r="Y31" s="31" t="s">
        <v>28</v>
      </c>
      <c r="Z31" s="22" t="str">
        <f aca="false">IF(F31&lt;&gt;".",IF(K31="MR","R",VLOOKUP(F31,$BR:$BT,3,0)),"")</f>
        <v>L</v>
      </c>
      <c r="AA31" s="22" t="str">
        <f aca="false">IF(G31&lt;&gt;".",IF(L31="MR","R",VLOOKUP(G31,$BR:$BT,3,0)),"")</f>
        <v>L</v>
      </c>
      <c r="AB31" s="22" t="str">
        <f aca="false">IF(H31&lt;&gt;".",IF(M31="MR","R",VLOOKUP(H31,$BR:$BT,3,0)),"")</f>
        <v>L</v>
      </c>
      <c r="AC31" s="22" t="str">
        <f aca="false">IF(I31&lt;&gt;".",IF(N31="MR","R",VLOOKUP(I31,$BR:$BT,3,0)),"")</f>
        <v/>
      </c>
      <c r="AD31" s="22" t="str">
        <f aca="false">IF(F31&lt;&gt;".",VLOOKUP(K31,$CB:$CC,2,0),"")</f>
        <v>A</v>
      </c>
      <c r="AE31" s="22" t="str">
        <f aca="false">IF(G31&lt;&gt;".",VLOOKUP(L31,$CB:$CC,2,0),"")</f>
        <v>A</v>
      </c>
      <c r="AF31" s="22" t="str">
        <f aca="false">IF(H31&lt;&gt;".",VLOOKUP(M31,$CB:$CC,2,0),"")</f>
        <v>A</v>
      </c>
      <c r="AG31" s="22" t="str">
        <f aca="false">IF(I31&lt;&gt;".",VLOOKUP(N31,$CB:$CC,2,0),"")</f>
        <v/>
      </c>
      <c r="AH31" s="22" t="str">
        <f aca="false">IF(AD31&lt;&gt;"",IF(OR(AD31="A",AD31="I"),"SZA",VLOOKUP(Z31,$BT$3:$BU$16,2,0)),"")</f>
        <v>SZA</v>
      </c>
      <c r="AI31" s="22" t="str">
        <f aca="false">IF(AE31&lt;&gt;"",IF(OR(AE31="A",AE31="I"),"SZA",VLOOKUP(AA31,$BT$3:$BU$16,2,0)),"")</f>
        <v>SZA</v>
      </c>
      <c r="AJ31" s="22" t="str">
        <f aca="false">IF(AF31&lt;&gt;"",IF(OR(AF31="A",AF31="I"),"SZA",VLOOKUP(AB31,$BT$3:$BU$16,2,0)),"")</f>
        <v>SZA</v>
      </c>
      <c r="AK31" s="22" t="str">
        <f aca="false">IF(AG31&lt;&gt;"",IF(OR(AG31="A",AG31="I"),"SZA",VLOOKUP(AC31,$BT$3:$BU$16,2,0)),"")</f>
        <v/>
      </c>
      <c r="AL31" s="22" t="str">
        <f aca="false">IF(AD31&lt;&gt;"","I","")</f>
        <v>I</v>
      </c>
      <c r="AM31" s="22" t="str">
        <f aca="false">SUBSTITUTE(IF(AE31&lt;&gt;"",AL31&amp;"+"&amp;AH31,""),"+SZ","")</f>
        <v>IA</v>
      </c>
      <c r="AN31" s="22" t="str">
        <f aca="false">SUBSTITUTE(IF(AF31&lt;&gt;"",AM31&amp;"+"&amp;AI31,""),"+SZ","")</f>
        <v>IAA</v>
      </c>
      <c r="AO31" s="22" t="str">
        <f aca="false">SUBSTITUTE(IF(AG31&lt;&gt;"",AN31&amp;"+"&amp;AJ31,""),"+SZ","")</f>
        <v/>
      </c>
      <c r="AP31" s="22" t="str">
        <f aca="false">SUBSTITUTE("I"&amp;IF(AH31&lt;&gt;"","+"&amp;AH31,"")&amp;IF(AI31&lt;&gt;"","+"&amp;AI31,"")&amp;IF(AJ31&lt;&gt;"","+"&amp;AJ31,"")&amp;IF(AK31&lt;&gt;"","+"&amp;AK31,""),"+SZ","")</f>
        <v>IAAA</v>
      </c>
      <c r="AQ31" s="22" t="str">
        <f aca="false">IF(Z31&lt;&gt;"","AOFF_"&amp;AL31&amp;REPT(" ",AQ$1-LEN(AL31)),"")</f>
        <v>AOFF_I</v>
      </c>
      <c r="AR31" s="22" t="str">
        <f aca="false">IF(AA31&lt;&gt;"","AOFF_"&amp;AM31&amp;REPT(" ",AR$1-LEN(AM31)),"")</f>
        <v>AOFF_IA</v>
      </c>
      <c r="AS31" s="22" t="str">
        <f aca="false">IF(AB31&lt;&gt;"","AOFF_"&amp;AN31&amp;REPT(" ",AS$1-LEN(AN31)),"")</f>
        <v>AOFF_IAA</v>
      </c>
      <c r="AT31" s="22" t="str">
        <f aca="false">IF(AC31&lt;&gt;"","AOFF_"&amp;AO31&amp;REPT(" ",AT$1-LEN(AO31)),"")</f>
        <v/>
      </c>
      <c r="AU31" s="22" t="str">
        <f aca="false">"ISIZ_"&amp;AP31&amp;REPT(" ",$AU$1-LEN(AP31))</f>
        <v>ISIZ_IAAA </v>
      </c>
      <c r="AV31" s="26" t="n">
        <f aca="false">IF(Z31&lt;&gt;"",6,"")</f>
        <v>6</v>
      </c>
      <c r="AW31" s="26" t="n">
        <f aca="false">IF(AA31&lt;&gt;"",AV31+VLOOKUP(AH31,$BU$2:$BV$17,2,0),"")</f>
        <v>10</v>
      </c>
      <c r="AX31" s="26" t="n">
        <f aca="false">IF(AB31&lt;&gt;"",AW31+VLOOKUP(AI31,$BU$2:$BV$17,2,0),"")</f>
        <v>14</v>
      </c>
      <c r="AY31" s="26" t="str">
        <f aca="false">IF(AC31&lt;&gt;"",AX31+VLOOKUP(AJ31,$BU$2:$BV$17,2,0),"")</f>
        <v/>
      </c>
      <c r="AZ31" s="26" t="n">
        <f aca="false">6+IF(Z31&lt;&gt;"",VLOOKUP(AH31,$BU$2:$BV$17,2,0),0)+IF(AA31&lt;&gt;"",VLOOKUP(AI31,$BU$2:$BV$17,2,0),0)+IF(AB31&lt;&gt;"",VLOOKUP(AJ31,$BU$2:$BV$17,2,0),0)+IF(AC31&lt;&gt;"",VLOOKUP(AK31,$BU$2:$BV$17,2,0),0)</f>
        <v>18</v>
      </c>
      <c r="BA31" s="26" t="n">
        <f aca="false">IF(Z31&lt;&gt;"",10,"")</f>
        <v>10</v>
      </c>
      <c r="BB31" s="26" t="n">
        <f aca="false">IF(AA31&lt;&gt;"",BA31+VLOOKUP(AH31,$BU$2:$BW$17,3,0),"")</f>
        <v>18</v>
      </c>
      <c r="BC31" s="26" t="n">
        <f aca="false">IF(AB31&lt;&gt;"",BB31+VLOOKUP(AI31,$BU$2:$BW$17,3,0),"")</f>
        <v>26</v>
      </c>
      <c r="BD31" s="26" t="str">
        <f aca="false">IF(AC31&lt;&gt;"",BC31+VLOOKUP(AJ31,$BU$2:$BW$17,3,0),"")</f>
        <v/>
      </c>
      <c r="BE31" s="26" t="n">
        <f aca="false">10+IF(Z31&lt;&gt;"",VLOOKUP(AH31,$BU$2:$BW$17,3,0),0)+IF(AA31&lt;&gt;"",VLOOKUP(AI31,$BU$2:$BW$17,3,0),0)+IF(AB31&lt;&gt;"",VLOOKUP(AJ31,$BU$2:$BW$17,3,0),0)+IF(AC31&lt;&gt;"",VLOOKUP(AK31,$BU$2:$BW$17,3,0),0)</f>
        <v>34</v>
      </c>
      <c r="BF31" s="36" t="str">
        <f aca="false">IF(AV31&lt;&gt;"","#define "&amp;AQ31&amp;" "&amp;AV31&amp;"&lt;end&gt; ","")&amp;IF(AW31&lt;&gt;"","#define "&amp;AR31&amp;" "&amp;AW31&amp;"&lt;end&gt; ","")&amp;IF(AX31&lt;&gt;"","#define "&amp;AS31&amp;" "&amp;AX31&amp;"&lt;end&gt; ","")&amp;IF(AY31&lt;&gt;"","#define "&amp;AT31&amp;" "&amp;AY31&amp;"&lt;end&gt; ","")&amp;"#define "&amp;AU31&amp;" "&amp;AZ31&amp;"&lt;end&gt;"</f>
        <v>#define AOFF_I 6&lt;end&gt; #define AOFF_IA 10&lt;end&gt; #define AOFF_IAA 14&lt;end&gt; #define ISIZ_IAAA  18&lt;end&gt;</v>
      </c>
      <c r="BG31" s="36" t="str">
        <f aca="false">IF(BA31&lt;&gt;"","#define "&amp;AQ31&amp;" "&amp;BA31&amp;"&lt;end&gt; ","")&amp;IF(BB31&lt;&gt;"","#define "&amp;AR31&amp;" "&amp;BB31&amp;"&lt;end&gt; ","")&amp;IF(BC31&lt;&gt;"","#define "&amp;AS31&amp;" "&amp;BC31&amp;"&lt;end&gt; ","")&amp;IF(BD31&lt;&gt;"","#define "&amp;AT31&amp;" "&amp;BD31&amp;"&lt;end&gt; ","")&amp;"#define "&amp;AU31&amp;" "&amp;BE31&amp;"&lt;end&gt;"</f>
        <v>#define AOFF_I 10&lt;end&gt; #define AOFF_IA 18&lt;end&gt; #define AOFF_IAA 26&lt;end&gt; #define ISIZ_IAAA  34&lt;end&gt;</v>
      </c>
      <c r="BH31" s="22" t="str">
        <f aca="false">"INSTDECODE_"&amp;D31&amp;IF(D31&lt;&gt;0,"_"&amp;CONCATENATE(Z31,AA31,AB31,AC31)&amp;"_"&amp;CONCATENATE(AD31,AE31,AF31,AG31),"")</f>
        <v>INSTDECODE_3_LLL_AAA</v>
      </c>
      <c r="BI31" s="22" t="n">
        <f aca="false">LEN(BH31)</f>
        <v>20</v>
      </c>
      <c r="BJ31" s="22" t="str">
        <f aca="false">IF(Z31&lt;&gt;"","DECODE_"&amp;VLOOKUP(AD31,$CC:$CD,2,0)&amp;"("&amp;BJ$2&amp;","&amp;IF(K31="MR","REF",VLOOKUP(F31,$BR:$BS,2,0))&amp;",Cpu"&amp;PROPER(IF(K31="MR","REF",VLOOKUP(F31,$BR:$BS,2,0)))&amp;","&amp;AQ31&amp;"); ", "")</f>
        <v>DECODE_ADR(1,LON,CpuLon,AOFF_I); </v>
      </c>
      <c r="BK31" s="22" t="str">
        <f aca="false">IF(AA31&lt;&gt;"","DECODE_"&amp;VLOOKUP(AE31,$CC:$CD,2,0)&amp;"("&amp;BK$2&amp;","&amp;IF(L31="MR","REF",VLOOKUP(G31,$BR:$BS,2,0))&amp;",Cpu"&amp;PROPER(IF(L31="MR","REF",VLOOKUP(G31,$BR:$BS,2,0)))&amp;","&amp;AR31&amp;"); ", "")</f>
        <v>DECODE_ADR(2,LON,CpuLon,AOFF_IA); </v>
      </c>
      <c r="BL31" s="22" t="str">
        <f aca="false">IF(AB31&lt;&gt;"","DECODE_"&amp;VLOOKUP(AF31,$CC:$CD,2,0)&amp;"("&amp;BL$2&amp;","&amp;IF(M31="MR","REF",VLOOKUP(H31,$BR:$BS,2,0))&amp;",Cpu"&amp;PROPER(IF(M31="MR","REF",VLOOKUP(H31,$BR:$BS,2,0)))&amp;","&amp;AS31&amp;"); ", "")</f>
        <v>DECODE_ADR(3,LON,CpuLon,AOFF_IAA); </v>
      </c>
      <c r="BM31" s="22" t="str">
        <f aca="false">IF(AC31&lt;&gt;"","DECODE_"&amp;VLOOKUP(AG31,$CC:$CD,2,0)&amp;"("&amp;BM$2&amp;","&amp;IF(N31="MR","REF",VLOOKUP(I31,$BR:$BS,2,0))&amp;",Cpu"&amp;PROPER(IF(N31="MR","REF",VLOOKUP(I31,$BR:$BS,2,0)))&amp;","&amp;AT31&amp;"); ", "")</f>
        <v/>
      </c>
      <c r="BN31" s="22" t="str">
        <f aca="false">IF(ISERROR(VLOOKUP(BO31,BO$2:BO30,1,0))=0,"X","")</f>
        <v>X</v>
      </c>
      <c r="BO31" s="22" t="str">
        <f aca="false">SUBSTITUTE("#define "&amp;BH31&amp;REPT(" ",28-LEN(BH31))&amp;BJ31&amp;BK31&amp;BL31&amp;BM31,"%","D")</f>
        <v>#define INSTDECODE_3_LLL_AAA        DECODE_ADR(1,LON,CpuLon,AOFF_I); DECODE_ADR(2,LON,CpuLon,AOFF_IA); DECODE_ADR(3,LON,CpuLon,AOFF_IAA); </v>
      </c>
      <c r="BP31" s="22" t="str">
        <f aca="false">"#define "&amp;SUBSTITUTE(BH31,"INSTDECODE_",IF(P31="X","JMP_","")&amp;IF(Q31="X","CONST_","")&amp;"INSTEND_")&amp;IF(Q31="X",REPT(" ",20-LEN(BH31)),IF(P31="X",REPT(" ",22-LEN(BH31)),REPT(" ",26-LEN(BH31))))&amp;" "&amp;IF(P31="X","","IP+="&amp;TRIM(AU31)&amp;"; "&amp;REPT(" ",10-LEN(TRIM(AU31))))&amp;IF(Q31="X","CONST_INST_DISPATCH;","PROG_INST_DISPATCH;")</f>
        <v>#define INSTEND_3_LLL_AAA       IP+=ISIZ_IAAA;  PROG_INST_DISPATCH;</v>
      </c>
      <c r="BQ31" s="22" t="str">
        <f aca="false">""</f>
        <v/>
      </c>
    </row>
    <row r="32" customFormat="false" ht="15.95" hidden="false" customHeight="true" outlineLevel="0" collapsed="false">
      <c r="A32" s="22" t="s">
        <v>451</v>
      </c>
      <c r="B32" s="22" t="s">
        <v>205</v>
      </c>
      <c r="C32" s="26" t="s">
        <v>29</v>
      </c>
      <c r="D32" s="27" t="n">
        <f aca="false">4-COUNTIF(F32:I32,".")</f>
        <v>1</v>
      </c>
      <c r="E32" s="27" t="str">
        <f aca="false">IF(ISERROR(SEARCH("Z",F32&amp;G32&amp;H32&amp;I32))=0,"X","-")</f>
        <v>-</v>
      </c>
      <c r="F32" s="26" t="s">
        <v>452</v>
      </c>
      <c r="G32" s="26" t="s">
        <v>28</v>
      </c>
      <c r="H32" s="26" t="s">
        <v>28</v>
      </c>
      <c r="I32" s="26" t="s">
        <v>28</v>
      </c>
      <c r="J32" s="27" t="str">
        <f aca="false">IF(OR(ISERROR(SEARCH(MID($J$2,1,1),F32&amp;G32&amp;H32&amp;I32))=0,ISERROR(SEARCH(MID($J$2,2,1),F32&amp;G32&amp;H32&amp;I32))=0),"X","-")</f>
        <v>-</v>
      </c>
      <c r="K32" s="26" t="s">
        <v>453</v>
      </c>
      <c r="L32" s="26" t="s">
        <v>28</v>
      </c>
      <c r="M32" s="26" t="s">
        <v>28</v>
      </c>
      <c r="N32" s="26" t="s">
        <v>28</v>
      </c>
      <c r="O32" s="28" t="str">
        <f aca="false">IF(OR(K32=$O$2,L32=$O$2,M32=$O$2,N32=$O$2),"X","-")</f>
        <v>-</v>
      </c>
      <c r="R32" s="22" t="s">
        <v>530</v>
      </c>
      <c r="S32" s="22" t="s">
        <v>9</v>
      </c>
      <c r="T32" s="22" t="s">
        <v>455</v>
      </c>
      <c r="W32" s="30" t="str">
        <f aca="false">SUBSTITUTE(SUBSTITUTE(IF(AND(F32="%",K32&lt;&gt;"AD",K32&lt;&gt;"MR"),"Error1","Ok")&amp;" "&amp;IF(AND(G32="%",L32&lt;&gt;"AD",L32&lt;&gt;"MR"),"Error2","Ok")&amp;" "&amp;IF(AND(H32="%",M32&lt;&gt;"AD",M32&lt;&gt;"MR"),"Error3","Ok")&amp;" "&amp;IF(AND(I32="%",N32&lt;&gt;"AD",N32&lt;&gt;"MR"),"Error4","Ok"),"Ok Ok Ok Ok","Passed"),"Ok","")</f>
        <v>Passed</v>
      </c>
      <c r="X32" s="28" t="str">
        <f aca="false">IF(W32&lt;&gt;"Passed","--- Error ---",SUBSTITUTE(SUBSTITUTE(SUBSTITUTE(SUBSTITUTE(SUBSTITUTE(SUBSTITUTE(SUBSTITUTE(SUBSTITUTE(SUBSTITUTE(SUBSTITUTE(SUBSTITUTE(SUBSTITUTE(SUBSTITUTE(SUBSTITUTE(SUBSTITUTE(SUBSTITUTE(SUBSTITUTE(SUBSTITUTE($X$1, "&lt;mnemonic&gt;",""""&amp;B32&amp;""""&amp;REPT(" ",5-LEN(B32))), "&lt;argnr&gt;",D32), "&lt;type1&gt;",VLOOKUP(F32,BR:BZ,9,0)), "&lt;type2&gt;",VLOOKUP(G32,BR:BZ,9,0)), "&lt;type3&gt;",VLOOKUP(H32,BR:BZ,9,0)), "&lt;type4&gt;",VLOOKUP(I32,BR:BZ,9,0)), "&lt;mode1&gt;",VLOOKUP(K32, CB:CG,6,0)),"&lt;mode2&gt;",VLOOKUP(L32,CB:CG,6,0)),"&lt;mode3&gt;",VLOOKUP(M32,CB:CG,6,0)),"&lt;mode4&gt;",VLOOKUP(N32,CB:CG,6,0)), "."," "), "&lt;desc&gt;",R32), "&lt;size&gt;",AU32), "&lt;comma&gt;",IF(B33=""," ",",")),"&lt;off1&gt;",IF(AQ32&lt;&gt;"",AQ32,"0"&amp;REPT(" ",5+AQ$1-1))),"&lt;off2&gt;",IF(AR32&lt;&gt;"",AR32,"0"&amp;REPT(" ",5+AR$1-1))),"&lt;off3&gt;",IF(AS32&lt;&gt;"",AS32,"0"&amp;REPT(" ",5+AS$1-1))),"&lt;off4&gt;",IF(AT32&lt;&gt;"",AT32,"0"&amp;REPT(" ",5+AT$1-1))))</f>
        <v>{ "INCc" ,1, ISIZ_IA   , {CpuDataType::Char     ,(CpuDataType)0        ,(CpuDataType)0        ,(CpuDataType)0        }, {_AmdAddr,_AmdNull,_AmdNull,_AmdNull}, {AOFF_I,0      ,0       ,0        } }, //Increment (Char)</v>
      </c>
      <c r="Y32" s="31" t="s">
        <v>28</v>
      </c>
      <c r="Z32" s="22" t="str">
        <f aca="false">IF(F32&lt;&gt;".",IF(K32="MR","R",VLOOKUP(F32,$BR:$BT,3,0)),"")</f>
        <v>C</v>
      </c>
      <c r="AA32" s="22" t="str">
        <f aca="false">IF(G32&lt;&gt;".",IF(L32="MR","R",VLOOKUP(G32,$BR:$BT,3,0)),"")</f>
        <v/>
      </c>
      <c r="AB32" s="22" t="str">
        <f aca="false">IF(H32&lt;&gt;".",IF(M32="MR","R",VLOOKUP(H32,$BR:$BT,3,0)),"")</f>
        <v/>
      </c>
      <c r="AC32" s="22" t="str">
        <f aca="false">IF(I32&lt;&gt;".",IF(N32="MR","R",VLOOKUP(I32,$BR:$BT,3,0)),"")</f>
        <v/>
      </c>
      <c r="AD32" s="22" t="str">
        <f aca="false">IF(F32&lt;&gt;".",VLOOKUP(K32,$CB:$CC,2,0),"")</f>
        <v>A</v>
      </c>
      <c r="AE32" s="22" t="str">
        <f aca="false">IF(G32&lt;&gt;".",VLOOKUP(L32,$CB:$CC,2,0),"")</f>
        <v/>
      </c>
      <c r="AF32" s="22" t="str">
        <f aca="false">IF(H32&lt;&gt;".",VLOOKUP(M32,$CB:$CC,2,0),"")</f>
        <v/>
      </c>
      <c r="AG32" s="22" t="str">
        <f aca="false">IF(I32&lt;&gt;".",VLOOKUP(N32,$CB:$CC,2,0),"")</f>
        <v/>
      </c>
      <c r="AH32" s="22" t="str">
        <f aca="false">IF(AD32&lt;&gt;"",IF(OR(AD32="A",AD32="I"),"SZA",VLOOKUP(Z32,$BT$3:$BU$16,2,0)),"")</f>
        <v>SZA</v>
      </c>
      <c r="AI32" s="22" t="str">
        <f aca="false">IF(AE32&lt;&gt;"",IF(OR(AE32="A",AE32="I"),"SZA",VLOOKUP(AA32,$BT$3:$BU$16,2,0)),"")</f>
        <v/>
      </c>
      <c r="AJ32" s="22" t="str">
        <f aca="false">IF(AF32&lt;&gt;"",IF(OR(AF32="A",AF32="I"),"SZA",VLOOKUP(AB32,$BT$3:$BU$16,2,0)),"")</f>
        <v/>
      </c>
      <c r="AK32" s="22" t="str">
        <f aca="false">IF(AG32&lt;&gt;"",IF(OR(AG32="A",AG32="I"),"SZA",VLOOKUP(AC32,$BT$3:$BU$16,2,0)),"")</f>
        <v/>
      </c>
      <c r="AL32" s="22" t="str">
        <f aca="false">IF(AD32&lt;&gt;"","I","")</f>
        <v>I</v>
      </c>
      <c r="AM32" s="22" t="str">
        <f aca="false">SUBSTITUTE(IF(AE32&lt;&gt;"",AL32&amp;"+"&amp;AH32,""),"+SZ","")</f>
        <v/>
      </c>
      <c r="AN32" s="22" t="str">
        <f aca="false">SUBSTITUTE(IF(AF32&lt;&gt;"",AM32&amp;"+"&amp;AI32,""),"+SZ","")</f>
        <v/>
      </c>
      <c r="AO32" s="22" t="str">
        <f aca="false">SUBSTITUTE(IF(AG32&lt;&gt;"",AN32&amp;"+"&amp;AJ32,""),"+SZ","")</f>
        <v/>
      </c>
      <c r="AP32" s="22" t="str">
        <f aca="false">SUBSTITUTE("I"&amp;IF(AH32&lt;&gt;"","+"&amp;AH32,"")&amp;IF(AI32&lt;&gt;"","+"&amp;AI32,"")&amp;IF(AJ32&lt;&gt;"","+"&amp;AJ32,"")&amp;IF(AK32&lt;&gt;"","+"&amp;AK32,""),"+SZ","")</f>
        <v>IA</v>
      </c>
      <c r="AQ32" s="22" t="str">
        <f aca="false">IF(Z32&lt;&gt;"","AOFF_"&amp;AL32&amp;REPT(" ",AQ$1-LEN(AL32)),"")</f>
        <v>AOFF_I</v>
      </c>
      <c r="AR32" s="22" t="str">
        <f aca="false">IF(AA32&lt;&gt;"","AOFF_"&amp;AM32&amp;REPT(" ",AR$1-LEN(AM32)),"")</f>
        <v/>
      </c>
      <c r="AS32" s="22" t="str">
        <f aca="false">IF(AB32&lt;&gt;"","AOFF_"&amp;AN32&amp;REPT(" ",AS$1-LEN(AN32)),"")</f>
        <v/>
      </c>
      <c r="AT32" s="22" t="str">
        <f aca="false">IF(AC32&lt;&gt;"","AOFF_"&amp;AO32&amp;REPT(" ",AT$1-LEN(AO32)),"")</f>
        <v/>
      </c>
      <c r="AU32" s="22" t="str">
        <f aca="false">"ISIZ_"&amp;AP32&amp;REPT(" ",$AU$1-LEN(AP32))</f>
        <v>ISIZ_IA   </v>
      </c>
      <c r="AV32" s="26" t="n">
        <f aca="false">IF(Z32&lt;&gt;"",6,"")</f>
        <v>6</v>
      </c>
      <c r="AW32" s="26" t="str">
        <f aca="false">IF(AA32&lt;&gt;"",AV32+VLOOKUP(AH32,$BU$2:$BV$17,2,0),"")</f>
        <v/>
      </c>
      <c r="AX32" s="26" t="str">
        <f aca="false">IF(AB32&lt;&gt;"",AW32+VLOOKUP(AI32,$BU$2:$BV$17,2,0),"")</f>
        <v/>
      </c>
      <c r="AY32" s="26" t="str">
        <f aca="false">IF(AC32&lt;&gt;"",AX32+VLOOKUP(AJ32,$BU$2:$BV$17,2,0),"")</f>
        <v/>
      </c>
      <c r="AZ32" s="26" t="n">
        <f aca="false">6+IF(Z32&lt;&gt;"",VLOOKUP(AH32,$BU$2:$BV$17,2,0),0)+IF(AA32&lt;&gt;"",VLOOKUP(AI32,$BU$2:$BV$17,2,0),0)+IF(AB32&lt;&gt;"",VLOOKUP(AJ32,$BU$2:$BV$17,2,0),0)+IF(AC32&lt;&gt;"",VLOOKUP(AK32,$BU$2:$BV$17,2,0),0)</f>
        <v>10</v>
      </c>
      <c r="BA32" s="26" t="n">
        <f aca="false">IF(Z32&lt;&gt;"",10,"")</f>
        <v>10</v>
      </c>
      <c r="BB32" s="26" t="str">
        <f aca="false">IF(AA32&lt;&gt;"",BA32+VLOOKUP(AH32,$BU$2:$BW$17,3,0),"")</f>
        <v/>
      </c>
      <c r="BC32" s="26" t="str">
        <f aca="false">IF(AB32&lt;&gt;"",BB32+VLOOKUP(AI32,$BU$2:$BW$17,3,0),"")</f>
        <v/>
      </c>
      <c r="BD32" s="26" t="str">
        <f aca="false">IF(AC32&lt;&gt;"",BC32+VLOOKUP(AJ32,$BU$2:$BW$17,3,0),"")</f>
        <v/>
      </c>
      <c r="BE32" s="26" t="n">
        <f aca="false">10+IF(Z32&lt;&gt;"",VLOOKUP(AH32,$BU$2:$BW$17,3,0),0)+IF(AA32&lt;&gt;"",VLOOKUP(AI32,$BU$2:$BW$17,3,0),0)+IF(AB32&lt;&gt;"",VLOOKUP(AJ32,$BU$2:$BW$17,3,0),0)+IF(AC32&lt;&gt;"",VLOOKUP(AK32,$BU$2:$BW$17,3,0),0)</f>
        <v>18</v>
      </c>
      <c r="BF32" s="36" t="str">
        <f aca="false">IF(AV32&lt;&gt;"","#define "&amp;AQ32&amp;" "&amp;AV32&amp;"&lt;end&gt; ","")&amp;IF(AW32&lt;&gt;"","#define "&amp;AR32&amp;" "&amp;AW32&amp;"&lt;end&gt; ","")&amp;IF(AX32&lt;&gt;"","#define "&amp;AS32&amp;" "&amp;AX32&amp;"&lt;end&gt; ","")&amp;IF(AY32&lt;&gt;"","#define "&amp;AT32&amp;" "&amp;AY32&amp;"&lt;end&gt; ","")&amp;"#define "&amp;AU32&amp;" "&amp;AZ32&amp;"&lt;end&gt;"</f>
        <v>#define AOFF_I 6&lt;end&gt; #define ISIZ_IA    10&lt;end&gt;</v>
      </c>
      <c r="BG32" s="36" t="str">
        <f aca="false">IF(BA32&lt;&gt;"","#define "&amp;AQ32&amp;" "&amp;BA32&amp;"&lt;end&gt; ","")&amp;IF(BB32&lt;&gt;"","#define "&amp;AR32&amp;" "&amp;BB32&amp;"&lt;end&gt; ","")&amp;IF(BC32&lt;&gt;"","#define "&amp;AS32&amp;" "&amp;BC32&amp;"&lt;end&gt; ","")&amp;IF(BD32&lt;&gt;"","#define "&amp;AT32&amp;" "&amp;BD32&amp;"&lt;end&gt; ","")&amp;"#define "&amp;AU32&amp;" "&amp;BE32&amp;"&lt;end&gt;"</f>
        <v>#define AOFF_I 10&lt;end&gt; #define ISIZ_IA    18&lt;end&gt;</v>
      </c>
      <c r="BH32" s="22" t="str">
        <f aca="false">"INSTDECODE_"&amp;D32&amp;IF(D32&lt;&gt;0,"_"&amp;CONCATENATE(Z32,AA32,AB32,AC32)&amp;"_"&amp;CONCATENATE(AD32,AE32,AF32,AG32),"")</f>
        <v>INSTDECODE_1_C_A</v>
      </c>
      <c r="BI32" s="22" t="n">
        <f aca="false">LEN(BH32)</f>
        <v>16</v>
      </c>
      <c r="BJ32" s="22" t="str">
        <f aca="false">IF(Z32&lt;&gt;"","DECODE_"&amp;VLOOKUP(AD32,$CC:$CD,2,0)&amp;"("&amp;BJ$2&amp;","&amp;IF(K32="MR","REF",VLOOKUP(F32,$BR:$BS,2,0))&amp;",Cpu"&amp;PROPER(IF(K32="MR","REF",VLOOKUP(F32,$BR:$BS,2,0)))&amp;","&amp;AQ32&amp;"); ", "")</f>
        <v>DECODE_ADR(1,CHR,CpuChr,AOFF_I); </v>
      </c>
      <c r="BK32" s="22" t="str">
        <f aca="false">IF(AA32&lt;&gt;"","DECODE_"&amp;VLOOKUP(AE32,$CC:$CD,2,0)&amp;"("&amp;BK$2&amp;","&amp;IF(L32="MR","REF",VLOOKUP(G32,$BR:$BS,2,0))&amp;",Cpu"&amp;PROPER(IF(L32="MR","REF",VLOOKUP(G32,$BR:$BS,2,0)))&amp;","&amp;AR32&amp;"); ", "")</f>
        <v/>
      </c>
      <c r="BL32" s="22" t="str">
        <f aca="false">IF(AB32&lt;&gt;"","DECODE_"&amp;VLOOKUP(AF32,$CC:$CD,2,0)&amp;"("&amp;BL$2&amp;","&amp;IF(M32="MR","REF",VLOOKUP(H32,$BR:$BS,2,0))&amp;",Cpu"&amp;PROPER(IF(M32="MR","REF",VLOOKUP(H32,$BR:$BS,2,0)))&amp;","&amp;AS32&amp;"); ", "")</f>
        <v/>
      </c>
      <c r="BM32" s="22" t="str">
        <f aca="false">IF(AC32&lt;&gt;"","DECODE_"&amp;VLOOKUP(AG32,$CC:$CD,2,0)&amp;"("&amp;BM$2&amp;","&amp;IF(N32="MR","REF",VLOOKUP(I32,$BR:$BS,2,0))&amp;",Cpu"&amp;PROPER(IF(N32="MR","REF",VLOOKUP(I32,$BR:$BS,2,0)))&amp;","&amp;AT32&amp;"); ", "")</f>
        <v/>
      </c>
      <c r="BN32" s="22" t="str">
        <f aca="false">IF(ISERROR(VLOOKUP(BO32,BO$2:BO31,1,0))=0,"X","")</f>
        <v/>
      </c>
      <c r="BO32" s="22" t="str">
        <f aca="false">SUBSTITUTE("#define "&amp;BH32&amp;REPT(" ",28-LEN(BH32))&amp;BJ32&amp;BK32&amp;BL32&amp;BM32,"%","D")</f>
        <v>#define INSTDECODE_1_C_A            DECODE_ADR(1,CHR,CpuChr,AOFF_I); </v>
      </c>
      <c r="BP32" s="22" t="str">
        <f aca="false">"#define "&amp;SUBSTITUTE(BH32,"INSTDECODE_",IF(P32="X","JMP_","")&amp;IF(Q32="X","CONST_","")&amp;"INSTEND_")&amp;IF(Q32="X",REPT(" ",20-LEN(BH32)),IF(P32="X",REPT(" ",22-LEN(BH32)),REPT(" ",26-LEN(BH32))))&amp;" "&amp;IF(P32="X","","IP+="&amp;TRIM(AU32)&amp;"; "&amp;REPT(" ",10-LEN(TRIM(AU32))))&amp;IF(Q32="X","CONST_INST_DISPATCH;","PROG_INST_DISPATCH;")</f>
        <v>#define INSTEND_1_C_A           IP+=ISIZ_IA;    PROG_INST_DISPATCH;</v>
      </c>
      <c r="BQ32" s="22" t="str">
        <f aca="false">""</f>
        <v/>
      </c>
    </row>
    <row r="33" customFormat="false" ht="15.95" hidden="false" customHeight="true" outlineLevel="0" collapsed="false">
      <c r="A33" s="22" t="s">
        <v>451</v>
      </c>
      <c r="B33" s="22" t="s">
        <v>206</v>
      </c>
      <c r="C33" s="26" t="s">
        <v>29</v>
      </c>
      <c r="D33" s="27" t="n">
        <f aca="false">4-COUNTIF(F33:I33,".")</f>
        <v>1</v>
      </c>
      <c r="E33" s="27" t="str">
        <f aca="false">IF(ISERROR(SEARCH("Z",F33&amp;G33&amp;H33&amp;I33))=0,"X","-")</f>
        <v>-</v>
      </c>
      <c r="F33" s="26" t="s">
        <v>463</v>
      </c>
      <c r="G33" s="26" t="s">
        <v>28</v>
      </c>
      <c r="H33" s="26" t="s">
        <v>28</v>
      </c>
      <c r="I33" s="26" t="s">
        <v>28</v>
      </c>
      <c r="J33" s="27" t="str">
        <f aca="false">IF(OR(ISERROR(SEARCH(MID($J$2,1,1),F33&amp;G33&amp;H33&amp;I33))=0,ISERROR(SEARCH(MID($J$2,2,1),F33&amp;G33&amp;H33&amp;I33))=0),"X","-")</f>
        <v>-</v>
      </c>
      <c r="K33" s="26" t="s">
        <v>453</v>
      </c>
      <c r="L33" s="26" t="s">
        <v>28</v>
      </c>
      <c r="M33" s="26" t="s">
        <v>28</v>
      </c>
      <c r="N33" s="26" t="s">
        <v>28</v>
      </c>
      <c r="O33" s="28" t="str">
        <f aca="false">IF(OR(K33=$O$2,L33=$O$2,M33=$O$2,N33=$O$2),"X","-")</f>
        <v>-</v>
      </c>
      <c r="R33" s="22" t="s">
        <v>531</v>
      </c>
      <c r="S33" s="22" t="s">
        <v>9</v>
      </c>
      <c r="T33" s="22" t="s">
        <v>455</v>
      </c>
      <c r="W33" s="30" t="str">
        <f aca="false">SUBSTITUTE(SUBSTITUTE(IF(AND(F33="%",K33&lt;&gt;"AD",K33&lt;&gt;"MR"),"Error1","Ok")&amp;" "&amp;IF(AND(G33="%",L33&lt;&gt;"AD",L33&lt;&gt;"MR"),"Error2","Ok")&amp;" "&amp;IF(AND(H33="%",M33&lt;&gt;"AD",M33&lt;&gt;"MR"),"Error3","Ok")&amp;" "&amp;IF(AND(I33="%",N33&lt;&gt;"AD",N33&lt;&gt;"MR"),"Error4","Ok"),"Ok Ok Ok Ok","Passed"),"Ok","")</f>
        <v>Passed</v>
      </c>
      <c r="X33" s="28" t="str">
        <f aca="false">IF(W33&lt;&gt;"Passed","--- Error ---",SUBSTITUTE(SUBSTITUTE(SUBSTITUTE(SUBSTITUTE(SUBSTITUTE(SUBSTITUTE(SUBSTITUTE(SUBSTITUTE(SUBSTITUTE(SUBSTITUTE(SUBSTITUTE(SUBSTITUTE(SUBSTITUTE(SUBSTITUTE(SUBSTITUTE(SUBSTITUTE(SUBSTITUTE(SUBSTITUTE($X$1, "&lt;mnemonic&gt;",""""&amp;B33&amp;""""&amp;REPT(" ",5-LEN(B33))), "&lt;argnr&gt;",D33), "&lt;type1&gt;",VLOOKUP(F33,BR:BZ,9,0)), "&lt;type2&gt;",VLOOKUP(G33,BR:BZ,9,0)), "&lt;type3&gt;",VLOOKUP(H33,BR:BZ,9,0)), "&lt;type4&gt;",VLOOKUP(I33,BR:BZ,9,0)), "&lt;mode1&gt;",VLOOKUP(K33, CB:CG,6,0)),"&lt;mode2&gt;",VLOOKUP(L33,CB:CG,6,0)),"&lt;mode3&gt;",VLOOKUP(M33,CB:CG,6,0)),"&lt;mode4&gt;",VLOOKUP(N33,CB:CG,6,0)), "."," "), "&lt;desc&gt;",R33), "&lt;size&gt;",AU33), "&lt;comma&gt;",IF(B34=""," ",",")),"&lt;off1&gt;",IF(AQ33&lt;&gt;"",AQ33,"0"&amp;REPT(" ",5+AQ$1-1))),"&lt;off2&gt;",IF(AR33&lt;&gt;"",AR33,"0"&amp;REPT(" ",5+AR$1-1))),"&lt;off3&gt;",IF(AS33&lt;&gt;"",AS33,"0"&amp;REPT(" ",5+AS$1-1))),"&lt;off4&gt;",IF(AT33&lt;&gt;"",AT33,"0"&amp;REPT(" ",5+AT$1-1))))</f>
        <v>{ "INCw" ,1, ISIZ_IA   , {CpuDataType::Short    ,(CpuDataType)0        ,(CpuDataType)0        ,(CpuDataType)0        }, {_AmdAddr,_AmdNull,_AmdNull,_AmdNull}, {AOFF_I,0      ,0       ,0        } }, //Increment (Short)</v>
      </c>
      <c r="Y33" s="31" t="s">
        <v>28</v>
      </c>
      <c r="Z33" s="22" t="str">
        <f aca="false">IF(F33&lt;&gt;".",IF(K33="MR","R",VLOOKUP(F33,$BR:$BT,3,0)),"")</f>
        <v>W</v>
      </c>
      <c r="AA33" s="22" t="str">
        <f aca="false">IF(G33&lt;&gt;".",IF(L33="MR","R",VLOOKUP(G33,$BR:$BT,3,0)),"")</f>
        <v/>
      </c>
      <c r="AB33" s="22" t="str">
        <f aca="false">IF(H33&lt;&gt;".",IF(M33="MR","R",VLOOKUP(H33,$BR:$BT,3,0)),"")</f>
        <v/>
      </c>
      <c r="AC33" s="22" t="str">
        <f aca="false">IF(I33&lt;&gt;".",IF(N33="MR","R",VLOOKUP(I33,$BR:$BT,3,0)),"")</f>
        <v/>
      </c>
      <c r="AD33" s="22" t="str">
        <f aca="false">IF(F33&lt;&gt;".",VLOOKUP(K33,$CB:$CC,2,0),"")</f>
        <v>A</v>
      </c>
      <c r="AE33" s="22" t="str">
        <f aca="false">IF(G33&lt;&gt;".",VLOOKUP(L33,$CB:$CC,2,0),"")</f>
        <v/>
      </c>
      <c r="AF33" s="22" t="str">
        <f aca="false">IF(H33&lt;&gt;".",VLOOKUP(M33,$CB:$CC,2,0),"")</f>
        <v/>
      </c>
      <c r="AG33" s="22" t="str">
        <f aca="false">IF(I33&lt;&gt;".",VLOOKUP(N33,$CB:$CC,2,0),"")</f>
        <v/>
      </c>
      <c r="AH33" s="22" t="str">
        <f aca="false">IF(AD33&lt;&gt;"",IF(OR(AD33="A",AD33="I"),"SZA",VLOOKUP(Z33,$BT$3:$BU$16,2,0)),"")</f>
        <v>SZA</v>
      </c>
      <c r="AI33" s="22" t="str">
        <f aca="false">IF(AE33&lt;&gt;"",IF(OR(AE33="A",AE33="I"),"SZA",VLOOKUP(AA33,$BT$3:$BU$16,2,0)),"")</f>
        <v/>
      </c>
      <c r="AJ33" s="22" t="str">
        <f aca="false">IF(AF33&lt;&gt;"",IF(OR(AF33="A",AF33="I"),"SZA",VLOOKUP(AB33,$BT$3:$BU$16,2,0)),"")</f>
        <v/>
      </c>
      <c r="AK33" s="22" t="str">
        <f aca="false">IF(AG33&lt;&gt;"",IF(OR(AG33="A",AG33="I"),"SZA",VLOOKUP(AC33,$BT$3:$BU$16,2,0)),"")</f>
        <v/>
      </c>
      <c r="AL33" s="22" t="str">
        <f aca="false">IF(AD33&lt;&gt;"","I","")</f>
        <v>I</v>
      </c>
      <c r="AM33" s="22" t="str">
        <f aca="false">SUBSTITUTE(IF(AE33&lt;&gt;"",AL33&amp;"+"&amp;AH33,""),"+SZ","")</f>
        <v/>
      </c>
      <c r="AN33" s="22" t="str">
        <f aca="false">SUBSTITUTE(IF(AF33&lt;&gt;"",AM33&amp;"+"&amp;AI33,""),"+SZ","")</f>
        <v/>
      </c>
      <c r="AO33" s="22" t="str">
        <f aca="false">SUBSTITUTE(IF(AG33&lt;&gt;"",AN33&amp;"+"&amp;AJ33,""),"+SZ","")</f>
        <v/>
      </c>
      <c r="AP33" s="22" t="str">
        <f aca="false">SUBSTITUTE("I"&amp;IF(AH33&lt;&gt;"","+"&amp;AH33,"")&amp;IF(AI33&lt;&gt;"","+"&amp;AI33,"")&amp;IF(AJ33&lt;&gt;"","+"&amp;AJ33,"")&amp;IF(AK33&lt;&gt;"","+"&amp;AK33,""),"+SZ","")</f>
        <v>IA</v>
      </c>
      <c r="AQ33" s="22" t="str">
        <f aca="false">IF(Z33&lt;&gt;"","AOFF_"&amp;AL33&amp;REPT(" ",AQ$1-LEN(AL33)),"")</f>
        <v>AOFF_I</v>
      </c>
      <c r="AR33" s="22" t="str">
        <f aca="false">IF(AA33&lt;&gt;"","AOFF_"&amp;AM33&amp;REPT(" ",AR$1-LEN(AM33)),"")</f>
        <v/>
      </c>
      <c r="AS33" s="22" t="str">
        <f aca="false">IF(AB33&lt;&gt;"","AOFF_"&amp;AN33&amp;REPT(" ",AS$1-LEN(AN33)),"")</f>
        <v/>
      </c>
      <c r="AT33" s="22" t="str">
        <f aca="false">IF(AC33&lt;&gt;"","AOFF_"&amp;AO33&amp;REPT(" ",AT$1-LEN(AO33)),"")</f>
        <v/>
      </c>
      <c r="AU33" s="22" t="str">
        <f aca="false">"ISIZ_"&amp;AP33&amp;REPT(" ",$AU$1-LEN(AP33))</f>
        <v>ISIZ_IA   </v>
      </c>
      <c r="AV33" s="26" t="n">
        <f aca="false">IF(Z33&lt;&gt;"",6,"")</f>
        <v>6</v>
      </c>
      <c r="AW33" s="26" t="str">
        <f aca="false">IF(AA33&lt;&gt;"",AV33+VLOOKUP(AH33,$BU$2:$BV$17,2,0),"")</f>
        <v/>
      </c>
      <c r="AX33" s="26" t="str">
        <f aca="false">IF(AB33&lt;&gt;"",AW33+VLOOKUP(AI33,$BU$2:$BV$17,2,0),"")</f>
        <v/>
      </c>
      <c r="AY33" s="26" t="str">
        <f aca="false">IF(AC33&lt;&gt;"",AX33+VLOOKUP(AJ33,$BU$2:$BV$17,2,0),"")</f>
        <v/>
      </c>
      <c r="AZ33" s="26" t="n">
        <f aca="false">6+IF(Z33&lt;&gt;"",VLOOKUP(AH33,$BU$2:$BV$17,2,0),0)+IF(AA33&lt;&gt;"",VLOOKUP(AI33,$BU$2:$BV$17,2,0),0)+IF(AB33&lt;&gt;"",VLOOKUP(AJ33,$BU$2:$BV$17,2,0),0)+IF(AC33&lt;&gt;"",VLOOKUP(AK33,$BU$2:$BV$17,2,0),0)</f>
        <v>10</v>
      </c>
      <c r="BA33" s="26" t="n">
        <f aca="false">IF(Z33&lt;&gt;"",10,"")</f>
        <v>10</v>
      </c>
      <c r="BB33" s="26" t="str">
        <f aca="false">IF(AA33&lt;&gt;"",BA33+VLOOKUP(AH33,$BU$2:$BW$17,3,0),"")</f>
        <v/>
      </c>
      <c r="BC33" s="26" t="str">
        <f aca="false">IF(AB33&lt;&gt;"",BB33+VLOOKUP(AI33,$BU$2:$BW$17,3,0),"")</f>
        <v/>
      </c>
      <c r="BD33" s="26" t="str">
        <f aca="false">IF(AC33&lt;&gt;"",BC33+VLOOKUP(AJ33,$BU$2:$BW$17,3,0),"")</f>
        <v/>
      </c>
      <c r="BE33" s="26" t="n">
        <f aca="false">10+IF(Z33&lt;&gt;"",VLOOKUP(AH33,$BU$2:$BW$17,3,0),0)+IF(AA33&lt;&gt;"",VLOOKUP(AI33,$BU$2:$BW$17,3,0),0)+IF(AB33&lt;&gt;"",VLOOKUP(AJ33,$BU$2:$BW$17,3,0),0)+IF(AC33&lt;&gt;"",VLOOKUP(AK33,$BU$2:$BW$17,3,0),0)</f>
        <v>18</v>
      </c>
      <c r="BF33" s="36" t="str">
        <f aca="false">IF(AV33&lt;&gt;"","#define "&amp;AQ33&amp;" "&amp;AV33&amp;"&lt;end&gt; ","")&amp;IF(AW33&lt;&gt;"","#define "&amp;AR33&amp;" "&amp;AW33&amp;"&lt;end&gt; ","")&amp;IF(AX33&lt;&gt;"","#define "&amp;AS33&amp;" "&amp;AX33&amp;"&lt;end&gt; ","")&amp;IF(AY33&lt;&gt;"","#define "&amp;AT33&amp;" "&amp;AY33&amp;"&lt;end&gt; ","")&amp;"#define "&amp;AU33&amp;" "&amp;AZ33&amp;"&lt;end&gt;"</f>
        <v>#define AOFF_I 6&lt;end&gt; #define ISIZ_IA    10&lt;end&gt;</v>
      </c>
      <c r="BG33" s="36" t="str">
        <f aca="false">IF(BA33&lt;&gt;"","#define "&amp;AQ33&amp;" "&amp;BA33&amp;"&lt;end&gt; ","")&amp;IF(BB33&lt;&gt;"","#define "&amp;AR33&amp;" "&amp;BB33&amp;"&lt;end&gt; ","")&amp;IF(BC33&lt;&gt;"","#define "&amp;AS33&amp;" "&amp;BC33&amp;"&lt;end&gt; ","")&amp;IF(BD33&lt;&gt;"","#define "&amp;AT33&amp;" "&amp;BD33&amp;"&lt;end&gt; ","")&amp;"#define "&amp;AU33&amp;" "&amp;BE33&amp;"&lt;end&gt;"</f>
        <v>#define AOFF_I 10&lt;end&gt; #define ISIZ_IA    18&lt;end&gt;</v>
      </c>
      <c r="BH33" s="22" t="str">
        <f aca="false">"INSTDECODE_"&amp;D33&amp;IF(D33&lt;&gt;0,"_"&amp;CONCATENATE(Z33,AA33,AB33,AC33)&amp;"_"&amp;CONCATENATE(AD33,AE33,AF33,AG33),"")</f>
        <v>INSTDECODE_1_W_A</v>
      </c>
      <c r="BI33" s="22" t="n">
        <f aca="false">LEN(BH33)</f>
        <v>16</v>
      </c>
      <c r="BJ33" s="22" t="str">
        <f aca="false">IF(Z33&lt;&gt;"","DECODE_"&amp;VLOOKUP(AD33,$CC:$CD,2,0)&amp;"("&amp;BJ$2&amp;","&amp;IF(K33="MR","REF",VLOOKUP(F33,$BR:$BS,2,0))&amp;",Cpu"&amp;PROPER(IF(K33="MR","REF",VLOOKUP(F33,$BR:$BS,2,0)))&amp;","&amp;AQ33&amp;"); ", "")</f>
        <v>DECODE_ADR(1,SHR,CpuShr,AOFF_I); </v>
      </c>
      <c r="BK33" s="22" t="str">
        <f aca="false">IF(AA33&lt;&gt;"","DECODE_"&amp;VLOOKUP(AE33,$CC:$CD,2,0)&amp;"("&amp;BK$2&amp;","&amp;IF(L33="MR","REF",VLOOKUP(G33,$BR:$BS,2,0))&amp;",Cpu"&amp;PROPER(IF(L33="MR","REF",VLOOKUP(G33,$BR:$BS,2,0)))&amp;","&amp;AR33&amp;"); ", "")</f>
        <v/>
      </c>
      <c r="BL33" s="22" t="str">
        <f aca="false">IF(AB33&lt;&gt;"","DECODE_"&amp;VLOOKUP(AF33,$CC:$CD,2,0)&amp;"("&amp;BL$2&amp;","&amp;IF(M33="MR","REF",VLOOKUP(H33,$BR:$BS,2,0))&amp;",Cpu"&amp;PROPER(IF(M33="MR","REF",VLOOKUP(H33,$BR:$BS,2,0)))&amp;","&amp;AS33&amp;"); ", "")</f>
        <v/>
      </c>
      <c r="BM33" s="22" t="str">
        <f aca="false">IF(AC33&lt;&gt;"","DECODE_"&amp;VLOOKUP(AG33,$CC:$CD,2,0)&amp;"("&amp;BM$2&amp;","&amp;IF(N33="MR","REF",VLOOKUP(I33,$BR:$BS,2,0))&amp;",Cpu"&amp;PROPER(IF(N33="MR","REF",VLOOKUP(I33,$BR:$BS,2,0)))&amp;","&amp;AT33&amp;"); ", "")</f>
        <v/>
      </c>
      <c r="BN33" s="22" t="str">
        <f aca="false">IF(ISERROR(VLOOKUP(BO33,BO$2:BO32,1,0))=0,"X","")</f>
        <v/>
      </c>
      <c r="BO33" s="22" t="str">
        <f aca="false">SUBSTITUTE("#define "&amp;BH33&amp;REPT(" ",28-LEN(BH33))&amp;BJ33&amp;BK33&amp;BL33&amp;BM33,"%","D")</f>
        <v>#define INSTDECODE_1_W_A            DECODE_ADR(1,SHR,CpuShr,AOFF_I); </v>
      </c>
      <c r="BP33" s="22" t="str">
        <f aca="false">"#define "&amp;SUBSTITUTE(BH33,"INSTDECODE_",IF(P33="X","JMP_","")&amp;IF(Q33="X","CONST_","")&amp;"INSTEND_")&amp;IF(Q33="X",REPT(" ",20-LEN(BH33)),IF(P33="X",REPT(" ",22-LEN(BH33)),REPT(" ",26-LEN(BH33))))&amp;" "&amp;IF(P33="X","","IP+="&amp;TRIM(AU33)&amp;"; "&amp;REPT(" ",10-LEN(TRIM(AU33))))&amp;IF(Q33="X","CONST_INST_DISPATCH;","PROG_INST_DISPATCH;")</f>
        <v>#define INSTEND_1_W_A           IP+=ISIZ_IA;    PROG_INST_DISPATCH;</v>
      </c>
      <c r="BQ33" s="22" t="str">
        <f aca="false">""</f>
        <v/>
      </c>
    </row>
    <row r="34" customFormat="false" ht="15.95" hidden="false" customHeight="true" outlineLevel="0" collapsed="false">
      <c r="A34" s="22" t="s">
        <v>451</v>
      </c>
      <c r="B34" s="22" t="s">
        <v>207</v>
      </c>
      <c r="C34" s="26" t="s">
        <v>29</v>
      </c>
      <c r="D34" s="27" t="n">
        <f aca="false">4-COUNTIF(F34:I34,".")</f>
        <v>1</v>
      </c>
      <c r="E34" s="27" t="str">
        <f aca="false">IF(ISERROR(SEARCH("Z",F34&amp;G34&amp;H34&amp;I34))=0,"X","-")</f>
        <v>-</v>
      </c>
      <c r="F34" s="26" t="s">
        <v>470</v>
      </c>
      <c r="G34" s="26" t="s">
        <v>28</v>
      </c>
      <c r="H34" s="26" t="s">
        <v>28</v>
      </c>
      <c r="I34" s="26" t="s">
        <v>28</v>
      </c>
      <c r="J34" s="27" t="str">
        <f aca="false">IF(OR(ISERROR(SEARCH(MID($J$2,1,1),F34&amp;G34&amp;H34&amp;I34))=0,ISERROR(SEARCH(MID($J$2,2,1),F34&amp;G34&amp;H34&amp;I34))=0),"X","-")</f>
        <v>-</v>
      </c>
      <c r="K34" s="26" t="s">
        <v>453</v>
      </c>
      <c r="L34" s="26" t="s">
        <v>28</v>
      </c>
      <c r="M34" s="26" t="s">
        <v>28</v>
      </c>
      <c r="N34" s="26" t="s">
        <v>28</v>
      </c>
      <c r="O34" s="28" t="str">
        <f aca="false">IF(OR(K34=$O$2,L34=$O$2,M34=$O$2,N34=$O$2),"X","-")</f>
        <v>-</v>
      </c>
      <c r="R34" s="22" t="s">
        <v>532</v>
      </c>
      <c r="S34" s="22" t="s">
        <v>9</v>
      </c>
      <c r="T34" s="22" t="s">
        <v>455</v>
      </c>
      <c r="W34" s="30" t="str">
        <f aca="false">SUBSTITUTE(SUBSTITUTE(IF(AND(F34="%",K34&lt;&gt;"AD",K34&lt;&gt;"MR"),"Error1","Ok")&amp;" "&amp;IF(AND(G34="%",L34&lt;&gt;"AD",L34&lt;&gt;"MR"),"Error2","Ok")&amp;" "&amp;IF(AND(H34="%",M34&lt;&gt;"AD",M34&lt;&gt;"MR"),"Error3","Ok")&amp;" "&amp;IF(AND(I34="%",N34&lt;&gt;"AD",N34&lt;&gt;"MR"),"Error4","Ok"),"Ok Ok Ok Ok","Passed"),"Ok","")</f>
        <v>Passed</v>
      </c>
      <c r="X34" s="28" t="str">
        <f aca="false">IF(W34&lt;&gt;"Passed","--- Error ---",SUBSTITUTE(SUBSTITUTE(SUBSTITUTE(SUBSTITUTE(SUBSTITUTE(SUBSTITUTE(SUBSTITUTE(SUBSTITUTE(SUBSTITUTE(SUBSTITUTE(SUBSTITUTE(SUBSTITUTE(SUBSTITUTE(SUBSTITUTE(SUBSTITUTE(SUBSTITUTE(SUBSTITUTE(SUBSTITUTE($X$1, "&lt;mnemonic&gt;",""""&amp;B34&amp;""""&amp;REPT(" ",5-LEN(B34))), "&lt;argnr&gt;",D34), "&lt;type1&gt;",VLOOKUP(F34,BR:BZ,9,0)), "&lt;type2&gt;",VLOOKUP(G34,BR:BZ,9,0)), "&lt;type3&gt;",VLOOKUP(H34,BR:BZ,9,0)), "&lt;type4&gt;",VLOOKUP(I34,BR:BZ,9,0)), "&lt;mode1&gt;",VLOOKUP(K34, CB:CG,6,0)),"&lt;mode2&gt;",VLOOKUP(L34,CB:CG,6,0)),"&lt;mode3&gt;",VLOOKUP(M34,CB:CG,6,0)),"&lt;mode4&gt;",VLOOKUP(N34,CB:CG,6,0)), "."," "), "&lt;desc&gt;",R34), "&lt;size&gt;",AU34), "&lt;comma&gt;",IF(B35=""," ",",")),"&lt;off1&gt;",IF(AQ34&lt;&gt;"",AQ34,"0"&amp;REPT(" ",5+AQ$1-1))),"&lt;off2&gt;",IF(AR34&lt;&gt;"",AR34,"0"&amp;REPT(" ",5+AR$1-1))),"&lt;off3&gt;",IF(AS34&lt;&gt;"",AS34,"0"&amp;REPT(" ",5+AS$1-1))),"&lt;off4&gt;",IF(AT34&lt;&gt;"",AT34,"0"&amp;REPT(" ",5+AT$1-1))))</f>
        <v>{ "INCi" ,1, ISIZ_IA   , {CpuDataType::Integer  ,(CpuDataType)0        ,(CpuDataType)0        ,(CpuDataType)0        }, {_AmdAddr,_AmdNull,_AmdNull,_AmdNull}, {AOFF_I,0      ,0       ,0        } }, //Increment (Integer)</v>
      </c>
      <c r="Y34" s="31" t="s">
        <v>28</v>
      </c>
      <c r="Z34" s="22" t="str">
        <f aca="false">IF(F34&lt;&gt;".",IF(K34="MR","R",VLOOKUP(F34,$BR:$BT,3,0)),"")</f>
        <v>I</v>
      </c>
      <c r="AA34" s="22" t="str">
        <f aca="false">IF(G34&lt;&gt;".",IF(L34="MR","R",VLOOKUP(G34,$BR:$BT,3,0)),"")</f>
        <v/>
      </c>
      <c r="AB34" s="22" t="str">
        <f aca="false">IF(H34&lt;&gt;".",IF(M34="MR","R",VLOOKUP(H34,$BR:$BT,3,0)),"")</f>
        <v/>
      </c>
      <c r="AC34" s="22" t="str">
        <f aca="false">IF(I34&lt;&gt;".",IF(N34="MR","R",VLOOKUP(I34,$BR:$BT,3,0)),"")</f>
        <v/>
      </c>
      <c r="AD34" s="22" t="str">
        <f aca="false">IF(F34&lt;&gt;".",VLOOKUP(K34,$CB:$CC,2,0),"")</f>
        <v>A</v>
      </c>
      <c r="AE34" s="22" t="str">
        <f aca="false">IF(G34&lt;&gt;".",VLOOKUP(L34,$CB:$CC,2,0),"")</f>
        <v/>
      </c>
      <c r="AF34" s="22" t="str">
        <f aca="false">IF(H34&lt;&gt;".",VLOOKUP(M34,$CB:$CC,2,0),"")</f>
        <v/>
      </c>
      <c r="AG34" s="22" t="str">
        <f aca="false">IF(I34&lt;&gt;".",VLOOKUP(N34,$CB:$CC,2,0),"")</f>
        <v/>
      </c>
      <c r="AH34" s="22" t="str">
        <f aca="false">IF(AD34&lt;&gt;"",IF(OR(AD34="A",AD34="I"),"SZA",VLOOKUP(Z34,$BT$3:$BU$16,2,0)),"")</f>
        <v>SZA</v>
      </c>
      <c r="AI34" s="22" t="str">
        <f aca="false">IF(AE34&lt;&gt;"",IF(OR(AE34="A",AE34="I"),"SZA",VLOOKUP(AA34,$BT$3:$BU$16,2,0)),"")</f>
        <v/>
      </c>
      <c r="AJ34" s="22" t="str">
        <f aca="false">IF(AF34&lt;&gt;"",IF(OR(AF34="A",AF34="I"),"SZA",VLOOKUP(AB34,$BT$3:$BU$16,2,0)),"")</f>
        <v/>
      </c>
      <c r="AK34" s="22" t="str">
        <f aca="false">IF(AG34&lt;&gt;"",IF(OR(AG34="A",AG34="I"),"SZA",VLOOKUP(AC34,$BT$3:$BU$16,2,0)),"")</f>
        <v/>
      </c>
      <c r="AL34" s="22" t="str">
        <f aca="false">IF(AD34&lt;&gt;"","I","")</f>
        <v>I</v>
      </c>
      <c r="AM34" s="22" t="str">
        <f aca="false">SUBSTITUTE(IF(AE34&lt;&gt;"",AL34&amp;"+"&amp;AH34,""),"+SZ","")</f>
        <v/>
      </c>
      <c r="AN34" s="22" t="str">
        <f aca="false">SUBSTITUTE(IF(AF34&lt;&gt;"",AM34&amp;"+"&amp;AI34,""),"+SZ","")</f>
        <v/>
      </c>
      <c r="AO34" s="22" t="str">
        <f aca="false">SUBSTITUTE(IF(AG34&lt;&gt;"",AN34&amp;"+"&amp;AJ34,""),"+SZ","")</f>
        <v/>
      </c>
      <c r="AP34" s="22" t="str">
        <f aca="false">SUBSTITUTE("I"&amp;IF(AH34&lt;&gt;"","+"&amp;AH34,"")&amp;IF(AI34&lt;&gt;"","+"&amp;AI34,"")&amp;IF(AJ34&lt;&gt;"","+"&amp;AJ34,"")&amp;IF(AK34&lt;&gt;"","+"&amp;AK34,""),"+SZ","")</f>
        <v>IA</v>
      </c>
      <c r="AQ34" s="22" t="str">
        <f aca="false">IF(Z34&lt;&gt;"","AOFF_"&amp;AL34&amp;REPT(" ",AQ$1-LEN(AL34)),"")</f>
        <v>AOFF_I</v>
      </c>
      <c r="AR34" s="22" t="str">
        <f aca="false">IF(AA34&lt;&gt;"","AOFF_"&amp;AM34&amp;REPT(" ",AR$1-LEN(AM34)),"")</f>
        <v/>
      </c>
      <c r="AS34" s="22" t="str">
        <f aca="false">IF(AB34&lt;&gt;"","AOFF_"&amp;AN34&amp;REPT(" ",AS$1-LEN(AN34)),"")</f>
        <v/>
      </c>
      <c r="AT34" s="22" t="str">
        <f aca="false">IF(AC34&lt;&gt;"","AOFF_"&amp;AO34&amp;REPT(" ",AT$1-LEN(AO34)),"")</f>
        <v/>
      </c>
      <c r="AU34" s="22" t="str">
        <f aca="false">"ISIZ_"&amp;AP34&amp;REPT(" ",$AU$1-LEN(AP34))</f>
        <v>ISIZ_IA   </v>
      </c>
      <c r="AV34" s="26" t="n">
        <f aca="false">IF(Z34&lt;&gt;"",6,"")</f>
        <v>6</v>
      </c>
      <c r="AW34" s="26" t="str">
        <f aca="false">IF(AA34&lt;&gt;"",AV34+VLOOKUP(AH34,$BU$2:$BV$17,2,0),"")</f>
        <v/>
      </c>
      <c r="AX34" s="26" t="str">
        <f aca="false">IF(AB34&lt;&gt;"",AW34+VLOOKUP(AI34,$BU$2:$BV$17,2,0),"")</f>
        <v/>
      </c>
      <c r="AY34" s="26" t="str">
        <f aca="false">IF(AC34&lt;&gt;"",AX34+VLOOKUP(AJ34,$BU$2:$BV$17,2,0),"")</f>
        <v/>
      </c>
      <c r="AZ34" s="26" t="n">
        <f aca="false">6+IF(Z34&lt;&gt;"",VLOOKUP(AH34,$BU$2:$BV$17,2,0),0)+IF(AA34&lt;&gt;"",VLOOKUP(AI34,$BU$2:$BV$17,2,0),0)+IF(AB34&lt;&gt;"",VLOOKUP(AJ34,$BU$2:$BV$17,2,0),0)+IF(AC34&lt;&gt;"",VLOOKUP(AK34,$BU$2:$BV$17,2,0),0)</f>
        <v>10</v>
      </c>
      <c r="BA34" s="26" t="n">
        <f aca="false">IF(Z34&lt;&gt;"",10,"")</f>
        <v>10</v>
      </c>
      <c r="BB34" s="26" t="str">
        <f aca="false">IF(AA34&lt;&gt;"",BA34+VLOOKUP(AH34,$BU$2:$BW$17,3,0),"")</f>
        <v/>
      </c>
      <c r="BC34" s="26" t="str">
        <f aca="false">IF(AB34&lt;&gt;"",BB34+VLOOKUP(AI34,$BU$2:$BW$17,3,0),"")</f>
        <v/>
      </c>
      <c r="BD34" s="26" t="str">
        <f aca="false">IF(AC34&lt;&gt;"",BC34+VLOOKUP(AJ34,$BU$2:$BW$17,3,0),"")</f>
        <v/>
      </c>
      <c r="BE34" s="26" t="n">
        <f aca="false">10+IF(Z34&lt;&gt;"",VLOOKUP(AH34,$BU$2:$BW$17,3,0),0)+IF(AA34&lt;&gt;"",VLOOKUP(AI34,$BU$2:$BW$17,3,0),0)+IF(AB34&lt;&gt;"",VLOOKUP(AJ34,$BU$2:$BW$17,3,0),0)+IF(AC34&lt;&gt;"",VLOOKUP(AK34,$BU$2:$BW$17,3,0),0)</f>
        <v>18</v>
      </c>
      <c r="BF34" s="36" t="str">
        <f aca="false">IF(AV34&lt;&gt;"","#define "&amp;AQ34&amp;" "&amp;AV34&amp;"&lt;end&gt; ","")&amp;IF(AW34&lt;&gt;"","#define "&amp;AR34&amp;" "&amp;AW34&amp;"&lt;end&gt; ","")&amp;IF(AX34&lt;&gt;"","#define "&amp;AS34&amp;" "&amp;AX34&amp;"&lt;end&gt; ","")&amp;IF(AY34&lt;&gt;"","#define "&amp;AT34&amp;" "&amp;AY34&amp;"&lt;end&gt; ","")&amp;"#define "&amp;AU34&amp;" "&amp;AZ34&amp;"&lt;end&gt;"</f>
        <v>#define AOFF_I 6&lt;end&gt; #define ISIZ_IA    10&lt;end&gt;</v>
      </c>
      <c r="BG34" s="36" t="str">
        <f aca="false">IF(BA34&lt;&gt;"","#define "&amp;AQ34&amp;" "&amp;BA34&amp;"&lt;end&gt; ","")&amp;IF(BB34&lt;&gt;"","#define "&amp;AR34&amp;" "&amp;BB34&amp;"&lt;end&gt; ","")&amp;IF(BC34&lt;&gt;"","#define "&amp;AS34&amp;" "&amp;BC34&amp;"&lt;end&gt; ","")&amp;IF(BD34&lt;&gt;"","#define "&amp;AT34&amp;" "&amp;BD34&amp;"&lt;end&gt; ","")&amp;"#define "&amp;AU34&amp;" "&amp;BE34&amp;"&lt;end&gt;"</f>
        <v>#define AOFF_I 10&lt;end&gt; #define ISIZ_IA    18&lt;end&gt;</v>
      </c>
      <c r="BH34" s="22" t="str">
        <f aca="false">"INSTDECODE_"&amp;D34&amp;IF(D34&lt;&gt;0,"_"&amp;CONCATENATE(Z34,AA34,AB34,AC34)&amp;"_"&amp;CONCATENATE(AD34,AE34,AF34,AG34),"")</f>
        <v>INSTDECODE_1_I_A</v>
      </c>
      <c r="BI34" s="22" t="n">
        <f aca="false">LEN(BH34)</f>
        <v>16</v>
      </c>
      <c r="BJ34" s="22" t="str">
        <f aca="false">IF(Z34&lt;&gt;"","DECODE_"&amp;VLOOKUP(AD34,$CC:$CD,2,0)&amp;"("&amp;BJ$2&amp;","&amp;IF(K34="MR","REF",VLOOKUP(F34,$BR:$BS,2,0))&amp;",Cpu"&amp;PROPER(IF(K34="MR","REF",VLOOKUP(F34,$BR:$BS,2,0)))&amp;","&amp;AQ34&amp;"); ", "")</f>
        <v>DECODE_ADR(1,INT,CpuInt,AOFF_I); </v>
      </c>
      <c r="BK34" s="22" t="str">
        <f aca="false">IF(AA34&lt;&gt;"","DECODE_"&amp;VLOOKUP(AE34,$CC:$CD,2,0)&amp;"("&amp;BK$2&amp;","&amp;IF(L34="MR","REF",VLOOKUP(G34,$BR:$BS,2,0))&amp;",Cpu"&amp;PROPER(IF(L34="MR","REF",VLOOKUP(G34,$BR:$BS,2,0)))&amp;","&amp;AR34&amp;"); ", "")</f>
        <v/>
      </c>
      <c r="BL34" s="22" t="str">
        <f aca="false">IF(AB34&lt;&gt;"","DECODE_"&amp;VLOOKUP(AF34,$CC:$CD,2,0)&amp;"("&amp;BL$2&amp;","&amp;IF(M34="MR","REF",VLOOKUP(H34,$BR:$BS,2,0))&amp;",Cpu"&amp;PROPER(IF(M34="MR","REF",VLOOKUP(H34,$BR:$BS,2,0)))&amp;","&amp;AS34&amp;"); ", "")</f>
        <v/>
      </c>
      <c r="BM34" s="22" t="str">
        <f aca="false">IF(AC34&lt;&gt;"","DECODE_"&amp;VLOOKUP(AG34,$CC:$CD,2,0)&amp;"("&amp;BM$2&amp;","&amp;IF(N34="MR","REF",VLOOKUP(I34,$BR:$BS,2,0))&amp;",Cpu"&amp;PROPER(IF(N34="MR","REF",VLOOKUP(I34,$BR:$BS,2,0)))&amp;","&amp;AT34&amp;"); ", "")</f>
        <v/>
      </c>
      <c r="BN34" s="22" t="str">
        <f aca="false">IF(ISERROR(VLOOKUP(BO34,BO$2:BO33,1,0))=0,"X","")</f>
        <v/>
      </c>
      <c r="BO34" s="22" t="str">
        <f aca="false">SUBSTITUTE("#define "&amp;BH34&amp;REPT(" ",28-LEN(BH34))&amp;BJ34&amp;BK34&amp;BL34&amp;BM34,"%","D")</f>
        <v>#define INSTDECODE_1_I_A            DECODE_ADR(1,INT,CpuInt,AOFF_I); </v>
      </c>
      <c r="BP34" s="22" t="str">
        <f aca="false">"#define "&amp;SUBSTITUTE(BH34,"INSTDECODE_",IF(P34="X","JMP_","")&amp;IF(Q34="X","CONST_","")&amp;"INSTEND_")&amp;IF(Q34="X",REPT(" ",20-LEN(BH34)),IF(P34="X",REPT(" ",22-LEN(BH34)),REPT(" ",26-LEN(BH34))))&amp;" "&amp;IF(P34="X","","IP+="&amp;TRIM(AU34)&amp;"; "&amp;REPT(" ",10-LEN(TRIM(AU34))))&amp;IF(Q34="X","CONST_INST_DISPATCH;","PROG_INST_DISPATCH;")</f>
        <v>#define INSTEND_1_I_A           IP+=ISIZ_IA;    PROG_INST_DISPATCH;</v>
      </c>
      <c r="BQ34" s="22" t="str">
        <f aca="false">""</f>
        <v/>
      </c>
    </row>
    <row r="35" customFormat="false" ht="15.95" hidden="false" customHeight="true" outlineLevel="0" collapsed="false">
      <c r="A35" s="22" t="s">
        <v>451</v>
      </c>
      <c r="B35" s="22" t="s">
        <v>208</v>
      </c>
      <c r="C35" s="26" t="s">
        <v>29</v>
      </c>
      <c r="D35" s="27" t="n">
        <f aca="false">4-COUNTIF(F35:I35,".")</f>
        <v>1</v>
      </c>
      <c r="E35" s="27" t="str">
        <f aca="false">IF(ISERROR(SEARCH("Z",F35&amp;G35&amp;H35&amp;I35))=0,"X","-")</f>
        <v>-</v>
      </c>
      <c r="F35" s="26" t="s">
        <v>474</v>
      </c>
      <c r="G35" s="26" t="s">
        <v>28</v>
      </c>
      <c r="H35" s="26" t="s">
        <v>28</v>
      </c>
      <c r="I35" s="26" t="s">
        <v>28</v>
      </c>
      <c r="J35" s="27" t="str">
        <f aca="false">IF(OR(ISERROR(SEARCH(MID($J$2,1,1),F35&amp;G35&amp;H35&amp;I35))=0,ISERROR(SEARCH(MID($J$2,2,1),F35&amp;G35&amp;H35&amp;I35))=0),"X","-")</f>
        <v>-</v>
      </c>
      <c r="K35" s="26" t="s">
        <v>453</v>
      </c>
      <c r="L35" s="26" t="s">
        <v>28</v>
      </c>
      <c r="M35" s="26" t="s">
        <v>28</v>
      </c>
      <c r="N35" s="26" t="s">
        <v>28</v>
      </c>
      <c r="O35" s="28" t="str">
        <f aca="false">IF(OR(K35=$O$2,L35=$O$2,M35=$O$2,N35=$O$2),"X","-")</f>
        <v>-</v>
      </c>
      <c r="R35" s="22" t="s">
        <v>533</v>
      </c>
      <c r="S35" s="22" t="s">
        <v>9</v>
      </c>
      <c r="T35" s="22" t="s">
        <v>455</v>
      </c>
      <c r="W35" s="30" t="str">
        <f aca="false">SUBSTITUTE(SUBSTITUTE(IF(AND(F35="%",K35&lt;&gt;"AD",K35&lt;&gt;"MR"),"Error1","Ok")&amp;" "&amp;IF(AND(G35="%",L35&lt;&gt;"AD",L35&lt;&gt;"MR"),"Error2","Ok")&amp;" "&amp;IF(AND(H35="%",M35&lt;&gt;"AD",M35&lt;&gt;"MR"),"Error3","Ok")&amp;" "&amp;IF(AND(I35="%",N35&lt;&gt;"AD",N35&lt;&gt;"MR"),"Error4","Ok"),"Ok Ok Ok Ok","Passed"),"Ok","")</f>
        <v>Passed</v>
      </c>
      <c r="X35" s="28" t="str">
        <f aca="false">IF(W35&lt;&gt;"Passed","--- Error ---",SUBSTITUTE(SUBSTITUTE(SUBSTITUTE(SUBSTITUTE(SUBSTITUTE(SUBSTITUTE(SUBSTITUTE(SUBSTITUTE(SUBSTITUTE(SUBSTITUTE(SUBSTITUTE(SUBSTITUTE(SUBSTITUTE(SUBSTITUTE(SUBSTITUTE(SUBSTITUTE(SUBSTITUTE(SUBSTITUTE($X$1, "&lt;mnemonic&gt;",""""&amp;B35&amp;""""&amp;REPT(" ",5-LEN(B35))), "&lt;argnr&gt;",D35), "&lt;type1&gt;",VLOOKUP(F35,BR:BZ,9,0)), "&lt;type2&gt;",VLOOKUP(G35,BR:BZ,9,0)), "&lt;type3&gt;",VLOOKUP(H35,BR:BZ,9,0)), "&lt;type4&gt;",VLOOKUP(I35,BR:BZ,9,0)), "&lt;mode1&gt;",VLOOKUP(K35, CB:CG,6,0)),"&lt;mode2&gt;",VLOOKUP(L35,CB:CG,6,0)),"&lt;mode3&gt;",VLOOKUP(M35,CB:CG,6,0)),"&lt;mode4&gt;",VLOOKUP(N35,CB:CG,6,0)), "."," "), "&lt;desc&gt;",R35), "&lt;size&gt;",AU35), "&lt;comma&gt;",IF(B36=""," ",",")),"&lt;off1&gt;",IF(AQ35&lt;&gt;"",AQ35,"0"&amp;REPT(" ",5+AQ$1-1))),"&lt;off2&gt;",IF(AR35&lt;&gt;"",AR35,"0"&amp;REPT(" ",5+AR$1-1))),"&lt;off3&gt;",IF(AS35&lt;&gt;"",AS35,"0"&amp;REPT(" ",5+AS$1-1))),"&lt;off4&gt;",IF(AT35&lt;&gt;"",AT35,"0"&amp;REPT(" ",5+AT$1-1))))</f>
        <v>{ "INCl" ,1, ISIZ_IA   , {CpuDataType::Long     ,(CpuDataType)0        ,(CpuDataType)0        ,(CpuDataType)0        }, {_AmdAddr,_AmdNull,_AmdNull,_AmdNull}, {AOFF_I,0      ,0       ,0        } }, //Increment (Long)</v>
      </c>
      <c r="Y35" s="31" t="s">
        <v>28</v>
      </c>
      <c r="Z35" s="22" t="str">
        <f aca="false">IF(F35&lt;&gt;".",IF(K35="MR","R",VLOOKUP(F35,$BR:$BT,3,0)),"")</f>
        <v>L</v>
      </c>
      <c r="AA35" s="22" t="str">
        <f aca="false">IF(G35&lt;&gt;".",IF(L35="MR","R",VLOOKUP(G35,$BR:$BT,3,0)),"")</f>
        <v/>
      </c>
      <c r="AB35" s="22" t="str">
        <f aca="false">IF(H35&lt;&gt;".",IF(M35="MR","R",VLOOKUP(H35,$BR:$BT,3,0)),"")</f>
        <v/>
      </c>
      <c r="AC35" s="22" t="str">
        <f aca="false">IF(I35&lt;&gt;".",IF(N35="MR","R",VLOOKUP(I35,$BR:$BT,3,0)),"")</f>
        <v/>
      </c>
      <c r="AD35" s="22" t="str">
        <f aca="false">IF(F35&lt;&gt;".",VLOOKUP(K35,$CB:$CC,2,0),"")</f>
        <v>A</v>
      </c>
      <c r="AE35" s="22" t="str">
        <f aca="false">IF(G35&lt;&gt;".",VLOOKUP(L35,$CB:$CC,2,0),"")</f>
        <v/>
      </c>
      <c r="AF35" s="22" t="str">
        <f aca="false">IF(H35&lt;&gt;".",VLOOKUP(M35,$CB:$CC,2,0),"")</f>
        <v/>
      </c>
      <c r="AG35" s="22" t="str">
        <f aca="false">IF(I35&lt;&gt;".",VLOOKUP(N35,$CB:$CC,2,0),"")</f>
        <v/>
      </c>
      <c r="AH35" s="22" t="str">
        <f aca="false">IF(AD35&lt;&gt;"",IF(OR(AD35="A",AD35="I"),"SZA",VLOOKUP(Z35,$BT$3:$BU$16,2,0)),"")</f>
        <v>SZA</v>
      </c>
      <c r="AI35" s="22" t="str">
        <f aca="false">IF(AE35&lt;&gt;"",IF(OR(AE35="A",AE35="I"),"SZA",VLOOKUP(AA35,$BT$3:$BU$16,2,0)),"")</f>
        <v/>
      </c>
      <c r="AJ35" s="22" t="str">
        <f aca="false">IF(AF35&lt;&gt;"",IF(OR(AF35="A",AF35="I"),"SZA",VLOOKUP(AB35,$BT$3:$BU$16,2,0)),"")</f>
        <v/>
      </c>
      <c r="AK35" s="22" t="str">
        <f aca="false">IF(AG35&lt;&gt;"",IF(OR(AG35="A",AG35="I"),"SZA",VLOOKUP(AC35,$BT$3:$BU$16,2,0)),"")</f>
        <v/>
      </c>
      <c r="AL35" s="22" t="str">
        <f aca="false">IF(AD35&lt;&gt;"","I","")</f>
        <v>I</v>
      </c>
      <c r="AM35" s="22" t="str">
        <f aca="false">SUBSTITUTE(IF(AE35&lt;&gt;"",AL35&amp;"+"&amp;AH35,""),"+SZ","")</f>
        <v/>
      </c>
      <c r="AN35" s="22" t="str">
        <f aca="false">SUBSTITUTE(IF(AF35&lt;&gt;"",AM35&amp;"+"&amp;AI35,""),"+SZ","")</f>
        <v/>
      </c>
      <c r="AO35" s="22" t="str">
        <f aca="false">SUBSTITUTE(IF(AG35&lt;&gt;"",AN35&amp;"+"&amp;AJ35,""),"+SZ","")</f>
        <v/>
      </c>
      <c r="AP35" s="22" t="str">
        <f aca="false">SUBSTITUTE("I"&amp;IF(AH35&lt;&gt;"","+"&amp;AH35,"")&amp;IF(AI35&lt;&gt;"","+"&amp;AI35,"")&amp;IF(AJ35&lt;&gt;"","+"&amp;AJ35,"")&amp;IF(AK35&lt;&gt;"","+"&amp;AK35,""),"+SZ","")</f>
        <v>IA</v>
      </c>
      <c r="AQ35" s="22" t="str">
        <f aca="false">IF(Z35&lt;&gt;"","AOFF_"&amp;AL35&amp;REPT(" ",AQ$1-LEN(AL35)),"")</f>
        <v>AOFF_I</v>
      </c>
      <c r="AR35" s="22" t="str">
        <f aca="false">IF(AA35&lt;&gt;"","AOFF_"&amp;AM35&amp;REPT(" ",AR$1-LEN(AM35)),"")</f>
        <v/>
      </c>
      <c r="AS35" s="22" t="str">
        <f aca="false">IF(AB35&lt;&gt;"","AOFF_"&amp;AN35&amp;REPT(" ",AS$1-LEN(AN35)),"")</f>
        <v/>
      </c>
      <c r="AT35" s="22" t="str">
        <f aca="false">IF(AC35&lt;&gt;"","AOFF_"&amp;AO35&amp;REPT(" ",AT$1-LEN(AO35)),"")</f>
        <v/>
      </c>
      <c r="AU35" s="22" t="str">
        <f aca="false">"ISIZ_"&amp;AP35&amp;REPT(" ",$AU$1-LEN(AP35))</f>
        <v>ISIZ_IA   </v>
      </c>
      <c r="AV35" s="26" t="n">
        <f aca="false">IF(Z35&lt;&gt;"",6,"")</f>
        <v>6</v>
      </c>
      <c r="AW35" s="26" t="str">
        <f aca="false">IF(AA35&lt;&gt;"",AV35+VLOOKUP(AH35,$BU$2:$BV$17,2,0),"")</f>
        <v/>
      </c>
      <c r="AX35" s="26" t="str">
        <f aca="false">IF(AB35&lt;&gt;"",AW35+VLOOKUP(AI35,$BU$2:$BV$17,2,0),"")</f>
        <v/>
      </c>
      <c r="AY35" s="26" t="str">
        <f aca="false">IF(AC35&lt;&gt;"",AX35+VLOOKUP(AJ35,$BU$2:$BV$17,2,0),"")</f>
        <v/>
      </c>
      <c r="AZ35" s="26" t="n">
        <f aca="false">6+IF(Z35&lt;&gt;"",VLOOKUP(AH35,$BU$2:$BV$17,2,0),0)+IF(AA35&lt;&gt;"",VLOOKUP(AI35,$BU$2:$BV$17,2,0),0)+IF(AB35&lt;&gt;"",VLOOKUP(AJ35,$BU$2:$BV$17,2,0),0)+IF(AC35&lt;&gt;"",VLOOKUP(AK35,$BU$2:$BV$17,2,0),0)</f>
        <v>10</v>
      </c>
      <c r="BA35" s="26" t="n">
        <f aca="false">IF(Z35&lt;&gt;"",10,"")</f>
        <v>10</v>
      </c>
      <c r="BB35" s="26" t="str">
        <f aca="false">IF(AA35&lt;&gt;"",BA35+VLOOKUP(AH35,$BU$2:$BW$17,3,0),"")</f>
        <v/>
      </c>
      <c r="BC35" s="26" t="str">
        <f aca="false">IF(AB35&lt;&gt;"",BB35+VLOOKUP(AI35,$BU$2:$BW$17,3,0),"")</f>
        <v/>
      </c>
      <c r="BD35" s="26" t="str">
        <f aca="false">IF(AC35&lt;&gt;"",BC35+VLOOKUP(AJ35,$BU$2:$BW$17,3,0),"")</f>
        <v/>
      </c>
      <c r="BE35" s="26" t="n">
        <f aca="false">10+IF(Z35&lt;&gt;"",VLOOKUP(AH35,$BU$2:$BW$17,3,0),0)+IF(AA35&lt;&gt;"",VLOOKUP(AI35,$BU$2:$BW$17,3,0),0)+IF(AB35&lt;&gt;"",VLOOKUP(AJ35,$BU$2:$BW$17,3,0),0)+IF(AC35&lt;&gt;"",VLOOKUP(AK35,$BU$2:$BW$17,3,0),0)</f>
        <v>18</v>
      </c>
      <c r="BF35" s="36" t="str">
        <f aca="false">IF(AV35&lt;&gt;"","#define "&amp;AQ35&amp;" "&amp;AV35&amp;"&lt;end&gt; ","")&amp;IF(AW35&lt;&gt;"","#define "&amp;AR35&amp;" "&amp;AW35&amp;"&lt;end&gt; ","")&amp;IF(AX35&lt;&gt;"","#define "&amp;AS35&amp;" "&amp;AX35&amp;"&lt;end&gt; ","")&amp;IF(AY35&lt;&gt;"","#define "&amp;AT35&amp;" "&amp;AY35&amp;"&lt;end&gt; ","")&amp;"#define "&amp;AU35&amp;" "&amp;AZ35&amp;"&lt;end&gt;"</f>
        <v>#define AOFF_I 6&lt;end&gt; #define ISIZ_IA    10&lt;end&gt;</v>
      </c>
      <c r="BG35" s="36" t="str">
        <f aca="false">IF(BA35&lt;&gt;"","#define "&amp;AQ35&amp;" "&amp;BA35&amp;"&lt;end&gt; ","")&amp;IF(BB35&lt;&gt;"","#define "&amp;AR35&amp;" "&amp;BB35&amp;"&lt;end&gt; ","")&amp;IF(BC35&lt;&gt;"","#define "&amp;AS35&amp;" "&amp;BC35&amp;"&lt;end&gt; ","")&amp;IF(BD35&lt;&gt;"","#define "&amp;AT35&amp;" "&amp;BD35&amp;"&lt;end&gt; ","")&amp;"#define "&amp;AU35&amp;" "&amp;BE35&amp;"&lt;end&gt;"</f>
        <v>#define AOFF_I 10&lt;end&gt; #define ISIZ_IA    18&lt;end&gt;</v>
      </c>
      <c r="BH35" s="22" t="str">
        <f aca="false">"INSTDECODE_"&amp;D35&amp;IF(D35&lt;&gt;0,"_"&amp;CONCATENATE(Z35,AA35,AB35,AC35)&amp;"_"&amp;CONCATENATE(AD35,AE35,AF35,AG35),"")</f>
        <v>INSTDECODE_1_L_A</v>
      </c>
      <c r="BI35" s="22" t="n">
        <f aca="false">LEN(BH35)</f>
        <v>16</v>
      </c>
      <c r="BJ35" s="22" t="str">
        <f aca="false">IF(Z35&lt;&gt;"","DECODE_"&amp;VLOOKUP(AD35,$CC:$CD,2,0)&amp;"("&amp;BJ$2&amp;","&amp;IF(K35="MR","REF",VLOOKUP(F35,$BR:$BS,2,0))&amp;",Cpu"&amp;PROPER(IF(K35="MR","REF",VLOOKUP(F35,$BR:$BS,2,0)))&amp;","&amp;AQ35&amp;"); ", "")</f>
        <v>DECODE_ADR(1,LON,CpuLon,AOFF_I); </v>
      </c>
      <c r="BK35" s="22" t="str">
        <f aca="false">IF(AA35&lt;&gt;"","DECODE_"&amp;VLOOKUP(AE35,$CC:$CD,2,0)&amp;"("&amp;BK$2&amp;","&amp;IF(L35="MR","REF",VLOOKUP(G35,$BR:$BS,2,0))&amp;",Cpu"&amp;PROPER(IF(L35="MR","REF",VLOOKUP(G35,$BR:$BS,2,0)))&amp;","&amp;AR35&amp;"); ", "")</f>
        <v/>
      </c>
      <c r="BL35" s="22" t="str">
        <f aca="false">IF(AB35&lt;&gt;"","DECODE_"&amp;VLOOKUP(AF35,$CC:$CD,2,0)&amp;"("&amp;BL$2&amp;","&amp;IF(M35="MR","REF",VLOOKUP(H35,$BR:$BS,2,0))&amp;",Cpu"&amp;PROPER(IF(M35="MR","REF",VLOOKUP(H35,$BR:$BS,2,0)))&amp;","&amp;AS35&amp;"); ", "")</f>
        <v/>
      </c>
      <c r="BM35" s="22" t="str">
        <f aca="false">IF(AC35&lt;&gt;"","DECODE_"&amp;VLOOKUP(AG35,$CC:$CD,2,0)&amp;"("&amp;BM$2&amp;","&amp;IF(N35="MR","REF",VLOOKUP(I35,$BR:$BS,2,0))&amp;",Cpu"&amp;PROPER(IF(N35="MR","REF",VLOOKUP(I35,$BR:$BS,2,0)))&amp;","&amp;AT35&amp;"); ", "")</f>
        <v/>
      </c>
      <c r="BN35" s="22" t="str">
        <f aca="false">IF(ISERROR(VLOOKUP(BO35,BO$2:BO34,1,0))=0,"X","")</f>
        <v/>
      </c>
      <c r="BO35" s="22" t="str">
        <f aca="false">SUBSTITUTE("#define "&amp;BH35&amp;REPT(" ",28-LEN(BH35))&amp;BJ35&amp;BK35&amp;BL35&amp;BM35,"%","D")</f>
        <v>#define INSTDECODE_1_L_A            DECODE_ADR(1,LON,CpuLon,AOFF_I); </v>
      </c>
      <c r="BP35" s="22" t="str">
        <f aca="false">"#define "&amp;SUBSTITUTE(BH35,"INSTDECODE_",IF(P35="X","JMP_","")&amp;IF(Q35="X","CONST_","")&amp;"INSTEND_")&amp;IF(Q35="X",REPT(" ",20-LEN(BH35)),IF(P35="X",REPT(" ",22-LEN(BH35)),REPT(" ",26-LEN(BH35))))&amp;" "&amp;IF(P35="X","","IP+="&amp;TRIM(AU35)&amp;"; "&amp;REPT(" ",10-LEN(TRIM(AU35))))&amp;IF(Q35="X","CONST_INST_DISPATCH;","PROG_INST_DISPATCH;")</f>
        <v>#define INSTEND_1_L_A           IP+=ISIZ_IA;    PROG_INST_DISPATCH;</v>
      </c>
      <c r="BQ35" s="22" t="str">
        <f aca="false">""</f>
        <v/>
      </c>
    </row>
    <row r="36" customFormat="false" ht="15.95" hidden="false" customHeight="true" outlineLevel="0" collapsed="false">
      <c r="A36" s="22" t="s">
        <v>451</v>
      </c>
      <c r="B36" s="22" t="s">
        <v>209</v>
      </c>
      <c r="C36" s="26" t="s">
        <v>29</v>
      </c>
      <c r="D36" s="27" t="n">
        <f aca="false">4-COUNTIF(F36:I36,".")</f>
        <v>1</v>
      </c>
      <c r="E36" s="27" t="str">
        <f aca="false">IF(ISERROR(SEARCH("Z",F36&amp;G36&amp;H36&amp;I36))=0,"X","-")</f>
        <v>-</v>
      </c>
      <c r="F36" s="26" t="s">
        <v>478</v>
      </c>
      <c r="G36" s="26" t="s">
        <v>28</v>
      </c>
      <c r="H36" s="26" t="s">
        <v>28</v>
      </c>
      <c r="I36" s="26" t="s">
        <v>28</v>
      </c>
      <c r="J36" s="27" t="str">
        <f aca="false">IF(OR(ISERROR(SEARCH(MID($J$2,1,1),F36&amp;G36&amp;H36&amp;I36))=0,ISERROR(SEARCH(MID($J$2,2,1),F36&amp;G36&amp;H36&amp;I36))=0),"X","-")</f>
        <v>-</v>
      </c>
      <c r="K36" s="26" t="s">
        <v>453</v>
      </c>
      <c r="L36" s="26" t="s">
        <v>28</v>
      </c>
      <c r="M36" s="26" t="s">
        <v>28</v>
      </c>
      <c r="N36" s="26" t="s">
        <v>28</v>
      </c>
      <c r="O36" s="28" t="str">
        <f aca="false">IF(OR(K36=$O$2,L36=$O$2,M36=$O$2,N36=$O$2),"X","-")</f>
        <v>-</v>
      </c>
      <c r="R36" s="22" t="s">
        <v>534</v>
      </c>
      <c r="S36" s="22" t="s">
        <v>9</v>
      </c>
      <c r="T36" s="22" t="s">
        <v>455</v>
      </c>
      <c r="W36" s="30" t="str">
        <f aca="false">SUBSTITUTE(SUBSTITUTE(IF(AND(F36="%",K36&lt;&gt;"AD",K36&lt;&gt;"MR"),"Error1","Ok")&amp;" "&amp;IF(AND(G36="%",L36&lt;&gt;"AD",L36&lt;&gt;"MR"),"Error2","Ok")&amp;" "&amp;IF(AND(H36="%",M36&lt;&gt;"AD",M36&lt;&gt;"MR"),"Error3","Ok")&amp;" "&amp;IF(AND(I36="%",N36&lt;&gt;"AD",N36&lt;&gt;"MR"),"Error4","Ok"),"Ok Ok Ok Ok","Passed"),"Ok","")</f>
        <v>Passed</v>
      </c>
      <c r="X36" s="28" t="str">
        <f aca="false">IF(W36&lt;&gt;"Passed","--- Error ---",SUBSTITUTE(SUBSTITUTE(SUBSTITUTE(SUBSTITUTE(SUBSTITUTE(SUBSTITUTE(SUBSTITUTE(SUBSTITUTE(SUBSTITUTE(SUBSTITUTE(SUBSTITUTE(SUBSTITUTE(SUBSTITUTE(SUBSTITUTE(SUBSTITUTE(SUBSTITUTE(SUBSTITUTE(SUBSTITUTE($X$1, "&lt;mnemonic&gt;",""""&amp;B36&amp;""""&amp;REPT(" ",5-LEN(B36))), "&lt;argnr&gt;",D36), "&lt;type1&gt;",VLOOKUP(F36,BR:BZ,9,0)), "&lt;type2&gt;",VLOOKUP(G36,BR:BZ,9,0)), "&lt;type3&gt;",VLOOKUP(H36,BR:BZ,9,0)), "&lt;type4&gt;",VLOOKUP(I36,BR:BZ,9,0)), "&lt;mode1&gt;",VLOOKUP(K36, CB:CG,6,0)),"&lt;mode2&gt;",VLOOKUP(L36,CB:CG,6,0)),"&lt;mode3&gt;",VLOOKUP(M36,CB:CG,6,0)),"&lt;mode4&gt;",VLOOKUP(N36,CB:CG,6,0)), "."," "), "&lt;desc&gt;",R36), "&lt;size&gt;",AU36), "&lt;comma&gt;",IF(B37=""," ",",")),"&lt;off1&gt;",IF(AQ36&lt;&gt;"",AQ36,"0"&amp;REPT(" ",5+AQ$1-1))),"&lt;off2&gt;",IF(AR36&lt;&gt;"",AR36,"0"&amp;REPT(" ",5+AR$1-1))),"&lt;off3&gt;",IF(AS36&lt;&gt;"",AS36,"0"&amp;REPT(" ",5+AS$1-1))),"&lt;off4&gt;",IF(AT36&lt;&gt;"",AT36,"0"&amp;REPT(" ",5+AT$1-1))))</f>
        <v>{ "INCf" ,1, ISIZ_IA   , {CpuDataType::Float    ,(CpuDataType)0        ,(CpuDataType)0        ,(CpuDataType)0        }, {_AmdAddr,_AmdNull,_AmdNull,_AmdNull}, {AOFF_I,0      ,0       ,0        } }, //Increment (Float)</v>
      </c>
      <c r="Y36" s="31" t="s">
        <v>28</v>
      </c>
      <c r="Z36" s="22" t="str">
        <f aca="false">IF(F36&lt;&gt;".",IF(K36="MR","R",VLOOKUP(F36,$BR:$BT,3,0)),"")</f>
        <v>F</v>
      </c>
      <c r="AA36" s="22" t="str">
        <f aca="false">IF(G36&lt;&gt;".",IF(L36="MR","R",VLOOKUP(G36,$BR:$BT,3,0)),"")</f>
        <v/>
      </c>
      <c r="AB36" s="22" t="str">
        <f aca="false">IF(H36&lt;&gt;".",IF(M36="MR","R",VLOOKUP(H36,$BR:$BT,3,0)),"")</f>
        <v/>
      </c>
      <c r="AC36" s="22" t="str">
        <f aca="false">IF(I36&lt;&gt;".",IF(N36="MR","R",VLOOKUP(I36,$BR:$BT,3,0)),"")</f>
        <v/>
      </c>
      <c r="AD36" s="22" t="str">
        <f aca="false">IF(F36&lt;&gt;".",VLOOKUP(K36,$CB:$CC,2,0),"")</f>
        <v>A</v>
      </c>
      <c r="AE36" s="22" t="str">
        <f aca="false">IF(G36&lt;&gt;".",VLOOKUP(L36,$CB:$CC,2,0),"")</f>
        <v/>
      </c>
      <c r="AF36" s="22" t="str">
        <f aca="false">IF(H36&lt;&gt;".",VLOOKUP(M36,$CB:$CC,2,0),"")</f>
        <v/>
      </c>
      <c r="AG36" s="22" t="str">
        <f aca="false">IF(I36&lt;&gt;".",VLOOKUP(N36,$CB:$CC,2,0),"")</f>
        <v/>
      </c>
      <c r="AH36" s="22" t="str">
        <f aca="false">IF(AD36&lt;&gt;"",IF(OR(AD36="A",AD36="I"),"SZA",VLOOKUP(Z36,$BT$3:$BU$16,2,0)),"")</f>
        <v>SZA</v>
      </c>
      <c r="AI36" s="22" t="str">
        <f aca="false">IF(AE36&lt;&gt;"",IF(OR(AE36="A",AE36="I"),"SZA",VLOOKUP(AA36,$BT$3:$BU$16,2,0)),"")</f>
        <v/>
      </c>
      <c r="AJ36" s="22" t="str">
        <f aca="false">IF(AF36&lt;&gt;"",IF(OR(AF36="A",AF36="I"),"SZA",VLOOKUP(AB36,$BT$3:$BU$16,2,0)),"")</f>
        <v/>
      </c>
      <c r="AK36" s="22" t="str">
        <f aca="false">IF(AG36&lt;&gt;"",IF(OR(AG36="A",AG36="I"),"SZA",VLOOKUP(AC36,$BT$3:$BU$16,2,0)),"")</f>
        <v/>
      </c>
      <c r="AL36" s="22" t="str">
        <f aca="false">IF(AD36&lt;&gt;"","I","")</f>
        <v>I</v>
      </c>
      <c r="AM36" s="22" t="str">
        <f aca="false">SUBSTITUTE(IF(AE36&lt;&gt;"",AL36&amp;"+"&amp;AH36,""),"+SZ","")</f>
        <v/>
      </c>
      <c r="AN36" s="22" t="str">
        <f aca="false">SUBSTITUTE(IF(AF36&lt;&gt;"",AM36&amp;"+"&amp;AI36,""),"+SZ","")</f>
        <v/>
      </c>
      <c r="AO36" s="22" t="str">
        <f aca="false">SUBSTITUTE(IF(AG36&lt;&gt;"",AN36&amp;"+"&amp;AJ36,""),"+SZ","")</f>
        <v/>
      </c>
      <c r="AP36" s="22" t="str">
        <f aca="false">SUBSTITUTE("I"&amp;IF(AH36&lt;&gt;"","+"&amp;AH36,"")&amp;IF(AI36&lt;&gt;"","+"&amp;AI36,"")&amp;IF(AJ36&lt;&gt;"","+"&amp;AJ36,"")&amp;IF(AK36&lt;&gt;"","+"&amp;AK36,""),"+SZ","")</f>
        <v>IA</v>
      </c>
      <c r="AQ36" s="22" t="str">
        <f aca="false">IF(Z36&lt;&gt;"","AOFF_"&amp;AL36&amp;REPT(" ",AQ$1-LEN(AL36)),"")</f>
        <v>AOFF_I</v>
      </c>
      <c r="AR36" s="22" t="str">
        <f aca="false">IF(AA36&lt;&gt;"","AOFF_"&amp;AM36&amp;REPT(" ",AR$1-LEN(AM36)),"")</f>
        <v/>
      </c>
      <c r="AS36" s="22" t="str">
        <f aca="false">IF(AB36&lt;&gt;"","AOFF_"&amp;AN36&amp;REPT(" ",AS$1-LEN(AN36)),"")</f>
        <v/>
      </c>
      <c r="AT36" s="22" t="str">
        <f aca="false">IF(AC36&lt;&gt;"","AOFF_"&amp;AO36&amp;REPT(" ",AT$1-LEN(AO36)),"")</f>
        <v/>
      </c>
      <c r="AU36" s="22" t="str">
        <f aca="false">"ISIZ_"&amp;AP36&amp;REPT(" ",$AU$1-LEN(AP36))</f>
        <v>ISIZ_IA   </v>
      </c>
      <c r="AV36" s="26" t="n">
        <f aca="false">IF(Z36&lt;&gt;"",6,"")</f>
        <v>6</v>
      </c>
      <c r="AW36" s="26" t="str">
        <f aca="false">IF(AA36&lt;&gt;"",AV36+VLOOKUP(AH36,$BU$2:$BV$17,2,0),"")</f>
        <v/>
      </c>
      <c r="AX36" s="26" t="str">
        <f aca="false">IF(AB36&lt;&gt;"",AW36+VLOOKUP(AI36,$BU$2:$BV$17,2,0),"")</f>
        <v/>
      </c>
      <c r="AY36" s="26" t="str">
        <f aca="false">IF(AC36&lt;&gt;"",AX36+VLOOKUP(AJ36,$BU$2:$BV$17,2,0),"")</f>
        <v/>
      </c>
      <c r="AZ36" s="26" t="n">
        <f aca="false">6+IF(Z36&lt;&gt;"",VLOOKUP(AH36,$BU$2:$BV$17,2,0),0)+IF(AA36&lt;&gt;"",VLOOKUP(AI36,$BU$2:$BV$17,2,0),0)+IF(AB36&lt;&gt;"",VLOOKUP(AJ36,$BU$2:$BV$17,2,0),0)+IF(AC36&lt;&gt;"",VLOOKUP(AK36,$BU$2:$BV$17,2,0),0)</f>
        <v>10</v>
      </c>
      <c r="BA36" s="26" t="n">
        <f aca="false">IF(Z36&lt;&gt;"",10,"")</f>
        <v>10</v>
      </c>
      <c r="BB36" s="26" t="str">
        <f aca="false">IF(AA36&lt;&gt;"",BA36+VLOOKUP(AH36,$BU$2:$BW$17,3,0),"")</f>
        <v/>
      </c>
      <c r="BC36" s="26" t="str">
        <f aca="false">IF(AB36&lt;&gt;"",BB36+VLOOKUP(AI36,$BU$2:$BW$17,3,0),"")</f>
        <v/>
      </c>
      <c r="BD36" s="26" t="str">
        <f aca="false">IF(AC36&lt;&gt;"",BC36+VLOOKUP(AJ36,$BU$2:$BW$17,3,0),"")</f>
        <v/>
      </c>
      <c r="BE36" s="26" t="n">
        <f aca="false">10+IF(Z36&lt;&gt;"",VLOOKUP(AH36,$BU$2:$BW$17,3,0),0)+IF(AA36&lt;&gt;"",VLOOKUP(AI36,$BU$2:$BW$17,3,0),0)+IF(AB36&lt;&gt;"",VLOOKUP(AJ36,$BU$2:$BW$17,3,0),0)+IF(AC36&lt;&gt;"",VLOOKUP(AK36,$BU$2:$BW$17,3,0),0)</f>
        <v>18</v>
      </c>
      <c r="BF36" s="36" t="str">
        <f aca="false">IF(AV36&lt;&gt;"","#define "&amp;AQ36&amp;" "&amp;AV36&amp;"&lt;end&gt; ","")&amp;IF(AW36&lt;&gt;"","#define "&amp;AR36&amp;" "&amp;AW36&amp;"&lt;end&gt; ","")&amp;IF(AX36&lt;&gt;"","#define "&amp;AS36&amp;" "&amp;AX36&amp;"&lt;end&gt; ","")&amp;IF(AY36&lt;&gt;"","#define "&amp;AT36&amp;" "&amp;AY36&amp;"&lt;end&gt; ","")&amp;"#define "&amp;AU36&amp;" "&amp;AZ36&amp;"&lt;end&gt;"</f>
        <v>#define AOFF_I 6&lt;end&gt; #define ISIZ_IA    10&lt;end&gt;</v>
      </c>
      <c r="BG36" s="36" t="str">
        <f aca="false">IF(BA36&lt;&gt;"","#define "&amp;AQ36&amp;" "&amp;BA36&amp;"&lt;end&gt; ","")&amp;IF(BB36&lt;&gt;"","#define "&amp;AR36&amp;" "&amp;BB36&amp;"&lt;end&gt; ","")&amp;IF(BC36&lt;&gt;"","#define "&amp;AS36&amp;" "&amp;BC36&amp;"&lt;end&gt; ","")&amp;IF(BD36&lt;&gt;"","#define "&amp;AT36&amp;" "&amp;BD36&amp;"&lt;end&gt; ","")&amp;"#define "&amp;AU36&amp;" "&amp;BE36&amp;"&lt;end&gt;"</f>
        <v>#define AOFF_I 10&lt;end&gt; #define ISIZ_IA    18&lt;end&gt;</v>
      </c>
      <c r="BH36" s="22" t="str">
        <f aca="false">"INSTDECODE_"&amp;D36&amp;IF(D36&lt;&gt;0,"_"&amp;CONCATENATE(Z36,AA36,AB36,AC36)&amp;"_"&amp;CONCATENATE(AD36,AE36,AF36,AG36),"")</f>
        <v>INSTDECODE_1_F_A</v>
      </c>
      <c r="BI36" s="22" t="n">
        <f aca="false">LEN(BH36)</f>
        <v>16</v>
      </c>
      <c r="BJ36" s="22" t="str">
        <f aca="false">IF(Z36&lt;&gt;"","DECODE_"&amp;VLOOKUP(AD36,$CC:$CD,2,0)&amp;"("&amp;BJ$2&amp;","&amp;IF(K36="MR","REF",VLOOKUP(F36,$BR:$BS,2,0))&amp;",Cpu"&amp;PROPER(IF(K36="MR","REF",VLOOKUP(F36,$BR:$BS,2,0)))&amp;","&amp;AQ36&amp;"); ", "")</f>
        <v>DECODE_ADR(1,FLO,CpuFlo,AOFF_I); </v>
      </c>
      <c r="BK36" s="22" t="str">
        <f aca="false">IF(AA36&lt;&gt;"","DECODE_"&amp;VLOOKUP(AE36,$CC:$CD,2,0)&amp;"("&amp;BK$2&amp;","&amp;IF(L36="MR","REF",VLOOKUP(G36,$BR:$BS,2,0))&amp;",Cpu"&amp;PROPER(IF(L36="MR","REF",VLOOKUP(G36,$BR:$BS,2,0)))&amp;","&amp;AR36&amp;"); ", "")</f>
        <v/>
      </c>
      <c r="BL36" s="22" t="str">
        <f aca="false">IF(AB36&lt;&gt;"","DECODE_"&amp;VLOOKUP(AF36,$CC:$CD,2,0)&amp;"("&amp;BL$2&amp;","&amp;IF(M36="MR","REF",VLOOKUP(H36,$BR:$BS,2,0))&amp;",Cpu"&amp;PROPER(IF(M36="MR","REF",VLOOKUP(H36,$BR:$BS,2,0)))&amp;","&amp;AS36&amp;"); ", "")</f>
        <v/>
      </c>
      <c r="BM36" s="22" t="str">
        <f aca="false">IF(AC36&lt;&gt;"","DECODE_"&amp;VLOOKUP(AG36,$CC:$CD,2,0)&amp;"("&amp;BM$2&amp;","&amp;IF(N36="MR","REF",VLOOKUP(I36,$BR:$BS,2,0))&amp;",Cpu"&amp;PROPER(IF(N36="MR","REF",VLOOKUP(I36,$BR:$BS,2,0)))&amp;","&amp;AT36&amp;"); ", "")</f>
        <v/>
      </c>
      <c r="BN36" s="22" t="str">
        <f aca="false">IF(ISERROR(VLOOKUP(BO36,BO$2:BO35,1,0))=0,"X","")</f>
        <v/>
      </c>
      <c r="BO36" s="22" t="str">
        <f aca="false">SUBSTITUTE("#define "&amp;BH36&amp;REPT(" ",28-LEN(BH36))&amp;BJ36&amp;BK36&amp;BL36&amp;BM36,"%","D")</f>
        <v>#define INSTDECODE_1_F_A            DECODE_ADR(1,FLO,CpuFlo,AOFF_I); </v>
      </c>
      <c r="BP36" s="22" t="str">
        <f aca="false">"#define "&amp;SUBSTITUTE(BH36,"INSTDECODE_",IF(P36="X","JMP_","")&amp;IF(Q36="X","CONST_","")&amp;"INSTEND_")&amp;IF(Q36="X",REPT(" ",20-LEN(BH36)),IF(P36="X",REPT(" ",22-LEN(BH36)),REPT(" ",26-LEN(BH36))))&amp;" "&amp;IF(P36="X","","IP+="&amp;TRIM(AU36)&amp;"; "&amp;REPT(" ",10-LEN(TRIM(AU36))))&amp;IF(Q36="X","CONST_INST_DISPATCH;","PROG_INST_DISPATCH;")</f>
        <v>#define INSTEND_1_F_A           IP+=ISIZ_IA;    PROG_INST_DISPATCH;</v>
      </c>
      <c r="BQ36" s="22" t="str">
        <f aca="false">""</f>
        <v/>
      </c>
    </row>
    <row r="37" customFormat="false" ht="15.95" hidden="false" customHeight="true" outlineLevel="0" collapsed="false">
      <c r="A37" s="22" t="s">
        <v>451</v>
      </c>
      <c r="B37" s="22" t="s">
        <v>212</v>
      </c>
      <c r="C37" s="26" t="s">
        <v>29</v>
      </c>
      <c r="D37" s="27" t="n">
        <f aca="false">4-COUNTIF(F37:I37,".")</f>
        <v>1</v>
      </c>
      <c r="E37" s="27" t="str">
        <f aca="false">IF(ISERROR(SEARCH("Z",F37&amp;G37&amp;H37&amp;I37))=0,"X","-")</f>
        <v>-</v>
      </c>
      <c r="F37" s="26" t="s">
        <v>452</v>
      </c>
      <c r="G37" s="26" t="s">
        <v>28</v>
      </c>
      <c r="H37" s="26" t="s">
        <v>28</v>
      </c>
      <c r="I37" s="26" t="s">
        <v>28</v>
      </c>
      <c r="J37" s="27" t="str">
        <f aca="false">IF(OR(ISERROR(SEARCH(MID($J$2,1,1),F37&amp;G37&amp;H37&amp;I37))=0,ISERROR(SEARCH(MID($J$2,2,1),F37&amp;G37&amp;H37&amp;I37))=0),"X","-")</f>
        <v>-</v>
      </c>
      <c r="K37" s="26" t="s">
        <v>453</v>
      </c>
      <c r="L37" s="26" t="s">
        <v>28</v>
      </c>
      <c r="M37" s="26" t="s">
        <v>28</v>
      </c>
      <c r="N37" s="26" t="s">
        <v>28</v>
      </c>
      <c r="O37" s="28" t="str">
        <f aca="false">IF(OR(K37=$O$2,L37=$O$2,M37=$O$2,N37=$O$2),"X","-")</f>
        <v>-</v>
      </c>
      <c r="R37" s="22" t="s">
        <v>535</v>
      </c>
      <c r="S37" s="22" t="s">
        <v>9</v>
      </c>
      <c r="T37" s="22" t="s">
        <v>455</v>
      </c>
      <c r="W37" s="30" t="str">
        <f aca="false">SUBSTITUTE(SUBSTITUTE(IF(AND(F37="%",K37&lt;&gt;"AD",K37&lt;&gt;"MR"),"Error1","Ok")&amp;" "&amp;IF(AND(G37="%",L37&lt;&gt;"AD",L37&lt;&gt;"MR"),"Error2","Ok")&amp;" "&amp;IF(AND(H37="%",M37&lt;&gt;"AD",M37&lt;&gt;"MR"),"Error3","Ok")&amp;" "&amp;IF(AND(I37="%",N37&lt;&gt;"AD",N37&lt;&gt;"MR"),"Error4","Ok"),"Ok Ok Ok Ok","Passed"),"Ok","")</f>
        <v>Passed</v>
      </c>
      <c r="X37" s="28" t="str">
        <f aca="false">IF(W37&lt;&gt;"Passed","--- Error ---",SUBSTITUTE(SUBSTITUTE(SUBSTITUTE(SUBSTITUTE(SUBSTITUTE(SUBSTITUTE(SUBSTITUTE(SUBSTITUTE(SUBSTITUTE(SUBSTITUTE(SUBSTITUTE(SUBSTITUTE(SUBSTITUTE(SUBSTITUTE(SUBSTITUTE(SUBSTITUTE(SUBSTITUTE(SUBSTITUTE($X$1, "&lt;mnemonic&gt;",""""&amp;B37&amp;""""&amp;REPT(" ",5-LEN(B37))), "&lt;argnr&gt;",D37), "&lt;type1&gt;",VLOOKUP(F37,BR:BZ,9,0)), "&lt;type2&gt;",VLOOKUP(G37,BR:BZ,9,0)), "&lt;type3&gt;",VLOOKUP(H37,BR:BZ,9,0)), "&lt;type4&gt;",VLOOKUP(I37,BR:BZ,9,0)), "&lt;mode1&gt;",VLOOKUP(K37, CB:CG,6,0)),"&lt;mode2&gt;",VLOOKUP(L37,CB:CG,6,0)),"&lt;mode3&gt;",VLOOKUP(M37,CB:CG,6,0)),"&lt;mode4&gt;",VLOOKUP(N37,CB:CG,6,0)), "."," "), "&lt;desc&gt;",R37), "&lt;size&gt;",AU37), "&lt;comma&gt;",IF(B38=""," ",",")),"&lt;off1&gt;",IF(AQ37&lt;&gt;"",AQ37,"0"&amp;REPT(" ",5+AQ$1-1))),"&lt;off2&gt;",IF(AR37&lt;&gt;"",AR37,"0"&amp;REPT(" ",5+AR$1-1))),"&lt;off3&gt;",IF(AS37&lt;&gt;"",AS37,"0"&amp;REPT(" ",5+AS$1-1))),"&lt;off4&gt;",IF(AT37&lt;&gt;"",AT37,"0"&amp;REPT(" ",5+AT$1-1))))</f>
        <v>{ "DECc" ,1, ISIZ_IA   , {CpuDataType::Char     ,(CpuDataType)0        ,(CpuDataType)0        ,(CpuDataType)0        }, {_AmdAddr,_AmdNull,_AmdNull,_AmdNull}, {AOFF_I,0      ,0       ,0        } }, //Decrement (Char)</v>
      </c>
      <c r="Y37" s="31" t="s">
        <v>28</v>
      </c>
      <c r="Z37" s="22" t="str">
        <f aca="false">IF(F37&lt;&gt;".",IF(K37="MR","R",VLOOKUP(F37,$BR:$BT,3,0)),"")</f>
        <v>C</v>
      </c>
      <c r="AA37" s="22" t="str">
        <f aca="false">IF(G37&lt;&gt;".",IF(L37="MR","R",VLOOKUP(G37,$BR:$BT,3,0)),"")</f>
        <v/>
      </c>
      <c r="AB37" s="22" t="str">
        <f aca="false">IF(H37&lt;&gt;".",IF(M37="MR","R",VLOOKUP(H37,$BR:$BT,3,0)),"")</f>
        <v/>
      </c>
      <c r="AC37" s="22" t="str">
        <f aca="false">IF(I37&lt;&gt;".",IF(N37="MR","R",VLOOKUP(I37,$BR:$BT,3,0)),"")</f>
        <v/>
      </c>
      <c r="AD37" s="22" t="str">
        <f aca="false">IF(F37&lt;&gt;".",VLOOKUP(K37,$CB:$CC,2,0),"")</f>
        <v>A</v>
      </c>
      <c r="AE37" s="22" t="str">
        <f aca="false">IF(G37&lt;&gt;".",VLOOKUP(L37,$CB:$CC,2,0),"")</f>
        <v/>
      </c>
      <c r="AF37" s="22" t="str">
        <f aca="false">IF(H37&lt;&gt;".",VLOOKUP(M37,$CB:$CC,2,0),"")</f>
        <v/>
      </c>
      <c r="AG37" s="22" t="str">
        <f aca="false">IF(I37&lt;&gt;".",VLOOKUP(N37,$CB:$CC,2,0),"")</f>
        <v/>
      </c>
      <c r="AH37" s="22" t="str">
        <f aca="false">IF(AD37&lt;&gt;"",IF(OR(AD37="A",AD37="I"),"SZA",VLOOKUP(Z37,$BT$3:$BU$16,2,0)),"")</f>
        <v>SZA</v>
      </c>
      <c r="AI37" s="22" t="str">
        <f aca="false">IF(AE37&lt;&gt;"",IF(OR(AE37="A",AE37="I"),"SZA",VLOOKUP(AA37,$BT$3:$BU$16,2,0)),"")</f>
        <v/>
      </c>
      <c r="AJ37" s="22" t="str">
        <f aca="false">IF(AF37&lt;&gt;"",IF(OR(AF37="A",AF37="I"),"SZA",VLOOKUP(AB37,$BT$3:$BU$16,2,0)),"")</f>
        <v/>
      </c>
      <c r="AK37" s="22" t="str">
        <f aca="false">IF(AG37&lt;&gt;"",IF(OR(AG37="A",AG37="I"),"SZA",VLOOKUP(AC37,$BT$3:$BU$16,2,0)),"")</f>
        <v/>
      </c>
      <c r="AL37" s="22" t="str">
        <f aca="false">IF(AD37&lt;&gt;"","I","")</f>
        <v>I</v>
      </c>
      <c r="AM37" s="22" t="str">
        <f aca="false">SUBSTITUTE(IF(AE37&lt;&gt;"",AL37&amp;"+"&amp;AH37,""),"+SZ","")</f>
        <v/>
      </c>
      <c r="AN37" s="22" t="str">
        <f aca="false">SUBSTITUTE(IF(AF37&lt;&gt;"",AM37&amp;"+"&amp;AI37,""),"+SZ","")</f>
        <v/>
      </c>
      <c r="AO37" s="22" t="str">
        <f aca="false">SUBSTITUTE(IF(AG37&lt;&gt;"",AN37&amp;"+"&amp;AJ37,""),"+SZ","")</f>
        <v/>
      </c>
      <c r="AP37" s="22" t="str">
        <f aca="false">SUBSTITUTE("I"&amp;IF(AH37&lt;&gt;"","+"&amp;AH37,"")&amp;IF(AI37&lt;&gt;"","+"&amp;AI37,"")&amp;IF(AJ37&lt;&gt;"","+"&amp;AJ37,"")&amp;IF(AK37&lt;&gt;"","+"&amp;AK37,""),"+SZ","")</f>
        <v>IA</v>
      </c>
      <c r="AQ37" s="22" t="str">
        <f aca="false">IF(Z37&lt;&gt;"","AOFF_"&amp;AL37&amp;REPT(" ",AQ$1-LEN(AL37)),"")</f>
        <v>AOFF_I</v>
      </c>
      <c r="AR37" s="22" t="str">
        <f aca="false">IF(AA37&lt;&gt;"","AOFF_"&amp;AM37&amp;REPT(" ",AR$1-LEN(AM37)),"")</f>
        <v/>
      </c>
      <c r="AS37" s="22" t="str">
        <f aca="false">IF(AB37&lt;&gt;"","AOFF_"&amp;AN37&amp;REPT(" ",AS$1-LEN(AN37)),"")</f>
        <v/>
      </c>
      <c r="AT37" s="22" t="str">
        <f aca="false">IF(AC37&lt;&gt;"","AOFF_"&amp;AO37&amp;REPT(" ",AT$1-LEN(AO37)),"")</f>
        <v/>
      </c>
      <c r="AU37" s="22" t="str">
        <f aca="false">"ISIZ_"&amp;AP37&amp;REPT(" ",$AU$1-LEN(AP37))</f>
        <v>ISIZ_IA   </v>
      </c>
      <c r="AV37" s="26" t="n">
        <f aca="false">IF(Z37&lt;&gt;"",6,"")</f>
        <v>6</v>
      </c>
      <c r="AW37" s="26" t="str">
        <f aca="false">IF(AA37&lt;&gt;"",AV37+VLOOKUP(AH37,$BU$2:$BV$17,2,0),"")</f>
        <v/>
      </c>
      <c r="AX37" s="26" t="str">
        <f aca="false">IF(AB37&lt;&gt;"",AW37+VLOOKUP(AI37,$BU$2:$BV$17,2,0),"")</f>
        <v/>
      </c>
      <c r="AY37" s="26" t="str">
        <f aca="false">IF(AC37&lt;&gt;"",AX37+VLOOKUP(AJ37,$BU$2:$BV$17,2,0),"")</f>
        <v/>
      </c>
      <c r="AZ37" s="26" t="n">
        <f aca="false">6+IF(Z37&lt;&gt;"",VLOOKUP(AH37,$BU$2:$BV$17,2,0),0)+IF(AA37&lt;&gt;"",VLOOKUP(AI37,$BU$2:$BV$17,2,0),0)+IF(AB37&lt;&gt;"",VLOOKUP(AJ37,$BU$2:$BV$17,2,0),0)+IF(AC37&lt;&gt;"",VLOOKUP(AK37,$BU$2:$BV$17,2,0),0)</f>
        <v>10</v>
      </c>
      <c r="BA37" s="26" t="n">
        <f aca="false">IF(Z37&lt;&gt;"",10,"")</f>
        <v>10</v>
      </c>
      <c r="BB37" s="26" t="str">
        <f aca="false">IF(AA37&lt;&gt;"",BA37+VLOOKUP(AH37,$BU$2:$BW$17,3,0),"")</f>
        <v/>
      </c>
      <c r="BC37" s="26" t="str">
        <f aca="false">IF(AB37&lt;&gt;"",BB37+VLOOKUP(AI37,$BU$2:$BW$17,3,0),"")</f>
        <v/>
      </c>
      <c r="BD37" s="26" t="str">
        <f aca="false">IF(AC37&lt;&gt;"",BC37+VLOOKUP(AJ37,$BU$2:$BW$17,3,0),"")</f>
        <v/>
      </c>
      <c r="BE37" s="26" t="n">
        <f aca="false">10+IF(Z37&lt;&gt;"",VLOOKUP(AH37,$BU$2:$BW$17,3,0),0)+IF(AA37&lt;&gt;"",VLOOKUP(AI37,$BU$2:$BW$17,3,0),0)+IF(AB37&lt;&gt;"",VLOOKUP(AJ37,$BU$2:$BW$17,3,0),0)+IF(AC37&lt;&gt;"",VLOOKUP(AK37,$BU$2:$BW$17,3,0),0)</f>
        <v>18</v>
      </c>
      <c r="BF37" s="36" t="str">
        <f aca="false">IF(AV37&lt;&gt;"","#define "&amp;AQ37&amp;" "&amp;AV37&amp;"&lt;end&gt; ","")&amp;IF(AW37&lt;&gt;"","#define "&amp;AR37&amp;" "&amp;AW37&amp;"&lt;end&gt; ","")&amp;IF(AX37&lt;&gt;"","#define "&amp;AS37&amp;" "&amp;AX37&amp;"&lt;end&gt; ","")&amp;IF(AY37&lt;&gt;"","#define "&amp;AT37&amp;" "&amp;AY37&amp;"&lt;end&gt; ","")&amp;"#define "&amp;AU37&amp;" "&amp;AZ37&amp;"&lt;end&gt;"</f>
        <v>#define AOFF_I 6&lt;end&gt; #define ISIZ_IA    10&lt;end&gt;</v>
      </c>
      <c r="BG37" s="36" t="str">
        <f aca="false">IF(BA37&lt;&gt;"","#define "&amp;AQ37&amp;" "&amp;BA37&amp;"&lt;end&gt; ","")&amp;IF(BB37&lt;&gt;"","#define "&amp;AR37&amp;" "&amp;BB37&amp;"&lt;end&gt; ","")&amp;IF(BC37&lt;&gt;"","#define "&amp;AS37&amp;" "&amp;BC37&amp;"&lt;end&gt; ","")&amp;IF(BD37&lt;&gt;"","#define "&amp;AT37&amp;" "&amp;BD37&amp;"&lt;end&gt; ","")&amp;"#define "&amp;AU37&amp;" "&amp;BE37&amp;"&lt;end&gt;"</f>
        <v>#define AOFF_I 10&lt;end&gt; #define ISIZ_IA    18&lt;end&gt;</v>
      </c>
      <c r="BH37" s="22" t="str">
        <f aca="false">"INSTDECODE_"&amp;D37&amp;IF(D37&lt;&gt;0,"_"&amp;CONCATENATE(Z37,AA37,AB37,AC37)&amp;"_"&amp;CONCATENATE(AD37,AE37,AF37,AG37),"")</f>
        <v>INSTDECODE_1_C_A</v>
      </c>
      <c r="BI37" s="22" t="n">
        <f aca="false">LEN(BH37)</f>
        <v>16</v>
      </c>
      <c r="BJ37" s="22" t="str">
        <f aca="false">IF(Z37&lt;&gt;"","DECODE_"&amp;VLOOKUP(AD37,$CC:$CD,2,0)&amp;"("&amp;BJ$2&amp;","&amp;IF(K37="MR","REF",VLOOKUP(F37,$BR:$BS,2,0))&amp;",Cpu"&amp;PROPER(IF(K37="MR","REF",VLOOKUP(F37,$BR:$BS,2,0)))&amp;","&amp;AQ37&amp;"); ", "")</f>
        <v>DECODE_ADR(1,CHR,CpuChr,AOFF_I); </v>
      </c>
      <c r="BK37" s="22" t="str">
        <f aca="false">IF(AA37&lt;&gt;"","DECODE_"&amp;VLOOKUP(AE37,$CC:$CD,2,0)&amp;"("&amp;BK$2&amp;","&amp;IF(L37="MR","REF",VLOOKUP(G37,$BR:$BS,2,0))&amp;",Cpu"&amp;PROPER(IF(L37="MR","REF",VLOOKUP(G37,$BR:$BS,2,0)))&amp;","&amp;AR37&amp;"); ", "")</f>
        <v/>
      </c>
      <c r="BL37" s="22" t="str">
        <f aca="false">IF(AB37&lt;&gt;"","DECODE_"&amp;VLOOKUP(AF37,$CC:$CD,2,0)&amp;"("&amp;BL$2&amp;","&amp;IF(M37="MR","REF",VLOOKUP(H37,$BR:$BS,2,0))&amp;",Cpu"&amp;PROPER(IF(M37="MR","REF",VLOOKUP(H37,$BR:$BS,2,0)))&amp;","&amp;AS37&amp;"); ", "")</f>
        <v/>
      </c>
      <c r="BM37" s="22" t="str">
        <f aca="false">IF(AC37&lt;&gt;"","DECODE_"&amp;VLOOKUP(AG37,$CC:$CD,2,0)&amp;"("&amp;BM$2&amp;","&amp;IF(N37="MR","REF",VLOOKUP(I37,$BR:$BS,2,0))&amp;",Cpu"&amp;PROPER(IF(N37="MR","REF",VLOOKUP(I37,$BR:$BS,2,0)))&amp;","&amp;AT37&amp;"); ", "")</f>
        <v/>
      </c>
      <c r="BN37" s="22" t="str">
        <f aca="false">IF(ISERROR(VLOOKUP(BO37,BO$2:BO36,1,0))=0,"X","")</f>
        <v>X</v>
      </c>
      <c r="BO37" s="22" t="str">
        <f aca="false">SUBSTITUTE("#define "&amp;BH37&amp;REPT(" ",28-LEN(BH37))&amp;BJ37&amp;BK37&amp;BL37&amp;BM37,"%","D")</f>
        <v>#define INSTDECODE_1_C_A            DECODE_ADR(1,CHR,CpuChr,AOFF_I); </v>
      </c>
      <c r="BP37" s="22" t="str">
        <f aca="false">"#define "&amp;SUBSTITUTE(BH37,"INSTDECODE_",IF(P37="X","JMP_","")&amp;IF(Q37="X","CONST_","")&amp;"INSTEND_")&amp;IF(Q37="X",REPT(" ",20-LEN(BH37)),IF(P37="X",REPT(" ",22-LEN(BH37)),REPT(" ",26-LEN(BH37))))&amp;" "&amp;IF(P37="X","","IP+="&amp;TRIM(AU37)&amp;"; "&amp;REPT(" ",10-LEN(TRIM(AU37))))&amp;IF(Q37="X","CONST_INST_DISPATCH;","PROG_INST_DISPATCH;")</f>
        <v>#define INSTEND_1_C_A           IP+=ISIZ_IA;    PROG_INST_DISPATCH;</v>
      </c>
      <c r="BQ37" s="22" t="str">
        <f aca="false">""</f>
        <v/>
      </c>
    </row>
    <row r="38" customFormat="false" ht="15.95" hidden="false" customHeight="true" outlineLevel="0" collapsed="false">
      <c r="A38" s="22" t="s">
        <v>451</v>
      </c>
      <c r="B38" s="22" t="s">
        <v>213</v>
      </c>
      <c r="C38" s="26" t="s">
        <v>29</v>
      </c>
      <c r="D38" s="27" t="n">
        <f aca="false">4-COUNTIF(F38:I38,".")</f>
        <v>1</v>
      </c>
      <c r="E38" s="27" t="str">
        <f aca="false">IF(ISERROR(SEARCH("Z",F38&amp;G38&amp;H38&amp;I38))=0,"X","-")</f>
        <v>-</v>
      </c>
      <c r="F38" s="26" t="s">
        <v>463</v>
      </c>
      <c r="G38" s="26" t="s">
        <v>28</v>
      </c>
      <c r="H38" s="26" t="s">
        <v>28</v>
      </c>
      <c r="I38" s="26" t="s">
        <v>28</v>
      </c>
      <c r="J38" s="27" t="str">
        <f aca="false">IF(OR(ISERROR(SEARCH(MID($J$2,1,1),F38&amp;G38&amp;H38&amp;I38))=0,ISERROR(SEARCH(MID($J$2,2,1),F38&amp;G38&amp;H38&amp;I38))=0),"X","-")</f>
        <v>-</v>
      </c>
      <c r="K38" s="26" t="s">
        <v>453</v>
      </c>
      <c r="L38" s="26" t="s">
        <v>28</v>
      </c>
      <c r="M38" s="26" t="s">
        <v>28</v>
      </c>
      <c r="N38" s="26" t="s">
        <v>28</v>
      </c>
      <c r="O38" s="28" t="str">
        <f aca="false">IF(OR(K38=$O$2,L38=$O$2,M38=$O$2,N38=$O$2),"X","-")</f>
        <v>-</v>
      </c>
      <c r="R38" s="22" t="s">
        <v>536</v>
      </c>
      <c r="S38" s="22" t="s">
        <v>9</v>
      </c>
      <c r="T38" s="22" t="s">
        <v>455</v>
      </c>
      <c r="W38" s="30" t="str">
        <f aca="false">SUBSTITUTE(SUBSTITUTE(IF(AND(F38="%",K38&lt;&gt;"AD",K38&lt;&gt;"MR"),"Error1","Ok")&amp;" "&amp;IF(AND(G38="%",L38&lt;&gt;"AD",L38&lt;&gt;"MR"),"Error2","Ok")&amp;" "&amp;IF(AND(H38="%",M38&lt;&gt;"AD",M38&lt;&gt;"MR"),"Error3","Ok")&amp;" "&amp;IF(AND(I38="%",N38&lt;&gt;"AD",N38&lt;&gt;"MR"),"Error4","Ok"),"Ok Ok Ok Ok","Passed"),"Ok","")</f>
        <v>Passed</v>
      </c>
      <c r="X38" s="28" t="str">
        <f aca="false">IF(W38&lt;&gt;"Passed","--- Error ---",SUBSTITUTE(SUBSTITUTE(SUBSTITUTE(SUBSTITUTE(SUBSTITUTE(SUBSTITUTE(SUBSTITUTE(SUBSTITUTE(SUBSTITUTE(SUBSTITUTE(SUBSTITUTE(SUBSTITUTE(SUBSTITUTE(SUBSTITUTE(SUBSTITUTE(SUBSTITUTE(SUBSTITUTE(SUBSTITUTE($X$1, "&lt;mnemonic&gt;",""""&amp;B38&amp;""""&amp;REPT(" ",5-LEN(B38))), "&lt;argnr&gt;",D38), "&lt;type1&gt;",VLOOKUP(F38,BR:BZ,9,0)), "&lt;type2&gt;",VLOOKUP(G38,BR:BZ,9,0)), "&lt;type3&gt;",VLOOKUP(H38,BR:BZ,9,0)), "&lt;type4&gt;",VLOOKUP(I38,BR:BZ,9,0)), "&lt;mode1&gt;",VLOOKUP(K38, CB:CG,6,0)),"&lt;mode2&gt;",VLOOKUP(L38,CB:CG,6,0)),"&lt;mode3&gt;",VLOOKUP(M38,CB:CG,6,0)),"&lt;mode4&gt;",VLOOKUP(N38,CB:CG,6,0)), "."," "), "&lt;desc&gt;",R38), "&lt;size&gt;",AU38), "&lt;comma&gt;",IF(B39=""," ",",")),"&lt;off1&gt;",IF(AQ38&lt;&gt;"",AQ38,"0"&amp;REPT(" ",5+AQ$1-1))),"&lt;off2&gt;",IF(AR38&lt;&gt;"",AR38,"0"&amp;REPT(" ",5+AR$1-1))),"&lt;off3&gt;",IF(AS38&lt;&gt;"",AS38,"0"&amp;REPT(" ",5+AS$1-1))),"&lt;off4&gt;",IF(AT38&lt;&gt;"",AT38,"0"&amp;REPT(" ",5+AT$1-1))))</f>
        <v>{ "DECw" ,1, ISIZ_IA   , {CpuDataType::Short    ,(CpuDataType)0        ,(CpuDataType)0        ,(CpuDataType)0        }, {_AmdAddr,_AmdNull,_AmdNull,_AmdNull}, {AOFF_I,0      ,0       ,0        } }, //Decrement (Short)</v>
      </c>
      <c r="Y38" s="31" t="s">
        <v>28</v>
      </c>
      <c r="Z38" s="22" t="str">
        <f aca="false">IF(F38&lt;&gt;".",IF(K38="MR","R",VLOOKUP(F38,$BR:$BT,3,0)),"")</f>
        <v>W</v>
      </c>
      <c r="AA38" s="22" t="str">
        <f aca="false">IF(G38&lt;&gt;".",IF(L38="MR","R",VLOOKUP(G38,$BR:$BT,3,0)),"")</f>
        <v/>
      </c>
      <c r="AB38" s="22" t="str">
        <f aca="false">IF(H38&lt;&gt;".",IF(M38="MR","R",VLOOKUP(H38,$BR:$BT,3,0)),"")</f>
        <v/>
      </c>
      <c r="AC38" s="22" t="str">
        <f aca="false">IF(I38&lt;&gt;".",IF(N38="MR","R",VLOOKUP(I38,$BR:$BT,3,0)),"")</f>
        <v/>
      </c>
      <c r="AD38" s="22" t="str">
        <f aca="false">IF(F38&lt;&gt;".",VLOOKUP(K38,$CB:$CC,2,0),"")</f>
        <v>A</v>
      </c>
      <c r="AE38" s="22" t="str">
        <f aca="false">IF(G38&lt;&gt;".",VLOOKUP(L38,$CB:$CC,2,0),"")</f>
        <v/>
      </c>
      <c r="AF38" s="22" t="str">
        <f aca="false">IF(H38&lt;&gt;".",VLOOKUP(M38,$CB:$CC,2,0),"")</f>
        <v/>
      </c>
      <c r="AG38" s="22" t="str">
        <f aca="false">IF(I38&lt;&gt;".",VLOOKUP(N38,$CB:$CC,2,0),"")</f>
        <v/>
      </c>
      <c r="AH38" s="22" t="str">
        <f aca="false">IF(AD38&lt;&gt;"",IF(OR(AD38="A",AD38="I"),"SZA",VLOOKUP(Z38,$BT$3:$BU$16,2,0)),"")</f>
        <v>SZA</v>
      </c>
      <c r="AI38" s="22" t="str">
        <f aca="false">IF(AE38&lt;&gt;"",IF(OR(AE38="A",AE38="I"),"SZA",VLOOKUP(AA38,$BT$3:$BU$16,2,0)),"")</f>
        <v/>
      </c>
      <c r="AJ38" s="22" t="str">
        <f aca="false">IF(AF38&lt;&gt;"",IF(OR(AF38="A",AF38="I"),"SZA",VLOOKUP(AB38,$BT$3:$BU$16,2,0)),"")</f>
        <v/>
      </c>
      <c r="AK38" s="22" t="str">
        <f aca="false">IF(AG38&lt;&gt;"",IF(OR(AG38="A",AG38="I"),"SZA",VLOOKUP(AC38,$BT$3:$BU$16,2,0)),"")</f>
        <v/>
      </c>
      <c r="AL38" s="22" t="str">
        <f aca="false">IF(AD38&lt;&gt;"","I","")</f>
        <v>I</v>
      </c>
      <c r="AM38" s="22" t="str">
        <f aca="false">SUBSTITUTE(IF(AE38&lt;&gt;"",AL38&amp;"+"&amp;AH38,""),"+SZ","")</f>
        <v/>
      </c>
      <c r="AN38" s="22" t="str">
        <f aca="false">SUBSTITUTE(IF(AF38&lt;&gt;"",AM38&amp;"+"&amp;AI38,""),"+SZ","")</f>
        <v/>
      </c>
      <c r="AO38" s="22" t="str">
        <f aca="false">SUBSTITUTE(IF(AG38&lt;&gt;"",AN38&amp;"+"&amp;AJ38,""),"+SZ","")</f>
        <v/>
      </c>
      <c r="AP38" s="22" t="str">
        <f aca="false">SUBSTITUTE("I"&amp;IF(AH38&lt;&gt;"","+"&amp;AH38,"")&amp;IF(AI38&lt;&gt;"","+"&amp;AI38,"")&amp;IF(AJ38&lt;&gt;"","+"&amp;AJ38,"")&amp;IF(AK38&lt;&gt;"","+"&amp;AK38,""),"+SZ","")</f>
        <v>IA</v>
      </c>
      <c r="AQ38" s="22" t="str">
        <f aca="false">IF(Z38&lt;&gt;"","AOFF_"&amp;AL38&amp;REPT(" ",AQ$1-LEN(AL38)),"")</f>
        <v>AOFF_I</v>
      </c>
      <c r="AR38" s="22" t="str">
        <f aca="false">IF(AA38&lt;&gt;"","AOFF_"&amp;AM38&amp;REPT(" ",AR$1-LEN(AM38)),"")</f>
        <v/>
      </c>
      <c r="AS38" s="22" t="str">
        <f aca="false">IF(AB38&lt;&gt;"","AOFF_"&amp;AN38&amp;REPT(" ",AS$1-LEN(AN38)),"")</f>
        <v/>
      </c>
      <c r="AT38" s="22" t="str">
        <f aca="false">IF(AC38&lt;&gt;"","AOFF_"&amp;AO38&amp;REPT(" ",AT$1-LEN(AO38)),"")</f>
        <v/>
      </c>
      <c r="AU38" s="22" t="str">
        <f aca="false">"ISIZ_"&amp;AP38&amp;REPT(" ",$AU$1-LEN(AP38))</f>
        <v>ISIZ_IA   </v>
      </c>
      <c r="AV38" s="26" t="n">
        <f aca="false">IF(Z38&lt;&gt;"",6,"")</f>
        <v>6</v>
      </c>
      <c r="AW38" s="26" t="str">
        <f aca="false">IF(AA38&lt;&gt;"",AV38+VLOOKUP(AH38,$BU$2:$BV$17,2,0),"")</f>
        <v/>
      </c>
      <c r="AX38" s="26" t="str">
        <f aca="false">IF(AB38&lt;&gt;"",AW38+VLOOKUP(AI38,$BU$2:$BV$17,2,0),"")</f>
        <v/>
      </c>
      <c r="AY38" s="26" t="str">
        <f aca="false">IF(AC38&lt;&gt;"",AX38+VLOOKUP(AJ38,$BU$2:$BV$17,2,0),"")</f>
        <v/>
      </c>
      <c r="AZ38" s="26" t="n">
        <f aca="false">6+IF(Z38&lt;&gt;"",VLOOKUP(AH38,$BU$2:$BV$17,2,0),0)+IF(AA38&lt;&gt;"",VLOOKUP(AI38,$BU$2:$BV$17,2,0),0)+IF(AB38&lt;&gt;"",VLOOKUP(AJ38,$BU$2:$BV$17,2,0),0)+IF(AC38&lt;&gt;"",VLOOKUP(AK38,$BU$2:$BV$17,2,0),0)</f>
        <v>10</v>
      </c>
      <c r="BA38" s="26" t="n">
        <f aca="false">IF(Z38&lt;&gt;"",10,"")</f>
        <v>10</v>
      </c>
      <c r="BB38" s="26" t="str">
        <f aca="false">IF(AA38&lt;&gt;"",BA38+VLOOKUP(AH38,$BU$2:$BW$17,3,0),"")</f>
        <v/>
      </c>
      <c r="BC38" s="26" t="str">
        <f aca="false">IF(AB38&lt;&gt;"",BB38+VLOOKUP(AI38,$BU$2:$BW$17,3,0),"")</f>
        <v/>
      </c>
      <c r="BD38" s="26" t="str">
        <f aca="false">IF(AC38&lt;&gt;"",BC38+VLOOKUP(AJ38,$BU$2:$BW$17,3,0),"")</f>
        <v/>
      </c>
      <c r="BE38" s="26" t="n">
        <f aca="false">10+IF(Z38&lt;&gt;"",VLOOKUP(AH38,$BU$2:$BW$17,3,0),0)+IF(AA38&lt;&gt;"",VLOOKUP(AI38,$BU$2:$BW$17,3,0),0)+IF(AB38&lt;&gt;"",VLOOKUP(AJ38,$BU$2:$BW$17,3,0),0)+IF(AC38&lt;&gt;"",VLOOKUP(AK38,$BU$2:$BW$17,3,0),0)</f>
        <v>18</v>
      </c>
      <c r="BF38" s="36" t="str">
        <f aca="false">IF(AV38&lt;&gt;"","#define "&amp;AQ38&amp;" "&amp;AV38&amp;"&lt;end&gt; ","")&amp;IF(AW38&lt;&gt;"","#define "&amp;AR38&amp;" "&amp;AW38&amp;"&lt;end&gt; ","")&amp;IF(AX38&lt;&gt;"","#define "&amp;AS38&amp;" "&amp;AX38&amp;"&lt;end&gt; ","")&amp;IF(AY38&lt;&gt;"","#define "&amp;AT38&amp;" "&amp;AY38&amp;"&lt;end&gt; ","")&amp;"#define "&amp;AU38&amp;" "&amp;AZ38&amp;"&lt;end&gt;"</f>
        <v>#define AOFF_I 6&lt;end&gt; #define ISIZ_IA    10&lt;end&gt;</v>
      </c>
      <c r="BG38" s="36" t="str">
        <f aca="false">IF(BA38&lt;&gt;"","#define "&amp;AQ38&amp;" "&amp;BA38&amp;"&lt;end&gt; ","")&amp;IF(BB38&lt;&gt;"","#define "&amp;AR38&amp;" "&amp;BB38&amp;"&lt;end&gt; ","")&amp;IF(BC38&lt;&gt;"","#define "&amp;AS38&amp;" "&amp;BC38&amp;"&lt;end&gt; ","")&amp;IF(BD38&lt;&gt;"","#define "&amp;AT38&amp;" "&amp;BD38&amp;"&lt;end&gt; ","")&amp;"#define "&amp;AU38&amp;" "&amp;BE38&amp;"&lt;end&gt;"</f>
        <v>#define AOFF_I 10&lt;end&gt; #define ISIZ_IA    18&lt;end&gt;</v>
      </c>
      <c r="BH38" s="22" t="str">
        <f aca="false">"INSTDECODE_"&amp;D38&amp;IF(D38&lt;&gt;0,"_"&amp;CONCATENATE(Z38,AA38,AB38,AC38)&amp;"_"&amp;CONCATENATE(AD38,AE38,AF38,AG38),"")</f>
        <v>INSTDECODE_1_W_A</v>
      </c>
      <c r="BI38" s="22" t="n">
        <f aca="false">LEN(BH38)</f>
        <v>16</v>
      </c>
      <c r="BJ38" s="22" t="str">
        <f aca="false">IF(Z38&lt;&gt;"","DECODE_"&amp;VLOOKUP(AD38,$CC:$CD,2,0)&amp;"("&amp;BJ$2&amp;","&amp;IF(K38="MR","REF",VLOOKUP(F38,$BR:$BS,2,0))&amp;",Cpu"&amp;PROPER(IF(K38="MR","REF",VLOOKUP(F38,$BR:$BS,2,0)))&amp;","&amp;AQ38&amp;"); ", "")</f>
        <v>DECODE_ADR(1,SHR,CpuShr,AOFF_I); </v>
      </c>
      <c r="BK38" s="22" t="str">
        <f aca="false">IF(AA38&lt;&gt;"","DECODE_"&amp;VLOOKUP(AE38,$CC:$CD,2,0)&amp;"("&amp;BK$2&amp;","&amp;IF(L38="MR","REF",VLOOKUP(G38,$BR:$BS,2,0))&amp;",Cpu"&amp;PROPER(IF(L38="MR","REF",VLOOKUP(G38,$BR:$BS,2,0)))&amp;","&amp;AR38&amp;"); ", "")</f>
        <v/>
      </c>
      <c r="BL38" s="22" t="str">
        <f aca="false">IF(AB38&lt;&gt;"","DECODE_"&amp;VLOOKUP(AF38,$CC:$CD,2,0)&amp;"("&amp;BL$2&amp;","&amp;IF(M38="MR","REF",VLOOKUP(H38,$BR:$BS,2,0))&amp;",Cpu"&amp;PROPER(IF(M38="MR","REF",VLOOKUP(H38,$BR:$BS,2,0)))&amp;","&amp;AS38&amp;"); ", "")</f>
        <v/>
      </c>
      <c r="BM38" s="22" t="str">
        <f aca="false">IF(AC38&lt;&gt;"","DECODE_"&amp;VLOOKUP(AG38,$CC:$CD,2,0)&amp;"("&amp;BM$2&amp;","&amp;IF(N38="MR","REF",VLOOKUP(I38,$BR:$BS,2,0))&amp;",Cpu"&amp;PROPER(IF(N38="MR","REF",VLOOKUP(I38,$BR:$BS,2,0)))&amp;","&amp;AT38&amp;"); ", "")</f>
        <v/>
      </c>
      <c r="BN38" s="22" t="str">
        <f aca="false">IF(ISERROR(VLOOKUP(BO38,BO$2:BO37,1,0))=0,"X","")</f>
        <v>X</v>
      </c>
      <c r="BO38" s="22" t="str">
        <f aca="false">SUBSTITUTE("#define "&amp;BH38&amp;REPT(" ",28-LEN(BH38))&amp;BJ38&amp;BK38&amp;BL38&amp;BM38,"%","D")</f>
        <v>#define INSTDECODE_1_W_A            DECODE_ADR(1,SHR,CpuShr,AOFF_I); </v>
      </c>
      <c r="BP38" s="22" t="str">
        <f aca="false">"#define "&amp;SUBSTITUTE(BH38,"INSTDECODE_",IF(P38="X","JMP_","")&amp;IF(Q38="X","CONST_","")&amp;"INSTEND_")&amp;IF(Q38="X",REPT(" ",20-LEN(BH38)),IF(P38="X",REPT(" ",22-LEN(BH38)),REPT(" ",26-LEN(BH38))))&amp;" "&amp;IF(P38="X","","IP+="&amp;TRIM(AU38)&amp;"; "&amp;REPT(" ",10-LEN(TRIM(AU38))))&amp;IF(Q38="X","CONST_INST_DISPATCH;","PROG_INST_DISPATCH;")</f>
        <v>#define INSTEND_1_W_A           IP+=ISIZ_IA;    PROG_INST_DISPATCH;</v>
      </c>
      <c r="BQ38" s="22" t="str">
        <f aca="false">""</f>
        <v/>
      </c>
    </row>
    <row r="39" customFormat="false" ht="15.95" hidden="false" customHeight="true" outlineLevel="0" collapsed="false">
      <c r="A39" s="22" t="s">
        <v>451</v>
      </c>
      <c r="B39" s="22" t="s">
        <v>214</v>
      </c>
      <c r="C39" s="26" t="s">
        <v>29</v>
      </c>
      <c r="D39" s="27" t="n">
        <f aca="false">4-COUNTIF(F39:I39,".")</f>
        <v>1</v>
      </c>
      <c r="E39" s="27" t="str">
        <f aca="false">IF(ISERROR(SEARCH("Z",F39&amp;G39&amp;H39&amp;I39))=0,"X","-")</f>
        <v>-</v>
      </c>
      <c r="F39" s="26" t="s">
        <v>470</v>
      </c>
      <c r="G39" s="26" t="s">
        <v>28</v>
      </c>
      <c r="H39" s="26" t="s">
        <v>28</v>
      </c>
      <c r="I39" s="26" t="s">
        <v>28</v>
      </c>
      <c r="J39" s="27" t="str">
        <f aca="false">IF(OR(ISERROR(SEARCH(MID($J$2,1,1),F39&amp;G39&amp;H39&amp;I39))=0,ISERROR(SEARCH(MID($J$2,2,1),F39&amp;G39&amp;H39&amp;I39))=0),"X","-")</f>
        <v>-</v>
      </c>
      <c r="K39" s="26" t="s">
        <v>453</v>
      </c>
      <c r="L39" s="26" t="s">
        <v>28</v>
      </c>
      <c r="M39" s="26" t="s">
        <v>28</v>
      </c>
      <c r="N39" s="26" t="s">
        <v>28</v>
      </c>
      <c r="O39" s="28" t="str">
        <f aca="false">IF(OR(K39=$O$2,L39=$O$2,M39=$O$2,N39=$O$2),"X","-")</f>
        <v>-</v>
      </c>
      <c r="R39" s="22" t="s">
        <v>537</v>
      </c>
      <c r="S39" s="22" t="s">
        <v>9</v>
      </c>
      <c r="T39" s="22" t="s">
        <v>455</v>
      </c>
      <c r="W39" s="30" t="str">
        <f aca="false">SUBSTITUTE(SUBSTITUTE(IF(AND(F39="%",K39&lt;&gt;"AD",K39&lt;&gt;"MR"),"Error1","Ok")&amp;" "&amp;IF(AND(G39="%",L39&lt;&gt;"AD",L39&lt;&gt;"MR"),"Error2","Ok")&amp;" "&amp;IF(AND(H39="%",M39&lt;&gt;"AD",M39&lt;&gt;"MR"),"Error3","Ok")&amp;" "&amp;IF(AND(I39="%",N39&lt;&gt;"AD",N39&lt;&gt;"MR"),"Error4","Ok"),"Ok Ok Ok Ok","Passed"),"Ok","")</f>
        <v>Passed</v>
      </c>
      <c r="X39" s="28" t="str">
        <f aca="false">IF(W39&lt;&gt;"Passed","--- Error ---",SUBSTITUTE(SUBSTITUTE(SUBSTITUTE(SUBSTITUTE(SUBSTITUTE(SUBSTITUTE(SUBSTITUTE(SUBSTITUTE(SUBSTITUTE(SUBSTITUTE(SUBSTITUTE(SUBSTITUTE(SUBSTITUTE(SUBSTITUTE(SUBSTITUTE(SUBSTITUTE(SUBSTITUTE(SUBSTITUTE($X$1, "&lt;mnemonic&gt;",""""&amp;B39&amp;""""&amp;REPT(" ",5-LEN(B39))), "&lt;argnr&gt;",D39), "&lt;type1&gt;",VLOOKUP(F39,BR:BZ,9,0)), "&lt;type2&gt;",VLOOKUP(G39,BR:BZ,9,0)), "&lt;type3&gt;",VLOOKUP(H39,BR:BZ,9,0)), "&lt;type4&gt;",VLOOKUP(I39,BR:BZ,9,0)), "&lt;mode1&gt;",VLOOKUP(K39, CB:CG,6,0)),"&lt;mode2&gt;",VLOOKUP(L39,CB:CG,6,0)),"&lt;mode3&gt;",VLOOKUP(M39,CB:CG,6,0)),"&lt;mode4&gt;",VLOOKUP(N39,CB:CG,6,0)), "."," "), "&lt;desc&gt;",R39), "&lt;size&gt;",AU39), "&lt;comma&gt;",IF(B40=""," ",",")),"&lt;off1&gt;",IF(AQ39&lt;&gt;"",AQ39,"0"&amp;REPT(" ",5+AQ$1-1))),"&lt;off2&gt;",IF(AR39&lt;&gt;"",AR39,"0"&amp;REPT(" ",5+AR$1-1))),"&lt;off3&gt;",IF(AS39&lt;&gt;"",AS39,"0"&amp;REPT(" ",5+AS$1-1))),"&lt;off4&gt;",IF(AT39&lt;&gt;"",AT39,"0"&amp;REPT(" ",5+AT$1-1))))</f>
        <v>{ "DECi" ,1, ISIZ_IA   , {CpuDataType::Integer  ,(CpuDataType)0        ,(CpuDataType)0        ,(CpuDataType)0        }, {_AmdAddr,_AmdNull,_AmdNull,_AmdNull}, {AOFF_I,0      ,0       ,0        } }, //Decrement (Integer)</v>
      </c>
      <c r="Y39" s="31" t="s">
        <v>28</v>
      </c>
      <c r="Z39" s="22" t="str">
        <f aca="false">IF(F39&lt;&gt;".",IF(K39="MR","R",VLOOKUP(F39,$BR:$BT,3,0)),"")</f>
        <v>I</v>
      </c>
      <c r="AA39" s="22" t="str">
        <f aca="false">IF(G39&lt;&gt;".",IF(L39="MR","R",VLOOKUP(G39,$BR:$BT,3,0)),"")</f>
        <v/>
      </c>
      <c r="AB39" s="22" t="str">
        <f aca="false">IF(H39&lt;&gt;".",IF(M39="MR","R",VLOOKUP(H39,$BR:$BT,3,0)),"")</f>
        <v/>
      </c>
      <c r="AC39" s="22" t="str">
        <f aca="false">IF(I39&lt;&gt;".",IF(N39="MR","R",VLOOKUP(I39,$BR:$BT,3,0)),"")</f>
        <v/>
      </c>
      <c r="AD39" s="22" t="str">
        <f aca="false">IF(F39&lt;&gt;".",VLOOKUP(K39,$CB:$CC,2,0),"")</f>
        <v>A</v>
      </c>
      <c r="AE39" s="22" t="str">
        <f aca="false">IF(G39&lt;&gt;".",VLOOKUP(L39,$CB:$CC,2,0),"")</f>
        <v/>
      </c>
      <c r="AF39" s="22" t="str">
        <f aca="false">IF(H39&lt;&gt;".",VLOOKUP(M39,$CB:$CC,2,0),"")</f>
        <v/>
      </c>
      <c r="AG39" s="22" t="str">
        <f aca="false">IF(I39&lt;&gt;".",VLOOKUP(N39,$CB:$CC,2,0),"")</f>
        <v/>
      </c>
      <c r="AH39" s="22" t="str">
        <f aca="false">IF(AD39&lt;&gt;"",IF(OR(AD39="A",AD39="I"),"SZA",VLOOKUP(Z39,$BT$3:$BU$16,2,0)),"")</f>
        <v>SZA</v>
      </c>
      <c r="AI39" s="22" t="str">
        <f aca="false">IF(AE39&lt;&gt;"",IF(OR(AE39="A",AE39="I"),"SZA",VLOOKUP(AA39,$BT$3:$BU$16,2,0)),"")</f>
        <v/>
      </c>
      <c r="AJ39" s="22" t="str">
        <f aca="false">IF(AF39&lt;&gt;"",IF(OR(AF39="A",AF39="I"),"SZA",VLOOKUP(AB39,$BT$3:$BU$16,2,0)),"")</f>
        <v/>
      </c>
      <c r="AK39" s="22" t="str">
        <f aca="false">IF(AG39&lt;&gt;"",IF(OR(AG39="A",AG39="I"),"SZA",VLOOKUP(AC39,$BT$3:$BU$16,2,0)),"")</f>
        <v/>
      </c>
      <c r="AL39" s="22" t="str">
        <f aca="false">IF(AD39&lt;&gt;"","I","")</f>
        <v>I</v>
      </c>
      <c r="AM39" s="22" t="str">
        <f aca="false">SUBSTITUTE(IF(AE39&lt;&gt;"",AL39&amp;"+"&amp;AH39,""),"+SZ","")</f>
        <v/>
      </c>
      <c r="AN39" s="22" t="str">
        <f aca="false">SUBSTITUTE(IF(AF39&lt;&gt;"",AM39&amp;"+"&amp;AI39,""),"+SZ","")</f>
        <v/>
      </c>
      <c r="AO39" s="22" t="str">
        <f aca="false">SUBSTITUTE(IF(AG39&lt;&gt;"",AN39&amp;"+"&amp;AJ39,""),"+SZ","")</f>
        <v/>
      </c>
      <c r="AP39" s="22" t="str">
        <f aca="false">SUBSTITUTE("I"&amp;IF(AH39&lt;&gt;"","+"&amp;AH39,"")&amp;IF(AI39&lt;&gt;"","+"&amp;AI39,"")&amp;IF(AJ39&lt;&gt;"","+"&amp;AJ39,"")&amp;IF(AK39&lt;&gt;"","+"&amp;AK39,""),"+SZ","")</f>
        <v>IA</v>
      </c>
      <c r="AQ39" s="22" t="str">
        <f aca="false">IF(Z39&lt;&gt;"","AOFF_"&amp;AL39&amp;REPT(" ",AQ$1-LEN(AL39)),"")</f>
        <v>AOFF_I</v>
      </c>
      <c r="AR39" s="22" t="str">
        <f aca="false">IF(AA39&lt;&gt;"","AOFF_"&amp;AM39&amp;REPT(" ",AR$1-LEN(AM39)),"")</f>
        <v/>
      </c>
      <c r="AS39" s="22" t="str">
        <f aca="false">IF(AB39&lt;&gt;"","AOFF_"&amp;AN39&amp;REPT(" ",AS$1-LEN(AN39)),"")</f>
        <v/>
      </c>
      <c r="AT39" s="22" t="str">
        <f aca="false">IF(AC39&lt;&gt;"","AOFF_"&amp;AO39&amp;REPT(" ",AT$1-LEN(AO39)),"")</f>
        <v/>
      </c>
      <c r="AU39" s="22" t="str">
        <f aca="false">"ISIZ_"&amp;AP39&amp;REPT(" ",$AU$1-LEN(AP39))</f>
        <v>ISIZ_IA   </v>
      </c>
      <c r="AV39" s="26" t="n">
        <f aca="false">IF(Z39&lt;&gt;"",6,"")</f>
        <v>6</v>
      </c>
      <c r="AW39" s="26" t="str">
        <f aca="false">IF(AA39&lt;&gt;"",AV39+VLOOKUP(AH39,$BU$2:$BV$17,2,0),"")</f>
        <v/>
      </c>
      <c r="AX39" s="26" t="str">
        <f aca="false">IF(AB39&lt;&gt;"",AW39+VLOOKUP(AI39,$BU$2:$BV$17,2,0),"")</f>
        <v/>
      </c>
      <c r="AY39" s="26" t="str">
        <f aca="false">IF(AC39&lt;&gt;"",AX39+VLOOKUP(AJ39,$BU$2:$BV$17,2,0),"")</f>
        <v/>
      </c>
      <c r="AZ39" s="26" t="n">
        <f aca="false">6+IF(Z39&lt;&gt;"",VLOOKUP(AH39,$BU$2:$BV$17,2,0),0)+IF(AA39&lt;&gt;"",VLOOKUP(AI39,$BU$2:$BV$17,2,0),0)+IF(AB39&lt;&gt;"",VLOOKUP(AJ39,$BU$2:$BV$17,2,0),0)+IF(AC39&lt;&gt;"",VLOOKUP(AK39,$BU$2:$BV$17,2,0),0)</f>
        <v>10</v>
      </c>
      <c r="BA39" s="26" t="n">
        <f aca="false">IF(Z39&lt;&gt;"",10,"")</f>
        <v>10</v>
      </c>
      <c r="BB39" s="26" t="str">
        <f aca="false">IF(AA39&lt;&gt;"",BA39+VLOOKUP(AH39,$BU$2:$BW$17,3,0),"")</f>
        <v/>
      </c>
      <c r="BC39" s="26" t="str">
        <f aca="false">IF(AB39&lt;&gt;"",BB39+VLOOKUP(AI39,$BU$2:$BW$17,3,0),"")</f>
        <v/>
      </c>
      <c r="BD39" s="26" t="str">
        <f aca="false">IF(AC39&lt;&gt;"",BC39+VLOOKUP(AJ39,$BU$2:$BW$17,3,0),"")</f>
        <v/>
      </c>
      <c r="BE39" s="26" t="n">
        <f aca="false">10+IF(Z39&lt;&gt;"",VLOOKUP(AH39,$BU$2:$BW$17,3,0),0)+IF(AA39&lt;&gt;"",VLOOKUP(AI39,$BU$2:$BW$17,3,0),0)+IF(AB39&lt;&gt;"",VLOOKUP(AJ39,$BU$2:$BW$17,3,0),0)+IF(AC39&lt;&gt;"",VLOOKUP(AK39,$BU$2:$BW$17,3,0),0)</f>
        <v>18</v>
      </c>
      <c r="BF39" s="36" t="str">
        <f aca="false">IF(AV39&lt;&gt;"","#define "&amp;AQ39&amp;" "&amp;AV39&amp;"&lt;end&gt; ","")&amp;IF(AW39&lt;&gt;"","#define "&amp;AR39&amp;" "&amp;AW39&amp;"&lt;end&gt; ","")&amp;IF(AX39&lt;&gt;"","#define "&amp;AS39&amp;" "&amp;AX39&amp;"&lt;end&gt; ","")&amp;IF(AY39&lt;&gt;"","#define "&amp;AT39&amp;" "&amp;AY39&amp;"&lt;end&gt; ","")&amp;"#define "&amp;AU39&amp;" "&amp;AZ39&amp;"&lt;end&gt;"</f>
        <v>#define AOFF_I 6&lt;end&gt; #define ISIZ_IA    10&lt;end&gt;</v>
      </c>
      <c r="BG39" s="36" t="str">
        <f aca="false">IF(BA39&lt;&gt;"","#define "&amp;AQ39&amp;" "&amp;BA39&amp;"&lt;end&gt; ","")&amp;IF(BB39&lt;&gt;"","#define "&amp;AR39&amp;" "&amp;BB39&amp;"&lt;end&gt; ","")&amp;IF(BC39&lt;&gt;"","#define "&amp;AS39&amp;" "&amp;BC39&amp;"&lt;end&gt; ","")&amp;IF(BD39&lt;&gt;"","#define "&amp;AT39&amp;" "&amp;BD39&amp;"&lt;end&gt; ","")&amp;"#define "&amp;AU39&amp;" "&amp;BE39&amp;"&lt;end&gt;"</f>
        <v>#define AOFF_I 10&lt;end&gt; #define ISIZ_IA    18&lt;end&gt;</v>
      </c>
      <c r="BH39" s="22" t="str">
        <f aca="false">"INSTDECODE_"&amp;D39&amp;IF(D39&lt;&gt;0,"_"&amp;CONCATENATE(Z39,AA39,AB39,AC39)&amp;"_"&amp;CONCATENATE(AD39,AE39,AF39,AG39),"")</f>
        <v>INSTDECODE_1_I_A</v>
      </c>
      <c r="BI39" s="22" t="n">
        <f aca="false">LEN(BH39)</f>
        <v>16</v>
      </c>
      <c r="BJ39" s="22" t="str">
        <f aca="false">IF(Z39&lt;&gt;"","DECODE_"&amp;VLOOKUP(AD39,$CC:$CD,2,0)&amp;"("&amp;BJ$2&amp;","&amp;IF(K39="MR","REF",VLOOKUP(F39,$BR:$BS,2,0))&amp;",Cpu"&amp;PROPER(IF(K39="MR","REF",VLOOKUP(F39,$BR:$BS,2,0)))&amp;","&amp;AQ39&amp;"); ", "")</f>
        <v>DECODE_ADR(1,INT,CpuInt,AOFF_I); </v>
      </c>
      <c r="BK39" s="22" t="str">
        <f aca="false">IF(AA39&lt;&gt;"","DECODE_"&amp;VLOOKUP(AE39,$CC:$CD,2,0)&amp;"("&amp;BK$2&amp;","&amp;IF(L39="MR","REF",VLOOKUP(G39,$BR:$BS,2,0))&amp;",Cpu"&amp;PROPER(IF(L39="MR","REF",VLOOKUP(G39,$BR:$BS,2,0)))&amp;","&amp;AR39&amp;"); ", "")</f>
        <v/>
      </c>
      <c r="BL39" s="22" t="str">
        <f aca="false">IF(AB39&lt;&gt;"","DECODE_"&amp;VLOOKUP(AF39,$CC:$CD,2,0)&amp;"("&amp;BL$2&amp;","&amp;IF(M39="MR","REF",VLOOKUP(H39,$BR:$BS,2,0))&amp;",Cpu"&amp;PROPER(IF(M39="MR","REF",VLOOKUP(H39,$BR:$BS,2,0)))&amp;","&amp;AS39&amp;"); ", "")</f>
        <v/>
      </c>
      <c r="BM39" s="22" t="str">
        <f aca="false">IF(AC39&lt;&gt;"","DECODE_"&amp;VLOOKUP(AG39,$CC:$CD,2,0)&amp;"("&amp;BM$2&amp;","&amp;IF(N39="MR","REF",VLOOKUP(I39,$BR:$BS,2,0))&amp;",Cpu"&amp;PROPER(IF(N39="MR","REF",VLOOKUP(I39,$BR:$BS,2,0)))&amp;","&amp;AT39&amp;"); ", "")</f>
        <v/>
      </c>
      <c r="BN39" s="22" t="str">
        <f aca="false">IF(ISERROR(VLOOKUP(BO39,BO$2:BO38,1,0))=0,"X","")</f>
        <v>X</v>
      </c>
      <c r="BO39" s="22" t="str">
        <f aca="false">SUBSTITUTE("#define "&amp;BH39&amp;REPT(" ",28-LEN(BH39))&amp;BJ39&amp;BK39&amp;BL39&amp;BM39,"%","D")</f>
        <v>#define INSTDECODE_1_I_A            DECODE_ADR(1,INT,CpuInt,AOFF_I); </v>
      </c>
      <c r="BP39" s="22" t="str">
        <f aca="false">"#define "&amp;SUBSTITUTE(BH39,"INSTDECODE_",IF(P39="X","JMP_","")&amp;IF(Q39="X","CONST_","")&amp;"INSTEND_")&amp;IF(Q39="X",REPT(" ",20-LEN(BH39)),IF(P39="X",REPT(" ",22-LEN(BH39)),REPT(" ",26-LEN(BH39))))&amp;" "&amp;IF(P39="X","","IP+="&amp;TRIM(AU39)&amp;"; "&amp;REPT(" ",10-LEN(TRIM(AU39))))&amp;IF(Q39="X","CONST_INST_DISPATCH;","PROG_INST_DISPATCH;")</f>
        <v>#define INSTEND_1_I_A           IP+=ISIZ_IA;    PROG_INST_DISPATCH;</v>
      </c>
      <c r="BQ39" s="22" t="str">
        <f aca="false">""</f>
        <v/>
      </c>
    </row>
    <row r="40" customFormat="false" ht="15.95" hidden="false" customHeight="true" outlineLevel="0" collapsed="false">
      <c r="A40" s="22" t="s">
        <v>451</v>
      </c>
      <c r="B40" s="22" t="s">
        <v>215</v>
      </c>
      <c r="C40" s="26" t="s">
        <v>29</v>
      </c>
      <c r="D40" s="27" t="n">
        <f aca="false">4-COUNTIF(F40:I40,".")</f>
        <v>1</v>
      </c>
      <c r="E40" s="27" t="str">
        <f aca="false">IF(ISERROR(SEARCH("Z",F40&amp;G40&amp;H40&amp;I40))=0,"X","-")</f>
        <v>-</v>
      </c>
      <c r="F40" s="26" t="s">
        <v>474</v>
      </c>
      <c r="G40" s="26" t="s">
        <v>28</v>
      </c>
      <c r="H40" s="26" t="s">
        <v>28</v>
      </c>
      <c r="I40" s="26" t="s">
        <v>28</v>
      </c>
      <c r="J40" s="27" t="str">
        <f aca="false">IF(OR(ISERROR(SEARCH(MID($J$2,1,1),F40&amp;G40&amp;H40&amp;I40))=0,ISERROR(SEARCH(MID($J$2,2,1),F40&amp;G40&amp;H40&amp;I40))=0),"X","-")</f>
        <v>-</v>
      </c>
      <c r="K40" s="26" t="s">
        <v>453</v>
      </c>
      <c r="L40" s="26" t="s">
        <v>28</v>
      </c>
      <c r="M40" s="26" t="s">
        <v>28</v>
      </c>
      <c r="N40" s="26" t="s">
        <v>28</v>
      </c>
      <c r="O40" s="28" t="str">
        <f aca="false">IF(OR(K40=$O$2,L40=$O$2,M40=$O$2,N40=$O$2),"X","-")</f>
        <v>-</v>
      </c>
      <c r="R40" s="22" t="s">
        <v>538</v>
      </c>
      <c r="S40" s="22" t="s">
        <v>9</v>
      </c>
      <c r="T40" s="22" t="s">
        <v>455</v>
      </c>
      <c r="W40" s="30" t="str">
        <f aca="false">SUBSTITUTE(SUBSTITUTE(IF(AND(F40="%",K40&lt;&gt;"AD",K40&lt;&gt;"MR"),"Error1","Ok")&amp;" "&amp;IF(AND(G40="%",L40&lt;&gt;"AD",L40&lt;&gt;"MR"),"Error2","Ok")&amp;" "&amp;IF(AND(H40="%",M40&lt;&gt;"AD",M40&lt;&gt;"MR"),"Error3","Ok")&amp;" "&amp;IF(AND(I40="%",N40&lt;&gt;"AD",N40&lt;&gt;"MR"),"Error4","Ok"),"Ok Ok Ok Ok","Passed"),"Ok","")</f>
        <v>Passed</v>
      </c>
      <c r="X40" s="28" t="str">
        <f aca="false">IF(W40&lt;&gt;"Passed","--- Error ---",SUBSTITUTE(SUBSTITUTE(SUBSTITUTE(SUBSTITUTE(SUBSTITUTE(SUBSTITUTE(SUBSTITUTE(SUBSTITUTE(SUBSTITUTE(SUBSTITUTE(SUBSTITUTE(SUBSTITUTE(SUBSTITUTE(SUBSTITUTE(SUBSTITUTE(SUBSTITUTE(SUBSTITUTE(SUBSTITUTE($X$1, "&lt;mnemonic&gt;",""""&amp;B40&amp;""""&amp;REPT(" ",5-LEN(B40))), "&lt;argnr&gt;",D40), "&lt;type1&gt;",VLOOKUP(F40,BR:BZ,9,0)), "&lt;type2&gt;",VLOOKUP(G40,BR:BZ,9,0)), "&lt;type3&gt;",VLOOKUP(H40,BR:BZ,9,0)), "&lt;type4&gt;",VLOOKUP(I40,BR:BZ,9,0)), "&lt;mode1&gt;",VLOOKUP(K40, CB:CG,6,0)),"&lt;mode2&gt;",VLOOKUP(L40,CB:CG,6,0)),"&lt;mode3&gt;",VLOOKUP(M40,CB:CG,6,0)),"&lt;mode4&gt;",VLOOKUP(N40,CB:CG,6,0)), "."," "), "&lt;desc&gt;",R40), "&lt;size&gt;",AU40), "&lt;comma&gt;",IF(B41=""," ",",")),"&lt;off1&gt;",IF(AQ40&lt;&gt;"",AQ40,"0"&amp;REPT(" ",5+AQ$1-1))),"&lt;off2&gt;",IF(AR40&lt;&gt;"",AR40,"0"&amp;REPT(" ",5+AR$1-1))),"&lt;off3&gt;",IF(AS40&lt;&gt;"",AS40,"0"&amp;REPT(" ",5+AS$1-1))),"&lt;off4&gt;",IF(AT40&lt;&gt;"",AT40,"0"&amp;REPT(" ",5+AT$1-1))))</f>
        <v>{ "DECl" ,1, ISIZ_IA   , {CpuDataType::Long     ,(CpuDataType)0        ,(CpuDataType)0        ,(CpuDataType)0        }, {_AmdAddr,_AmdNull,_AmdNull,_AmdNull}, {AOFF_I,0      ,0       ,0        } }, //Decrement (Long)</v>
      </c>
      <c r="Y40" s="31" t="s">
        <v>28</v>
      </c>
      <c r="Z40" s="22" t="str">
        <f aca="false">IF(F40&lt;&gt;".",IF(K40="MR","R",VLOOKUP(F40,$BR:$BT,3,0)),"")</f>
        <v>L</v>
      </c>
      <c r="AA40" s="22" t="str">
        <f aca="false">IF(G40&lt;&gt;".",IF(L40="MR","R",VLOOKUP(G40,$BR:$BT,3,0)),"")</f>
        <v/>
      </c>
      <c r="AB40" s="22" t="str">
        <f aca="false">IF(H40&lt;&gt;".",IF(M40="MR","R",VLOOKUP(H40,$BR:$BT,3,0)),"")</f>
        <v/>
      </c>
      <c r="AC40" s="22" t="str">
        <f aca="false">IF(I40&lt;&gt;".",IF(N40="MR","R",VLOOKUP(I40,$BR:$BT,3,0)),"")</f>
        <v/>
      </c>
      <c r="AD40" s="22" t="str">
        <f aca="false">IF(F40&lt;&gt;".",VLOOKUP(K40,$CB:$CC,2,0),"")</f>
        <v>A</v>
      </c>
      <c r="AE40" s="22" t="str">
        <f aca="false">IF(G40&lt;&gt;".",VLOOKUP(L40,$CB:$CC,2,0),"")</f>
        <v/>
      </c>
      <c r="AF40" s="22" t="str">
        <f aca="false">IF(H40&lt;&gt;".",VLOOKUP(M40,$CB:$CC,2,0),"")</f>
        <v/>
      </c>
      <c r="AG40" s="22" t="str">
        <f aca="false">IF(I40&lt;&gt;".",VLOOKUP(N40,$CB:$CC,2,0),"")</f>
        <v/>
      </c>
      <c r="AH40" s="22" t="str">
        <f aca="false">IF(AD40&lt;&gt;"",IF(OR(AD40="A",AD40="I"),"SZA",VLOOKUP(Z40,$BT$3:$BU$16,2,0)),"")</f>
        <v>SZA</v>
      </c>
      <c r="AI40" s="22" t="str">
        <f aca="false">IF(AE40&lt;&gt;"",IF(OR(AE40="A",AE40="I"),"SZA",VLOOKUP(AA40,$BT$3:$BU$16,2,0)),"")</f>
        <v/>
      </c>
      <c r="AJ40" s="22" t="str">
        <f aca="false">IF(AF40&lt;&gt;"",IF(OR(AF40="A",AF40="I"),"SZA",VLOOKUP(AB40,$BT$3:$BU$16,2,0)),"")</f>
        <v/>
      </c>
      <c r="AK40" s="22" t="str">
        <f aca="false">IF(AG40&lt;&gt;"",IF(OR(AG40="A",AG40="I"),"SZA",VLOOKUP(AC40,$BT$3:$BU$16,2,0)),"")</f>
        <v/>
      </c>
      <c r="AL40" s="22" t="str">
        <f aca="false">IF(AD40&lt;&gt;"","I","")</f>
        <v>I</v>
      </c>
      <c r="AM40" s="22" t="str">
        <f aca="false">SUBSTITUTE(IF(AE40&lt;&gt;"",AL40&amp;"+"&amp;AH40,""),"+SZ","")</f>
        <v/>
      </c>
      <c r="AN40" s="22" t="str">
        <f aca="false">SUBSTITUTE(IF(AF40&lt;&gt;"",AM40&amp;"+"&amp;AI40,""),"+SZ","")</f>
        <v/>
      </c>
      <c r="AO40" s="22" t="str">
        <f aca="false">SUBSTITUTE(IF(AG40&lt;&gt;"",AN40&amp;"+"&amp;AJ40,""),"+SZ","")</f>
        <v/>
      </c>
      <c r="AP40" s="22" t="str">
        <f aca="false">SUBSTITUTE("I"&amp;IF(AH40&lt;&gt;"","+"&amp;AH40,"")&amp;IF(AI40&lt;&gt;"","+"&amp;AI40,"")&amp;IF(AJ40&lt;&gt;"","+"&amp;AJ40,"")&amp;IF(AK40&lt;&gt;"","+"&amp;AK40,""),"+SZ","")</f>
        <v>IA</v>
      </c>
      <c r="AQ40" s="22" t="str">
        <f aca="false">IF(Z40&lt;&gt;"","AOFF_"&amp;AL40&amp;REPT(" ",AQ$1-LEN(AL40)),"")</f>
        <v>AOFF_I</v>
      </c>
      <c r="AR40" s="22" t="str">
        <f aca="false">IF(AA40&lt;&gt;"","AOFF_"&amp;AM40&amp;REPT(" ",AR$1-LEN(AM40)),"")</f>
        <v/>
      </c>
      <c r="AS40" s="22" t="str">
        <f aca="false">IF(AB40&lt;&gt;"","AOFF_"&amp;AN40&amp;REPT(" ",AS$1-LEN(AN40)),"")</f>
        <v/>
      </c>
      <c r="AT40" s="22" t="str">
        <f aca="false">IF(AC40&lt;&gt;"","AOFF_"&amp;AO40&amp;REPT(" ",AT$1-LEN(AO40)),"")</f>
        <v/>
      </c>
      <c r="AU40" s="22" t="str">
        <f aca="false">"ISIZ_"&amp;AP40&amp;REPT(" ",$AU$1-LEN(AP40))</f>
        <v>ISIZ_IA   </v>
      </c>
      <c r="AV40" s="26" t="n">
        <f aca="false">IF(Z40&lt;&gt;"",6,"")</f>
        <v>6</v>
      </c>
      <c r="AW40" s="26" t="str">
        <f aca="false">IF(AA40&lt;&gt;"",AV40+VLOOKUP(AH40,$BU$2:$BV$17,2,0),"")</f>
        <v/>
      </c>
      <c r="AX40" s="26" t="str">
        <f aca="false">IF(AB40&lt;&gt;"",AW40+VLOOKUP(AI40,$BU$2:$BV$17,2,0),"")</f>
        <v/>
      </c>
      <c r="AY40" s="26" t="str">
        <f aca="false">IF(AC40&lt;&gt;"",AX40+VLOOKUP(AJ40,$BU$2:$BV$17,2,0),"")</f>
        <v/>
      </c>
      <c r="AZ40" s="26" t="n">
        <f aca="false">6+IF(Z40&lt;&gt;"",VLOOKUP(AH40,$BU$2:$BV$17,2,0),0)+IF(AA40&lt;&gt;"",VLOOKUP(AI40,$BU$2:$BV$17,2,0),0)+IF(AB40&lt;&gt;"",VLOOKUP(AJ40,$BU$2:$BV$17,2,0),0)+IF(AC40&lt;&gt;"",VLOOKUP(AK40,$BU$2:$BV$17,2,0),0)</f>
        <v>10</v>
      </c>
      <c r="BA40" s="26" t="n">
        <f aca="false">IF(Z40&lt;&gt;"",10,"")</f>
        <v>10</v>
      </c>
      <c r="BB40" s="26" t="str">
        <f aca="false">IF(AA40&lt;&gt;"",BA40+VLOOKUP(AH40,$BU$2:$BW$17,3,0),"")</f>
        <v/>
      </c>
      <c r="BC40" s="26" t="str">
        <f aca="false">IF(AB40&lt;&gt;"",BB40+VLOOKUP(AI40,$BU$2:$BW$17,3,0),"")</f>
        <v/>
      </c>
      <c r="BD40" s="26" t="str">
        <f aca="false">IF(AC40&lt;&gt;"",BC40+VLOOKUP(AJ40,$BU$2:$BW$17,3,0),"")</f>
        <v/>
      </c>
      <c r="BE40" s="26" t="n">
        <f aca="false">10+IF(Z40&lt;&gt;"",VLOOKUP(AH40,$BU$2:$BW$17,3,0),0)+IF(AA40&lt;&gt;"",VLOOKUP(AI40,$BU$2:$BW$17,3,0),0)+IF(AB40&lt;&gt;"",VLOOKUP(AJ40,$BU$2:$BW$17,3,0),0)+IF(AC40&lt;&gt;"",VLOOKUP(AK40,$BU$2:$BW$17,3,0),0)</f>
        <v>18</v>
      </c>
      <c r="BF40" s="36" t="str">
        <f aca="false">IF(AV40&lt;&gt;"","#define "&amp;AQ40&amp;" "&amp;AV40&amp;"&lt;end&gt; ","")&amp;IF(AW40&lt;&gt;"","#define "&amp;AR40&amp;" "&amp;AW40&amp;"&lt;end&gt; ","")&amp;IF(AX40&lt;&gt;"","#define "&amp;AS40&amp;" "&amp;AX40&amp;"&lt;end&gt; ","")&amp;IF(AY40&lt;&gt;"","#define "&amp;AT40&amp;" "&amp;AY40&amp;"&lt;end&gt; ","")&amp;"#define "&amp;AU40&amp;" "&amp;AZ40&amp;"&lt;end&gt;"</f>
        <v>#define AOFF_I 6&lt;end&gt; #define ISIZ_IA    10&lt;end&gt;</v>
      </c>
      <c r="BG40" s="36" t="str">
        <f aca="false">IF(BA40&lt;&gt;"","#define "&amp;AQ40&amp;" "&amp;BA40&amp;"&lt;end&gt; ","")&amp;IF(BB40&lt;&gt;"","#define "&amp;AR40&amp;" "&amp;BB40&amp;"&lt;end&gt; ","")&amp;IF(BC40&lt;&gt;"","#define "&amp;AS40&amp;" "&amp;BC40&amp;"&lt;end&gt; ","")&amp;IF(BD40&lt;&gt;"","#define "&amp;AT40&amp;" "&amp;BD40&amp;"&lt;end&gt; ","")&amp;"#define "&amp;AU40&amp;" "&amp;BE40&amp;"&lt;end&gt;"</f>
        <v>#define AOFF_I 10&lt;end&gt; #define ISIZ_IA    18&lt;end&gt;</v>
      </c>
      <c r="BH40" s="22" t="str">
        <f aca="false">"INSTDECODE_"&amp;D40&amp;IF(D40&lt;&gt;0,"_"&amp;CONCATENATE(Z40,AA40,AB40,AC40)&amp;"_"&amp;CONCATENATE(AD40,AE40,AF40,AG40),"")</f>
        <v>INSTDECODE_1_L_A</v>
      </c>
      <c r="BI40" s="22" t="n">
        <f aca="false">LEN(BH40)</f>
        <v>16</v>
      </c>
      <c r="BJ40" s="22" t="str">
        <f aca="false">IF(Z40&lt;&gt;"","DECODE_"&amp;VLOOKUP(AD40,$CC:$CD,2,0)&amp;"("&amp;BJ$2&amp;","&amp;IF(K40="MR","REF",VLOOKUP(F40,$BR:$BS,2,0))&amp;",Cpu"&amp;PROPER(IF(K40="MR","REF",VLOOKUP(F40,$BR:$BS,2,0)))&amp;","&amp;AQ40&amp;"); ", "")</f>
        <v>DECODE_ADR(1,LON,CpuLon,AOFF_I); </v>
      </c>
      <c r="BK40" s="22" t="str">
        <f aca="false">IF(AA40&lt;&gt;"","DECODE_"&amp;VLOOKUP(AE40,$CC:$CD,2,0)&amp;"("&amp;BK$2&amp;","&amp;IF(L40="MR","REF",VLOOKUP(G40,$BR:$BS,2,0))&amp;",Cpu"&amp;PROPER(IF(L40="MR","REF",VLOOKUP(G40,$BR:$BS,2,0)))&amp;","&amp;AR40&amp;"); ", "")</f>
        <v/>
      </c>
      <c r="BL40" s="22" t="str">
        <f aca="false">IF(AB40&lt;&gt;"","DECODE_"&amp;VLOOKUP(AF40,$CC:$CD,2,0)&amp;"("&amp;BL$2&amp;","&amp;IF(M40="MR","REF",VLOOKUP(H40,$BR:$BS,2,0))&amp;",Cpu"&amp;PROPER(IF(M40="MR","REF",VLOOKUP(H40,$BR:$BS,2,0)))&amp;","&amp;AS40&amp;"); ", "")</f>
        <v/>
      </c>
      <c r="BM40" s="22" t="str">
        <f aca="false">IF(AC40&lt;&gt;"","DECODE_"&amp;VLOOKUP(AG40,$CC:$CD,2,0)&amp;"("&amp;BM$2&amp;","&amp;IF(N40="MR","REF",VLOOKUP(I40,$BR:$BS,2,0))&amp;",Cpu"&amp;PROPER(IF(N40="MR","REF",VLOOKUP(I40,$BR:$BS,2,0)))&amp;","&amp;AT40&amp;"); ", "")</f>
        <v/>
      </c>
      <c r="BN40" s="22" t="str">
        <f aca="false">IF(ISERROR(VLOOKUP(BO40,BO$2:BO39,1,0))=0,"X","")</f>
        <v>X</v>
      </c>
      <c r="BO40" s="22" t="str">
        <f aca="false">SUBSTITUTE("#define "&amp;BH40&amp;REPT(" ",28-LEN(BH40))&amp;BJ40&amp;BK40&amp;BL40&amp;BM40,"%","D")</f>
        <v>#define INSTDECODE_1_L_A            DECODE_ADR(1,LON,CpuLon,AOFF_I); </v>
      </c>
      <c r="BP40" s="22" t="str">
        <f aca="false">"#define "&amp;SUBSTITUTE(BH40,"INSTDECODE_",IF(P40="X","JMP_","")&amp;IF(Q40="X","CONST_","")&amp;"INSTEND_")&amp;IF(Q40="X",REPT(" ",20-LEN(BH40)),IF(P40="X",REPT(" ",22-LEN(BH40)),REPT(" ",26-LEN(BH40))))&amp;" "&amp;IF(P40="X","","IP+="&amp;TRIM(AU40)&amp;"; "&amp;REPT(" ",10-LEN(TRIM(AU40))))&amp;IF(Q40="X","CONST_INST_DISPATCH;","PROG_INST_DISPATCH;")</f>
        <v>#define INSTEND_1_L_A           IP+=ISIZ_IA;    PROG_INST_DISPATCH;</v>
      </c>
      <c r="BQ40" s="22" t="str">
        <f aca="false">""</f>
        <v/>
      </c>
    </row>
    <row r="41" customFormat="false" ht="15.95" hidden="false" customHeight="true" outlineLevel="0" collapsed="false">
      <c r="A41" s="22" t="s">
        <v>451</v>
      </c>
      <c r="B41" s="22" t="s">
        <v>216</v>
      </c>
      <c r="C41" s="26" t="s">
        <v>29</v>
      </c>
      <c r="D41" s="27" t="n">
        <f aca="false">4-COUNTIF(F41:I41,".")</f>
        <v>1</v>
      </c>
      <c r="E41" s="27" t="str">
        <f aca="false">IF(ISERROR(SEARCH("Z",F41&amp;G41&amp;H41&amp;I41))=0,"X","-")</f>
        <v>-</v>
      </c>
      <c r="F41" s="26" t="s">
        <v>478</v>
      </c>
      <c r="G41" s="26" t="s">
        <v>28</v>
      </c>
      <c r="H41" s="26" t="s">
        <v>28</v>
      </c>
      <c r="I41" s="26" t="s">
        <v>28</v>
      </c>
      <c r="J41" s="27" t="str">
        <f aca="false">IF(OR(ISERROR(SEARCH(MID($J$2,1,1),F41&amp;G41&amp;H41&amp;I41))=0,ISERROR(SEARCH(MID($J$2,2,1),F41&amp;G41&amp;H41&amp;I41))=0),"X","-")</f>
        <v>-</v>
      </c>
      <c r="K41" s="26" t="s">
        <v>453</v>
      </c>
      <c r="L41" s="26" t="s">
        <v>28</v>
      </c>
      <c r="M41" s="26" t="s">
        <v>28</v>
      </c>
      <c r="N41" s="26" t="s">
        <v>28</v>
      </c>
      <c r="O41" s="28" t="str">
        <f aca="false">IF(OR(K41=$O$2,L41=$O$2,M41=$O$2,N41=$O$2),"X","-")</f>
        <v>-</v>
      </c>
      <c r="R41" s="22" t="s">
        <v>539</v>
      </c>
      <c r="S41" s="22" t="s">
        <v>9</v>
      </c>
      <c r="T41" s="22" t="s">
        <v>455</v>
      </c>
      <c r="W41" s="30" t="str">
        <f aca="false">SUBSTITUTE(SUBSTITUTE(IF(AND(F41="%",K41&lt;&gt;"AD",K41&lt;&gt;"MR"),"Error1","Ok")&amp;" "&amp;IF(AND(G41="%",L41&lt;&gt;"AD",L41&lt;&gt;"MR"),"Error2","Ok")&amp;" "&amp;IF(AND(H41="%",M41&lt;&gt;"AD",M41&lt;&gt;"MR"),"Error3","Ok")&amp;" "&amp;IF(AND(I41="%",N41&lt;&gt;"AD",N41&lt;&gt;"MR"),"Error4","Ok"),"Ok Ok Ok Ok","Passed"),"Ok","")</f>
        <v>Passed</v>
      </c>
      <c r="X41" s="28" t="str">
        <f aca="false">IF(W41&lt;&gt;"Passed","--- Error ---",SUBSTITUTE(SUBSTITUTE(SUBSTITUTE(SUBSTITUTE(SUBSTITUTE(SUBSTITUTE(SUBSTITUTE(SUBSTITUTE(SUBSTITUTE(SUBSTITUTE(SUBSTITUTE(SUBSTITUTE(SUBSTITUTE(SUBSTITUTE(SUBSTITUTE(SUBSTITUTE(SUBSTITUTE(SUBSTITUTE($X$1, "&lt;mnemonic&gt;",""""&amp;B41&amp;""""&amp;REPT(" ",5-LEN(B41))), "&lt;argnr&gt;",D41), "&lt;type1&gt;",VLOOKUP(F41,BR:BZ,9,0)), "&lt;type2&gt;",VLOOKUP(G41,BR:BZ,9,0)), "&lt;type3&gt;",VLOOKUP(H41,BR:BZ,9,0)), "&lt;type4&gt;",VLOOKUP(I41,BR:BZ,9,0)), "&lt;mode1&gt;",VLOOKUP(K41, CB:CG,6,0)),"&lt;mode2&gt;",VLOOKUP(L41,CB:CG,6,0)),"&lt;mode3&gt;",VLOOKUP(M41,CB:CG,6,0)),"&lt;mode4&gt;",VLOOKUP(N41,CB:CG,6,0)), "."," "), "&lt;desc&gt;",R41), "&lt;size&gt;",AU41), "&lt;comma&gt;",IF(B42=""," ",",")),"&lt;off1&gt;",IF(AQ41&lt;&gt;"",AQ41,"0"&amp;REPT(" ",5+AQ$1-1))),"&lt;off2&gt;",IF(AR41&lt;&gt;"",AR41,"0"&amp;REPT(" ",5+AR$1-1))),"&lt;off3&gt;",IF(AS41&lt;&gt;"",AS41,"0"&amp;REPT(" ",5+AS$1-1))),"&lt;off4&gt;",IF(AT41&lt;&gt;"",AT41,"0"&amp;REPT(" ",5+AT$1-1))))</f>
        <v>{ "DECf" ,1, ISIZ_IA   , {CpuDataType::Float    ,(CpuDataType)0        ,(CpuDataType)0        ,(CpuDataType)0        }, {_AmdAddr,_AmdNull,_AmdNull,_AmdNull}, {AOFF_I,0      ,0       ,0        } }, //Decrement (Float)</v>
      </c>
      <c r="Y41" s="31" t="s">
        <v>28</v>
      </c>
      <c r="Z41" s="22" t="str">
        <f aca="false">IF(F41&lt;&gt;".",IF(K41="MR","R",VLOOKUP(F41,$BR:$BT,3,0)),"")</f>
        <v>F</v>
      </c>
      <c r="AA41" s="22" t="str">
        <f aca="false">IF(G41&lt;&gt;".",IF(L41="MR","R",VLOOKUP(G41,$BR:$BT,3,0)),"")</f>
        <v/>
      </c>
      <c r="AB41" s="22" t="str">
        <f aca="false">IF(H41&lt;&gt;".",IF(M41="MR","R",VLOOKUP(H41,$BR:$BT,3,0)),"")</f>
        <v/>
      </c>
      <c r="AC41" s="22" t="str">
        <f aca="false">IF(I41&lt;&gt;".",IF(N41="MR","R",VLOOKUP(I41,$BR:$BT,3,0)),"")</f>
        <v/>
      </c>
      <c r="AD41" s="22" t="str">
        <f aca="false">IF(F41&lt;&gt;".",VLOOKUP(K41,$CB:$CC,2,0),"")</f>
        <v>A</v>
      </c>
      <c r="AE41" s="22" t="str">
        <f aca="false">IF(G41&lt;&gt;".",VLOOKUP(L41,$CB:$CC,2,0),"")</f>
        <v/>
      </c>
      <c r="AF41" s="22" t="str">
        <f aca="false">IF(H41&lt;&gt;".",VLOOKUP(M41,$CB:$CC,2,0),"")</f>
        <v/>
      </c>
      <c r="AG41" s="22" t="str">
        <f aca="false">IF(I41&lt;&gt;".",VLOOKUP(N41,$CB:$CC,2,0),"")</f>
        <v/>
      </c>
      <c r="AH41" s="22" t="str">
        <f aca="false">IF(AD41&lt;&gt;"",IF(OR(AD41="A",AD41="I"),"SZA",VLOOKUP(Z41,$BT$3:$BU$16,2,0)),"")</f>
        <v>SZA</v>
      </c>
      <c r="AI41" s="22" t="str">
        <f aca="false">IF(AE41&lt;&gt;"",IF(OR(AE41="A",AE41="I"),"SZA",VLOOKUP(AA41,$BT$3:$BU$16,2,0)),"")</f>
        <v/>
      </c>
      <c r="AJ41" s="22" t="str">
        <f aca="false">IF(AF41&lt;&gt;"",IF(OR(AF41="A",AF41="I"),"SZA",VLOOKUP(AB41,$BT$3:$BU$16,2,0)),"")</f>
        <v/>
      </c>
      <c r="AK41" s="22" t="str">
        <f aca="false">IF(AG41&lt;&gt;"",IF(OR(AG41="A",AG41="I"),"SZA",VLOOKUP(AC41,$BT$3:$BU$16,2,0)),"")</f>
        <v/>
      </c>
      <c r="AL41" s="22" t="str">
        <f aca="false">IF(AD41&lt;&gt;"","I","")</f>
        <v>I</v>
      </c>
      <c r="AM41" s="22" t="str">
        <f aca="false">SUBSTITUTE(IF(AE41&lt;&gt;"",AL41&amp;"+"&amp;AH41,""),"+SZ","")</f>
        <v/>
      </c>
      <c r="AN41" s="22" t="str">
        <f aca="false">SUBSTITUTE(IF(AF41&lt;&gt;"",AM41&amp;"+"&amp;AI41,""),"+SZ","")</f>
        <v/>
      </c>
      <c r="AO41" s="22" t="str">
        <f aca="false">SUBSTITUTE(IF(AG41&lt;&gt;"",AN41&amp;"+"&amp;AJ41,""),"+SZ","")</f>
        <v/>
      </c>
      <c r="AP41" s="22" t="str">
        <f aca="false">SUBSTITUTE("I"&amp;IF(AH41&lt;&gt;"","+"&amp;AH41,"")&amp;IF(AI41&lt;&gt;"","+"&amp;AI41,"")&amp;IF(AJ41&lt;&gt;"","+"&amp;AJ41,"")&amp;IF(AK41&lt;&gt;"","+"&amp;AK41,""),"+SZ","")</f>
        <v>IA</v>
      </c>
      <c r="AQ41" s="22" t="str">
        <f aca="false">IF(Z41&lt;&gt;"","AOFF_"&amp;AL41&amp;REPT(" ",AQ$1-LEN(AL41)),"")</f>
        <v>AOFF_I</v>
      </c>
      <c r="AR41" s="22" t="str">
        <f aca="false">IF(AA41&lt;&gt;"","AOFF_"&amp;AM41&amp;REPT(" ",AR$1-LEN(AM41)),"")</f>
        <v/>
      </c>
      <c r="AS41" s="22" t="str">
        <f aca="false">IF(AB41&lt;&gt;"","AOFF_"&amp;AN41&amp;REPT(" ",AS$1-LEN(AN41)),"")</f>
        <v/>
      </c>
      <c r="AT41" s="22" t="str">
        <f aca="false">IF(AC41&lt;&gt;"","AOFF_"&amp;AO41&amp;REPT(" ",AT$1-LEN(AO41)),"")</f>
        <v/>
      </c>
      <c r="AU41" s="22" t="str">
        <f aca="false">"ISIZ_"&amp;AP41&amp;REPT(" ",$AU$1-LEN(AP41))</f>
        <v>ISIZ_IA   </v>
      </c>
      <c r="AV41" s="26" t="n">
        <f aca="false">IF(Z41&lt;&gt;"",6,"")</f>
        <v>6</v>
      </c>
      <c r="AW41" s="26" t="str">
        <f aca="false">IF(AA41&lt;&gt;"",AV41+VLOOKUP(AH41,$BU$2:$BV$17,2,0),"")</f>
        <v/>
      </c>
      <c r="AX41" s="26" t="str">
        <f aca="false">IF(AB41&lt;&gt;"",AW41+VLOOKUP(AI41,$BU$2:$BV$17,2,0),"")</f>
        <v/>
      </c>
      <c r="AY41" s="26" t="str">
        <f aca="false">IF(AC41&lt;&gt;"",AX41+VLOOKUP(AJ41,$BU$2:$BV$17,2,0),"")</f>
        <v/>
      </c>
      <c r="AZ41" s="26" t="n">
        <f aca="false">6+IF(Z41&lt;&gt;"",VLOOKUP(AH41,$BU$2:$BV$17,2,0),0)+IF(AA41&lt;&gt;"",VLOOKUP(AI41,$BU$2:$BV$17,2,0),0)+IF(AB41&lt;&gt;"",VLOOKUP(AJ41,$BU$2:$BV$17,2,0),0)+IF(AC41&lt;&gt;"",VLOOKUP(AK41,$BU$2:$BV$17,2,0),0)</f>
        <v>10</v>
      </c>
      <c r="BA41" s="26" t="n">
        <f aca="false">IF(Z41&lt;&gt;"",10,"")</f>
        <v>10</v>
      </c>
      <c r="BB41" s="26" t="str">
        <f aca="false">IF(AA41&lt;&gt;"",BA41+VLOOKUP(AH41,$BU$2:$BW$17,3,0),"")</f>
        <v/>
      </c>
      <c r="BC41" s="26" t="str">
        <f aca="false">IF(AB41&lt;&gt;"",BB41+VLOOKUP(AI41,$BU$2:$BW$17,3,0),"")</f>
        <v/>
      </c>
      <c r="BD41" s="26" t="str">
        <f aca="false">IF(AC41&lt;&gt;"",BC41+VLOOKUP(AJ41,$BU$2:$BW$17,3,0),"")</f>
        <v/>
      </c>
      <c r="BE41" s="26" t="n">
        <f aca="false">10+IF(Z41&lt;&gt;"",VLOOKUP(AH41,$BU$2:$BW$17,3,0),0)+IF(AA41&lt;&gt;"",VLOOKUP(AI41,$BU$2:$BW$17,3,0),0)+IF(AB41&lt;&gt;"",VLOOKUP(AJ41,$BU$2:$BW$17,3,0),0)+IF(AC41&lt;&gt;"",VLOOKUP(AK41,$BU$2:$BW$17,3,0),0)</f>
        <v>18</v>
      </c>
      <c r="BF41" s="36" t="str">
        <f aca="false">IF(AV41&lt;&gt;"","#define "&amp;AQ41&amp;" "&amp;AV41&amp;"&lt;end&gt; ","")&amp;IF(AW41&lt;&gt;"","#define "&amp;AR41&amp;" "&amp;AW41&amp;"&lt;end&gt; ","")&amp;IF(AX41&lt;&gt;"","#define "&amp;AS41&amp;" "&amp;AX41&amp;"&lt;end&gt; ","")&amp;IF(AY41&lt;&gt;"","#define "&amp;AT41&amp;" "&amp;AY41&amp;"&lt;end&gt; ","")&amp;"#define "&amp;AU41&amp;" "&amp;AZ41&amp;"&lt;end&gt;"</f>
        <v>#define AOFF_I 6&lt;end&gt; #define ISIZ_IA    10&lt;end&gt;</v>
      </c>
      <c r="BG41" s="36" t="str">
        <f aca="false">IF(BA41&lt;&gt;"","#define "&amp;AQ41&amp;" "&amp;BA41&amp;"&lt;end&gt; ","")&amp;IF(BB41&lt;&gt;"","#define "&amp;AR41&amp;" "&amp;BB41&amp;"&lt;end&gt; ","")&amp;IF(BC41&lt;&gt;"","#define "&amp;AS41&amp;" "&amp;BC41&amp;"&lt;end&gt; ","")&amp;IF(BD41&lt;&gt;"","#define "&amp;AT41&amp;" "&amp;BD41&amp;"&lt;end&gt; ","")&amp;"#define "&amp;AU41&amp;" "&amp;BE41&amp;"&lt;end&gt;"</f>
        <v>#define AOFF_I 10&lt;end&gt; #define ISIZ_IA    18&lt;end&gt;</v>
      </c>
      <c r="BH41" s="22" t="str">
        <f aca="false">"INSTDECODE_"&amp;D41&amp;IF(D41&lt;&gt;0,"_"&amp;CONCATENATE(Z41,AA41,AB41,AC41)&amp;"_"&amp;CONCATENATE(AD41,AE41,AF41,AG41),"")</f>
        <v>INSTDECODE_1_F_A</v>
      </c>
      <c r="BI41" s="22" t="n">
        <f aca="false">LEN(BH41)</f>
        <v>16</v>
      </c>
      <c r="BJ41" s="22" t="str">
        <f aca="false">IF(Z41&lt;&gt;"","DECODE_"&amp;VLOOKUP(AD41,$CC:$CD,2,0)&amp;"("&amp;BJ$2&amp;","&amp;IF(K41="MR","REF",VLOOKUP(F41,$BR:$BS,2,0))&amp;",Cpu"&amp;PROPER(IF(K41="MR","REF",VLOOKUP(F41,$BR:$BS,2,0)))&amp;","&amp;AQ41&amp;"); ", "")</f>
        <v>DECODE_ADR(1,FLO,CpuFlo,AOFF_I); </v>
      </c>
      <c r="BK41" s="22" t="str">
        <f aca="false">IF(AA41&lt;&gt;"","DECODE_"&amp;VLOOKUP(AE41,$CC:$CD,2,0)&amp;"("&amp;BK$2&amp;","&amp;IF(L41="MR","REF",VLOOKUP(G41,$BR:$BS,2,0))&amp;",Cpu"&amp;PROPER(IF(L41="MR","REF",VLOOKUP(G41,$BR:$BS,2,0)))&amp;","&amp;AR41&amp;"); ", "")</f>
        <v/>
      </c>
      <c r="BL41" s="22" t="str">
        <f aca="false">IF(AB41&lt;&gt;"","DECODE_"&amp;VLOOKUP(AF41,$CC:$CD,2,0)&amp;"("&amp;BL$2&amp;","&amp;IF(M41="MR","REF",VLOOKUP(H41,$BR:$BS,2,0))&amp;",Cpu"&amp;PROPER(IF(M41="MR","REF",VLOOKUP(H41,$BR:$BS,2,0)))&amp;","&amp;AS41&amp;"); ", "")</f>
        <v/>
      </c>
      <c r="BM41" s="22" t="str">
        <f aca="false">IF(AC41&lt;&gt;"","DECODE_"&amp;VLOOKUP(AG41,$CC:$CD,2,0)&amp;"("&amp;BM$2&amp;","&amp;IF(N41="MR","REF",VLOOKUP(I41,$BR:$BS,2,0))&amp;",Cpu"&amp;PROPER(IF(N41="MR","REF",VLOOKUP(I41,$BR:$BS,2,0)))&amp;","&amp;AT41&amp;"); ", "")</f>
        <v/>
      </c>
      <c r="BN41" s="22" t="str">
        <f aca="false">IF(ISERROR(VLOOKUP(BO41,BO$2:BO40,1,0))=0,"X","")</f>
        <v>X</v>
      </c>
      <c r="BO41" s="22" t="str">
        <f aca="false">SUBSTITUTE("#define "&amp;BH41&amp;REPT(" ",28-LEN(BH41))&amp;BJ41&amp;BK41&amp;BL41&amp;BM41,"%","D")</f>
        <v>#define INSTDECODE_1_F_A            DECODE_ADR(1,FLO,CpuFlo,AOFF_I); </v>
      </c>
      <c r="BP41" s="22" t="str">
        <f aca="false">"#define "&amp;SUBSTITUTE(BH41,"INSTDECODE_",IF(P41="X","JMP_","")&amp;IF(Q41="X","CONST_","")&amp;"INSTEND_")&amp;IF(Q41="X",REPT(" ",20-LEN(BH41)),IF(P41="X",REPT(" ",22-LEN(BH41)),REPT(" ",26-LEN(BH41))))&amp;" "&amp;IF(P41="X","","IP+="&amp;TRIM(AU41)&amp;"; "&amp;REPT(" ",10-LEN(TRIM(AU41))))&amp;IF(Q41="X","CONST_INST_DISPATCH;","PROG_INST_DISPATCH;")</f>
        <v>#define INSTEND_1_F_A           IP+=ISIZ_IA;    PROG_INST_DISPATCH;</v>
      </c>
      <c r="BQ41" s="22" t="str">
        <f aca="false">""</f>
        <v/>
      </c>
    </row>
    <row r="42" customFormat="false" ht="15.95" hidden="false" customHeight="true" outlineLevel="0" collapsed="false">
      <c r="A42" s="22" t="s">
        <v>451</v>
      </c>
      <c r="B42" s="22" t="s">
        <v>219</v>
      </c>
      <c r="C42" s="26" t="s">
        <v>29</v>
      </c>
      <c r="D42" s="27" t="n">
        <f aca="false">4-COUNTIF(F42:I42,".")</f>
        <v>2</v>
      </c>
      <c r="E42" s="27" t="str">
        <f aca="false">IF(ISERROR(SEARCH("Z",F42&amp;G42&amp;H42&amp;I42))=0,"X","-")</f>
        <v>-</v>
      </c>
      <c r="F42" s="26" t="s">
        <v>452</v>
      </c>
      <c r="G42" s="26" t="s">
        <v>452</v>
      </c>
      <c r="H42" s="26" t="s">
        <v>28</v>
      </c>
      <c r="I42" s="26" t="s">
        <v>28</v>
      </c>
      <c r="J42" s="27" t="str">
        <f aca="false">IF(OR(ISERROR(SEARCH(MID($J$2,1,1),F42&amp;G42&amp;H42&amp;I42))=0,ISERROR(SEARCH(MID($J$2,2,1),F42&amp;G42&amp;H42&amp;I42))=0),"X","-")</f>
        <v>-</v>
      </c>
      <c r="K42" s="26" t="s">
        <v>453</v>
      </c>
      <c r="L42" s="26" t="s">
        <v>453</v>
      </c>
      <c r="M42" s="26" t="s">
        <v>28</v>
      </c>
      <c r="N42" s="26" t="s">
        <v>28</v>
      </c>
      <c r="O42" s="28" t="str">
        <f aca="false">IF(OR(K42=$O$2,L42=$O$2,M42=$O$2,N42=$O$2),"X","-")</f>
        <v>-</v>
      </c>
      <c r="R42" s="22" t="s">
        <v>540</v>
      </c>
      <c r="S42" s="22" t="s">
        <v>9</v>
      </c>
      <c r="T42" s="22" t="s">
        <v>455</v>
      </c>
      <c r="W42" s="30" t="str">
        <f aca="false">SUBSTITUTE(SUBSTITUTE(IF(AND(F42="%",K42&lt;&gt;"AD",K42&lt;&gt;"MR"),"Error1","Ok")&amp;" "&amp;IF(AND(G42="%",L42&lt;&gt;"AD",L42&lt;&gt;"MR"),"Error2","Ok")&amp;" "&amp;IF(AND(H42="%",M42&lt;&gt;"AD",M42&lt;&gt;"MR"),"Error3","Ok")&amp;" "&amp;IF(AND(I42="%",N42&lt;&gt;"AD",N42&lt;&gt;"MR"),"Error4","Ok"),"Ok Ok Ok Ok","Passed"),"Ok","")</f>
        <v>Passed</v>
      </c>
      <c r="X42" s="28" t="str">
        <f aca="false">IF(W42&lt;&gt;"Passed","--- Error ---",SUBSTITUTE(SUBSTITUTE(SUBSTITUTE(SUBSTITUTE(SUBSTITUTE(SUBSTITUTE(SUBSTITUTE(SUBSTITUTE(SUBSTITUTE(SUBSTITUTE(SUBSTITUTE(SUBSTITUTE(SUBSTITUTE(SUBSTITUTE(SUBSTITUTE(SUBSTITUTE(SUBSTITUTE(SUBSTITUTE($X$1, "&lt;mnemonic&gt;",""""&amp;B42&amp;""""&amp;REPT(" ",5-LEN(B42))), "&lt;argnr&gt;",D42), "&lt;type1&gt;",VLOOKUP(F42,BR:BZ,9,0)), "&lt;type2&gt;",VLOOKUP(G42,BR:BZ,9,0)), "&lt;type3&gt;",VLOOKUP(H42,BR:BZ,9,0)), "&lt;type4&gt;",VLOOKUP(I42,BR:BZ,9,0)), "&lt;mode1&gt;",VLOOKUP(K42, CB:CG,6,0)),"&lt;mode2&gt;",VLOOKUP(L42,CB:CG,6,0)),"&lt;mode3&gt;",VLOOKUP(M42,CB:CG,6,0)),"&lt;mode4&gt;",VLOOKUP(N42,CB:CG,6,0)), "."," "), "&lt;desc&gt;",R42), "&lt;size&gt;",AU42), "&lt;comma&gt;",IF(B43=""," ",",")),"&lt;off1&gt;",IF(AQ42&lt;&gt;"",AQ42,"0"&amp;REPT(" ",5+AQ$1-1))),"&lt;off2&gt;",IF(AR42&lt;&gt;"",AR42,"0"&amp;REPT(" ",5+AR$1-1))),"&lt;off3&gt;",IF(AS42&lt;&gt;"",AS42,"0"&amp;REPT(" ",5+AS$1-1))),"&lt;off4&gt;",IF(AT42&lt;&gt;"",AT42,"0"&amp;REPT(" ",5+AT$1-1))))</f>
        <v>{ "PINCc",2, ISIZ_IAA  , {CpuDataType::Char     ,CpuDataType::Char     ,(CpuDataType)0        ,(CpuDataType)0        }, {_AmdAddr,_AmdAddr,_AmdNull,_AmdNull}, {AOFF_I,AOFF_IA,0       ,0        } }, //Postfix increment (Char)</v>
      </c>
      <c r="Y42" s="31" t="s">
        <v>28</v>
      </c>
      <c r="Z42" s="22" t="str">
        <f aca="false">IF(F42&lt;&gt;".",IF(K42="MR","R",VLOOKUP(F42,$BR:$BT,3,0)),"")</f>
        <v>C</v>
      </c>
      <c r="AA42" s="22" t="str">
        <f aca="false">IF(G42&lt;&gt;".",IF(L42="MR","R",VLOOKUP(G42,$BR:$BT,3,0)),"")</f>
        <v>C</v>
      </c>
      <c r="AB42" s="22" t="str">
        <f aca="false">IF(H42&lt;&gt;".",IF(M42="MR","R",VLOOKUP(H42,$BR:$BT,3,0)),"")</f>
        <v/>
      </c>
      <c r="AC42" s="22" t="str">
        <f aca="false">IF(I42&lt;&gt;".",IF(N42="MR","R",VLOOKUP(I42,$BR:$BT,3,0)),"")</f>
        <v/>
      </c>
      <c r="AD42" s="22" t="str">
        <f aca="false">IF(F42&lt;&gt;".",VLOOKUP(K42,$CB:$CC,2,0),"")</f>
        <v>A</v>
      </c>
      <c r="AE42" s="22" t="str">
        <f aca="false">IF(G42&lt;&gt;".",VLOOKUP(L42,$CB:$CC,2,0),"")</f>
        <v>A</v>
      </c>
      <c r="AF42" s="22" t="str">
        <f aca="false">IF(H42&lt;&gt;".",VLOOKUP(M42,$CB:$CC,2,0),"")</f>
        <v/>
      </c>
      <c r="AG42" s="22" t="str">
        <f aca="false">IF(I42&lt;&gt;".",VLOOKUP(N42,$CB:$CC,2,0),"")</f>
        <v/>
      </c>
      <c r="AH42" s="22" t="str">
        <f aca="false">IF(AD42&lt;&gt;"",IF(OR(AD42="A",AD42="I"),"SZA",VLOOKUP(Z42,$BT$3:$BU$16,2,0)),"")</f>
        <v>SZA</v>
      </c>
      <c r="AI42" s="22" t="str">
        <f aca="false">IF(AE42&lt;&gt;"",IF(OR(AE42="A",AE42="I"),"SZA",VLOOKUP(AA42,$BT$3:$BU$16,2,0)),"")</f>
        <v>SZA</v>
      </c>
      <c r="AJ42" s="22" t="str">
        <f aca="false">IF(AF42&lt;&gt;"",IF(OR(AF42="A",AF42="I"),"SZA",VLOOKUP(AB42,$BT$3:$BU$16,2,0)),"")</f>
        <v/>
      </c>
      <c r="AK42" s="22" t="str">
        <f aca="false">IF(AG42&lt;&gt;"",IF(OR(AG42="A",AG42="I"),"SZA",VLOOKUP(AC42,$BT$3:$BU$16,2,0)),"")</f>
        <v/>
      </c>
      <c r="AL42" s="22" t="str">
        <f aca="false">IF(AD42&lt;&gt;"","I","")</f>
        <v>I</v>
      </c>
      <c r="AM42" s="22" t="str">
        <f aca="false">SUBSTITUTE(IF(AE42&lt;&gt;"",AL42&amp;"+"&amp;AH42,""),"+SZ","")</f>
        <v>IA</v>
      </c>
      <c r="AN42" s="22" t="str">
        <f aca="false">SUBSTITUTE(IF(AF42&lt;&gt;"",AM42&amp;"+"&amp;AI42,""),"+SZ","")</f>
        <v/>
      </c>
      <c r="AO42" s="22" t="str">
        <f aca="false">SUBSTITUTE(IF(AG42&lt;&gt;"",AN42&amp;"+"&amp;AJ42,""),"+SZ","")</f>
        <v/>
      </c>
      <c r="AP42" s="22" t="str">
        <f aca="false">SUBSTITUTE("I"&amp;IF(AH42&lt;&gt;"","+"&amp;AH42,"")&amp;IF(AI42&lt;&gt;"","+"&amp;AI42,"")&amp;IF(AJ42&lt;&gt;"","+"&amp;AJ42,"")&amp;IF(AK42&lt;&gt;"","+"&amp;AK42,""),"+SZ","")</f>
        <v>IAA</v>
      </c>
      <c r="AQ42" s="22" t="str">
        <f aca="false">IF(Z42&lt;&gt;"","AOFF_"&amp;AL42&amp;REPT(" ",AQ$1-LEN(AL42)),"")</f>
        <v>AOFF_I</v>
      </c>
      <c r="AR42" s="22" t="str">
        <f aca="false">IF(AA42&lt;&gt;"","AOFF_"&amp;AM42&amp;REPT(" ",AR$1-LEN(AM42)),"")</f>
        <v>AOFF_IA</v>
      </c>
      <c r="AS42" s="22" t="str">
        <f aca="false">IF(AB42&lt;&gt;"","AOFF_"&amp;AN42&amp;REPT(" ",AS$1-LEN(AN42)),"")</f>
        <v/>
      </c>
      <c r="AT42" s="22" t="str">
        <f aca="false">IF(AC42&lt;&gt;"","AOFF_"&amp;AO42&amp;REPT(" ",AT$1-LEN(AO42)),"")</f>
        <v/>
      </c>
      <c r="AU42" s="22" t="str">
        <f aca="false">"ISIZ_"&amp;AP42&amp;REPT(" ",$AU$1-LEN(AP42))</f>
        <v>ISIZ_IAA  </v>
      </c>
      <c r="AV42" s="26" t="n">
        <f aca="false">IF(Z42&lt;&gt;"",6,"")</f>
        <v>6</v>
      </c>
      <c r="AW42" s="26" t="n">
        <f aca="false">IF(AA42&lt;&gt;"",AV42+VLOOKUP(AH42,$BU$2:$BV$17,2,0),"")</f>
        <v>10</v>
      </c>
      <c r="AX42" s="26" t="str">
        <f aca="false">IF(AB42&lt;&gt;"",AW42+VLOOKUP(AI42,$BU$2:$BV$17,2,0),"")</f>
        <v/>
      </c>
      <c r="AY42" s="26" t="str">
        <f aca="false">IF(AC42&lt;&gt;"",AX42+VLOOKUP(AJ42,$BU$2:$BV$17,2,0),"")</f>
        <v/>
      </c>
      <c r="AZ42" s="26" t="n">
        <f aca="false">6+IF(Z42&lt;&gt;"",VLOOKUP(AH42,$BU$2:$BV$17,2,0),0)+IF(AA42&lt;&gt;"",VLOOKUP(AI42,$BU$2:$BV$17,2,0),0)+IF(AB42&lt;&gt;"",VLOOKUP(AJ42,$BU$2:$BV$17,2,0),0)+IF(AC42&lt;&gt;"",VLOOKUP(AK42,$BU$2:$BV$17,2,0),0)</f>
        <v>14</v>
      </c>
      <c r="BA42" s="26" t="n">
        <f aca="false">IF(Z42&lt;&gt;"",10,"")</f>
        <v>10</v>
      </c>
      <c r="BB42" s="26" t="n">
        <f aca="false">IF(AA42&lt;&gt;"",BA42+VLOOKUP(AH42,$BU$2:$BW$17,3,0),"")</f>
        <v>18</v>
      </c>
      <c r="BC42" s="26" t="str">
        <f aca="false">IF(AB42&lt;&gt;"",BB42+VLOOKUP(AI42,$BU$2:$BW$17,3,0),"")</f>
        <v/>
      </c>
      <c r="BD42" s="26" t="str">
        <f aca="false">IF(AC42&lt;&gt;"",BC42+VLOOKUP(AJ42,$BU$2:$BW$17,3,0),"")</f>
        <v/>
      </c>
      <c r="BE42" s="26" t="n">
        <f aca="false">10+IF(Z42&lt;&gt;"",VLOOKUP(AH42,$BU$2:$BW$17,3,0),0)+IF(AA42&lt;&gt;"",VLOOKUP(AI42,$BU$2:$BW$17,3,0),0)+IF(AB42&lt;&gt;"",VLOOKUP(AJ42,$BU$2:$BW$17,3,0),0)+IF(AC42&lt;&gt;"",VLOOKUP(AK42,$BU$2:$BW$17,3,0),0)</f>
        <v>26</v>
      </c>
      <c r="BF42" s="36" t="str">
        <f aca="false">IF(AV42&lt;&gt;"","#define "&amp;AQ42&amp;" "&amp;AV42&amp;"&lt;end&gt; ","")&amp;IF(AW42&lt;&gt;"","#define "&amp;AR42&amp;" "&amp;AW42&amp;"&lt;end&gt; ","")&amp;IF(AX42&lt;&gt;"","#define "&amp;AS42&amp;" "&amp;AX42&amp;"&lt;end&gt; ","")&amp;IF(AY42&lt;&gt;"","#define "&amp;AT42&amp;" "&amp;AY42&amp;"&lt;end&gt; ","")&amp;"#define "&amp;AU42&amp;" "&amp;AZ42&amp;"&lt;end&gt;"</f>
        <v>#define AOFF_I 6&lt;end&gt; #define AOFF_IA 10&lt;end&gt; #define ISIZ_IAA   14&lt;end&gt;</v>
      </c>
      <c r="BG42" s="36" t="str">
        <f aca="false">IF(BA42&lt;&gt;"","#define "&amp;AQ42&amp;" "&amp;BA42&amp;"&lt;end&gt; ","")&amp;IF(BB42&lt;&gt;"","#define "&amp;AR42&amp;" "&amp;BB42&amp;"&lt;end&gt; ","")&amp;IF(BC42&lt;&gt;"","#define "&amp;AS42&amp;" "&amp;BC42&amp;"&lt;end&gt; ","")&amp;IF(BD42&lt;&gt;"","#define "&amp;AT42&amp;" "&amp;BD42&amp;"&lt;end&gt; ","")&amp;"#define "&amp;AU42&amp;" "&amp;BE42&amp;"&lt;end&gt;"</f>
        <v>#define AOFF_I 10&lt;end&gt; #define AOFF_IA 18&lt;end&gt; #define ISIZ_IAA   26&lt;end&gt;</v>
      </c>
      <c r="BH42" s="22" t="str">
        <f aca="false">"INSTDECODE_"&amp;D42&amp;IF(D42&lt;&gt;0,"_"&amp;CONCATENATE(Z42,AA42,AB42,AC42)&amp;"_"&amp;CONCATENATE(AD42,AE42,AF42,AG42),"")</f>
        <v>INSTDECODE_2_CC_AA</v>
      </c>
      <c r="BI42" s="22" t="n">
        <f aca="false">LEN(BH42)</f>
        <v>18</v>
      </c>
      <c r="BJ42" s="22" t="str">
        <f aca="false">IF(Z42&lt;&gt;"","DECODE_"&amp;VLOOKUP(AD42,$CC:$CD,2,0)&amp;"("&amp;BJ$2&amp;","&amp;IF(K42="MR","REF",VLOOKUP(F42,$BR:$BS,2,0))&amp;",Cpu"&amp;PROPER(IF(K42="MR","REF",VLOOKUP(F42,$BR:$BS,2,0)))&amp;","&amp;AQ42&amp;"); ", "")</f>
        <v>DECODE_ADR(1,CHR,CpuChr,AOFF_I); </v>
      </c>
      <c r="BK42" s="22" t="str">
        <f aca="false">IF(AA42&lt;&gt;"","DECODE_"&amp;VLOOKUP(AE42,$CC:$CD,2,0)&amp;"("&amp;BK$2&amp;","&amp;IF(L42="MR","REF",VLOOKUP(G42,$BR:$BS,2,0))&amp;",Cpu"&amp;PROPER(IF(L42="MR","REF",VLOOKUP(G42,$BR:$BS,2,0)))&amp;","&amp;AR42&amp;"); ", "")</f>
        <v>DECODE_ADR(2,CHR,CpuChr,AOFF_IA); </v>
      </c>
      <c r="BL42" s="22" t="str">
        <f aca="false">IF(AB42&lt;&gt;"","DECODE_"&amp;VLOOKUP(AF42,$CC:$CD,2,0)&amp;"("&amp;BL$2&amp;","&amp;IF(M42="MR","REF",VLOOKUP(H42,$BR:$BS,2,0))&amp;",Cpu"&amp;PROPER(IF(M42="MR","REF",VLOOKUP(H42,$BR:$BS,2,0)))&amp;","&amp;AS42&amp;"); ", "")</f>
        <v/>
      </c>
      <c r="BM42" s="22" t="str">
        <f aca="false">IF(AC42&lt;&gt;"","DECODE_"&amp;VLOOKUP(AG42,$CC:$CD,2,0)&amp;"("&amp;BM$2&amp;","&amp;IF(N42="MR","REF",VLOOKUP(I42,$BR:$BS,2,0))&amp;",Cpu"&amp;PROPER(IF(N42="MR","REF",VLOOKUP(I42,$BR:$BS,2,0)))&amp;","&amp;AT42&amp;"); ", "")</f>
        <v/>
      </c>
      <c r="BN42" s="22" t="str">
        <f aca="false">IF(ISERROR(VLOOKUP(BO42,BO$2:BO41,1,0))=0,"X","")</f>
        <v>X</v>
      </c>
      <c r="BO42" s="22" t="str">
        <f aca="false">SUBSTITUTE("#define "&amp;BH42&amp;REPT(" ",28-LEN(BH42))&amp;BJ42&amp;BK42&amp;BL42&amp;BM42,"%","D")</f>
        <v>#define INSTDECODE_2_CC_AA          DECODE_ADR(1,CHR,CpuChr,AOFF_I); DECODE_ADR(2,CHR,CpuChr,AOFF_IA); </v>
      </c>
      <c r="BP42" s="22" t="str">
        <f aca="false">"#define "&amp;SUBSTITUTE(BH42,"INSTDECODE_",IF(P42="X","JMP_","")&amp;IF(Q42="X","CONST_","")&amp;"INSTEND_")&amp;IF(Q42="X",REPT(" ",20-LEN(BH42)),IF(P42="X",REPT(" ",22-LEN(BH42)),REPT(" ",26-LEN(BH42))))&amp;" "&amp;IF(P42="X","","IP+="&amp;TRIM(AU42)&amp;"; "&amp;REPT(" ",10-LEN(TRIM(AU42))))&amp;IF(Q42="X","CONST_INST_DISPATCH;","PROG_INST_DISPATCH;")</f>
        <v>#define INSTEND_2_CC_AA         IP+=ISIZ_IAA;   PROG_INST_DISPATCH;</v>
      </c>
      <c r="BQ42" s="22" t="str">
        <f aca="false">""</f>
        <v/>
      </c>
    </row>
    <row r="43" customFormat="false" ht="15.95" hidden="false" customHeight="true" outlineLevel="0" collapsed="false">
      <c r="A43" s="22" t="s">
        <v>451</v>
      </c>
      <c r="B43" s="22" t="s">
        <v>220</v>
      </c>
      <c r="C43" s="26" t="s">
        <v>29</v>
      </c>
      <c r="D43" s="27" t="n">
        <f aca="false">4-COUNTIF(F43:I43,".")</f>
        <v>2</v>
      </c>
      <c r="E43" s="27" t="str">
        <f aca="false">IF(ISERROR(SEARCH("Z",F43&amp;G43&amp;H43&amp;I43))=0,"X","-")</f>
        <v>-</v>
      </c>
      <c r="F43" s="26" t="s">
        <v>463</v>
      </c>
      <c r="G43" s="26" t="s">
        <v>463</v>
      </c>
      <c r="H43" s="26" t="s">
        <v>28</v>
      </c>
      <c r="I43" s="26" t="s">
        <v>28</v>
      </c>
      <c r="J43" s="27" t="str">
        <f aca="false">IF(OR(ISERROR(SEARCH(MID($J$2,1,1),F43&amp;G43&amp;H43&amp;I43))=0,ISERROR(SEARCH(MID($J$2,2,1),F43&amp;G43&amp;H43&amp;I43))=0),"X","-")</f>
        <v>-</v>
      </c>
      <c r="K43" s="26" t="s">
        <v>453</v>
      </c>
      <c r="L43" s="26" t="s">
        <v>453</v>
      </c>
      <c r="M43" s="26" t="s">
        <v>28</v>
      </c>
      <c r="N43" s="26" t="s">
        <v>28</v>
      </c>
      <c r="O43" s="28" t="str">
        <f aca="false">IF(OR(K43=$O$2,L43=$O$2,M43=$O$2,N43=$O$2),"X","-")</f>
        <v>-</v>
      </c>
      <c r="R43" s="22" t="s">
        <v>541</v>
      </c>
      <c r="S43" s="22" t="s">
        <v>9</v>
      </c>
      <c r="T43" s="22" t="s">
        <v>455</v>
      </c>
      <c r="W43" s="30" t="str">
        <f aca="false">SUBSTITUTE(SUBSTITUTE(IF(AND(F43="%",K43&lt;&gt;"AD",K43&lt;&gt;"MR"),"Error1","Ok")&amp;" "&amp;IF(AND(G43="%",L43&lt;&gt;"AD",L43&lt;&gt;"MR"),"Error2","Ok")&amp;" "&amp;IF(AND(H43="%",M43&lt;&gt;"AD",M43&lt;&gt;"MR"),"Error3","Ok")&amp;" "&amp;IF(AND(I43="%",N43&lt;&gt;"AD",N43&lt;&gt;"MR"),"Error4","Ok"),"Ok Ok Ok Ok","Passed"),"Ok","")</f>
        <v>Passed</v>
      </c>
      <c r="X43" s="28" t="str">
        <f aca="false">IF(W43&lt;&gt;"Passed","--- Error ---",SUBSTITUTE(SUBSTITUTE(SUBSTITUTE(SUBSTITUTE(SUBSTITUTE(SUBSTITUTE(SUBSTITUTE(SUBSTITUTE(SUBSTITUTE(SUBSTITUTE(SUBSTITUTE(SUBSTITUTE(SUBSTITUTE(SUBSTITUTE(SUBSTITUTE(SUBSTITUTE(SUBSTITUTE(SUBSTITUTE($X$1, "&lt;mnemonic&gt;",""""&amp;B43&amp;""""&amp;REPT(" ",5-LEN(B43))), "&lt;argnr&gt;",D43), "&lt;type1&gt;",VLOOKUP(F43,BR:BZ,9,0)), "&lt;type2&gt;",VLOOKUP(G43,BR:BZ,9,0)), "&lt;type3&gt;",VLOOKUP(H43,BR:BZ,9,0)), "&lt;type4&gt;",VLOOKUP(I43,BR:BZ,9,0)), "&lt;mode1&gt;",VLOOKUP(K43, CB:CG,6,0)),"&lt;mode2&gt;",VLOOKUP(L43,CB:CG,6,0)),"&lt;mode3&gt;",VLOOKUP(M43,CB:CG,6,0)),"&lt;mode4&gt;",VLOOKUP(N43,CB:CG,6,0)), "."," "), "&lt;desc&gt;",R43), "&lt;size&gt;",AU43), "&lt;comma&gt;",IF(B44=""," ",",")),"&lt;off1&gt;",IF(AQ43&lt;&gt;"",AQ43,"0"&amp;REPT(" ",5+AQ$1-1))),"&lt;off2&gt;",IF(AR43&lt;&gt;"",AR43,"0"&amp;REPT(" ",5+AR$1-1))),"&lt;off3&gt;",IF(AS43&lt;&gt;"",AS43,"0"&amp;REPT(" ",5+AS$1-1))),"&lt;off4&gt;",IF(AT43&lt;&gt;"",AT43,"0"&amp;REPT(" ",5+AT$1-1))))</f>
        <v>{ "PINCw",2, ISIZ_IAA  , {CpuDataType::Short    ,CpuDataType::Short    ,(CpuDataType)0        ,(CpuDataType)0        }, {_AmdAddr,_AmdAddr,_AmdNull,_AmdNull}, {AOFF_I,AOFF_IA,0       ,0        } }, //Postfix increment (Short)</v>
      </c>
      <c r="Y43" s="31" t="s">
        <v>28</v>
      </c>
      <c r="Z43" s="22" t="str">
        <f aca="false">IF(F43&lt;&gt;".",IF(K43="MR","R",VLOOKUP(F43,$BR:$BT,3,0)),"")</f>
        <v>W</v>
      </c>
      <c r="AA43" s="22" t="str">
        <f aca="false">IF(G43&lt;&gt;".",IF(L43="MR","R",VLOOKUP(G43,$BR:$BT,3,0)),"")</f>
        <v>W</v>
      </c>
      <c r="AB43" s="22" t="str">
        <f aca="false">IF(H43&lt;&gt;".",IF(M43="MR","R",VLOOKUP(H43,$BR:$BT,3,0)),"")</f>
        <v/>
      </c>
      <c r="AC43" s="22" t="str">
        <f aca="false">IF(I43&lt;&gt;".",IF(N43="MR","R",VLOOKUP(I43,$BR:$BT,3,0)),"")</f>
        <v/>
      </c>
      <c r="AD43" s="22" t="str">
        <f aca="false">IF(F43&lt;&gt;".",VLOOKUP(K43,$CB:$CC,2,0),"")</f>
        <v>A</v>
      </c>
      <c r="AE43" s="22" t="str">
        <f aca="false">IF(G43&lt;&gt;".",VLOOKUP(L43,$CB:$CC,2,0),"")</f>
        <v>A</v>
      </c>
      <c r="AF43" s="22" t="str">
        <f aca="false">IF(H43&lt;&gt;".",VLOOKUP(M43,$CB:$CC,2,0),"")</f>
        <v/>
      </c>
      <c r="AG43" s="22" t="str">
        <f aca="false">IF(I43&lt;&gt;".",VLOOKUP(N43,$CB:$CC,2,0),"")</f>
        <v/>
      </c>
      <c r="AH43" s="22" t="str">
        <f aca="false">IF(AD43&lt;&gt;"",IF(OR(AD43="A",AD43="I"),"SZA",VLOOKUP(Z43,$BT$3:$BU$16,2,0)),"")</f>
        <v>SZA</v>
      </c>
      <c r="AI43" s="22" t="str">
        <f aca="false">IF(AE43&lt;&gt;"",IF(OR(AE43="A",AE43="I"),"SZA",VLOOKUP(AA43,$BT$3:$BU$16,2,0)),"")</f>
        <v>SZA</v>
      </c>
      <c r="AJ43" s="22" t="str">
        <f aca="false">IF(AF43&lt;&gt;"",IF(OR(AF43="A",AF43="I"),"SZA",VLOOKUP(AB43,$BT$3:$BU$16,2,0)),"")</f>
        <v/>
      </c>
      <c r="AK43" s="22" t="str">
        <f aca="false">IF(AG43&lt;&gt;"",IF(OR(AG43="A",AG43="I"),"SZA",VLOOKUP(AC43,$BT$3:$BU$16,2,0)),"")</f>
        <v/>
      </c>
      <c r="AL43" s="22" t="str">
        <f aca="false">IF(AD43&lt;&gt;"","I","")</f>
        <v>I</v>
      </c>
      <c r="AM43" s="22" t="str">
        <f aca="false">SUBSTITUTE(IF(AE43&lt;&gt;"",AL43&amp;"+"&amp;AH43,""),"+SZ","")</f>
        <v>IA</v>
      </c>
      <c r="AN43" s="22" t="str">
        <f aca="false">SUBSTITUTE(IF(AF43&lt;&gt;"",AM43&amp;"+"&amp;AI43,""),"+SZ","")</f>
        <v/>
      </c>
      <c r="AO43" s="22" t="str">
        <f aca="false">SUBSTITUTE(IF(AG43&lt;&gt;"",AN43&amp;"+"&amp;AJ43,""),"+SZ","")</f>
        <v/>
      </c>
      <c r="AP43" s="22" t="str">
        <f aca="false">SUBSTITUTE("I"&amp;IF(AH43&lt;&gt;"","+"&amp;AH43,"")&amp;IF(AI43&lt;&gt;"","+"&amp;AI43,"")&amp;IF(AJ43&lt;&gt;"","+"&amp;AJ43,"")&amp;IF(AK43&lt;&gt;"","+"&amp;AK43,""),"+SZ","")</f>
        <v>IAA</v>
      </c>
      <c r="AQ43" s="22" t="str">
        <f aca="false">IF(Z43&lt;&gt;"","AOFF_"&amp;AL43&amp;REPT(" ",AQ$1-LEN(AL43)),"")</f>
        <v>AOFF_I</v>
      </c>
      <c r="AR43" s="22" t="str">
        <f aca="false">IF(AA43&lt;&gt;"","AOFF_"&amp;AM43&amp;REPT(" ",AR$1-LEN(AM43)),"")</f>
        <v>AOFF_IA</v>
      </c>
      <c r="AS43" s="22" t="str">
        <f aca="false">IF(AB43&lt;&gt;"","AOFF_"&amp;AN43&amp;REPT(" ",AS$1-LEN(AN43)),"")</f>
        <v/>
      </c>
      <c r="AT43" s="22" t="str">
        <f aca="false">IF(AC43&lt;&gt;"","AOFF_"&amp;AO43&amp;REPT(" ",AT$1-LEN(AO43)),"")</f>
        <v/>
      </c>
      <c r="AU43" s="22" t="str">
        <f aca="false">"ISIZ_"&amp;AP43&amp;REPT(" ",$AU$1-LEN(AP43))</f>
        <v>ISIZ_IAA  </v>
      </c>
      <c r="AV43" s="26" t="n">
        <f aca="false">IF(Z43&lt;&gt;"",6,"")</f>
        <v>6</v>
      </c>
      <c r="AW43" s="26" t="n">
        <f aca="false">IF(AA43&lt;&gt;"",AV43+VLOOKUP(AH43,$BU$2:$BV$17,2,0),"")</f>
        <v>10</v>
      </c>
      <c r="AX43" s="26" t="str">
        <f aca="false">IF(AB43&lt;&gt;"",AW43+VLOOKUP(AI43,$BU$2:$BV$17,2,0),"")</f>
        <v/>
      </c>
      <c r="AY43" s="26" t="str">
        <f aca="false">IF(AC43&lt;&gt;"",AX43+VLOOKUP(AJ43,$BU$2:$BV$17,2,0),"")</f>
        <v/>
      </c>
      <c r="AZ43" s="26" t="n">
        <f aca="false">6+IF(Z43&lt;&gt;"",VLOOKUP(AH43,$BU$2:$BV$17,2,0),0)+IF(AA43&lt;&gt;"",VLOOKUP(AI43,$BU$2:$BV$17,2,0),0)+IF(AB43&lt;&gt;"",VLOOKUP(AJ43,$BU$2:$BV$17,2,0),0)+IF(AC43&lt;&gt;"",VLOOKUP(AK43,$BU$2:$BV$17,2,0),0)</f>
        <v>14</v>
      </c>
      <c r="BA43" s="26" t="n">
        <f aca="false">IF(Z43&lt;&gt;"",10,"")</f>
        <v>10</v>
      </c>
      <c r="BB43" s="26" t="n">
        <f aca="false">IF(AA43&lt;&gt;"",BA43+VLOOKUP(AH43,$BU$2:$BW$17,3,0),"")</f>
        <v>18</v>
      </c>
      <c r="BC43" s="26" t="str">
        <f aca="false">IF(AB43&lt;&gt;"",BB43+VLOOKUP(AI43,$BU$2:$BW$17,3,0),"")</f>
        <v/>
      </c>
      <c r="BD43" s="26" t="str">
        <f aca="false">IF(AC43&lt;&gt;"",BC43+VLOOKUP(AJ43,$BU$2:$BW$17,3,0),"")</f>
        <v/>
      </c>
      <c r="BE43" s="26" t="n">
        <f aca="false">10+IF(Z43&lt;&gt;"",VLOOKUP(AH43,$BU$2:$BW$17,3,0),0)+IF(AA43&lt;&gt;"",VLOOKUP(AI43,$BU$2:$BW$17,3,0),0)+IF(AB43&lt;&gt;"",VLOOKUP(AJ43,$BU$2:$BW$17,3,0),0)+IF(AC43&lt;&gt;"",VLOOKUP(AK43,$BU$2:$BW$17,3,0),0)</f>
        <v>26</v>
      </c>
      <c r="BF43" s="36" t="str">
        <f aca="false">IF(AV43&lt;&gt;"","#define "&amp;AQ43&amp;" "&amp;AV43&amp;"&lt;end&gt; ","")&amp;IF(AW43&lt;&gt;"","#define "&amp;AR43&amp;" "&amp;AW43&amp;"&lt;end&gt; ","")&amp;IF(AX43&lt;&gt;"","#define "&amp;AS43&amp;" "&amp;AX43&amp;"&lt;end&gt; ","")&amp;IF(AY43&lt;&gt;"","#define "&amp;AT43&amp;" "&amp;AY43&amp;"&lt;end&gt; ","")&amp;"#define "&amp;AU43&amp;" "&amp;AZ43&amp;"&lt;end&gt;"</f>
        <v>#define AOFF_I 6&lt;end&gt; #define AOFF_IA 10&lt;end&gt; #define ISIZ_IAA   14&lt;end&gt;</v>
      </c>
      <c r="BG43" s="36" t="str">
        <f aca="false">IF(BA43&lt;&gt;"","#define "&amp;AQ43&amp;" "&amp;BA43&amp;"&lt;end&gt; ","")&amp;IF(BB43&lt;&gt;"","#define "&amp;AR43&amp;" "&amp;BB43&amp;"&lt;end&gt; ","")&amp;IF(BC43&lt;&gt;"","#define "&amp;AS43&amp;" "&amp;BC43&amp;"&lt;end&gt; ","")&amp;IF(BD43&lt;&gt;"","#define "&amp;AT43&amp;" "&amp;BD43&amp;"&lt;end&gt; ","")&amp;"#define "&amp;AU43&amp;" "&amp;BE43&amp;"&lt;end&gt;"</f>
        <v>#define AOFF_I 10&lt;end&gt; #define AOFF_IA 18&lt;end&gt; #define ISIZ_IAA   26&lt;end&gt;</v>
      </c>
      <c r="BH43" s="22" t="str">
        <f aca="false">"INSTDECODE_"&amp;D43&amp;IF(D43&lt;&gt;0,"_"&amp;CONCATENATE(Z43,AA43,AB43,AC43)&amp;"_"&amp;CONCATENATE(AD43,AE43,AF43,AG43),"")</f>
        <v>INSTDECODE_2_WW_AA</v>
      </c>
      <c r="BI43" s="22" t="n">
        <f aca="false">LEN(BH43)</f>
        <v>18</v>
      </c>
      <c r="BJ43" s="22" t="str">
        <f aca="false">IF(Z43&lt;&gt;"","DECODE_"&amp;VLOOKUP(AD43,$CC:$CD,2,0)&amp;"("&amp;BJ$2&amp;","&amp;IF(K43="MR","REF",VLOOKUP(F43,$BR:$BS,2,0))&amp;",Cpu"&amp;PROPER(IF(K43="MR","REF",VLOOKUP(F43,$BR:$BS,2,0)))&amp;","&amp;AQ43&amp;"); ", "")</f>
        <v>DECODE_ADR(1,SHR,CpuShr,AOFF_I); </v>
      </c>
      <c r="BK43" s="22" t="str">
        <f aca="false">IF(AA43&lt;&gt;"","DECODE_"&amp;VLOOKUP(AE43,$CC:$CD,2,0)&amp;"("&amp;BK$2&amp;","&amp;IF(L43="MR","REF",VLOOKUP(G43,$BR:$BS,2,0))&amp;",Cpu"&amp;PROPER(IF(L43="MR","REF",VLOOKUP(G43,$BR:$BS,2,0)))&amp;","&amp;AR43&amp;"); ", "")</f>
        <v>DECODE_ADR(2,SHR,CpuShr,AOFF_IA); </v>
      </c>
      <c r="BL43" s="22" t="str">
        <f aca="false">IF(AB43&lt;&gt;"","DECODE_"&amp;VLOOKUP(AF43,$CC:$CD,2,0)&amp;"("&amp;BL$2&amp;","&amp;IF(M43="MR","REF",VLOOKUP(H43,$BR:$BS,2,0))&amp;",Cpu"&amp;PROPER(IF(M43="MR","REF",VLOOKUP(H43,$BR:$BS,2,0)))&amp;","&amp;AS43&amp;"); ", "")</f>
        <v/>
      </c>
      <c r="BM43" s="22" t="str">
        <f aca="false">IF(AC43&lt;&gt;"","DECODE_"&amp;VLOOKUP(AG43,$CC:$CD,2,0)&amp;"("&amp;BM$2&amp;","&amp;IF(N43="MR","REF",VLOOKUP(I43,$BR:$BS,2,0))&amp;",Cpu"&amp;PROPER(IF(N43="MR","REF",VLOOKUP(I43,$BR:$BS,2,0)))&amp;","&amp;AT43&amp;"); ", "")</f>
        <v/>
      </c>
      <c r="BN43" s="22" t="str">
        <f aca="false">IF(ISERROR(VLOOKUP(BO43,BO$2:BO42,1,0))=0,"X","")</f>
        <v>X</v>
      </c>
      <c r="BO43" s="22" t="str">
        <f aca="false">SUBSTITUTE("#define "&amp;BH43&amp;REPT(" ",28-LEN(BH43))&amp;BJ43&amp;BK43&amp;BL43&amp;BM43,"%","D")</f>
        <v>#define INSTDECODE_2_WW_AA          DECODE_ADR(1,SHR,CpuShr,AOFF_I); DECODE_ADR(2,SHR,CpuShr,AOFF_IA); </v>
      </c>
      <c r="BP43" s="22" t="str">
        <f aca="false">"#define "&amp;SUBSTITUTE(BH43,"INSTDECODE_",IF(P43="X","JMP_","")&amp;IF(Q43="X","CONST_","")&amp;"INSTEND_")&amp;IF(Q43="X",REPT(" ",20-LEN(BH43)),IF(P43="X",REPT(" ",22-LEN(BH43)),REPT(" ",26-LEN(BH43))))&amp;" "&amp;IF(P43="X","","IP+="&amp;TRIM(AU43)&amp;"; "&amp;REPT(" ",10-LEN(TRIM(AU43))))&amp;IF(Q43="X","CONST_INST_DISPATCH;","PROG_INST_DISPATCH;")</f>
        <v>#define INSTEND_2_WW_AA         IP+=ISIZ_IAA;   PROG_INST_DISPATCH;</v>
      </c>
      <c r="BQ43" s="22" t="str">
        <f aca="false">""</f>
        <v/>
      </c>
    </row>
    <row r="44" customFormat="false" ht="15.95" hidden="false" customHeight="true" outlineLevel="0" collapsed="false">
      <c r="A44" s="22" t="s">
        <v>451</v>
      </c>
      <c r="B44" s="22" t="s">
        <v>221</v>
      </c>
      <c r="C44" s="26" t="s">
        <v>29</v>
      </c>
      <c r="D44" s="27" t="n">
        <f aca="false">4-COUNTIF(F44:I44,".")</f>
        <v>2</v>
      </c>
      <c r="E44" s="27" t="str">
        <f aca="false">IF(ISERROR(SEARCH("Z",F44&amp;G44&amp;H44&amp;I44))=0,"X","-")</f>
        <v>-</v>
      </c>
      <c r="F44" s="26" t="s">
        <v>470</v>
      </c>
      <c r="G44" s="26" t="s">
        <v>470</v>
      </c>
      <c r="H44" s="26" t="s">
        <v>28</v>
      </c>
      <c r="I44" s="26" t="s">
        <v>28</v>
      </c>
      <c r="J44" s="27" t="str">
        <f aca="false">IF(OR(ISERROR(SEARCH(MID($J$2,1,1),F44&amp;G44&amp;H44&amp;I44))=0,ISERROR(SEARCH(MID($J$2,2,1),F44&amp;G44&amp;H44&amp;I44))=0),"X","-")</f>
        <v>-</v>
      </c>
      <c r="K44" s="26" t="s">
        <v>453</v>
      </c>
      <c r="L44" s="26" t="s">
        <v>453</v>
      </c>
      <c r="M44" s="26" t="s">
        <v>28</v>
      </c>
      <c r="N44" s="26" t="s">
        <v>28</v>
      </c>
      <c r="O44" s="28" t="str">
        <f aca="false">IF(OR(K44=$O$2,L44=$O$2,M44=$O$2,N44=$O$2),"X","-")</f>
        <v>-</v>
      </c>
      <c r="R44" s="22" t="s">
        <v>542</v>
      </c>
      <c r="S44" s="22" t="s">
        <v>9</v>
      </c>
      <c r="T44" s="22" t="s">
        <v>455</v>
      </c>
      <c r="W44" s="30" t="str">
        <f aca="false">SUBSTITUTE(SUBSTITUTE(IF(AND(F44="%",K44&lt;&gt;"AD",K44&lt;&gt;"MR"),"Error1","Ok")&amp;" "&amp;IF(AND(G44="%",L44&lt;&gt;"AD",L44&lt;&gt;"MR"),"Error2","Ok")&amp;" "&amp;IF(AND(H44="%",M44&lt;&gt;"AD",M44&lt;&gt;"MR"),"Error3","Ok")&amp;" "&amp;IF(AND(I44="%",N44&lt;&gt;"AD",N44&lt;&gt;"MR"),"Error4","Ok"),"Ok Ok Ok Ok","Passed"),"Ok","")</f>
        <v>Passed</v>
      </c>
      <c r="X44" s="28" t="str">
        <f aca="false">IF(W44&lt;&gt;"Passed","--- Error ---",SUBSTITUTE(SUBSTITUTE(SUBSTITUTE(SUBSTITUTE(SUBSTITUTE(SUBSTITUTE(SUBSTITUTE(SUBSTITUTE(SUBSTITUTE(SUBSTITUTE(SUBSTITUTE(SUBSTITUTE(SUBSTITUTE(SUBSTITUTE(SUBSTITUTE(SUBSTITUTE(SUBSTITUTE(SUBSTITUTE($X$1, "&lt;mnemonic&gt;",""""&amp;B44&amp;""""&amp;REPT(" ",5-LEN(B44))), "&lt;argnr&gt;",D44), "&lt;type1&gt;",VLOOKUP(F44,BR:BZ,9,0)), "&lt;type2&gt;",VLOOKUP(G44,BR:BZ,9,0)), "&lt;type3&gt;",VLOOKUP(H44,BR:BZ,9,0)), "&lt;type4&gt;",VLOOKUP(I44,BR:BZ,9,0)), "&lt;mode1&gt;",VLOOKUP(K44, CB:CG,6,0)),"&lt;mode2&gt;",VLOOKUP(L44,CB:CG,6,0)),"&lt;mode3&gt;",VLOOKUP(M44,CB:CG,6,0)),"&lt;mode4&gt;",VLOOKUP(N44,CB:CG,6,0)), "."," "), "&lt;desc&gt;",R44), "&lt;size&gt;",AU44), "&lt;comma&gt;",IF(B45=""," ",",")),"&lt;off1&gt;",IF(AQ44&lt;&gt;"",AQ44,"0"&amp;REPT(" ",5+AQ$1-1))),"&lt;off2&gt;",IF(AR44&lt;&gt;"",AR44,"0"&amp;REPT(" ",5+AR$1-1))),"&lt;off3&gt;",IF(AS44&lt;&gt;"",AS44,"0"&amp;REPT(" ",5+AS$1-1))),"&lt;off4&gt;",IF(AT44&lt;&gt;"",AT44,"0"&amp;REPT(" ",5+AT$1-1))))</f>
        <v>{ "PINCi",2, ISIZ_IAA  , {CpuDataType::Integer  ,CpuDataType::Integer  ,(CpuDataType)0        ,(CpuDataType)0        }, {_AmdAddr,_AmdAddr,_AmdNull,_AmdNull}, {AOFF_I,AOFF_IA,0       ,0        } }, //Postfix increment (Integer)</v>
      </c>
      <c r="Y44" s="31" t="s">
        <v>28</v>
      </c>
      <c r="Z44" s="22" t="str">
        <f aca="false">IF(F44&lt;&gt;".",IF(K44="MR","R",VLOOKUP(F44,$BR:$BT,3,0)),"")</f>
        <v>I</v>
      </c>
      <c r="AA44" s="22" t="str">
        <f aca="false">IF(G44&lt;&gt;".",IF(L44="MR","R",VLOOKUP(G44,$BR:$BT,3,0)),"")</f>
        <v>I</v>
      </c>
      <c r="AB44" s="22" t="str">
        <f aca="false">IF(H44&lt;&gt;".",IF(M44="MR","R",VLOOKUP(H44,$BR:$BT,3,0)),"")</f>
        <v/>
      </c>
      <c r="AC44" s="22" t="str">
        <f aca="false">IF(I44&lt;&gt;".",IF(N44="MR","R",VLOOKUP(I44,$BR:$BT,3,0)),"")</f>
        <v/>
      </c>
      <c r="AD44" s="22" t="str">
        <f aca="false">IF(F44&lt;&gt;".",VLOOKUP(K44,$CB:$CC,2,0),"")</f>
        <v>A</v>
      </c>
      <c r="AE44" s="22" t="str">
        <f aca="false">IF(G44&lt;&gt;".",VLOOKUP(L44,$CB:$CC,2,0),"")</f>
        <v>A</v>
      </c>
      <c r="AF44" s="22" t="str">
        <f aca="false">IF(H44&lt;&gt;".",VLOOKUP(M44,$CB:$CC,2,0),"")</f>
        <v/>
      </c>
      <c r="AG44" s="22" t="str">
        <f aca="false">IF(I44&lt;&gt;".",VLOOKUP(N44,$CB:$CC,2,0),"")</f>
        <v/>
      </c>
      <c r="AH44" s="22" t="str">
        <f aca="false">IF(AD44&lt;&gt;"",IF(OR(AD44="A",AD44="I"),"SZA",VLOOKUP(Z44,$BT$3:$BU$16,2,0)),"")</f>
        <v>SZA</v>
      </c>
      <c r="AI44" s="22" t="str">
        <f aca="false">IF(AE44&lt;&gt;"",IF(OR(AE44="A",AE44="I"),"SZA",VLOOKUP(AA44,$BT$3:$BU$16,2,0)),"")</f>
        <v>SZA</v>
      </c>
      <c r="AJ44" s="22" t="str">
        <f aca="false">IF(AF44&lt;&gt;"",IF(OR(AF44="A",AF44="I"),"SZA",VLOOKUP(AB44,$BT$3:$BU$16,2,0)),"")</f>
        <v/>
      </c>
      <c r="AK44" s="22" t="str">
        <f aca="false">IF(AG44&lt;&gt;"",IF(OR(AG44="A",AG44="I"),"SZA",VLOOKUP(AC44,$BT$3:$BU$16,2,0)),"")</f>
        <v/>
      </c>
      <c r="AL44" s="22" t="str">
        <f aca="false">IF(AD44&lt;&gt;"","I","")</f>
        <v>I</v>
      </c>
      <c r="AM44" s="22" t="str">
        <f aca="false">SUBSTITUTE(IF(AE44&lt;&gt;"",AL44&amp;"+"&amp;AH44,""),"+SZ","")</f>
        <v>IA</v>
      </c>
      <c r="AN44" s="22" t="str">
        <f aca="false">SUBSTITUTE(IF(AF44&lt;&gt;"",AM44&amp;"+"&amp;AI44,""),"+SZ","")</f>
        <v/>
      </c>
      <c r="AO44" s="22" t="str">
        <f aca="false">SUBSTITUTE(IF(AG44&lt;&gt;"",AN44&amp;"+"&amp;AJ44,""),"+SZ","")</f>
        <v/>
      </c>
      <c r="AP44" s="22" t="str">
        <f aca="false">SUBSTITUTE("I"&amp;IF(AH44&lt;&gt;"","+"&amp;AH44,"")&amp;IF(AI44&lt;&gt;"","+"&amp;AI44,"")&amp;IF(AJ44&lt;&gt;"","+"&amp;AJ44,"")&amp;IF(AK44&lt;&gt;"","+"&amp;AK44,""),"+SZ","")</f>
        <v>IAA</v>
      </c>
      <c r="AQ44" s="22" t="str">
        <f aca="false">IF(Z44&lt;&gt;"","AOFF_"&amp;AL44&amp;REPT(" ",AQ$1-LEN(AL44)),"")</f>
        <v>AOFF_I</v>
      </c>
      <c r="AR44" s="22" t="str">
        <f aca="false">IF(AA44&lt;&gt;"","AOFF_"&amp;AM44&amp;REPT(" ",AR$1-LEN(AM44)),"")</f>
        <v>AOFF_IA</v>
      </c>
      <c r="AS44" s="22" t="str">
        <f aca="false">IF(AB44&lt;&gt;"","AOFF_"&amp;AN44&amp;REPT(" ",AS$1-LEN(AN44)),"")</f>
        <v/>
      </c>
      <c r="AT44" s="22" t="str">
        <f aca="false">IF(AC44&lt;&gt;"","AOFF_"&amp;AO44&amp;REPT(" ",AT$1-LEN(AO44)),"")</f>
        <v/>
      </c>
      <c r="AU44" s="22" t="str">
        <f aca="false">"ISIZ_"&amp;AP44&amp;REPT(" ",$AU$1-LEN(AP44))</f>
        <v>ISIZ_IAA  </v>
      </c>
      <c r="AV44" s="26" t="n">
        <f aca="false">IF(Z44&lt;&gt;"",6,"")</f>
        <v>6</v>
      </c>
      <c r="AW44" s="26" t="n">
        <f aca="false">IF(AA44&lt;&gt;"",AV44+VLOOKUP(AH44,$BU$2:$BV$17,2,0),"")</f>
        <v>10</v>
      </c>
      <c r="AX44" s="26" t="str">
        <f aca="false">IF(AB44&lt;&gt;"",AW44+VLOOKUP(AI44,$BU$2:$BV$17,2,0),"")</f>
        <v/>
      </c>
      <c r="AY44" s="26" t="str">
        <f aca="false">IF(AC44&lt;&gt;"",AX44+VLOOKUP(AJ44,$BU$2:$BV$17,2,0),"")</f>
        <v/>
      </c>
      <c r="AZ44" s="26" t="n">
        <f aca="false">6+IF(Z44&lt;&gt;"",VLOOKUP(AH44,$BU$2:$BV$17,2,0),0)+IF(AA44&lt;&gt;"",VLOOKUP(AI44,$BU$2:$BV$17,2,0),0)+IF(AB44&lt;&gt;"",VLOOKUP(AJ44,$BU$2:$BV$17,2,0),0)+IF(AC44&lt;&gt;"",VLOOKUP(AK44,$BU$2:$BV$17,2,0),0)</f>
        <v>14</v>
      </c>
      <c r="BA44" s="26" t="n">
        <f aca="false">IF(Z44&lt;&gt;"",10,"")</f>
        <v>10</v>
      </c>
      <c r="BB44" s="26" t="n">
        <f aca="false">IF(AA44&lt;&gt;"",BA44+VLOOKUP(AH44,$BU$2:$BW$17,3,0),"")</f>
        <v>18</v>
      </c>
      <c r="BC44" s="26" t="str">
        <f aca="false">IF(AB44&lt;&gt;"",BB44+VLOOKUP(AI44,$BU$2:$BW$17,3,0),"")</f>
        <v/>
      </c>
      <c r="BD44" s="26" t="str">
        <f aca="false">IF(AC44&lt;&gt;"",BC44+VLOOKUP(AJ44,$BU$2:$BW$17,3,0),"")</f>
        <v/>
      </c>
      <c r="BE44" s="26" t="n">
        <f aca="false">10+IF(Z44&lt;&gt;"",VLOOKUP(AH44,$BU$2:$BW$17,3,0),0)+IF(AA44&lt;&gt;"",VLOOKUP(AI44,$BU$2:$BW$17,3,0),0)+IF(AB44&lt;&gt;"",VLOOKUP(AJ44,$BU$2:$BW$17,3,0),0)+IF(AC44&lt;&gt;"",VLOOKUP(AK44,$BU$2:$BW$17,3,0),0)</f>
        <v>26</v>
      </c>
      <c r="BF44" s="36" t="str">
        <f aca="false">IF(AV44&lt;&gt;"","#define "&amp;AQ44&amp;" "&amp;AV44&amp;"&lt;end&gt; ","")&amp;IF(AW44&lt;&gt;"","#define "&amp;AR44&amp;" "&amp;AW44&amp;"&lt;end&gt; ","")&amp;IF(AX44&lt;&gt;"","#define "&amp;AS44&amp;" "&amp;AX44&amp;"&lt;end&gt; ","")&amp;IF(AY44&lt;&gt;"","#define "&amp;AT44&amp;" "&amp;AY44&amp;"&lt;end&gt; ","")&amp;"#define "&amp;AU44&amp;" "&amp;AZ44&amp;"&lt;end&gt;"</f>
        <v>#define AOFF_I 6&lt;end&gt; #define AOFF_IA 10&lt;end&gt; #define ISIZ_IAA   14&lt;end&gt;</v>
      </c>
      <c r="BG44" s="36" t="str">
        <f aca="false">IF(BA44&lt;&gt;"","#define "&amp;AQ44&amp;" "&amp;BA44&amp;"&lt;end&gt; ","")&amp;IF(BB44&lt;&gt;"","#define "&amp;AR44&amp;" "&amp;BB44&amp;"&lt;end&gt; ","")&amp;IF(BC44&lt;&gt;"","#define "&amp;AS44&amp;" "&amp;BC44&amp;"&lt;end&gt; ","")&amp;IF(BD44&lt;&gt;"","#define "&amp;AT44&amp;" "&amp;BD44&amp;"&lt;end&gt; ","")&amp;"#define "&amp;AU44&amp;" "&amp;BE44&amp;"&lt;end&gt;"</f>
        <v>#define AOFF_I 10&lt;end&gt; #define AOFF_IA 18&lt;end&gt; #define ISIZ_IAA   26&lt;end&gt;</v>
      </c>
      <c r="BH44" s="22" t="str">
        <f aca="false">"INSTDECODE_"&amp;D44&amp;IF(D44&lt;&gt;0,"_"&amp;CONCATENATE(Z44,AA44,AB44,AC44)&amp;"_"&amp;CONCATENATE(AD44,AE44,AF44,AG44),"")</f>
        <v>INSTDECODE_2_II_AA</v>
      </c>
      <c r="BI44" s="22" t="n">
        <f aca="false">LEN(BH44)</f>
        <v>18</v>
      </c>
      <c r="BJ44" s="22" t="str">
        <f aca="false">IF(Z44&lt;&gt;"","DECODE_"&amp;VLOOKUP(AD44,$CC:$CD,2,0)&amp;"("&amp;BJ$2&amp;","&amp;IF(K44="MR","REF",VLOOKUP(F44,$BR:$BS,2,0))&amp;",Cpu"&amp;PROPER(IF(K44="MR","REF",VLOOKUP(F44,$BR:$BS,2,0)))&amp;","&amp;AQ44&amp;"); ", "")</f>
        <v>DECODE_ADR(1,INT,CpuInt,AOFF_I); </v>
      </c>
      <c r="BK44" s="22" t="str">
        <f aca="false">IF(AA44&lt;&gt;"","DECODE_"&amp;VLOOKUP(AE44,$CC:$CD,2,0)&amp;"("&amp;BK$2&amp;","&amp;IF(L44="MR","REF",VLOOKUP(G44,$BR:$BS,2,0))&amp;",Cpu"&amp;PROPER(IF(L44="MR","REF",VLOOKUP(G44,$BR:$BS,2,0)))&amp;","&amp;AR44&amp;"); ", "")</f>
        <v>DECODE_ADR(2,INT,CpuInt,AOFF_IA); </v>
      </c>
      <c r="BL44" s="22" t="str">
        <f aca="false">IF(AB44&lt;&gt;"","DECODE_"&amp;VLOOKUP(AF44,$CC:$CD,2,0)&amp;"("&amp;BL$2&amp;","&amp;IF(M44="MR","REF",VLOOKUP(H44,$BR:$BS,2,0))&amp;",Cpu"&amp;PROPER(IF(M44="MR","REF",VLOOKUP(H44,$BR:$BS,2,0)))&amp;","&amp;AS44&amp;"); ", "")</f>
        <v/>
      </c>
      <c r="BM44" s="22" t="str">
        <f aca="false">IF(AC44&lt;&gt;"","DECODE_"&amp;VLOOKUP(AG44,$CC:$CD,2,0)&amp;"("&amp;BM$2&amp;","&amp;IF(N44="MR","REF",VLOOKUP(I44,$BR:$BS,2,0))&amp;",Cpu"&amp;PROPER(IF(N44="MR","REF",VLOOKUP(I44,$BR:$BS,2,0)))&amp;","&amp;AT44&amp;"); ", "")</f>
        <v/>
      </c>
      <c r="BN44" s="22" t="str">
        <f aca="false">IF(ISERROR(VLOOKUP(BO44,BO$2:BO43,1,0))=0,"X","")</f>
        <v>X</v>
      </c>
      <c r="BO44" s="22" t="str">
        <f aca="false">SUBSTITUTE("#define "&amp;BH44&amp;REPT(" ",28-LEN(BH44))&amp;BJ44&amp;BK44&amp;BL44&amp;BM44,"%","D")</f>
        <v>#define INSTDECODE_2_II_AA          DECODE_ADR(1,INT,CpuInt,AOFF_I); DECODE_ADR(2,INT,CpuInt,AOFF_IA); </v>
      </c>
      <c r="BP44" s="22" t="str">
        <f aca="false">"#define "&amp;SUBSTITUTE(BH44,"INSTDECODE_",IF(P44="X","JMP_","")&amp;IF(Q44="X","CONST_","")&amp;"INSTEND_")&amp;IF(Q44="X",REPT(" ",20-LEN(BH44)),IF(P44="X",REPT(" ",22-LEN(BH44)),REPT(" ",26-LEN(BH44))))&amp;" "&amp;IF(P44="X","","IP+="&amp;TRIM(AU44)&amp;"; "&amp;REPT(" ",10-LEN(TRIM(AU44))))&amp;IF(Q44="X","CONST_INST_DISPATCH;","PROG_INST_DISPATCH;")</f>
        <v>#define INSTEND_2_II_AA         IP+=ISIZ_IAA;   PROG_INST_DISPATCH;</v>
      </c>
      <c r="BQ44" s="22" t="str">
        <f aca="false">""</f>
        <v/>
      </c>
    </row>
    <row r="45" customFormat="false" ht="15.95" hidden="false" customHeight="true" outlineLevel="0" collapsed="false">
      <c r="A45" s="22" t="s">
        <v>451</v>
      </c>
      <c r="B45" s="22" t="s">
        <v>222</v>
      </c>
      <c r="C45" s="26" t="s">
        <v>29</v>
      </c>
      <c r="D45" s="27" t="n">
        <f aca="false">4-COUNTIF(F45:I45,".")</f>
        <v>2</v>
      </c>
      <c r="E45" s="27" t="str">
        <f aca="false">IF(ISERROR(SEARCH("Z",F45&amp;G45&amp;H45&amp;I45))=0,"X","-")</f>
        <v>-</v>
      </c>
      <c r="F45" s="26" t="s">
        <v>474</v>
      </c>
      <c r="G45" s="26" t="s">
        <v>474</v>
      </c>
      <c r="H45" s="26" t="s">
        <v>28</v>
      </c>
      <c r="I45" s="26" t="s">
        <v>28</v>
      </c>
      <c r="J45" s="27" t="str">
        <f aca="false">IF(OR(ISERROR(SEARCH(MID($J$2,1,1),F45&amp;G45&amp;H45&amp;I45))=0,ISERROR(SEARCH(MID($J$2,2,1),F45&amp;G45&amp;H45&amp;I45))=0),"X","-")</f>
        <v>-</v>
      </c>
      <c r="K45" s="26" t="s">
        <v>453</v>
      </c>
      <c r="L45" s="26" t="s">
        <v>453</v>
      </c>
      <c r="M45" s="26" t="s">
        <v>28</v>
      </c>
      <c r="N45" s="26" t="s">
        <v>28</v>
      </c>
      <c r="O45" s="28" t="str">
        <f aca="false">IF(OR(K45=$O$2,L45=$O$2,M45=$O$2,N45=$O$2),"X","-")</f>
        <v>-</v>
      </c>
      <c r="R45" s="22" t="s">
        <v>543</v>
      </c>
      <c r="S45" s="22" t="s">
        <v>9</v>
      </c>
      <c r="T45" s="22" t="s">
        <v>455</v>
      </c>
      <c r="W45" s="30" t="str">
        <f aca="false">SUBSTITUTE(SUBSTITUTE(IF(AND(F45="%",K45&lt;&gt;"AD",K45&lt;&gt;"MR"),"Error1","Ok")&amp;" "&amp;IF(AND(G45="%",L45&lt;&gt;"AD",L45&lt;&gt;"MR"),"Error2","Ok")&amp;" "&amp;IF(AND(H45="%",M45&lt;&gt;"AD",M45&lt;&gt;"MR"),"Error3","Ok")&amp;" "&amp;IF(AND(I45="%",N45&lt;&gt;"AD",N45&lt;&gt;"MR"),"Error4","Ok"),"Ok Ok Ok Ok","Passed"),"Ok","")</f>
        <v>Passed</v>
      </c>
      <c r="X45" s="28" t="str">
        <f aca="false">IF(W45&lt;&gt;"Passed","--- Error ---",SUBSTITUTE(SUBSTITUTE(SUBSTITUTE(SUBSTITUTE(SUBSTITUTE(SUBSTITUTE(SUBSTITUTE(SUBSTITUTE(SUBSTITUTE(SUBSTITUTE(SUBSTITUTE(SUBSTITUTE(SUBSTITUTE(SUBSTITUTE(SUBSTITUTE(SUBSTITUTE(SUBSTITUTE(SUBSTITUTE($X$1, "&lt;mnemonic&gt;",""""&amp;B45&amp;""""&amp;REPT(" ",5-LEN(B45))), "&lt;argnr&gt;",D45), "&lt;type1&gt;",VLOOKUP(F45,BR:BZ,9,0)), "&lt;type2&gt;",VLOOKUP(G45,BR:BZ,9,0)), "&lt;type3&gt;",VLOOKUP(H45,BR:BZ,9,0)), "&lt;type4&gt;",VLOOKUP(I45,BR:BZ,9,0)), "&lt;mode1&gt;",VLOOKUP(K45, CB:CG,6,0)),"&lt;mode2&gt;",VLOOKUP(L45,CB:CG,6,0)),"&lt;mode3&gt;",VLOOKUP(M45,CB:CG,6,0)),"&lt;mode4&gt;",VLOOKUP(N45,CB:CG,6,0)), "."," "), "&lt;desc&gt;",R45), "&lt;size&gt;",AU45), "&lt;comma&gt;",IF(B46=""," ",",")),"&lt;off1&gt;",IF(AQ45&lt;&gt;"",AQ45,"0"&amp;REPT(" ",5+AQ$1-1))),"&lt;off2&gt;",IF(AR45&lt;&gt;"",AR45,"0"&amp;REPT(" ",5+AR$1-1))),"&lt;off3&gt;",IF(AS45&lt;&gt;"",AS45,"0"&amp;REPT(" ",5+AS$1-1))),"&lt;off4&gt;",IF(AT45&lt;&gt;"",AT45,"0"&amp;REPT(" ",5+AT$1-1))))</f>
        <v>{ "PINCl",2, ISIZ_IAA  , {CpuDataType::Long     ,CpuDataType::Long     ,(CpuDataType)0        ,(CpuDataType)0        }, {_AmdAddr,_AmdAddr,_AmdNull,_AmdNull}, {AOFF_I,AOFF_IA,0       ,0        } }, //Postfix increment (Long)</v>
      </c>
      <c r="Y45" s="31" t="s">
        <v>28</v>
      </c>
      <c r="Z45" s="22" t="str">
        <f aca="false">IF(F45&lt;&gt;".",IF(K45="MR","R",VLOOKUP(F45,$BR:$BT,3,0)),"")</f>
        <v>L</v>
      </c>
      <c r="AA45" s="22" t="str">
        <f aca="false">IF(G45&lt;&gt;".",IF(L45="MR","R",VLOOKUP(G45,$BR:$BT,3,0)),"")</f>
        <v>L</v>
      </c>
      <c r="AB45" s="22" t="str">
        <f aca="false">IF(H45&lt;&gt;".",IF(M45="MR","R",VLOOKUP(H45,$BR:$BT,3,0)),"")</f>
        <v/>
      </c>
      <c r="AC45" s="22" t="str">
        <f aca="false">IF(I45&lt;&gt;".",IF(N45="MR","R",VLOOKUP(I45,$BR:$BT,3,0)),"")</f>
        <v/>
      </c>
      <c r="AD45" s="22" t="str">
        <f aca="false">IF(F45&lt;&gt;".",VLOOKUP(K45,$CB:$CC,2,0),"")</f>
        <v>A</v>
      </c>
      <c r="AE45" s="22" t="str">
        <f aca="false">IF(G45&lt;&gt;".",VLOOKUP(L45,$CB:$CC,2,0),"")</f>
        <v>A</v>
      </c>
      <c r="AF45" s="22" t="str">
        <f aca="false">IF(H45&lt;&gt;".",VLOOKUP(M45,$CB:$CC,2,0),"")</f>
        <v/>
      </c>
      <c r="AG45" s="22" t="str">
        <f aca="false">IF(I45&lt;&gt;".",VLOOKUP(N45,$CB:$CC,2,0),"")</f>
        <v/>
      </c>
      <c r="AH45" s="22" t="str">
        <f aca="false">IF(AD45&lt;&gt;"",IF(OR(AD45="A",AD45="I"),"SZA",VLOOKUP(Z45,$BT$3:$BU$16,2,0)),"")</f>
        <v>SZA</v>
      </c>
      <c r="AI45" s="22" t="str">
        <f aca="false">IF(AE45&lt;&gt;"",IF(OR(AE45="A",AE45="I"),"SZA",VLOOKUP(AA45,$BT$3:$BU$16,2,0)),"")</f>
        <v>SZA</v>
      </c>
      <c r="AJ45" s="22" t="str">
        <f aca="false">IF(AF45&lt;&gt;"",IF(OR(AF45="A",AF45="I"),"SZA",VLOOKUP(AB45,$BT$3:$BU$16,2,0)),"")</f>
        <v/>
      </c>
      <c r="AK45" s="22" t="str">
        <f aca="false">IF(AG45&lt;&gt;"",IF(OR(AG45="A",AG45="I"),"SZA",VLOOKUP(AC45,$BT$3:$BU$16,2,0)),"")</f>
        <v/>
      </c>
      <c r="AL45" s="22" t="str">
        <f aca="false">IF(AD45&lt;&gt;"","I","")</f>
        <v>I</v>
      </c>
      <c r="AM45" s="22" t="str">
        <f aca="false">SUBSTITUTE(IF(AE45&lt;&gt;"",AL45&amp;"+"&amp;AH45,""),"+SZ","")</f>
        <v>IA</v>
      </c>
      <c r="AN45" s="22" t="str">
        <f aca="false">SUBSTITUTE(IF(AF45&lt;&gt;"",AM45&amp;"+"&amp;AI45,""),"+SZ","")</f>
        <v/>
      </c>
      <c r="AO45" s="22" t="str">
        <f aca="false">SUBSTITUTE(IF(AG45&lt;&gt;"",AN45&amp;"+"&amp;AJ45,""),"+SZ","")</f>
        <v/>
      </c>
      <c r="AP45" s="22" t="str">
        <f aca="false">SUBSTITUTE("I"&amp;IF(AH45&lt;&gt;"","+"&amp;AH45,"")&amp;IF(AI45&lt;&gt;"","+"&amp;AI45,"")&amp;IF(AJ45&lt;&gt;"","+"&amp;AJ45,"")&amp;IF(AK45&lt;&gt;"","+"&amp;AK45,""),"+SZ","")</f>
        <v>IAA</v>
      </c>
      <c r="AQ45" s="22" t="str">
        <f aca="false">IF(Z45&lt;&gt;"","AOFF_"&amp;AL45&amp;REPT(" ",AQ$1-LEN(AL45)),"")</f>
        <v>AOFF_I</v>
      </c>
      <c r="AR45" s="22" t="str">
        <f aca="false">IF(AA45&lt;&gt;"","AOFF_"&amp;AM45&amp;REPT(" ",AR$1-LEN(AM45)),"")</f>
        <v>AOFF_IA</v>
      </c>
      <c r="AS45" s="22" t="str">
        <f aca="false">IF(AB45&lt;&gt;"","AOFF_"&amp;AN45&amp;REPT(" ",AS$1-LEN(AN45)),"")</f>
        <v/>
      </c>
      <c r="AT45" s="22" t="str">
        <f aca="false">IF(AC45&lt;&gt;"","AOFF_"&amp;AO45&amp;REPT(" ",AT$1-LEN(AO45)),"")</f>
        <v/>
      </c>
      <c r="AU45" s="22" t="str">
        <f aca="false">"ISIZ_"&amp;AP45&amp;REPT(" ",$AU$1-LEN(AP45))</f>
        <v>ISIZ_IAA  </v>
      </c>
      <c r="AV45" s="26" t="n">
        <f aca="false">IF(Z45&lt;&gt;"",6,"")</f>
        <v>6</v>
      </c>
      <c r="AW45" s="26" t="n">
        <f aca="false">IF(AA45&lt;&gt;"",AV45+VLOOKUP(AH45,$BU$2:$BV$17,2,0),"")</f>
        <v>10</v>
      </c>
      <c r="AX45" s="26" t="str">
        <f aca="false">IF(AB45&lt;&gt;"",AW45+VLOOKUP(AI45,$BU$2:$BV$17,2,0),"")</f>
        <v/>
      </c>
      <c r="AY45" s="26" t="str">
        <f aca="false">IF(AC45&lt;&gt;"",AX45+VLOOKUP(AJ45,$BU$2:$BV$17,2,0),"")</f>
        <v/>
      </c>
      <c r="AZ45" s="26" t="n">
        <f aca="false">6+IF(Z45&lt;&gt;"",VLOOKUP(AH45,$BU$2:$BV$17,2,0),0)+IF(AA45&lt;&gt;"",VLOOKUP(AI45,$BU$2:$BV$17,2,0),0)+IF(AB45&lt;&gt;"",VLOOKUP(AJ45,$BU$2:$BV$17,2,0),0)+IF(AC45&lt;&gt;"",VLOOKUP(AK45,$BU$2:$BV$17,2,0),0)</f>
        <v>14</v>
      </c>
      <c r="BA45" s="26" t="n">
        <f aca="false">IF(Z45&lt;&gt;"",10,"")</f>
        <v>10</v>
      </c>
      <c r="BB45" s="26" t="n">
        <f aca="false">IF(AA45&lt;&gt;"",BA45+VLOOKUP(AH45,$BU$2:$BW$17,3,0),"")</f>
        <v>18</v>
      </c>
      <c r="BC45" s="26" t="str">
        <f aca="false">IF(AB45&lt;&gt;"",BB45+VLOOKUP(AI45,$BU$2:$BW$17,3,0),"")</f>
        <v/>
      </c>
      <c r="BD45" s="26" t="str">
        <f aca="false">IF(AC45&lt;&gt;"",BC45+VLOOKUP(AJ45,$BU$2:$BW$17,3,0),"")</f>
        <v/>
      </c>
      <c r="BE45" s="26" t="n">
        <f aca="false">10+IF(Z45&lt;&gt;"",VLOOKUP(AH45,$BU$2:$BW$17,3,0),0)+IF(AA45&lt;&gt;"",VLOOKUP(AI45,$BU$2:$BW$17,3,0),0)+IF(AB45&lt;&gt;"",VLOOKUP(AJ45,$BU$2:$BW$17,3,0),0)+IF(AC45&lt;&gt;"",VLOOKUP(AK45,$BU$2:$BW$17,3,0),0)</f>
        <v>26</v>
      </c>
      <c r="BF45" s="36" t="str">
        <f aca="false">IF(AV45&lt;&gt;"","#define "&amp;AQ45&amp;" "&amp;AV45&amp;"&lt;end&gt; ","")&amp;IF(AW45&lt;&gt;"","#define "&amp;AR45&amp;" "&amp;AW45&amp;"&lt;end&gt; ","")&amp;IF(AX45&lt;&gt;"","#define "&amp;AS45&amp;" "&amp;AX45&amp;"&lt;end&gt; ","")&amp;IF(AY45&lt;&gt;"","#define "&amp;AT45&amp;" "&amp;AY45&amp;"&lt;end&gt; ","")&amp;"#define "&amp;AU45&amp;" "&amp;AZ45&amp;"&lt;end&gt;"</f>
        <v>#define AOFF_I 6&lt;end&gt; #define AOFF_IA 10&lt;end&gt; #define ISIZ_IAA   14&lt;end&gt;</v>
      </c>
      <c r="BG45" s="36" t="str">
        <f aca="false">IF(BA45&lt;&gt;"","#define "&amp;AQ45&amp;" "&amp;BA45&amp;"&lt;end&gt; ","")&amp;IF(BB45&lt;&gt;"","#define "&amp;AR45&amp;" "&amp;BB45&amp;"&lt;end&gt; ","")&amp;IF(BC45&lt;&gt;"","#define "&amp;AS45&amp;" "&amp;BC45&amp;"&lt;end&gt; ","")&amp;IF(BD45&lt;&gt;"","#define "&amp;AT45&amp;" "&amp;BD45&amp;"&lt;end&gt; ","")&amp;"#define "&amp;AU45&amp;" "&amp;BE45&amp;"&lt;end&gt;"</f>
        <v>#define AOFF_I 10&lt;end&gt; #define AOFF_IA 18&lt;end&gt; #define ISIZ_IAA   26&lt;end&gt;</v>
      </c>
      <c r="BH45" s="22" t="str">
        <f aca="false">"INSTDECODE_"&amp;D45&amp;IF(D45&lt;&gt;0,"_"&amp;CONCATENATE(Z45,AA45,AB45,AC45)&amp;"_"&amp;CONCATENATE(AD45,AE45,AF45,AG45),"")</f>
        <v>INSTDECODE_2_LL_AA</v>
      </c>
      <c r="BI45" s="22" t="n">
        <f aca="false">LEN(BH45)</f>
        <v>18</v>
      </c>
      <c r="BJ45" s="22" t="str">
        <f aca="false">IF(Z45&lt;&gt;"","DECODE_"&amp;VLOOKUP(AD45,$CC:$CD,2,0)&amp;"("&amp;BJ$2&amp;","&amp;IF(K45="MR","REF",VLOOKUP(F45,$BR:$BS,2,0))&amp;",Cpu"&amp;PROPER(IF(K45="MR","REF",VLOOKUP(F45,$BR:$BS,2,0)))&amp;","&amp;AQ45&amp;"); ", "")</f>
        <v>DECODE_ADR(1,LON,CpuLon,AOFF_I); </v>
      </c>
      <c r="BK45" s="22" t="str">
        <f aca="false">IF(AA45&lt;&gt;"","DECODE_"&amp;VLOOKUP(AE45,$CC:$CD,2,0)&amp;"("&amp;BK$2&amp;","&amp;IF(L45="MR","REF",VLOOKUP(G45,$BR:$BS,2,0))&amp;",Cpu"&amp;PROPER(IF(L45="MR","REF",VLOOKUP(G45,$BR:$BS,2,0)))&amp;","&amp;AR45&amp;"); ", "")</f>
        <v>DECODE_ADR(2,LON,CpuLon,AOFF_IA); </v>
      </c>
      <c r="BL45" s="22" t="str">
        <f aca="false">IF(AB45&lt;&gt;"","DECODE_"&amp;VLOOKUP(AF45,$CC:$CD,2,0)&amp;"("&amp;BL$2&amp;","&amp;IF(M45="MR","REF",VLOOKUP(H45,$BR:$BS,2,0))&amp;",Cpu"&amp;PROPER(IF(M45="MR","REF",VLOOKUP(H45,$BR:$BS,2,0)))&amp;","&amp;AS45&amp;"); ", "")</f>
        <v/>
      </c>
      <c r="BM45" s="22" t="str">
        <f aca="false">IF(AC45&lt;&gt;"","DECODE_"&amp;VLOOKUP(AG45,$CC:$CD,2,0)&amp;"("&amp;BM$2&amp;","&amp;IF(N45="MR","REF",VLOOKUP(I45,$BR:$BS,2,0))&amp;",Cpu"&amp;PROPER(IF(N45="MR","REF",VLOOKUP(I45,$BR:$BS,2,0)))&amp;","&amp;AT45&amp;"); ", "")</f>
        <v/>
      </c>
      <c r="BN45" s="22" t="str">
        <f aca="false">IF(ISERROR(VLOOKUP(BO45,BO$2:BO44,1,0))=0,"X","")</f>
        <v>X</v>
      </c>
      <c r="BO45" s="22" t="str">
        <f aca="false">SUBSTITUTE("#define "&amp;BH45&amp;REPT(" ",28-LEN(BH45))&amp;BJ45&amp;BK45&amp;BL45&amp;BM45,"%","D")</f>
        <v>#define INSTDECODE_2_LL_AA          DECODE_ADR(1,LON,CpuLon,AOFF_I); DECODE_ADR(2,LON,CpuLon,AOFF_IA); </v>
      </c>
      <c r="BP45" s="22" t="str">
        <f aca="false">"#define "&amp;SUBSTITUTE(BH45,"INSTDECODE_",IF(P45="X","JMP_","")&amp;IF(Q45="X","CONST_","")&amp;"INSTEND_")&amp;IF(Q45="X",REPT(" ",20-LEN(BH45)),IF(P45="X",REPT(" ",22-LEN(BH45)),REPT(" ",26-LEN(BH45))))&amp;" "&amp;IF(P45="X","","IP+="&amp;TRIM(AU45)&amp;"; "&amp;REPT(" ",10-LEN(TRIM(AU45))))&amp;IF(Q45="X","CONST_INST_DISPATCH;","PROG_INST_DISPATCH;")</f>
        <v>#define INSTEND_2_LL_AA         IP+=ISIZ_IAA;   PROG_INST_DISPATCH;</v>
      </c>
      <c r="BQ45" s="22" t="str">
        <f aca="false">""</f>
        <v/>
      </c>
    </row>
    <row r="46" customFormat="false" ht="15.95" hidden="false" customHeight="true" outlineLevel="0" collapsed="false">
      <c r="A46" s="22" t="s">
        <v>451</v>
      </c>
      <c r="B46" s="22" t="s">
        <v>223</v>
      </c>
      <c r="C46" s="26" t="s">
        <v>29</v>
      </c>
      <c r="D46" s="27" t="n">
        <f aca="false">4-COUNTIF(F46:I46,".")</f>
        <v>2</v>
      </c>
      <c r="E46" s="27" t="str">
        <f aca="false">IF(ISERROR(SEARCH("Z",F46&amp;G46&amp;H46&amp;I46))=0,"X","-")</f>
        <v>-</v>
      </c>
      <c r="F46" s="26" t="s">
        <v>478</v>
      </c>
      <c r="G46" s="26" t="s">
        <v>478</v>
      </c>
      <c r="H46" s="26" t="s">
        <v>28</v>
      </c>
      <c r="I46" s="26" t="s">
        <v>28</v>
      </c>
      <c r="J46" s="27" t="str">
        <f aca="false">IF(OR(ISERROR(SEARCH(MID($J$2,1,1),F46&amp;G46&amp;H46&amp;I46))=0,ISERROR(SEARCH(MID($J$2,2,1),F46&amp;G46&amp;H46&amp;I46))=0),"X","-")</f>
        <v>-</v>
      </c>
      <c r="K46" s="26" t="s">
        <v>453</v>
      </c>
      <c r="L46" s="26" t="s">
        <v>453</v>
      </c>
      <c r="M46" s="26" t="s">
        <v>28</v>
      </c>
      <c r="N46" s="26" t="s">
        <v>28</v>
      </c>
      <c r="O46" s="28" t="str">
        <f aca="false">IF(OR(K46=$O$2,L46=$O$2,M46=$O$2,N46=$O$2),"X","-")</f>
        <v>-</v>
      </c>
      <c r="R46" s="22" t="s">
        <v>544</v>
      </c>
      <c r="S46" s="22" t="s">
        <v>9</v>
      </c>
      <c r="T46" s="22" t="s">
        <v>455</v>
      </c>
      <c r="W46" s="30" t="str">
        <f aca="false">SUBSTITUTE(SUBSTITUTE(IF(AND(F46="%",K46&lt;&gt;"AD",K46&lt;&gt;"MR"),"Error1","Ok")&amp;" "&amp;IF(AND(G46="%",L46&lt;&gt;"AD",L46&lt;&gt;"MR"),"Error2","Ok")&amp;" "&amp;IF(AND(H46="%",M46&lt;&gt;"AD",M46&lt;&gt;"MR"),"Error3","Ok")&amp;" "&amp;IF(AND(I46="%",N46&lt;&gt;"AD",N46&lt;&gt;"MR"),"Error4","Ok"),"Ok Ok Ok Ok","Passed"),"Ok","")</f>
        <v>Passed</v>
      </c>
      <c r="X46" s="28" t="str">
        <f aca="false">IF(W46&lt;&gt;"Passed","--- Error ---",SUBSTITUTE(SUBSTITUTE(SUBSTITUTE(SUBSTITUTE(SUBSTITUTE(SUBSTITUTE(SUBSTITUTE(SUBSTITUTE(SUBSTITUTE(SUBSTITUTE(SUBSTITUTE(SUBSTITUTE(SUBSTITUTE(SUBSTITUTE(SUBSTITUTE(SUBSTITUTE(SUBSTITUTE(SUBSTITUTE($X$1, "&lt;mnemonic&gt;",""""&amp;B46&amp;""""&amp;REPT(" ",5-LEN(B46))), "&lt;argnr&gt;",D46), "&lt;type1&gt;",VLOOKUP(F46,BR:BZ,9,0)), "&lt;type2&gt;",VLOOKUP(G46,BR:BZ,9,0)), "&lt;type3&gt;",VLOOKUP(H46,BR:BZ,9,0)), "&lt;type4&gt;",VLOOKUP(I46,BR:BZ,9,0)), "&lt;mode1&gt;",VLOOKUP(K46, CB:CG,6,0)),"&lt;mode2&gt;",VLOOKUP(L46,CB:CG,6,0)),"&lt;mode3&gt;",VLOOKUP(M46,CB:CG,6,0)),"&lt;mode4&gt;",VLOOKUP(N46,CB:CG,6,0)), "."," "), "&lt;desc&gt;",R46), "&lt;size&gt;",AU46), "&lt;comma&gt;",IF(B47=""," ",",")),"&lt;off1&gt;",IF(AQ46&lt;&gt;"",AQ46,"0"&amp;REPT(" ",5+AQ$1-1))),"&lt;off2&gt;",IF(AR46&lt;&gt;"",AR46,"0"&amp;REPT(" ",5+AR$1-1))),"&lt;off3&gt;",IF(AS46&lt;&gt;"",AS46,"0"&amp;REPT(" ",5+AS$1-1))),"&lt;off4&gt;",IF(AT46&lt;&gt;"",AT46,"0"&amp;REPT(" ",5+AT$1-1))))</f>
        <v>{ "PINCf",2, ISIZ_IAA  , {CpuDataType::Float    ,CpuDataType::Float    ,(CpuDataType)0        ,(CpuDataType)0        }, {_AmdAddr,_AmdAddr,_AmdNull,_AmdNull}, {AOFF_I,AOFF_IA,0       ,0        } }, //Postfix increment (Float)</v>
      </c>
      <c r="Y46" s="31" t="s">
        <v>28</v>
      </c>
      <c r="Z46" s="22" t="str">
        <f aca="false">IF(F46&lt;&gt;".",IF(K46="MR","R",VLOOKUP(F46,$BR:$BT,3,0)),"")</f>
        <v>F</v>
      </c>
      <c r="AA46" s="22" t="str">
        <f aca="false">IF(G46&lt;&gt;".",IF(L46="MR","R",VLOOKUP(G46,$BR:$BT,3,0)),"")</f>
        <v>F</v>
      </c>
      <c r="AB46" s="22" t="str">
        <f aca="false">IF(H46&lt;&gt;".",IF(M46="MR","R",VLOOKUP(H46,$BR:$BT,3,0)),"")</f>
        <v/>
      </c>
      <c r="AC46" s="22" t="str">
        <f aca="false">IF(I46&lt;&gt;".",IF(N46="MR","R",VLOOKUP(I46,$BR:$BT,3,0)),"")</f>
        <v/>
      </c>
      <c r="AD46" s="22" t="str">
        <f aca="false">IF(F46&lt;&gt;".",VLOOKUP(K46,$CB:$CC,2,0),"")</f>
        <v>A</v>
      </c>
      <c r="AE46" s="22" t="str">
        <f aca="false">IF(G46&lt;&gt;".",VLOOKUP(L46,$CB:$CC,2,0),"")</f>
        <v>A</v>
      </c>
      <c r="AF46" s="22" t="str">
        <f aca="false">IF(H46&lt;&gt;".",VLOOKUP(M46,$CB:$CC,2,0),"")</f>
        <v/>
      </c>
      <c r="AG46" s="22" t="str">
        <f aca="false">IF(I46&lt;&gt;".",VLOOKUP(N46,$CB:$CC,2,0),"")</f>
        <v/>
      </c>
      <c r="AH46" s="22" t="str">
        <f aca="false">IF(AD46&lt;&gt;"",IF(OR(AD46="A",AD46="I"),"SZA",VLOOKUP(Z46,$BT$3:$BU$16,2,0)),"")</f>
        <v>SZA</v>
      </c>
      <c r="AI46" s="22" t="str">
        <f aca="false">IF(AE46&lt;&gt;"",IF(OR(AE46="A",AE46="I"),"SZA",VLOOKUP(AA46,$BT$3:$BU$16,2,0)),"")</f>
        <v>SZA</v>
      </c>
      <c r="AJ46" s="22" t="str">
        <f aca="false">IF(AF46&lt;&gt;"",IF(OR(AF46="A",AF46="I"),"SZA",VLOOKUP(AB46,$BT$3:$BU$16,2,0)),"")</f>
        <v/>
      </c>
      <c r="AK46" s="22" t="str">
        <f aca="false">IF(AG46&lt;&gt;"",IF(OR(AG46="A",AG46="I"),"SZA",VLOOKUP(AC46,$BT$3:$BU$16,2,0)),"")</f>
        <v/>
      </c>
      <c r="AL46" s="22" t="str">
        <f aca="false">IF(AD46&lt;&gt;"","I","")</f>
        <v>I</v>
      </c>
      <c r="AM46" s="22" t="str">
        <f aca="false">SUBSTITUTE(IF(AE46&lt;&gt;"",AL46&amp;"+"&amp;AH46,""),"+SZ","")</f>
        <v>IA</v>
      </c>
      <c r="AN46" s="22" t="str">
        <f aca="false">SUBSTITUTE(IF(AF46&lt;&gt;"",AM46&amp;"+"&amp;AI46,""),"+SZ","")</f>
        <v/>
      </c>
      <c r="AO46" s="22" t="str">
        <f aca="false">SUBSTITUTE(IF(AG46&lt;&gt;"",AN46&amp;"+"&amp;AJ46,""),"+SZ","")</f>
        <v/>
      </c>
      <c r="AP46" s="22" t="str">
        <f aca="false">SUBSTITUTE("I"&amp;IF(AH46&lt;&gt;"","+"&amp;AH46,"")&amp;IF(AI46&lt;&gt;"","+"&amp;AI46,"")&amp;IF(AJ46&lt;&gt;"","+"&amp;AJ46,"")&amp;IF(AK46&lt;&gt;"","+"&amp;AK46,""),"+SZ","")</f>
        <v>IAA</v>
      </c>
      <c r="AQ46" s="22" t="str">
        <f aca="false">IF(Z46&lt;&gt;"","AOFF_"&amp;AL46&amp;REPT(" ",AQ$1-LEN(AL46)),"")</f>
        <v>AOFF_I</v>
      </c>
      <c r="AR46" s="22" t="str">
        <f aca="false">IF(AA46&lt;&gt;"","AOFF_"&amp;AM46&amp;REPT(" ",AR$1-LEN(AM46)),"")</f>
        <v>AOFF_IA</v>
      </c>
      <c r="AS46" s="22" t="str">
        <f aca="false">IF(AB46&lt;&gt;"","AOFF_"&amp;AN46&amp;REPT(" ",AS$1-LEN(AN46)),"")</f>
        <v/>
      </c>
      <c r="AT46" s="22" t="str">
        <f aca="false">IF(AC46&lt;&gt;"","AOFF_"&amp;AO46&amp;REPT(" ",AT$1-LEN(AO46)),"")</f>
        <v/>
      </c>
      <c r="AU46" s="22" t="str">
        <f aca="false">"ISIZ_"&amp;AP46&amp;REPT(" ",$AU$1-LEN(AP46))</f>
        <v>ISIZ_IAA  </v>
      </c>
      <c r="AV46" s="26" t="n">
        <f aca="false">IF(Z46&lt;&gt;"",6,"")</f>
        <v>6</v>
      </c>
      <c r="AW46" s="26" t="n">
        <f aca="false">IF(AA46&lt;&gt;"",AV46+VLOOKUP(AH46,$BU$2:$BV$17,2,0),"")</f>
        <v>10</v>
      </c>
      <c r="AX46" s="26" t="str">
        <f aca="false">IF(AB46&lt;&gt;"",AW46+VLOOKUP(AI46,$BU$2:$BV$17,2,0),"")</f>
        <v/>
      </c>
      <c r="AY46" s="26" t="str">
        <f aca="false">IF(AC46&lt;&gt;"",AX46+VLOOKUP(AJ46,$BU$2:$BV$17,2,0),"")</f>
        <v/>
      </c>
      <c r="AZ46" s="26" t="n">
        <f aca="false">6+IF(Z46&lt;&gt;"",VLOOKUP(AH46,$BU$2:$BV$17,2,0),0)+IF(AA46&lt;&gt;"",VLOOKUP(AI46,$BU$2:$BV$17,2,0),0)+IF(AB46&lt;&gt;"",VLOOKUP(AJ46,$BU$2:$BV$17,2,0),0)+IF(AC46&lt;&gt;"",VLOOKUP(AK46,$BU$2:$BV$17,2,0),0)</f>
        <v>14</v>
      </c>
      <c r="BA46" s="26" t="n">
        <f aca="false">IF(Z46&lt;&gt;"",10,"")</f>
        <v>10</v>
      </c>
      <c r="BB46" s="26" t="n">
        <f aca="false">IF(AA46&lt;&gt;"",BA46+VLOOKUP(AH46,$BU$2:$BW$17,3,0),"")</f>
        <v>18</v>
      </c>
      <c r="BC46" s="26" t="str">
        <f aca="false">IF(AB46&lt;&gt;"",BB46+VLOOKUP(AI46,$BU$2:$BW$17,3,0),"")</f>
        <v/>
      </c>
      <c r="BD46" s="26" t="str">
        <f aca="false">IF(AC46&lt;&gt;"",BC46+VLOOKUP(AJ46,$BU$2:$BW$17,3,0),"")</f>
        <v/>
      </c>
      <c r="BE46" s="26" t="n">
        <f aca="false">10+IF(Z46&lt;&gt;"",VLOOKUP(AH46,$BU$2:$BW$17,3,0),0)+IF(AA46&lt;&gt;"",VLOOKUP(AI46,$BU$2:$BW$17,3,0),0)+IF(AB46&lt;&gt;"",VLOOKUP(AJ46,$BU$2:$BW$17,3,0),0)+IF(AC46&lt;&gt;"",VLOOKUP(AK46,$BU$2:$BW$17,3,0),0)</f>
        <v>26</v>
      </c>
      <c r="BF46" s="36" t="str">
        <f aca="false">IF(AV46&lt;&gt;"","#define "&amp;AQ46&amp;" "&amp;AV46&amp;"&lt;end&gt; ","")&amp;IF(AW46&lt;&gt;"","#define "&amp;AR46&amp;" "&amp;AW46&amp;"&lt;end&gt; ","")&amp;IF(AX46&lt;&gt;"","#define "&amp;AS46&amp;" "&amp;AX46&amp;"&lt;end&gt; ","")&amp;IF(AY46&lt;&gt;"","#define "&amp;AT46&amp;" "&amp;AY46&amp;"&lt;end&gt; ","")&amp;"#define "&amp;AU46&amp;" "&amp;AZ46&amp;"&lt;end&gt;"</f>
        <v>#define AOFF_I 6&lt;end&gt; #define AOFF_IA 10&lt;end&gt; #define ISIZ_IAA   14&lt;end&gt;</v>
      </c>
      <c r="BG46" s="36" t="str">
        <f aca="false">IF(BA46&lt;&gt;"","#define "&amp;AQ46&amp;" "&amp;BA46&amp;"&lt;end&gt; ","")&amp;IF(BB46&lt;&gt;"","#define "&amp;AR46&amp;" "&amp;BB46&amp;"&lt;end&gt; ","")&amp;IF(BC46&lt;&gt;"","#define "&amp;AS46&amp;" "&amp;BC46&amp;"&lt;end&gt; ","")&amp;IF(BD46&lt;&gt;"","#define "&amp;AT46&amp;" "&amp;BD46&amp;"&lt;end&gt; ","")&amp;"#define "&amp;AU46&amp;" "&amp;BE46&amp;"&lt;end&gt;"</f>
        <v>#define AOFF_I 10&lt;end&gt; #define AOFF_IA 18&lt;end&gt; #define ISIZ_IAA   26&lt;end&gt;</v>
      </c>
      <c r="BH46" s="22" t="str">
        <f aca="false">"INSTDECODE_"&amp;D46&amp;IF(D46&lt;&gt;0,"_"&amp;CONCATENATE(Z46,AA46,AB46,AC46)&amp;"_"&amp;CONCATENATE(AD46,AE46,AF46,AG46),"")</f>
        <v>INSTDECODE_2_FF_AA</v>
      </c>
      <c r="BI46" s="22" t="n">
        <f aca="false">LEN(BH46)</f>
        <v>18</v>
      </c>
      <c r="BJ46" s="22" t="str">
        <f aca="false">IF(Z46&lt;&gt;"","DECODE_"&amp;VLOOKUP(AD46,$CC:$CD,2,0)&amp;"("&amp;BJ$2&amp;","&amp;IF(K46="MR","REF",VLOOKUP(F46,$BR:$BS,2,0))&amp;",Cpu"&amp;PROPER(IF(K46="MR","REF",VLOOKUP(F46,$BR:$BS,2,0)))&amp;","&amp;AQ46&amp;"); ", "")</f>
        <v>DECODE_ADR(1,FLO,CpuFlo,AOFF_I); </v>
      </c>
      <c r="BK46" s="22" t="str">
        <f aca="false">IF(AA46&lt;&gt;"","DECODE_"&amp;VLOOKUP(AE46,$CC:$CD,2,0)&amp;"("&amp;BK$2&amp;","&amp;IF(L46="MR","REF",VLOOKUP(G46,$BR:$BS,2,0))&amp;",Cpu"&amp;PROPER(IF(L46="MR","REF",VLOOKUP(G46,$BR:$BS,2,0)))&amp;","&amp;AR46&amp;"); ", "")</f>
        <v>DECODE_ADR(2,FLO,CpuFlo,AOFF_IA); </v>
      </c>
      <c r="BL46" s="22" t="str">
        <f aca="false">IF(AB46&lt;&gt;"","DECODE_"&amp;VLOOKUP(AF46,$CC:$CD,2,0)&amp;"("&amp;BL$2&amp;","&amp;IF(M46="MR","REF",VLOOKUP(H46,$BR:$BS,2,0))&amp;",Cpu"&amp;PROPER(IF(M46="MR","REF",VLOOKUP(H46,$BR:$BS,2,0)))&amp;","&amp;AS46&amp;"); ", "")</f>
        <v/>
      </c>
      <c r="BM46" s="22" t="str">
        <f aca="false">IF(AC46&lt;&gt;"","DECODE_"&amp;VLOOKUP(AG46,$CC:$CD,2,0)&amp;"("&amp;BM$2&amp;","&amp;IF(N46="MR","REF",VLOOKUP(I46,$BR:$BS,2,0))&amp;",Cpu"&amp;PROPER(IF(N46="MR","REF",VLOOKUP(I46,$BR:$BS,2,0)))&amp;","&amp;AT46&amp;"); ", "")</f>
        <v/>
      </c>
      <c r="BN46" s="22" t="str">
        <f aca="false">IF(ISERROR(VLOOKUP(BO46,BO$2:BO45,1,0))=0,"X","")</f>
        <v>X</v>
      </c>
      <c r="BO46" s="22" t="str">
        <f aca="false">SUBSTITUTE("#define "&amp;BH46&amp;REPT(" ",28-LEN(BH46))&amp;BJ46&amp;BK46&amp;BL46&amp;BM46,"%","D")</f>
        <v>#define INSTDECODE_2_FF_AA          DECODE_ADR(1,FLO,CpuFlo,AOFF_I); DECODE_ADR(2,FLO,CpuFlo,AOFF_IA); </v>
      </c>
      <c r="BP46" s="22" t="str">
        <f aca="false">"#define "&amp;SUBSTITUTE(BH46,"INSTDECODE_",IF(P46="X","JMP_","")&amp;IF(Q46="X","CONST_","")&amp;"INSTEND_")&amp;IF(Q46="X",REPT(" ",20-LEN(BH46)),IF(P46="X",REPT(" ",22-LEN(BH46)),REPT(" ",26-LEN(BH46))))&amp;" "&amp;IF(P46="X","","IP+="&amp;TRIM(AU46)&amp;"; "&amp;REPT(" ",10-LEN(TRIM(AU46))))&amp;IF(Q46="X","CONST_INST_DISPATCH;","PROG_INST_DISPATCH;")</f>
        <v>#define INSTEND_2_FF_AA         IP+=ISIZ_IAA;   PROG_INST_DISPATCH;</v>
      </c>
      <c r="BQ46" s="22" t="str">
        <f aca="false">""</f>
        <v/>
      </c>
    </row>
    <row r="47" customFormat="false" ht="15.95" hidden="false" customHeight="true" outlineLevel="0" collapsed="false">
      <c r="A47" s="22" t="s">
        <v>451</v>
      </c>
      <c r="B47" s="22" t="s">
        <v>226</v>
      </c>
      <c r="C47" s="26" t="s">
        <v>29</v>
      </c>
      <c r="D47" s="27" t="n">
        <f aca="false">4-COUNTIF(F47:I47,".")</f>
        <v>2</v>
      </c>
      <c r="E47" s="27" t="str">
        <f aca="false">IF(ISERROR(SEARCH("Z",F47&amp;G47&amp;H47&amp;I47))=0,"X","-")</f>
        <v>-</v>
      </c>
      <c r="F47" s="26" t="s">
        <v>452</v>
      </c>
      <c r="G47" s="26" t="s">
        <v>452</v>
      </c>
      <c r="H47" s="26" t="s">
        <v>28</v>
      </c>
      <c r="I47" s="26" t="s">
        <v>28</v>
      </c>
      <c r="J47" s="27" t="str">
        <f aca="false">IF(OR(ISERROR(SEARCH(MID($J$2,1,1),F47&amp;G47&amp;H47&amp;I47))=0,ISERROR(SEARCH(MID($J$2,2,1),F47&amp;G47&amp;H47&amp;I47))=0),"X","-")</f>
        <v>-</v>
      </c>
      <c r="K47" s="26" t="s">
        <v>453</v>
      </c>
      <c r="L47" s="26" t="s">
        <v>453</v>
      </c>
      <c r="M47" s="26" t="s">
        <v>28</v>
      </c>
      <c r="N47" s="26" t="s">
        <v>28</v>
      </c>
      <c r="O47" s="28" t="str">
        <f aca="false">IF(OR(K47=$O$2,L47=$O$2,M47=$O$2,N47=$O$2),"X","-")</f>
        <v>-</v>
      </c>
      <c r="R47" s="22" t="s">
        <v>545</v>
      </c>
      <c r="S47" s="22" t="s">
        <v>9</v>
      </c>
      <c r="T47" s="22" t="s">
        <v>455</v>
      </c>
      <c r="W47" s="30" t="str">
        <f aca="false">SUBSTITUTE(SUBSTITUTE(IF(AND(F47="%",K47&lt;&gt;"AD",K47&lt;&gt;"MR"),"Error1","Ok")&amp;" "&amp;IF(AND(G47="%",L47&lt;&gt;"AD",L47&lt;&gt;"MR"),"Error2","Ok")&amp;" "&amp;IF(AND(H47="%",M47&lt;&gt;"AD",M47&lt;&gt;"MR"),"Error3","Ok")&amp;" "&amp;IF(AND(I47="%",N47&lt;&gt;"AD",N47&lt;&gt;"MR"),"Error4","Ok"),"Ok Ok Ok Ok","Passed"),"Ok","")</f>
        <v>Passed</v>
      </c>
      <c r="X47" s="28" t="str">
        <f aca="false">IF(W47&lt;&gt;"Passed","--- Error ---",SUBSTITUTE(SUBSTITUTE(SUBSTITUTE(SUBSTITUTE(SUBSTITUTE(SUBSTITUTE(SUBSTITUTE(SUBSTITUTE(SUBSTITUTE(SUBSTITUTE(SUBSTITUTE(SUBSTITUTE(SUBSTITUTE(SUBSTITUTE(SUBSTITUTE(SUBSTITUTE(SUBSTITUTE(SUBSTITUTE($X$1, "&lt;mnemonic&gt;",""""&amp;B47&amp;""""&amp;REPT(" ",5-LEN(B47))), "&lt;argnr&gt;",D47), "&lt;type1&gt;",VLOOKUP(F47,BR:BZ,9,0)), "&lt;type2&gt;",VLOOKUP(G47,BR:BZ,9,0)), "&lt;type3&gt;",VLOOKUP(H47,BR:BZ,9,0)), "&lt;type4&gt;",VLOOKUP(I47,BR:BZ,9,0)), "&lt;mode1&gt;",VLOOKUP(K47, CB:CG,6,0)),"&lt;mode2&gt;",VLOOKUP(L47,CB:CG,6,0)),"&lt;mode3&gt;",VLOOKUP(M47,CB:CG,6,0)),"&lt;mode4&gt;",VLOOKUP(N47,CB:CG,6,0)), "."," "), "&lt;desc&gt;",R47), "&lt;size&gt;",AU47), "&lt;comma&gt;",IF(B48=""," ",",")),"&lt;off1&gt;",IF(AQ47&lt;&gt;"",AQ47,"0"&amp;REPT(" ",5+AQ$1-1))),"&lt;off2&gt;",IF(AR47&lt;&gt;"",AR47,"0"&amp;REPT(" ",5+AR$1-1))),"&lt;off3&gt;",IF(AS47&lt;&gt;"",AS47,"0"&amp;REPT(" ",5+AS$1-1))),"&lt;off4&gt;",IF(AT47&lt;&gt;"",AT47,"0"&amp;REPT(" ",5+AT$1-1))))</f>
        <v>{ "PDECc",2, ISIZ_IAA  , {CpuDataType::Char     ,CpuDataType::Char     ,(CpuDataType)0        ,(CpuDataType)0        }, {_AmdAddr,_AmdAddr,_AmdNull,_AmdNull}, {AOFF_I,AOFF_IA,0       ,0        } }, //Postfix decrement (Char)</v>
      </c>
      <c r="Y47" s="31" t="s">
        <v>28</v>
      </c>
      <c r="Z47" s="22" t="str">
        <f aca="false">IF(F47&lt;&gt;".",IF(K47="MR","R",VLOOKUP(F47,$BR:$BT,3,0)),"")</f>
        <v>C</v>
      </c>
      <c r="AA47" s="22" t="str">
        <f aca="false">IF(G47&lt;&gt;".",IF(L47="MR","R",VLOOKUP(G47,$BR:$BT,3,0)),"")</f>
        <v>C</v>
      </c>
      <c r="AB47" s="22" t="str">
        <f aca="false">IF(H47&lt;&gt;".",IF(M47="MR","R",VLOOKUP(H47,$BR:$BT,3,0)),"")</f>
        <v/>
      </c>
      <c r="AC47" s="22" t="str">
        <f aca="false">IF(I47&lt;&gt;".",IF(N47="MR","R",VLOOKUP(I47,$BR:$BT,3,0)),"")</f>
        <v/>
      </c>
      <c r="AD47" s="22" t="str">
        <f aca="false">IF(F47&lt;&gt;".",VLOOKUP(K47,$CB:$CC,2,0),"")</f>
        <v>A</v>
      </c>
      <c r="AE47" s="22" t="str">
        <f aca="false">IF(G47&lt;&gt;".",VLOOKUP(L47,$CB:$CC,2,0),"")</f>
        <v>A</v>
      </c>
      <c r="AF47" s="22" t="str">
        <f aca="false">IF(H47&lt;&gt;".",VLOOKUP(M47,$CB:$CC,2,0),"")</f>
        <v/>
      </c>
      <c r="AG47" s="22" t="str">
        <f aca="false">IF(I47&lt;&gt;".",VLOOKUP(N47,$CB:$CC,2,0),"")</f>
        <v/>
      </c>
      <c r="AH47" s="22" t="str">
        <f aca="false">IF(AD47&lt;&gt;"",IF(OR(AD47="A",AD47="I"),"SZA",VLOOKUP(Z47,$BT$3:$BU$16,2,0)),"")</f>
        <v>SZA</v>
      </c>
      <c r="AI47" s="22" t="str">
        <f aca="false">IF(AE47&lt;&gt;"",IF(OR(AE47="A",AE47="I"),"SZA",VLOOKUP(AA47,$BT$3:$BU$16,2,0)),"")</f>
        <v>SZA</v>
      </c>
      <c r="AJ47" s="22" t="str">
        <f aca="false">IF(AF47&lt;&gt;"",IF(OR(AF47="A",AF47="I"),"SZA",VLOOKUP(AB47,$BT$3:$BU$16,2,0)),"")</f>
        <v/>
      </c>
      <c r="AK47" s="22" t="str">
        <f aca="false">IF(AG47&lt;&gt;"",IF(OR(AG47="A",AG47="I"),"SZA",VLOOKUP(AC47,$BT$3:$BU$16,2,0)),"")</f>
        <v/>
      </c>
      <c r="AL47" s="22" t="str">
        <f aca="false">IF(AD47&lt;&gt;"","I","")</f>
        <v>I</v>
      </c>
      <c r="AM47" s="22" t="str">
        <f aca="false">SUBSTITUTE(IF(AE47&lt;&gt;"",AL47&amp;"+"&amp;AH47,""),"+SZ","")</f>
        <v>IA</v>
      </c>
      <c r="AN47" s="22" t="str">
        <f aca="false">SUBSTITUTE(IF(AF47&lt;&gt;"",AM47&amp;"+"&amp;AI47,""),"+SZ","")</f>
        <v/>
      </c>
      <c r="AO47" s="22" t="str">
        <f aca="false">SUBSTITUTE(IF(AG47&lt;&gt;"",AN47&amp;"+"&amp;AJ47,""),"+SZ","")</f>
        <v/>
      </c>
      <c r="AP47" s="22" t="str">
        <f aca="false">SUBSTITUTE("I"&amp;IF(AH47&lt;&gt;"","+"&amp;AH47,"")&amp;IF(AI47&lt;&gt;"","+"&amp;AI47,"")&amp;IF(AJ47&lt;&gt;"","+"&amp;AJ47,"")&amp;IF(AK47&lt;&gt;"","+"&amp;AK47,""),"+SZ","")</f>
        <v>IAA</v>
      </c>
      <c r="AQ47" s="22" t="str">
        <f aca="false">IF(Z47&lt;&gt;"","AOFF_"&amp;AL47&amp;REPT(" ",AQ$1-LEN(AL47)),"")</f>
        <v>AOFF_I</v>
      </c>
      <c r="AR47" s="22" t="str">
        <f aca="false">IF(AA47&lt;&gt;"","AOFF_"&amp;AM47&amp;REPT(" ",AR$1-LEN(AM47)),"")</f>
        <v>AOFF_IA</v>
      </c>
      <c r="AS47" s="22" t="str">
        <f aca="false">IF(AB47&lt;&gt;"","AOFF_"&amp;AN47&amp;REPT(" ",AS$1-LEN(AN47)),"")</f>
        <v/>
      </c>
      <c r="AT47" s="22" t="str">
        <f aca="false">IF(AC47&lt;&gt;"","AOFF_"&amp;AO47&amp;REPT(" ",AT$1-LEN(AO47)),"")</f>
        <v/>
      </c>
      <c r="AU47" s="22" t="str">
        <f aca="false">"ISIZ_"&amp;AP47&amp;REPT(" ",$AU$1-LEN(AP47))</f>
        <v>ISIZ_IAA  </v>
      </c>
      <c r="AV47" s="26" t="n">
        <f aca="false">IF(Z47&lt;&gt;"",6,"")</f>
        <v>6</v>
      </c>
      <c r="AW47" s="26" t="n">
        <f aca="false">IF(AA47&lt;&gt;"",AV47+VLOOKUP(AH47,$BU$2:$BV$17,2,0),"")</f>
        <v>10</v>
      </c>
      <c r="AX47" s="26" t="str">
        <f aca="false">IF(AB47&lt;&gt;"",AW47+VLOOKUP(AI47,$BU$2:$BV$17,2,0),"")</f>
        <v/>
      </c>
      <c r="AY47" s="26" t="str">
        <f aca="false">IF(AC47&lt;&gt;"",AX47+VLOOKUP(AJ47,$BU$2:$BV$17,2,0),"")</f>
        <v/>
      </c>
      <c r="AZ47" s="26" t="n">
        <f aca="false">6+IF(Z47&lt;&gt;"",VLOOKUP(AH47,$BU$2:$BV$17,2,0),0)+IF(AA47&lt;&gt;"",VLOOKUP(AI47,$BU$2:$BV$17,2,0),0)+IF(AB47&lt;&gt;"",VLOOKUP(AJ47,$BU$2:$BV$17,2,0),0)+IF(AC47&lt;&gt;"",VLOOKUP(AK47,$BU$2:$BV$17,2,0),0)</f>
        <v>14</v>
      </c>
      <c r="BA47" s="26" t="n">
        <f aca="false">IF(Z47&lt;&gt;"",10,"")</f>
        <v>10</v>
      </c>
      <c r="BB47" s="26" t="n">
        <f aca="false">IF(AA47&lt;&gt;"",BA47+VLOOKUP(AH47,$BU$2:$BW$17,3,0),"")</f>
        <v>18</v>
      </c>
      <c r="BC47" s="26" t="str">
        <f aca="false">IF(AB47&lt;&gt;"",BB47+VLOOKUP(AI47,$BU$2:$BW$17,3,0),"")</f>
        <v/>
      </c>
      <c r="BD47" s="26" t="str">
        <f aca="false">IF(AC47&lt;&gt;"",BC47+VLOOKUP(AJ47,$BU$2:$BW$17,3,0),"")</f>
        <v/>
      </c>
      <c r="BE47" s="26" t="n">
        <f aca="false">10+IF(Z47&lt;&gt;"",VLOOKUP(AH47,$BU$2:$BW$17,3,0),0)+IF(AA47&lt;&gt;"",VLOOKUP(AI47,$BU$2:$BW$17,3,0),0)+IF(AB47&lt;&gt;"",VLOOKUP(AJ47,$BU$2:$BW$17,3,0),0)+IF(AC47&lt;&gt;"",VLOOKUP(AK47,$BU$2:$BW$17,3,0),0)</f>
        <v>26</v>
      </c>
      <c r="BF47" s="36" t="str">
        <f aca="false">IF(AV47&lt;&gt;"","#define "&amp;AQ47&amp;" "&amp;AV47&amp;"&lt;end&gt; ","")&amp;IF(AW47&lt;&gt;"","#define "&amp;AR47&amp;" "&amp;AW47&amp;"&lt;end&gt; ","")&amp;IF(AX47&lt;&gt;"","#define "&amp;AS47&amp;" "&amp;AX47&amp;"&lt;end&gt; ","")&amp;IF(AY47&lt;&gt;"","#define "&amp;AT47&amp;" "&amp;AY47&amp;"&lt;end&gt; ","")&amp;"#define "&amp;AU47&amp;" "&amp;AZ47&amp;"&lt;end&gt;"</f>
        <v>#define AOFF_I 6&lt;end&gt; #define AOFF_IA 10&lt;end&gt; #define ISIZ_IAA   14&lt;end&gt;</v>
      </c>
      <c r="BG47" s="36" t="str">
        <f aca="false">IF(BA47&lt;&gt;"","#define "&amp;AQ47&amp;" "&amp;BA47&amp;"&lt;end&gt; ","")&amp;IF(BB47&lt;&gt;"","#define "&amp;AR47&amp;" "&amp;BB47&amp;"&lt;end&gt; ","")&amp;IF(BC47&lt;&gt;"","#define "&amp;AS47&amp;" "&amp;BC47&amp;"&lt;end&gt; ","")&amp;IF(BD47&lt;&gt;"","#define "&amp;AT47&amp;" "&amp;BD47&amp;"&lt;end&gt; ","")&amp;"#define "&amp;AU47&amp;" "&amp;BE47&amp;"&lt;end&gt;"</f>
        <v>#define AOFF_I 10&lt;end&gt; #define AOFF_IA 18&lt;end&gt; #define ISIZ_IAA   26&lt;end&gt;</v>
      </c>
      <c r="BH47" s="22" t="str">
        <f aca="false">"INSTDECODE_"&amp;D47&amp;IF(D47&lt;&gt;0,"_"&amp;CONCATENATE(Z47,AA47,AB47,AC47)&amp;"_"&amp;CONCATENATE(AD47,AE47,AF47,AG47),"")</f>
        <v>INSTDECODE_2_CC_AA</v>
      </c>
      <c r="BI47" s="22" t="n">
        <f aca="false">LEN(BH47)</f>
        <v>18</v>
      </c>
      <c r="BJ47" s="22" t="str">
        <f aca="false">IF(Z47&lt;&gt;"","DECODE_"&amp;VLOOKUP(AD47,$CC:$CD,2,0)&amp;"("&amp;BJ$2&amp;","&amp;IF(K47="MR","REF",VLOOKUP(F47,$BR:$BS,2,0))&amp;",Cpu"&amp;PROPER(IF(K47="MR","REF",VLOOKUP(F47,$BR:$BS,2,0)))&amp;","&amp;AQ47&amp;"); ", "")</f>
        <v>DECODE_ADR(1,CHR,CpuChr,AOFF_I); </v>
      </c>
      <c r="BK47" s="22" t="str">
        <f aca="false">IF(AA47&lt;&gt;"","DECODE_"&amp;VLOOKUP(AE47,$CC:$CD,2,0)&amp;"("&amp;BK$2&amp;","&amp;IF(L47="MR","REF",VLOOKUP(G47,$BR:$BS,2,0))&amp;",Cpu"&amp;PROPER(IF(L47="MR","REF",VLOOKUP(G47,$BR:$BS,2,0)))&amp;","&amp;AR47&amp;"); ", "")</f>
        <v>DECODE_ADR(2,CHR,CpuChr,AOFF_IA); </v>
      </c>
      <c r="BL47" s="22" t="str">
        <f aca="false">IF(AB47&lt;&gt;"","DECODE_"&amp;VLOOKUP(AF47,$CC:$CD,2,0)&amp;"("&amp;BL$2&amp;","&amp;IF(M47="MR","REF",VLOOKUP(H47,$BR:$BS,2,0))&amp;",Cpu"&amp;PROPER(IF(M47="MR","REF",VLOOKUP(H47,$BR:$BS,2,0)))&amp;","&amp;AS47&amp;"); ", "")</f>
        <v/>
      </c>
      <c r="BM47" s="22" t="str">
        <f aca="false">IF(AC47&lt;&gt;"","DECODE_"&amp;VLOOKUP(AG47,$CC:$CD,2,0)&amp;"("&amp;BM$2&amp;","&amp;IF(N47="MR","REF",VLOOKUP(I47,$BR:$BS,2,0))&amp;",Cpu"&amp;PROPER(IF(N47="MR","REF",VLOOKUP(I47,$BR:$BS,2,0)))&amp;","&amp;AT47&amp;"); ", "")</f>
        <v/>
      </c>
      <c r="BN47" s="22" t="str">
        <f aca="false">IF(ISERROR(VLOOKUP(BO47,BO$2:BO46,1,0))=0,"X","")</f>
        <v>X</v>
      </c>
      <c r="BO47" s="22" t="str">
        <f aca="false">SUBSTITUTE("#define "&amp;BH47&amp;REPT(" ",28-LEN(BH47))&amp;BJ47&amp;BK47&amp;BL47&amp;BM47,"%","D")</f>
        <v>#define INSTDECODE_2_CC_AA          DECODE_ADR(1,CHR,CpuChr,AOFF_I); DECODE_ADR(2,CHR,CpuChr,AOFF_IA); </v>
      </c>
      <c r="BP47" s="22" t="str">
        <f aca="false">"#define "&amp;SUBSTITUTE(BH47,"INSTDECODE_",IF(P47="X","JMP_","")&amp;IF(Q47="X","CONST_","")&amp;"INSTEND_")&amp;IF(Q47="X",REPT(" ",20-LEN(BH47)),IF(P47="X",REPT(" ",22-LEN(BH47)),REPT(" ",26-LEN(BH47))))&amp;" "&amp;IF(P47="X","","IP+="&amp;TRIM(AU47)&amp;"; "&amp;REPT(" ",10-LEN(TRIM(AU47))))&amp;IF(Q47="X","CONST_INST_DISPATCH;","PROG_INST_DISPATCH;")</f>
        <v>#define INSTEND_2_CC_AA         IP+=ISIZ_IAA;   PROG_INST_DISPATCH;</v>
      </c>
      <c r="BQ47" s="22" t="str">
        <f aca="false">""</f>
        <v/>
      </c>
    </row>
    <row r="48" customFormat="false" ht="15.95" hidden="false" customHeight="true" outlineLevel="0" collapsed="false">
      <c r="A48" s="22" t="s">
        <v>451</v>
      </c>
      <c r="B48" s="22" t="s">
        <v>227</v>
      </c>
      <c r="C48" s="26" t="s">
        <v>29</v>
      </c>
      <c r="D48" s="27" t="n">
        <f aca="false">4-COUNTIF(F48:I48,".")</f>
        <v>2</v>
      </c>
      <c r="E48" s="27" t="str">
        <f aca="false">IF(ISERROR(SEARCH("Z",F48&amp;G48&amp;H48&amp;I48))=0,"X","-")</f>
        <v>-</v>
      </c>
      <c r="F48" s="26" t="s">
        <v>463</v>
      </c>
      <c r="G48" s="26" t="s">
        <v>463</v>
      </c>
      <c r="H48" s="26" t="s">
        <v>28</v>
      </c>
      <c r="I48" s="26" t="s">
        <v>28</v>
      </c>
      <c r="J48" s="27" t="str">
        <f aca="false">IF(OR(ISERROR(SEARCH(MID($J$2,1,1),F48&amp;G48&amp;H48&amp;I48))=0,ISERROR(SEARCH(MID($J$2,2,1),F48&amp;G48&amp;H48&amp;I48))=0),"X","-")</f>
        <v>-</v>
      </c>
      <c r="K48" s="26" t="s">
        <v>453</v>
      </c>
      <c r="L48" s="26" t="s">
        <v>453</v>
      </c>
      <c r="M48" s="26" t="s">
        <v>28</v>
      </c>
      <c r="N48" s="26" t="s">
        <v>28</v>
      </c>
      <c r="O48" s="28" t="str">
        <f aca="false">IF(OR(K48=$O$2,L48=$O$2,M48=$O$2,N48=$O$2),"X","-")</f>
        <v>-</v>
      </c>
      <c r="R48" s="22" t="s">
        <v>546</v>
      </c>
      <c r="S48" s="22" t="s">
        <v>9</v>
      </c>
      <c r="T48" s="22" t="s">
        <v>455</v>
      </c>
      <c r="W48" s="30" t="str">
        <f aca="false">SUBSTITUTE(SUBSTITUTE(IF(AND(F48="%",K48&lt;&gt;"AD",K48&lt;&gt;"MR"),"Error1","Ok")&amp;" "&amp;IF(AND(G48="%",L48&lt;&gt;"AD",L48&lt;&gt;"MR"),"Error2","Ok")&amp;" "&amp;IF(AND(H48="%",M48&lt;&gt;"AD",M48&lt;&gt;"MR"),"Error3","Ok")&amp;" "&amp;IF(AND(I48="%",N48&lt;&gt;"AD",N48&lt;&gt;"MR"),"Error4","Ok"),"Ok Ok Ok Ok","Passed"),"Ok","")</f>
        <v>Passed</v>
      </c>
      <c r="X48" s="28" t="str">
        <f aca="false">IF(W48&lt;&gt;"Passed","--- Error ---",SUBSTITUTE(SUBSTITUTE(SUBSTITUTE(SUBSTITUTE(SUBSTITUTE(SUBSTITUTE(SUBSTITUTE(SUBSTITUTE(SUBSTITUTE(SUBSTITUTE(SUBSTITUTE(SUBSTITUTE(SUBSTITUTE(SUBSTITUTE(SUBSTITUTE(SUBSTITUTE(SUBSTITUTE(SUBSTITUTE($X$1, "&lt;mnemonic&gt;",""""&amp;B48&amp;""""&amp;REPT(" ",5-LEN(B48))), "&lt;argnr&gt;",D48), "&lt;type1&gt;",VLOOKUP(F48,BR:BZ,9,0)), "&lt;type2&gt;",VLOOKUP(G48,BR:BZ,9,0)), "&lt;type3&gt;",VLOOKUP(H48,BR:BZ,9,0)), "&lt;type4&gt;",VLOOKUP(I48,BR:BZ,9,0)), "&lt;mode1&gt;",VLOOKUP(K48, CB:CG,6,0)),"&lt;mode2&gt;",VLOOKUP(L48,CB:CG,6,0)),"&lt;mode3&gt;",VLOOKUP(M48,CB:CG,6,0)),"&lt;mode4&gt;",VLOOKUP(N48,CB:CG,6,0)), "."," "), "&lt;desc&gt;",R48), "&lt;size&gt;",AU48), "&lt;comma&gt;",IF(B49=""," ",",")),"&lt;off1&gt;",IF(AQ48&lt;&gt;"",AQ48,"0"&amp;REPT(" ",5+AQ$1-1))),"&lt;off2&gt;",IF(AR48&lt;&gt;"",AR48,"0"&amp;REPT(" ",5+AR$1-1))),"&lt;off3&gt;",IF(AS48&lt;&gt;"",AS48,"0"&amp;REPT(" ",5+AS$1-1))),"&lt;off4&gt;",IF(AT48&lt;&gt;"",AT48,"0"&amp;REPT(" ",5+AT$1-1))))</f>
        <v>{ "PDECw",2, ISIZ_IAA  , {CpuDataType::Short    ,CpuDataType::Short    ,(CpuDataType)0        ,(CpuDataType)0        }, {_AmdAddr,_AmdAddr,_AmdNull,_AmdNull}, {AOFF_I,AOFF_IA,0       ,0        } }, //Postfix decrement (Short)</v>
      </c>
      <c r="Y48" s="31" t="s">
        <v>28</v>
      </c>
      <c r="Z48" s="22" t="str">
        <f aca="false">IF(F48&lt;&gt;".",IF(K48="MR","R",VLOOKUP(F48,$BR:$BT,3,0)),"")</f>
        <v>W</v>
      </c>
      <c r="AA48" s="22" t="str">
        <f aca="false">IF(G48&lt;&gt;".",IF(L48="MR","R",VLOOKUP(G48,$BR:$BT,3,0)),"")</f>
        <v>W</v>
      </c>
      <c r="AB48" s="22" t="str">
        <f aca="false">IF(H48&lt;&gt;".",IF(M48="MR","R",VLOOKUP(H48,$BR:$BT,3,0)),"")</f>
        <v/>
      </c>
      <c r="AC48" s="22" t="str">
        <f aca="false">IF(I48&lt;&gt;".",IF(N48="MR","R",VLOOKUP(I48,$BR:$BT,3,0)),"")</f>
        <v/>
      </c>
      <c r="AD48" s="22" t="str">
        <f aca="false">IF(F48&lt;&gt;".",VLOOKUP(K48,$CB:$CC,2,0),"")</f>
        <v>A</v>
      </c>
      <c r="AE48" s="22" t="str">
        <f aca="false">IF(G48&lt;&gt;".",VLOOKUP(L48,$CB:$CC,2,0),"")</f>
        <v>A</v>
      </c>
      <c r="AF48" s="22" t="str">
        <f aca="false">IF(H48&lt;&gt;".",VLOOKUP(M48,$CB:$CC,2,0),"")</f>
        <v/>
      </c>
      <c r="AG48" s="22" t="str">
        <f aca="false">IF(I48&lt;&gt;".",VLOOKUP(N48,$CB:$CC,2,0),"")</f>
        <v/>
      </c>
      <c r="AH48" s="22" t="str">
        <f aca="false">IF(AD48&lt;&gt;"",IF(OR(AD48="A",AD48="I"),"SZA",VLOOKUP(Z48,$BT$3:$BU$16,2,0)),"")</f>
        <v>SZA</v>
      </c>
      <c r="AI48" s="22" t="str">
        <f aca="false">IF(AE48&lt;&gt;"",IF(OR(AE48="A",AE48="I"),"SZA",VLOOKUP(AA48,$BT$3:$BU$16,2,0)),"")</f>
        <v>SZA</v>
      </c>
      <c r="AJ48" s="22" t="str">
        <f aca="false">IF(AF48&lt;&gt;"",IF(OR(AF48="A",AF48="I"),"SZA",VLOOKUP(AB48,$BT$3:$BU$16,2,0)),"")</f>
        <v/>
      </c>
      <c r="AK48" s="22" t="str">
        <f aca="false">IF(AG48&lt;&gt;"",IF(OR(AG48="A",AG48="I"),"SZA",VLOOKUP(AC48,$BT$3:$BU$16,2,0)),"")</f>
        <v/>
      </c>
      <c r="AL48" s="22" t="str">
        <f aca="false">IF(AD48&lt;&gt;"","I","")</f>
        <v>I</v>
      </c>
      <c r="AM48" s="22" t="str">
        <f aca="false">SUBSTITUTE(IF(AE48&lt;&gt;"",AL48&amp;"+"&amp;AH48,""),"+SZ","")</f>
        <v>IA</v>
      </c>
      <c r="AN48" s="22" t="str">
        <f aca="false">SUBSTITUTE(IF(AF48&lt;&gt;"",AM48&amp;"+"&amp;AI48,""),"+SZ","")</f>
        <v/>
      </c>
      <c r="AO48" s="22" t="str">
        <f aca="false">SUBSTITUTE(IF(AG48&lt;&gt;"",AN48&amp;"+"&amp;AJ48,""),"+SZ","")</f>
        <v/>
      </c>
      <c r="AP48" s="22" t="str">
        <f aca="false">SUBSTITUTE("I"&amp;IF(AH48&lt;&gt;"","+"&amp;AH48,"")&amp;IF(AI48&lt;&gt;"","+"&amp;AI48,"")&amp;IF(AJ48&lt;&gt;"","+"&amp;AJ48,"")&amp;IF(AK48&lt;&gt;"","+"&amp;AK48,""),"+SZ","")</f>
        <v>IAA</v>
      </c>
      <c r="AQ48" s="22" t="str">
        <f aca="false">IF(Z48&lt;&gt;"","AOFF_"&amp;AL48&amp;REPT(" ",AQ$1-LEN(AL48)),"")</f>
        <v>AOFF_I</v>
      </c>
      <c r="AR48" s="22" t="str">
        <f aca="false">IF(AA48&lt;&gt;"","AOFF_"&amp;AM48&amp;REPT(" ",AR$1-LEN(AM48)),"")</f>
        <v>AOFF_IA</v>
      </c>
      <c r="AS48" s="22" t="str">
        <f aca="false">IF(AB48&lt;&gt;"","AOFF_"&amp;AN48&amp;REPT(" ",AS$1-LEN(AN48)),"")</f>
        <v/>
      </c>
      <c r="AT48" s="22" t="str">
        <f aca="false">IF(AC48&lt;&gt;"","AOFF_"&amp;AO48&amp;REPT(" ",AT$1-LEN(AO48)),"")</f>
        <v/>
      </c>
      <c r="AU48" s="22" t="str">
        <f aca="false">"ISIZ_"&amp;AP48&amp;REPT(" ",$AU$1-LEN(AP48))</f>
        <v>ISIZ_IAA  </v>
      </c>
      <c r="AV48" s="26" t="n">
        <f aca="false">IF(Z48&lt;&gt;"",6,"")</f>
        <v>6</v>
      </c>
      <c r="AW48" s="26" t="n">
        <f aca="false">IF(AA48&lt;&gt;"",AV48+VLOOKUP(AH48,$BU$2:$BV$17,2,0),"")</f>
        <v>10</v>
      </c>
      <c r="AX48" s="26" t="str">
        <f aca="false">IF(AB48&lt;&gt;"",AW48+VLOOKUP(AI48,$BU$2:$BV$17,2,0),"")</f>
        <v/>
      </c>
      <c r="AY48" s="26" t="str">
        <f aca="false">IF(AC48&lt;&gt;"",AX48+VLOOKUP(AJ48,$BU$2:$BV$17,2,0),"")</f>
        <v/>
      </c>
      <c r="AZ48" s="26" t="n">
        <f aca="false">6+IF(Z48&lt;&gt;"",VLOOKUP(AH48,$BU$2:$BV$17,2,0),0)+IF(AA48&lt;&gt;"",VLOOKUP(AI48,$BU$2:$BV$17,2,0),0)+IF(AB48&lt;&gt;"",VLOOKUP(AJ48,$BU$2:$BV$17,2,0),0)+IF(AC48&lt;&gt;"",VLOOKUP(AK48,$BU$2:$BV$17,2,0),0)</f>
        <v>14</v>
      </c>
      <c r="BA48" s="26" t="n">
        <f aca="false">IF(Z48&lt;&gt;"",10,"")</f>
        <v>10</v>
      </c>
      <c r="BB48" s="26" t="n">
        <f aca="false">IF(AA48&lt;&gt;"",BA48+VLOOKUP(AH48,$BU$2:$BW$17,3,0),"")</f>
        <v>18</v>
      </c>
      <c r="BC48" s="26" t="str">
        <f aca="false">IF(AB48&lt;&gt;"",BB48+VLOOKUP(AI48,$BU$2:$BW$17,3,0),"")</f>
        <v/>
      </c>
      <c r="BD48" s="26" t="str">
        <f aca="false">IF(AC48&lt;&gt;"",BC48+VLOOKUP(AJ48,$BU$2:$BW$17,3,0),"")</f>
        <v/>
      </c>
      <c r="BE48" s="26" t="n">
        <f aca="false">10+IF(Z48&lt;&gt;"",VLOOKUP(AH48,$BU$2:$BW$17,3,0),0)+IF(AA48&lt;&gt;"",VLOOKUP(AI48,$BU$2:$BW$17,3,0),0)+IF(AB48&lt;&gt;"",VLOOKUP(AJ48,$BU$2:$BW$17,3,0),0)+IF(AC48&lt;&gt;"",VLOOKUP(AK48,$BU$2:$BW$17,3,0),0)</f>
        <v>26</v>
      </c>
      <c r="BF48" s="36" t="str">
        <f aca="false">IF(AV48&lt;&gt;"","#define "&amp;AQ48&amp;" "&amp;AV48&amp;"&lt;end&gt; ","")&amp;IF(AW48&lt;&gt;"","#define "&amp;AR48&amp;" "&amp;AW48&amp;"&lt;end&gt; ","")&amp;IF(AX48&lt;&gt;"","#define "&amp;AS48&amp;" "&amp;AX48&amp;"&lt;end&gt; ","")&amp;IF(AY48&lt;&gt;"","#define "&amp;AT48&amp;" "&amp;AY48&amp;"&lt;end&gt; ","")&amp;"#define "&amp;AU48&amp;" "&amp;AZ48&amp;"&lt;end&gt;"</f>
        <v>#define AOFF_I 6&lt;end&gt; #define AOFF_IA 10&lt;end&gt; #define ISIZ_IAA   14&lt;end&gt;</v>
      </c>
      <c r="BG48" s="36" t="str">
        <f aca="false">IF(BA48&lt;&gt;"","#define "&amp;AQ48&amp;" "&amp;BA48&amp;"&lt;end&gt; ","")&amp;IF(BB48&lt;&gt;"","#define "&amp;AR48&amp;" "&amp;BB48&amp;"&lt;end&gt; ","")&amp;IF(BC48&lt;&gt;"","#define "&amp;AS48&amp;" "&amp;BC48&amp;"&lt;end&gt; ","")&amp;IF(BD48&lt;&gt;"","#define "&amp;AT48&amp;" "&amp;BD48&amp;"&lt;end&gt; ","")&amp;"#define "&amp;AU48&amp;" "&amp;BE48&amp;"&lt;end&gt;"</f>
        <v>#define AOFF_I 10&lt;end&gt; #define AOFF_IA 18&lt;end&gt; #define ISIZ_IAA   26&lt;end&gt;</v>
      </c>
      <c r="BH48" s="22" t="str">
        <f aca="false">"INSTDECODE_"&amp;D48&amp;IF(D48&lt;&gt;0,"_"&amp;CONCATENATE(Z48,AA48,AB48,AC48)&amp;"_"&amp;CONCATENATE(AD48,AE48,AF48,AG48),"")</f>
        <v>INSTDECODE_2_WW_AA</v>
      </c>
      <c r="BI48" s="22" t="n">
        <f aca="false">LEN(BH48)</f>
        <v>18</v>
      </c>
      <c r="BJ48" s="22" t="str">
        <f aca="false">IF(Z48&lt;&gt;"","DECODE_"&amp;VLOOKUP(AD48,$CC:$CD,2,0)&amp;"("&amp;BJ$2&amp;","&amp;IF(K48="MR","REF",VLOOKUP(F48,$BR:$BS,2,0))&amp;",Cpu"&amp;PROPER(IF(K48="MR","REF",VLOOKUP(F48,$BR:$BS,2,0)))&amp;","&amp;AQ48&amp;"); ", "")</f>
        <v>DECODE_ADR(1,SHR,CpuShr,AOFF_I); </v>
      </c>
      <c r="BK48" s="22" t="str">
        <f aca="false">IF(AA48&lt;&gt;"","DECODE_"&amp;VLOOKUP(AE48,$CC:$CD,2,0)&amp;"("&amp;BK$2&amp;","&amp;IF(L48="MR","REF",VLOOKUP(G48,$BR:$BS,2,0))&amp;",Cpu"&amp;PROPER(IF(L48="MR","REF",VLOOKUP(G48,$BR:$BS,2,0)))&amp;","&amp;AR48&amp;"); ", "")</f>
        <v>DECODE_ADR(2,SHR,CpuShr,AOFF_IA); </v>
      </c>
      <c r="BL48" s="22" t="str">
        <f aca="false">IF(AB48&lt;&gt;"","DECODE_"&amp;VLOOKUP(AF48,$CC:$CD,2,0)&amp;"("&amp;BL$2&amp;","&amp;IF(M48="MR","REF",VLOOKUP(H48,$BR:$BS,2,0))&amp;",Cpu"&amp;PROPER(IF(M48="MR","REF",VLOOKUP(H48,$BR:$BS,2,0)))&amp;","&amp;AS48&amp;"); ", "")</f>
        <v/>
      </c>
      <c r="BM48" s="22" t="str">
        <f aca="false">IF(AC48&lt;&gt;"","DECODE_"&amp;VLOOKUP(AG48,$CC:$CD,2,0)&amp;"("&amp;BM$2&amp;","&amp;IF(N48="MR","REF",VLOOKUP(I48,$BR:$BS,2,0))&amp;",Cpu"&amp;PROPER(IF(N48="MR","REF",VLOOKUP(I48,$BR:$BS,2,0)))&amp;","&amp;AT48&amp;"); ", "")</f>
        <v/>
      </c>
      <c r="BN48" s="22" t="str">
        <f aca="false">IF(ISERROR(VLOOKUP(BO48,BO$2:BO47,1,0))=0,"X","")</f>
        <v>X</v>
      </c>
      <c r="BO48" s="22" t="str">
        <f aca="false">SUBSTITUTE("#define "&amp;BH48&amp;REPT(" ",28-LEN(BH48))&amp;BJ48&amp;BK48&amp;BL48&amp;BM48,"%","D")</f>
        <v>#define INSTDECODE_2_WW_AA          DECODE_ADR(1,SHR,CpuShr,AOFF_I); DECODE_ADR(2,SHR,CpuShr,AOFF_IA); </v>
      </c>
      <c r="BP48" s="22" t="str">
        <f aca="false">"#define "&amp;SUBSTITUTE(BH48,"INSTDECODE_",IF(P48="X","JMP_","")&amp;IF(Q48="X","CONST_","")&amp;"INSTEND_")&amp;IF(Q48="X",REPT(" ",20-LEN(BH48)),IF(P48="X",REPT(" ",22-LEN(BH48)),REPT(" ",26-LEN(BH48))))&amp;" "&amp;IF(P48="X","","IP+="&amp;TRIM(AU48)&amp;"; "&amp;REPT(" ",10-LEN(TRIM(AU48))))&amp;IF(Q48="X","CONST_INST_DISPATCH;","PROG_INST_DISPATCH;")</f>
        <v>#define INSTEND_2_WW_AA         IP+=ISIZ_IAA;   PROG_INST_DISPATCH;</v>
      </c>
      <c r="BQ48" s="22" t="str">
        <f aca="false">""</f>
        <v/>
      </c>
    </row>
    <row r="49" customFormat="false" ht="15.95" hidden="false" customHeight="true" outlineLevel="0" collapsed="false">
      <c r="A49" s="22" t="s">
        <v>451</v>
      </c>
      <c r="B49" s="22" t="s">
        <v>228</v>
      </c>
      <c r="C49" s="26" t="s">
        <v>29</v>
      </c>
      <c r="D49" s="27" t="n">
        <f aca="false">4-COUNTIF(F49:I49,".")</f>
        <v>2</v>
      </c>
      <c r="E49" s="27" t="str">
        <f aca="false">IF(ISERROR(SEARCH("Z",F49&amp;G49&amp;H49&amp;I49))=0,"X","-")</f>
        <v>-</v>
      </c>
      <c r="F49" s="26" t="s">
        <v>470</v>
      </c>
      <c r="G49" s="26" t="s">
        <v>470</v>
      </c>
      <c r="H49" s="26" t="s">
        <v>28</v>
      </c>
      <c r="I49" s="26" t="s">
        <v>28</v>
      </c>
      <c r="J49" s="27" t="str">
        <f aca="false">IF(OR(ISERROR(SEARCH(MID($J$2,1,1),F49&amp;G49&amp;H49&amp;I49))=0,ISERROR(SEARCH(MID($J$2,2,1),F49&amp;G49&amp;H49&amp;I49))=0),"X","-")</f>
        <v>-</v>
      </c>
      <c r="K49" s="26" t="s">
        <v>453</v>
      </c>
      <c r="L49" s="26" t="s">
        <v>453</v>
      </c>
      <c r="M49" s="26" t="s">
        <v>28</v>
      </c>
      <c r="N49" s="26" t="s">
        <v>28</v>
      </c>
      <c r="O49" s="28" t="str">
        <f aca="false">IF(OR(K49=$O$2,L49=$O$2,M49=$O$2,N49=$O$2),"X","-")</f>
        <v>-</v>
      </c>
      <c r="R49" s="22" t="s">
        <v>547</v>
      </c>
      <c r="S49" s="22" t="s">
        <v>9</v>
      </c>
      <c r="T49" s="22" t="s">
        <v>455</v>
      </c>
      <c r="W49" s="30" t="str">
        <f aca="false">SUBSTITUTE(SUBSTITUTE(IF(AND(F49="%",K49&lt;&gt;"AD",K49&lt;&gt;"MR"),"Error1","Ok")&amp;" "&amp;IF(AND(G49="%",L49&lt;&gt;"AD",L49&lt;&gt;"MR"),"Error2","Ok")&amp;" "&amp;IF(AND(H49="%",M49&lt;&gt;"AD",M49&lt;&gt;"MR"),"Error3","Ok")&amp;" "&amp;IF(AND(I49="%",N49&lt;&gt;"AD",N49&lt;&gt;"MR"),"Error4","Ok"),"Ok Ok Ok Ok","Passed"),"Ok","")</f>
        <v>Passed</v>
      </c>
      <c r="X49" s="28" t="str">
        <f aca="false">IF(W49&lt;&gt;"Passed","--- Error ---",SUBSTITUTE(SUBSTITUTE(SUBSTITUTE(SUBSTITUTE(SUBSTITUTE(SUBSTITUTE(SUBSTITUTE(SUBSTITUTE(SUBSTITUTE(SUBSTITUTE(SUBSTITUTE(SUBSTITUTE(SUBSTITUTE(SUBSTITUTE(SUBSTITUTE(SUBSTITUTE(SUBSTITUTE(SUBSTITUTE($X$1, "&lt;mnemonic&gt;",""""&amp;B49&amp;""""&amp;REPT(" ",5-LEN(B49))), "&lt;argnr&gt;",D49), "&lt;type1&gt;",VLOOKUP(F49,BR:BZ,9,0)), "&lt;type2&gt;",VLOOKUP(G49,BR:BZ,9,0)), "&lt;type3&gt;",VLOOKUP(H49,BR:BZ,9,0)), "&lt;type4&gt;",VLOOKUP(I49,BR:BZ,9,0)), "&lt;mode1&gt;",VLOOKUP(K49, CB:CG,6,0)),"&lt;mode2&gt;",VLOOKUP(L49,CB:CG,6,0)),"&lt;mode3&gt;",VLOOKUP(M49,CB:CG,6,0)),"&lt;mode4&gt;",VLOOKUP(N49,CB:CG,6,0)), "."," "), "&lt;desc&gt;",R49), "&lt;size&gt;",AU49), "&lt;comma&gt;",IF(B50=""," ",",")),"&lt;off1&gt;",IF(AQ49&lt;&gt;"",AQ49,"0"&amp;REPT(" ",5+AQ$1-1))),"&lt;off2&gt;",IF(AR49&lt;&gt;"",AR49,"0"&amp;REPT(" ",5+AR$1-1))),"&lt;off3&gt;",IF(AS49&lt;&gt;"",AS49,"0"&amp;REPT(" ",5+AS$1-1))),"&lt;off4&gt;",IF(AT49&lt;&gt;"",AT49,"0"&amp;REPT(" ",5+AT$1-1))))</f>
        <v>{ "PDECi",2, ISIZ_IAA  , {CpuDataType::Integer  ,CpuDataType::Integer  ,(CpuDataType)0        ,(CpuDataType)0        }, {_AmdAddr,_AmdAddr,_AmdNull,_AmdNull}, {AOFF_I,AOFF_IA,0       ,0        } }, //Postfix decrement (Integer)</v>
      </c>
      <c r="Y49" s="31" t="s">
        <v>28</v>
      </c>
      <c r="Z49" s="22" t="str">
        <f aca="false">IF(F49&lt;&gt;".",IF(K49="MR","R",VLOOKUP(F49,$BR:$BT,3,0)),"")</f>
        <v>I</v>
      </c>
      <c r="AA49" s="22" t="str">
        <f aca="false">IF(G49&lt;&gt;".",IF(L49="MR","R",VLOOKUP(G49,$BR:$BT,3,0)),"")</f>
        <v>I</v>
      </c>
      <c r="AB49" s="22" t="str">
        <f aca="false">IF(H49&lt;&gt;".",IF(M49="MR","R",VLOOKUP(H49,$BR:$BT,3,0)),"")</f>
        <v/>
      </c>
      <c r="AC49" s="22" t="str">
        <f aca="false">IF(I49&lt;&gt;".",IF(N49="MR","R",VLOOKUP(I49,$BR:$BT,3,0)),"")</f>
        <v/>
      </c>
      <c r="AD49" s="22" t="str">
        <f aca="false">IF(F49&lt;&gt;".",VLOOKUP(K49,$CB:$CC,2,0),"")</f>
        <v>A</v>
      </c>
      <c r="AE49" s="22" t="str">
        <f aca="false">IF(G49&lt;&gt;".",VLOOKUP(L49,$CB:$CC,2,0),"")</f>
        <v>A</v>
      </c>
      <c r="AF49" s="22" t="str">
        <f aca="false">IF(H49&lt;&gt;".",VLOOKUP(M49,$CB:$CC,2,0),"")</f>
        <v/>
      </c>
      <c r="AG49" s="22" t="str">
        <f aca="false">IF(I49&lt;&gt;".",VLOOKUP(N49,$CB:$CC,2,0),"")</f>
        <v/>
      </c>
      <c r="AH49" s="22" t="str">
        <f aca="false">IF(AD49&lt;&gt;"",IF(OR(AD49="A",AD49="I"),"SZA",VLOOKUP(Z49,$BT$3:$BU$16,2,0)),"")</f>
        <v>SZA</v>
      </c>
      <c r="AI49" s="22" t="str">
        <f aca="false">IF(AE49&lt;&gt;"",IF(OR(AE49="A",AE49="I"),"SZA",VLOOKUP(AA49,$BT$3:$BU$16,2,0)),"")</f>
        <v>SZA</v>
      </c>
      <c r="AJ49" s="22" t="str">
        <f aca="false">IF(AF49&lt;&gt;"",IF(OR(AF49="A",AF49="I"),"SZA",VLOOKUP(AB49,$BT$3:$BU$16,2,0)),"")</f>
        <v/>
      </c>
      <c r="AK49" s="22" t="str">
        <f aca="false">IF(AG49&lt;&gt;"",IF(OR(AG49="A",AG49="I"),"SZA",VLOOKUP(AC49,$BT$3:$BU$16,2,0)),"")</f>
        <v/>
      </c>
      <c r="AL49" s="22" t="str">
        <f aca="false">IF(AD49&lt;&gt;"","I","")</f>
        <v>I</v>
      </c>
      <c r="AM49" s="22" t="str">
        <f aca="false">SUBSTITUTE(IF(AE49&lt;&gt;"",AL49&amp;"+"&amp;AH49,""),"+SZ","")</f>
        <v>IA</v>
      </c>
      <c r="AN49" s="22" t="str">
        <f aca="false">SUBSTITUTE(IF(AF49&lt;&gt;"",AM49&amp;"+"&amp;AI49,""),"+SZ","")</f>
        <v/>
      </c>
      <c r="AO49" s="22" t="str">
        <f aca="false">SUBSTITUTE(IF(AG49&lt;&gt;"",AN49&amp;"+"&amp;AJ49,""),"+SZ","")</f>
        <v/>
      </c>
      <c r="AP49" s="22" t="str">
        <f aca="false">SUBSTITUTE("I"&amp;IF(AH49&lt;&gt;"","+"&amp;AH49,"")&amp;IF(AI49&lt;&gt;"","+"&amp;AI49,"")&amp;IF(AJ49&lt;&gt;"","+"&amp;AJ49,"")&amp;IF(AK49&lt;&gt;"","+"&amp;AK49,""),"+SZ","")</f>
        <v>IAA</v>
      </c>
      <c r="AQ49" s="22" t="str">
        <f aca="false">IF(Z49&lt;&gt;"","AOFF_"&amp;AL49&amp;REPT(" ",AQ$1-LEN(AL49)),"")</f>
        <v>AOFF_I</v>
      </c>
      <c r="AR49" s="22" t="str">
        <f aca="false">IF(AA49&lt;&gt;"","AOFF_"&amp;AM49&amp;REPT(" ",AR$1-LEN(AM49)),"")</f>
        <v>AOFF_IA</v>
      </c>
      <c r="AS49" s="22" t="str">
        <f aca="false">IF(AB49&lt;&gt;"","AOFF_"&amp;AN49&amp;REPT(" ",AS$1-LEN(AN49)),"")</f>
        <v/>
      </c>
      <c r="AT49" s="22" t="str">
        <f aca="false">IF(AC49&lt;&gt;"","AOFF_"&amp;AO49&amp;REPT(" ",AT$1-LEN(AO49)),"")</f>
        <v/>
      </c>
      <c r="AU49" s="22" t="str">
        <f aca="false">"ISIZ_"&amp;AP49&amp;REPT(" ",$AU$1-LEN(AP49))</f>
        <v>ISIZ_IAA  </v>
      </c>
      <c r="AV49" s="26" t="n">
        <f aca="false">IF(Z49&lt;&gt;"",6,"")</f>
        <v>6</v>
      </c>
      <c r="AW49" s="26" t="n">
        <f aca="false">IF(AA49&lt;&gt;"",AV49+VLOOKUP(AH49,$BU$2:$BV$17,2,0),"")</f>
        <v>10</v>
      </c>
      <c r="AX49" s="26" t="str">
        <f aca="false">IF(AB49&lt;&gt;"",AW49+VLOOKUP(AI49,$BU$2:$BV$17,2,0),"")</f>
        <v/>
      </c>
      <c r="AY49" s="26" t="str">
        <f aca="false">IF(AC49&lt;&gt;"",AX49+VLOOKUP(AJ49,$BU$2:$BV$17,2,0),"")</f>
        <v/>
      </c>
      <c r="AZ49" s="26" t="n">
        <f aca="false">6+IF(Z49&lt;&gt;"",VLOOKUP(AH49,$BU$2:$BV$17,2,0),0)+IF(AA49&lt;&gt;"",VLOOKUP(AI49,$BU$2:$BV$17,2,0),0)+IF(AB49&lt;&gt;"",VLOOKUP(AJ49,$BU$2:$BV$17,2,0),0)+IF(AC49&lt;&gt;"",VLOOKUP(AK49,$BU$2:$BV$17,2,0),0)</f>
        <v>14</v>
      </c>
      <c r="BA49" s="26" t="n">
        <f aca="false">IF(Z49&lt;&gt;"",10,"")</f>
        <v>10</v>
      </c>
      <c r="BB49" s="26" t="n">
        <f aca="false">IF(AA49&lt;&gt;"",BA49+VLOOKUP(AH49,$BU$2:$BW$17,3,0),"")</f>
        <v>18</v>
      </c>
      <c r="BC49" s="26" t="str">
        <f aca="false">IF(AB49&lt;&gt;"",BB49+VLOOKUP(AI49,$BU$2:$BW$17,3,0),"")</f>
        <v/>
      </c>
      <c r="BD49" s="26" t="str">
        <f aca="false">IF(AC49&lt;&gt;"",BC49+VLOOKUP(AJ49,$BU$2:$BW$17,3,0),"")</f>
        <v/>
      </c>
      <c r="BE49" s="26" t="n">
        <f aca="false">10+IF(Z49&lt;&gt;"",VLOOKUP(AH49,$BU$2:$BW$17,3,0),0)+IF(AA49&lt;&gt;"",VLOOKUP(AI49,$BU$2:$BW$17,3,0),0)+IF(AB49&lt;&gt;"",VLOOKUP(AJ49,$BU$2:$BW$17,3,0),0)+IF(AC49&lt;&gt;"",VLOOKUP(AK49,$BU$2:$BW$17,3,0),0)</f>
        <v>26</v>
      </c>
      <c r="BF49" s="36" t="str">
        <f aca="false">IF(AV49&lt;&gt;"","#define "&amp;AQ49&amp;" "&amp;AV49&amp;"&lt;end&gt; ","")&amp;IF(AW49&lt;&gt;"","#define "&amp;AR49&amp;" "&amp;AW49&amp;"&lt;end&gt; ","")&amp;IF(AX49&lt;&gt;"","#define "&amp;AS49&amp;" "&amp;AX49&amp;"&lt;end&gt; ","")&amp;IF(AY49&lt;&gt;"","#define "&amp;AT49&amp;" "&amp;AY49&amp;"&lt;end&gt; ","")&amp;"#define "&amp;AU49&amp;" "&amp;AZ49&amp;"&lt;end&gt;"</f>
        <v>#define AOFF_I 6&lt;end&gt; #define AOFF_IA 10&lt;end&gt; #define ISIZ_IAA   14&lt;end&gt;</v>
      </c>
      <c r="BG49" s="36" t="str">
        <f aca="false">IF(BA49&lt;&gt;"","#define "&amp;AQ49&amp;" "&amp;BA49&amp;"&lt;end&gt; ","")&amp;IF(BB49&lt;&gt;"","#define "&amp;AR49&amp;" "&amp;BB49&amp;"&lt;end&gt; ","")&amp;IF(BC49&lt;&gt;"","#define "&amp;AS49&amp;" "&amp;BC49&amp;"&lt;end&gt; ","")&amp;IF(BD49&lt;&gt;"","#define "&amp;AT49&amp;" "&amp;BD49&amp;"&lt;end&gt; ","")&amp;"#define "&amp;AU49&amp;" "&amp;BE49&amp;"&lt;end&gt;"</f>
        <v>#define AOFF_I 10&lt;end&gt; #define AOFF_IA 18&lt;end&gt; #define ISIZ_IAA   26&lt;end&gt;</v>
      </c>
      <c r="BH49" s="22" t="str">
        <f aca="false">"INSTDECODE_"&amp;D49&amp;IF(D49&lt;&gt;0,"_"&amp;CONCATENATE(Z49,AA49,AB49,AC49)&amp;"_"&amp;CONCATENATE(AD49,AE49,AF49,AG49),"")</f>
        <v>INSTDECODE_2_II_AA</v>
      </c>
      <c r="BI49" s="22" t="n">
        <f aca="false">LEN(BH49)</f>
        <v>18</v>
      </c>
      <c r="BJ49" s="22" t="str">
        <f aca="false">IF(Z49&lt;&gt;"","DECODE_"&amp;VLOOKUP(AD49,$CC:$CD,2,0)&amp;"("&amp;BJ$2&amp;","&amp;IF(K49="MR","REF",VLOOKUP(F49,$BR:$BS,2,0))&amp;",Cpu"&amp;PROPER(IF(K49="MR","REF",VLOOKUP(F49,$BR:$BS,2,0)))&amp;","&amp;AQ49&amp;"); ", "")</f>
        <v>DECODE_ADR(1,INT,CpuInt,AOFF_I); </v>
      </c>
      <c r="BK49" s="22" t="str">
        <f aca="false">IF(AA49&lt;&gt;"","DECODE_"&amp;VLOOKUP(AE49,$CC:$CD,2,0)&amp;"("&amp;BK$2&amp;","&amp;IF(L49="MR","REF",VLOOKUP(G49,$BR:$BS,2,0))&amp;",Cpu"&amp;PROPER(IF(L49="MR","REF",VLOOKUP(G49,$BR:$BS,2,0)))&amp;","&amp;AR49&amp;"); ", "")</f>
        <v>DECODE_ADR(2,INT,CpuInt,AOFF_IA); </v>
      </c>
      <c r="BL49" s="22" t="str">
        <f aca="false">IF(AB49&lt;&gt;"","DECODE_"&amp;VLOOKUP(AF49,$CC:$CD,2,0)&amp;"("&amp;BL$2&amp;","&amp;IF(M49="MR","REF",VLOOKUP(H49,$BR:$BS,2,0))&amp;",Cpu"&amp;PROPER(IF(M49="MR","REF",VLOOKUP(H49,$BR:$BS,2,0)))&amp;","&amp;AS49&amp;"); ", "")</f>
        <v/>
      </c>
      <c r="BM49" s="22" t="str">
        <f aca="false">IF(AC49&lt;&gt;"","DECODE_"&amp;VLOOKUP(AG49,$CC:$CD,2,0)&amp;"("&amp;BM$2&amp;","&amp;IF(N49="MR","REF",VLOOKUP(I49,$BR:$BS,2,0))&amp;",Cpu"&amp;PROPER(IF(N49="MR","REF",VLOOKUP(I49,$BR:$BS,2,0)))&amp;","&amp;AT49&amp;"); ", "")</f>
        <v/>
      </c>
      <c r="BN49" s="22" t="str">
        <f aca="false">IF(ISERROR(VLOOKUP(BO49,BO$2:BO48,1,0))=0,"X","")</f>
        <v>X</v>
      </c>
      <c r="BO49" s="22" t="str">
        <f aca="false">SUBSTITUTE("#define "&amp;BH49&amp;REPT(" ",28-LEN(BH49))&amp;BJ49&amp;BK49&amp;BL49&amp;BM49,"%","D")</f>
        <v>#define INSTDECODE_2_II_AA          DECODE_ADR(1,INT,CpuInt,AOFF_I); DECODE_ADR(2,INT,CpuInt,AOFF_IA); </v>
      </c>
      <c r="BP49" s="22" t="str">
        <f aca="false">"#define "&amp;SUBSTITUTE(BH49,"INSTDECODE_",IF(P49="X","JMP_","")&amp;IF(Q49="X","CONST_","")&amp;"INSTEND_")&amp;IF(Q49="X",REPT(" ",20-LEN(BH49)),IF(P49="X",REPT(" ",22-LEN(BH49)),REPT(" ",26-LEN(BH49))))&amp;" "&amp;IF(P49="X","","IP+="&amp;TRIM(AU49)&amp;"; "&amp;REPT(" ",10-LEN(TRIM(AU49))))&amp;IF(Q49="X","CONST_INST_DISPATCH;","PROG_INST_DISPATCH;")</f>
        <v>#define INSTEND_2_II_AA         IP+=ISIZ_IAA;   PROG_INST_DISPATCH;</v>
      </c>
      <c r="BQ49" s="22" t="str">
        <f aca="false">""</f>
        <v/>
      </c>
    </row>
    <row r="50" customFormat="false" ht="15.95" hidden="false" customHeight="true" outlineLevel="0" collapsed="false">
      <c r="A50" s="22" t="s">
        <v>451</v>
      </c>
      <c r="B50" s="22" t="s">
        <v>229</v>
      </c>
      <c r="C50" s="26" t="s">
        <v>29</v>
      </c>
      <c r="D50" s="27" t="n">
        <f aca="false">4-COUNTIF(F50:I50,".")</f>
        <v>2</v>
      </c>
      <c r="E50" s="27" t="str">
        <f aca="false">IF(ISERROR(SEARCH("Z",F50&amp;G50&amp;H50&amp;I50))=0,"X","-")</f>
        <v>-</v>
      </c>
      <c r="F50" s="26" t="s">
        <v>474</v>
      </c>
      <c r="G50" s="26" t="s">
        <v>474</v>
      </c>
      <c r="H50" s="26" t="s">
        <v>28</v>
      </c>
      <c r="I50" s="26" t="s">
        <v>28</v>
      </c>
      <c r="J50" s="27" t="str">
        <f aca="false">IF(OR(ISERROR(SEARCH(MID($J$2,1,1),F50&amp;G50&amp;H50&amp;I50))=0,ISERROR(SEARCH(MID($J$2,2,1),F50&amp;G50&amp;H50&amp;I50))=0),"X","-")</f>
        <v>-</v>
      </c>
      <c r="K50" s="26" t="s">
        <v>453</v>
      </c>
      <c r="L50" s="26" t="s">
        <v>453</v>
      </c>
      <c r="M50" s="26" t="s">
        <v>28</v>
      </c>
      <c r="N50" s="26" t="s">
        <v>28</v>
      </c>
      <c r="O50" s="28" t="str">
        <f aca="false">IF(OR(K50=$O$2,L50=$O$2,M50=$O$2,N50=$O$2),"X","-")</f>
        <v>-</v>
      </c>
      <c r="R50" s="22" t="s">
        <v>548</v>
      </c>
      <c r="S50" s="22" t="s">
        <v>9</v>
      </c>
      <c r="T50" s="22" t="s">
        <v>455</v>
      </c>
      <c r="W50" s="30" t="str">
        <f aca="false">SUBSTITUTE(SUBSTITUTE(IF(AND(F50="%",K50&lt;&gt;"AD",K50&lt;&gt;"MR"),"Error1","Ok")&amp;" "&amp;IF(AND(G50="%",L50&lt;&gt;"AD",L50&lt;&gt;"MR"),"Error2","Ok")&amp;" "&amp;IF(AND(H50="%",M50&lt;&gt;"AD",M50&lt;&gt;"MR"),"Error3","Ok")&amp;" "&amp;IF(AND(I50="%",N50&lt;&gt;"AD",N50&lt;&gt;"MR"),"Error4","Ok"),"Ok Ok Ok Ok","Passed"),"Ok","")</f>
        <v>Passed</v>
      </c>
      <c r="X50" s="28" t="str">
        <f aca="false">IF(W50&lt;&gt;"Passed","--- Error ---",SUBSTITUTE(SUBSTITUTE(SUBSTITUTE(SUBSTITUTE(SUBSTITUTE(SUBSTITUTE(SUBSTITUTE(SUBSTITUTE(SUBSTITUTE(SUBSTITUTE(SUBSTITUTE(SUBSTITUTE(SUBSTITUTE(SUBSTITUTE(SUBSTITUTE(SUBSTITUTE(SUBSTITUTE(SUBSTITUTE($X$1, "&lt;mnemonic&gt;",""""&amp;B50&amp;""""&amp;REPT(" ",5-LEN(B50))), "&lt;argnr&gt;",D50), "&lt;type1&gt;",VLOOKUP(F50,BR:BZ,9,0)), "&lt;type2&gt;",VLOOKUP(G50,BR:BZ,9,0)), "&lt;type3&gt;",VLOOKUP(H50,BR:BZ,9,0)), "&lt;type4&gt;",VLOOKUP(I50,BR:BZ,9,0)), "&lt;mode1&gt;",VLOOKUP(K50, CB:CG,6,0)),"&lt;mode2&gt;",VLOOKUP(L50,CB:CG,6,0)),"&lt;mode3&gt;",VLOOKUP(M50,CB:CG,6,0)),"&lt;mode4&gt;",VLOOKUP(N50,CB:CG,6,0)), "."," "), "&lt;desc&gt;",R50), "&lt;size&gt;",AU50), "&lt;comma&gt;",IF(B51=""," ",",")),"&lt;off1&gt;",IF(AQ50&lt;&gt;"",AQ50,"0"&amp;REPT(" ",5+AQ$1-1))),"&lt;off2&gt;",IF(AR50&lt;&gt;"",AR50,"0"&amp;REPT(" ",5+AR$1-1))),"&lt;off3&gt;",IF(AS50&lt;&gt;"",AS50,"0"&amp;REPT(" ",5+AS$1-1))),"&lt;off4&gt;",IF(AT50&lt;&gt;"",AT50,"0"&amp;REPT(" ",5+AT$1-1))))</f>
        <v>{ "PDECl",2, ISIZ_IAA  , {CpuDataType::Long     ,CpuDataType::Long     ,(CpuDataType)0        ,(CpuDataType)0        }, {_AmdAddr,_AmdAddr,_AmdNull,_AmdNull}, {AOFF_I,AOFF_IA,0       ,0        } }, //Postfix decrement (Long)</v>
      </c>
      <c r="Y50" s="31" t="s">
        <v>28</v>
      </c>
      <c r="Z50" s="22" t="str">
        <f aca="false">IF(F50&lt;&gt;".",IF(K50="MR","R",VLOOKUP(F50,$BR:$BT,3,0)),"")</f>
        <v>L</v>
      </c>
      <c r="AA50" s="22" t="str">
        <f aca="false">IF(G50&lt;&gt;".",IF(L50="MR","R",VLOOKUP(G50,$BR:$BT,3,0)),"")</f>
        <v>L</v>
      </c>
      <c r="AB50" s="22" t="str">
        <f aca="false">IF(H50&lt;&gt;".",IF(M50="MR","R",VLOOKUP(H50,$BR:$BT,3,0)),"")</f>
        <v/>
      </c>
      <c r="AC50" s="22" t="str">
        <f aca="false">IF(I50&lt;&gt;".",IF(N50="MR","R",VLOOKUP(I50,$BR:$BT,3,0)),"")</f>
        <v/>
      </c>
      <c r="AD50" s="22" t="str">
        <f aca="false">IF(F50&lt;&gt;".",VLOOKUP(K50,$CB:$CC,2,0),"")</f>
        <v>A</v>
      </c>
      <c r="AE50" s="22" t="str">
        <f aca="false">IF(G50&lt;&gt;".",VLOOKUP(L50,$CB:$CC,2,0),"")</f>
        <v>A</v>
      </c>
      <c r="AF50" s="22" t="str">
        <f aca="false">IF(H50&lt;&gt;".",VLOOKUP(M50,$CB:$CC,2,0),"")</f>
        <v/>
      </c>
      <c r="AG50" s="22" t="str">
        <f aca="false">IF(I50&lt;&gt;".",VLOOKUP(N50,$CB:$CC,2,0),"")</f>
        <v/>
      </c>
      <c r="AH50" s="22" t="str">
        <f aca="false">IF(AD50&lt;&gt;"",IF(OR(AD50="A",AD50="I"),"SZA",VLOOKUP(Z50,$BT$3:$BU$16,2,0)),"")</f>
        <v>SZA</v>
      </c>
      <c r="AI50" s="22" t="str">
        <f aca="false">IF(AE50&lt;&gt;"",IF(OR(AE50="A",AE50="I"),"SZA",VLOOKUP(AA50,$BT$3:$BU$16,2,0)),"")</f>
        <v>SZA</v>
      </c>
      <c r="AJ50" s="22" t="str">
        <f aca="false">IF(AF50&lt;&gt;"",IF(OR(AF50="A",AF50="I"),"SZA",VLOOKUP(AB50,$BT$3:$BU$16,2,0)),"")</f>
        <v/>
      </c>
      <c r="AK50" s="22" t="str">
        <f aca="false">IF(AG50&lt;&gt;"",IF(OR(AG50="A",AG50="I"),"SZA",VLOOKUP(AC50,$BT$3:$BU$16,2,0)),"")</f>
        <v/>
      </c>
      <c r="AL50" s="22" t="str">
        <f aca="false">IF(AD50&lt;&gt;"","I","")</f>
        <v>I</v>
      </c>
      <c r="AM50" s="22" t="str">
        <f aca="false">SUBSTITUTE(IF(AE50&lt;&gt;"",AL50&amp;"+"&amp;AH50,""),"+SZ","")</f>
        <v>IA</v>
      </c>
      <c r="AN50" s="22" t="str">
        <f aca="false">SUBSTITUTE(IF(AF50&lt;&gt;"",AM50&amp;"+"&amp;AI50,""),"+SZ","")</f>
        <v/>
      </c>
      <c r="AO50" s="22" t="str">
        <f aca="false">SUBSTITUTE(IF(AG50&lt;&gt;"",AN50&amp;"+"&amp;AJ50,""),"+SZ","")</f>
        <v/>
      </c>
      <c r="AP50" s="22" t="str">
        <f aca="false">SUBSTITUTE("I"&amp;IF(AH50&lt;&gt;"","+"&amp;AH50,"")&amp;IF(AI50&lt;&gt;"","+"&amp;AI50,"")&amp;IF(AJ50&lt;&gt;"","+"&amp;AJ50,"")&amp;IF(AK50&lt;&gt;"","+"&amp;AK50,""),"+SZ","")</f>
        <v>IAA</v>
      </c>
      <c r="AQ50" s="22" t="str">
        <f aca="false">IF(Z50&lt;&gt;"","AOFF_"&amp;AL50&amp;REPT(" ",AQ$1-LEN(AL50)),"")</f>
        <v>AOFF_I</v>
      </c>
      <c r="AR50" s="22" t="str">
        <f aca="false">IF(AA50&lt;&gt;"","AOFF_"&amp;AM50&amp;REPT(" ",AR$1-LEN(AM50)),"")</f>
        <v>AOFF_IA</v>
      </c>
      <c r="AS50" s="22" t="str">
        <f aca="false">IF(AB50&lt;&gt;"","AOFF_"&amp;AN50&amp;REPT(" ",AS$1-LEN(AN50)),"")</f>
        <v/>
      </c>
      <c r="AT50" s="22" t="str">
        <f aca="false">IF(AC50&lt;&gt;"","AOFF_"&amp;AO50&amp;REPT(" ",AT$1-LEN(AO50)),"")</f>
        <v/>
      </c>
      <c r="AU50" s="22" t="str">
        <f aca="false">"ISIZ_"&amp;AP50&amp;REPT(" ",$AU$1-LEN(AP50))</f>
        <v>ISIZ_IAA  </v>
      </c>
      <c r="AV50" s="26" t="n">
        <f aca="false">IF(Z50&lt;&gt;"",6,"")</f>
        <v>6</v>
      </c>
      <c r="AW50" s="26" t="n">
        <f aca="false">IF(AA50&lt;&gt;"",AV50+VLOOKUP(AH50,$BU$2:$BV$17,2,0),"")</f>
        <v>10</v>
      </c>
      <c r="AX50" s="26" t="str">
        <f aca="false">IF(AB50&lt;&gt;"",AW50+VLOOKUP(AI50,$BU$2:$BV$17,2,0),"")</f>
        <v/>
      </c>
      <c r="AY50" s="26" t="str">
        <f aca="false">IF(AC50&lt;&gt;"",AX50+VLOOKUP(AJ50,$BU$2:$BV$17,2,0),"")</f>
        <v/>
      </c>
      <c r="AZ50" s="26" t="n">
        <f aca="false">6+IF(Z50&lt;&gt;"",VLOOKUP(AH50,$BU$2:$BV$17,2,0),0)+IF(AA50&lt;&gt;"",VLOOKUP(AI50,$BU$2:$BV$17,2,0),0)+IF(AB50&lt;&gt;"",VLOOKUP(AJ50,$BU$2:$BV$17,2,0),0)+IF(AC50&lt;&gt;"",VLOOKUP(AK50,$BU$2:$BV$17,2,0),0)</f>
        <v>14</v>
      </c>
      <c r="BA50" s="26" t="n">
        <f aca="false">IF(Z50&lt;&gt;"",10,"")</f>
        <v>10</v>
      </c>
      <c r="BB50" s="26" t="n">
        <f aca="false">IF(AA50&lt;&gt;"",BA50+VLOOKUP(AH50,$BU$2:$BW$17,3,0),"")</f>
        <v>18</v>
      </c>
      <c r="BC50" s="26" t="str">
        <f aca="false">IF(AB50&lt;&gt;"",BB50+VLOOKUP(AI50,$BU$2:$BW$17,3,0),"")</f>
        <v/>
      </c>
      <c r="BD50" s="26" t="str">
        <f aca="false">IF(AC50&lt;&gt;"",BC50+VLOOKUP(AJ50,$BU$2:$BW$17,3,0),"")</f>
        <v/>
      </c>
      <c r="BE50" s="26" t="n">
        <f aca="false">10+IF(Z50&lt;&gt;"",VLOOKUP(AH50,$BU$2:$BW$17,3,0),0)+IF(AA50&lt;&gt;"",VLOOKUP(AI50,$BU$2:$BW$17,3,0),0)+IF(AB50&lt;&gt;"",VLOOKUP(AJ50,$BU$2:$BW$17,3,0),0)+IF(AC50&lt;&gt;"",VLOOKUP(AK50,$BU$2:$BW$17,3,0),0)</f>
        <v>26</v>
      </c>
      <c r="BF50" s="36" t="str">
        <f aca="false">IF(AV50&lt;&gt;"","#define "&amp;AQ50&amp;" "&amp;AV50&amp;"&lt;end&gt; ","")&amp;IF(AW50&lt;&gt;"","#define "&amp;AR50&amp;" "&amp;AW50&amp;"&lt;end&gt; ","")&amp;IF(AX50&lt;&gt;"","#define "&amp;AS50&amp;" "&amp;AX50&amp;"&lt;end&gt; ","")&amp;IF(AY50&lt;&gt;"","#define "&amp;AT50&amp;" "&amp;AY50&amp;"&lt;end&gt; ","")&amp;"#define "&amp;AU50&amp;" "&amp;AZ50&amp;"&lt;end&gt;"</f>
        <v>#define AOFF_I 6&lt;end&gt; #define AOFF_IA 10&lt;end&gt; #define ISIZ_IAA   14&lt;end&gt;</v>
      </c>
      <c r="BG50" s="36" t="str">
        <f aca="false">IF(BA50&lt;&gt;"","#define "&amp;AQ50&amp;" "&amp;BA50&amp;"&lt;end&gt; ","")&amp;IF(BB50&lt;&gt;"","#define "&amp;AR50&amp;" "&amp;BB50&amp;"&lt;end&gt; ","")&amp;IF(BC50&lt;&gt;"","#define "&amp;AS50&amp;" "&amp;BC50&amp;"&lt;end&gt; ","")&amp;IF(BD50&lt;&gt;"","#define "&amp;AT50&amp;" "&amp;BD50&amp;"&lt;end&gt; ","")&amp;"#define "&amp;AU50&amp;" "&amp;BE50&amp;"&lt;end&gt;"</f>
        <v>#define AOFF_I 10&lt;end&gt; #define AOFF_IA 18&lt;end&gt; #define ISIZ_IAA   26&lt;end&gt;</v>
      </c>
      <c r="BH50" s="22" t="str">
        <f aca="false">"INSTDECODE_"&amp;D50&amp;IF(D50&lt;&gt;0,"_"&amp;CONCATENATE(Z50,AA50,AB50,AC50)&amp;"_"&amp;CONCATENATE(AD50,AE50,AF50,AG50),"")</f>
        <v>INSTDECODE_2_LL_AA</v>
      </c>
      <c r="BI50" s="22" t="n">
        <f aca="false">LEN(BH50)</f>
        <v>18</v>
      </c>
      <c r="BJ50" s="22" t="str">
        <f aca="false">IF(Z50&lt;&gt;"","DECODE_"&amp;VLOOKUP(AD50,$CC:$CD,2,0)&amp;"("&amp;BJ$2&amp;","&amp;IF(K50="MR","REF",VLOOKUP(F50,$BR:$BS,2,0))&amp;",Cpu"&amp;PROPER(IF(K50="MR","REF",VLOOKUP(F50,$BR:$BS,2,0)))&amp;","&amp;AQ50&amp;"); ", "")</f>
        <v>DECODE_ADR(1,LON,CpuLon,AOFF_I); </v>
      </c>
      <c r="BK50" s="22" t="str">
        <f aca="false">IF(AA50&lt;&gt;"","DECODE_"&amp;VLOOKUP(AE50,$CC:$CD,2,0)&amp;"("&amp;BK$2&amp;","&amp;IF(L50="MR","REF",VLOOKUP(G50,$BR:$BS,2,0))&amp;",Cpu"&amp;PROPER(IF(L50="MR","REF",VLOOKUP(G50,$BR:$BS,2,0)))&amp;","&amp;AR50&amp;"); ", "")</f>
        <v>DECODE_ADR(2,LON,CpuLon,AOFF_IA); </v>
      </c>
      <c r="BL50" s="22" t="str">
        <f aca="false">IF(AB50&lt;&gt;"","DECODE_"&amp;VLOOKUP(AF50,$CC:$CD,2,0)&amp;"("&amp;BL$2&amp;","&amp;IF(M50="MR","REF",VLOOKUP(H50,$BR:$BS,2,0))&amp;",Cpu"&amp;PROPER(IF(M50="MR","REF",VLOOKUP(H50,$BR:$BS,2,0)))&amp;","&amp;AS50&amp;"); ", "")</f>
        <v/>
      </c>
      <c r="BM50" s="22" t="str">
        <f aca="false">IF(AC50&lt;&gt;"","DECODE_"&amp;VLOOKUP(AG50,$CC:$CD,2,0)&amp;"("&amp;BM$2&amp;","&amp;IF(N50="MR","REF",VLOOKUP(I50,$BR:$BS,2,0))&amp;",Cpu"&amp;PROPER(IF(N50="MR","REF",VLOOKUP(I50,$BR:$BS,2,0)))&amp;","&amp;AT50&amp;"); ", "")</f>
        <v/>
      </c>
      <c r="BN50" s="22" t="str">
        <f aca="false">IF(ISERROR(VLOOKUP(BO50,BO$2:BO49,1,0))=0,"X","")</f>
        <v>X</v>
      </c>
      <c r="BO50" s="22" t="str">
        <f aca="false">SUBSTITUTE("#define "&amp;BH50&amp;REPT(" ",28-LEN(BH50))&amp;BJ50&amp;BK50&amp;BL50&amp;BM50,"%","D")</f>
        <v>#define INSTDECODE_2_LL_AA          DECODE_ADR(1,LON,CpuLon,AOFF_I); DECODE_ADR(2,LON,CpuLon,AOFF_IA); </v>
      </c>
      <c r="BP50" s="22" t="str">
        <f aca="false">"#define "&amp;SUBSTITUTE(BH50,"INSTDECODE_",IF(P50="X","JMP_","")&amp;IF(Q50="X","CONST_","")&amp;"INSTEND_")&amp;IF(Q50="X",REPT(" ",20-LEN(BH50)),IF(P50="X",REPT(" ",22-LEN(BH50)),REPT(" ",26-LEN(BH50))))&amp;" "&amp;IF(P50="X","","IP+="&amp;TRIM(AU50)&amp;"; "&amp;REPT(" ",10-LEN(TRIM(AU50))))&amp;IF(Q50="X","CONST_INST_DISPATCH;","PROG_INST_DISPATCH;")</f>
        <v>#define INSTEND_2_LL_AA         IP+=ISIZ_IAA;   PROG_INST_DISPATCH;</v>
      </c>
      <c r="BQ50" s="22" t="str">
        <f aca="false">""</f>
        <v/>
      </c>
    </row>
    <row r="51" customFormat="false" ht="15.95" hidden="false" customHeight="true" outlineLevel="0" collapsed="false">
      <c r="A51" s="22" t="s">
        <v>451</v>
      </c>
      <c r="B51" s="22" t="s">
        <v>230</v>
      </c>
      <c r="C51" s="26" t="s">
        <v>29</v>
      </c>
      <c r="D51" s="27" t="n">
        <f aca="false">4-COUNTIF(F51:I51,".")</f>
        <v>2</v>
      </c>
      <c r="E51" s="27" t="str">
        <f aca="false">IF(ISERROR(SEARCH("Z",F51&amp;G51&amp;H51&amp;I51))=0,"X","-")</f>
        <v>-</v>
      </c>
      <c r="F51" s="26" t="s">
        <v>478</v>
      </c>
      <c r="G51" s="26" t="s">
        <v>478</v>
      </c>
      <c r="H51" s="26" t="s">
        <v>28</v>
      </c>
      <c r="I51" s="26" t="s">
        <v>28</v>
      </c>
      <c r="J51" s="27" t="str">
        <f aca="false">IF(OR(ISERROR(SEARCH(MID($J$2,1,1),F51&amp;G51&amp;H51&amp;I51))=0,ISERROR(SEARCH(MID($J$2,2,1),F51&amp;G51&amp;H51&amp;I51))=0),"X","-")</f>
        <v>-</v>
      </c>
      <c r="K51" s="26" t="s">
        <v>453</v>
      </c>
      <c r="L51" s="26" t="s">
        <v>453</v>
      </c>
      <c r="M51" s="26" t="s">
        <v>28</v>
      </c>
      <c r="N51" s="26" t="s">
        <v>28</v>
      </c>
      <c r="O51" s="28" t="str">
        <f aca="false">IF(OR(K51=$O$2,L51=$O$2,M51=$O$2,N51=$O$2),"X","-")</f>
        <v>-</v>
      </c>
      <c r="R51" s="22" t="s">
        <v>549</v>
      </c>
      <c r="S51" s="22" t="s">
        <v>9</v>
      </c>
      <c r="T51" s="22" t="s">
        <v>455</v>
      </c>
      <c r="W51" s="30" t="str">
        <f aca="false">SUBSTITUTE(SUBSTITUTE(IF(AND(F51="%",K51&lt;&gt;"AD",K51&lt;&gt;"MR"),"Error1","Ok")&amp;" "&amp;IF(AND(G51="%",L51&lt;&gt;"AD",L51&lt;&gt;"MR"),"Error2","Ok")&amp;" "&amp;IF(AND(H51="%",M51&lt;&gt;"AD",M51&lt;&gt;"MR"),"Error3","Ok")&amp;" "&amp;IF(AND(I51="%",N51&lt;&gt;"AD",N51&lt;&gt;"MR"),"Error4","Ok"),"Ok Ok Ok Ok","Passed"),"Ok","")</f>
        <v>Passed</v>
      </c>
      <c r="X51" s="28" t="str">
        <f aca="false">IF(W51&lt;&gt;"Passed","--- Error ---",SUBSTITUTE(SUBSTITUTE(SUBSTITUTE(SUBSTITUTE(SUBSTITUTE(SUBSTITUTE(SUBSTITUTE(SUBSTITUTE(SUBSTITUTE(SUBSTITUTE(SUBSTITUTE(SUBSTITUTE(SUBSTITUTE(SUBSTITUTE(SUBSTITUTE(SUBSTITUTE(SUBSTITUTE(SUBSTITUTE($X$1, "&lt;mnemonic&gt;",""""&amp;B51&amp;""""&amp;REPT(" ",5-LEN(B51))), "&lt;argnr&gt;",D51), "&lt;type1&gt;",VLOOKUP(F51,BR:BZ,9,0)), "&lt;type2&gt;",VLOOKUP(G51,BR:BZ,9,0)), "&lt;type3&gt;",VLOOKUP(H51,BR:BZ,9,0)), "&lt;type4&gt;",VLOOKUP(I51,BR:BZ,9,0)), "&lt;mode1&gt;",VLOOKUP(K51, CB:CG,6,0)),"&lt;mode2&gt;",VLOOKUP(L51,CB:CG,6,0)),"&lt;mode3&gt;",VLOOKUP(M51,CB:CG,6,0)),"&lt;mode4&gt;",VLOOKUP(N51,CB:CG,6,0)), "."," "), "&lt;desc&gt;",R51), "&lt;size&gt;",AU51), "&lt;comma&gt;",IF(B52=""," ",",")),"&lt;off1&gt;",IF(AQ51&lt;&gt;"",AQ51,"0"&amp;REPT(" ",5+AQ$1-1))),"&lt;off2&gt;",IF(AR51&lt;&gt;"",AR51,"0"&amp;REPT(" ",5+AR$1-1))),"&lt;off3&gt;",IF(AS51&lt;&gt;"",AS51,"0"&amp;REPT(" ",5+AS$1-1))),"&lt;off4&gt;",IF(AT51&lt;&gt;"",AT51,"0"&amp;REPT(" ",5+AT$1-1))))</f>
        <v>{ "PDECf",2, ISIZ_IAA  , {CpuDataType::Float    ,CpuDataType::Float    ,(CpuDataType)0        ,(CpuDataType)0        }, {_AmdAddr,_AmdAddr,_AmdNull,_AmdNull}, {AOFF_I,AOFF_IA,0       ,0        } }, //Postfix decrement (Float)</v>
      </c>
      <c r="Y51" s="31" t="s">
        <v>28</v>
      </c>
      <c r="Z51" s="22" t="str">
        <f aca="false">IF(F51&lt;&gt;".",IF(K51="MR","R",VLOOKUP(F51,$BR:$BT,3,0)),"")</f>
        <v>F</v>
      </c>
      <c r="AA51" s="22" t="str">
        <f aca="false">IF(G51&lt;&gt;".",IF(L51="MR","R",VLOOKUP(G51,$BR:$BT,3,0)),"")</f>
        <v>F</v>
      </c>
      <c r="AB51" s="22" t="str">
        <f aca="false">IF(H51&lt;&gt;".",IF(M51="MR","R",VLOOKUP(H51,$BR:$BT,3,0)),"")</f>
        <v/>
      </c>
      <c r="AC51" s="22" t="str">
        <f aca="false">IF(I51&lt;&gt;".",IF(N51="MR","R",VLOOKUP(I51,$BR:$BT,3,0)),"")</f>
        <v/>
      </c>
      <c r="AD51" s="22" t="str">
        <f aca="false">IF(F51&lt;&gt;".",VLOOKUP(K51,$CB:$CC,2,0),"")</f>
        <v>A</v>
      </c>
      <c r="AE51" s="22" t="str">
        <f aca="false">IF(G51&lt;&gt;".",VLOOKUP(L51,$CB:$CC,2,0),"")</f>
        <v>A</v>
      </c>
      <c r="AF51" s="22" t="str">
        <f aca="false">IF(H51&lt;&gt;".",VLOOKUP(M51,$CB:$CC,2,0),"")</f>
        <v/>
      </c>
      <c r="AG51" s="22" t="str">
        <f aca="false">IF(I51&lt;&gt;".",VLOOKUP(N51,$CB:$CC,2,0),"")</f>
        <v/>
      </c>
      <c r="AH51" s="22" t="str">
        <f aca="false">IF(AD51&lt;&gt;"",IF(OR(AD51="A",AD51="I"),"SZA",VLOOKUP(Z51,$BT$3:$BU$16,2,0)),"")</f>
        <v>SZA</v>
      </c>
      <c r="AI51" s="22" t="str">
        <f aca="false">IF(AE51&lt;&gt;"",IF(OR(AE51="A",AE51="I"),"SZA",VLOOKUP(AA51,$BT$3:$BU$16,2,0)),"")</f>
        <v>SZA</v>
      </c>
      <c r="AJ51" s="22" t="str">
        <f aca="false">IF(AF51&lt;&gt;"",IF(OR(AF51="A",AF51="I"),"SZA",VLOOKUP(AB51,$BT$3:$BU$16,2,0)),"")</f>
        <v/>
      </c>
      <c r="AK51" s="22" t="str">
        <f aca="false">IF(AG51&lt;&gt;"",IF(OR(AG51="A",AG51="I"),"SZA",VLOOKUP(AC51,$BT$3:$BU$16,2,0)),"")</f>
        <v/>
      </c>
      <c r="AL51" s="22" t="str">
        <f aca="false">IF(AD51&lt;&gt;"","I","")</f>
        <v>I</v>
      </c>
      <c r="AM51" s="22" t="str">
        <f aca="false">SUBSTITUTE(IF(AE51&lt;&gt;"",AL51&amp;"+"&amp;AH51,""),"+SZ","")</f>
        <v>IA</v>
      </c>
      <c r="AN51" s="22" t="str">
        <f aca="false">SUBSTITUTE(IF(AF51&lt;&gt;"",AM51&amp;"+"&amp;AI51,""),"+SZ","")</f>
        <v/>
      </c>
      <c r="AO51" s="22" t="str">
        <f aca="false">SUBSTITUTE(IF(AG51&lt;&gt;"",AN51&amp;"+"&amp;AJ51,""),"+SZ","")</f>
        <v/>
      </c>
      <c r="AP51" s="22" t="str">
        <f aca="false">SUBSTITUTE("I"&amp;IF(AH51&lt;&gt;"","+"&amp;AH51,"")&amp;IF(AI51&lt;&gt;"","+"&amp;AI51,"")&amp;IF(AJ51&lt;&gt;"","+"&amp;AJ51,"")&amp;IF(AK51&lt;&gt;"","+"&amp;AK51,""),"+SZ","")</f>
        <v>IAA</v>
      </c>
      <c r="AQ51" s="22" t="str">
        <f aca="false">IF(Z51&lt;&gt;"","AOFF_"&amp;AL51&amp;REPT(" ",AQ$1-LEN(AL51)),"")</f>
        <v>AOFF_I</v>
      </c>
      <c r="AR51" s="22" t="str">
        <f aca="false">IF(AA51&lt;&gt;"","AOFF_"&amp;AM51&amp;REPT(" ",AR$1-LEN(AM51)),"")</f>
        <v>AOFF_IA</v>
      </c>
      <c r="AS51" s="22" t="str">
        <f aca="false">IF(AB51&lt;&gt;"","AOFF_"&amp;AN51&amp;REPT(" ",AS$1-LEN(AN51)),"")</f>
        <v/>
      </c>
      <c r="AT51" s="22" t="str">
        <f aca="false">IF(AC51&lt;&gt;"","AOFF_"&amp;AO51&amp;REPT(" ",AT$1-LEN(AO51)),"")</f>
        <v/>
      </c>
      <c r="AU51" s="22" t="str">
        <f aca="false">"ISIZ_"&amp;AP51&amp;REPT(" ",$AU$1-LEN(AP51))</f>
        <v>ISIZ_IAA  </v>
      </c>
      <c r="AV51" s="26" t="n">
        <f aca="false">IF(Z51&lt;&gt;"",6,"")</f>
        <v>6</v>
      </c>
      <c r="AW51" s="26" t="n">
        <f aca="false">IF(AA51&lt;&gt;"",AV51+VLOOKUP(AH51,$BU$2:$BV$17,2,0),"")</f>
        <v>10</v>
      </c>
      <c r="AX51" s="26" t="str">
        <f aca="false">IF(AB51&lt;&gt;"",AW51+VLOOKUP(AI51,$BU$2:$BV$17,2,0),"")</f>
        <v/>
      </c>
      <c r="AY51" s="26" t="str">
        <f aca="false">IF(AC51&lt;&gt;"",AX51+VLOOKUP(AJ51,$BU$2:$BV$17,2,0),"")</f>
        <v/>
      </c>
      <c r="AZ51" s="26" t="n">
        <f aca="false">6+IF(Z51&lt;&gt;"",VLOOKUP(AH51,$BU$2:$BV$17,2,0),0)+IF(AA51&lt;&gt;"",VLOOKUP(AI51,$BU$2:$BV$17,2,0),0)+IF(AB51&lt;&gt;"",VLOOKUP(AJ51,$BU$2:$BV$17,2,0),0)+IF(AC51&lt;&gt;"",VLOOKUP(AK51,$BU$2:$BV$17,2,0),0)</f>
        <v>14</v>
      </c>
      <c r="BA51" s="26" t="n">
        <f aca="false">IF(Z51&lt;&gt;"",10,"")</f>
        <v>10</v>
      </c>
      <c r="BB51" s="26" t="n">
        <f aca="false">IF(AA51&lt;&gt;"",BA51+VLOOKUP(AH51,$BU$2:$BW$17,3,0),"")</f>
        <v>18</v>
      </c>
      <c r="BC51" s="26" t="str">
        <f aca="false">IF(AB51&lt;&gt;"",BB51+VLOOKUP(AI51,$BU$2:$BW$17,3,0),"")</f>
        <v/>
      </c>
      <c r="BD51" s="26" t="str">
        <f aca="false">IF(AC51&lt;&gt;"",BC51+VLOOKUP(AJ51,$BU$2:$BW$17,3,0),"")</f>
        <v/>
      </c>
      <c r="BE51" s="26" t="n">
        <f aca="false">10+IF(Z51&lt;&gt;"",VLOOKUP(AH51,$BU$2:$BW$17,3,0),0)+IF(AA51&lt;&gt;"",VLOOKUP(AI51,$BU$2:$BW$17,3,0),0)+IF(AB51&lt;&gt;"",VLOOKUP(AJ51,$BU$2:$BW$17,3,0),0)+IF(AC51&lt;&gt;"",VLOOKUP(AK51,$BU$2:$BW$17,3,0),0)</f>
        <v>26</v>
      </c>
      <c r="BF51" s="36" t="str">
        <f aca="false">IF(AV51&lt;&gt;"","#define "&amp;AQ51&amp;" "&amp;AV51&amp;"&lt;end&gt; ","")&amp;IF(AW51&lt;&gt;"","#define "&amp;AR51&amp;" "&amp;AW51&amp;"&lt;end&gt; ","")&amp;IF(AX51&lt;&gt;"","#define "&amp;AS51&amp;" "&amp;AX51&amp;"&lt;end&gt; ","")&amp;IF(AY51&lt;&gt;"","#define "&amp;AT51&amp;" "&amp;AY51&amp;"&lt;end&gt; ","")&amp;"#define "&amp;AU51&amp;" "&amp;AZ51&amp;"&lt;end&gt;"</f>
        <v>#define AOFF_I 6&lt;end&gt; #define AOFF_IA 10&lt;end&gt; #define ISIZ_IAA   14&lt;end&gt;</v>
      </c>
      <c r="BG51" s="36" t="str">
        <f aca="false">IF(BA51&lt;&gt;"","#define "&amp;AQ51&amp;" "&amp;BA51&amp;"&lt;end&gt; ","")&amp;IF(BB51&lt;&gt;"","#define "&amp;AR51&amp;" "&amp;BB51&amp;"&lt;end&gt; ","")&amp;IF(BC51&lt;&gt;"","#define "&amp;AS51&amp;" "&amp;BC51&amp;"&lt;end&gt; ","")&amp;IF(BD51&lt;&gt;"","#define "&amp;AT51&amp;" "&amp;BD51&amp;"&lt;end&gt; ","")&amp;"#define "&amp;AU51&amp;" "&amp;BE51&amp;"&lt;end&gt;"</f>
        <v>#define AOFF_I 10&lt;end&gt; #define AOFF_IA 18&lt;end&gt; #define ISIZ_IAA   26&lt;end&gt;</v>
      </c>
      <c r="BH51" s="22" t="str">
        <f aca="false">"INSTDECODE_"&amp;D51&amp;IF(D51&lt;&gt;0,"_"&amp;CONCATENATE(Z51,AA51,AB51,AC51)&amp;"_"&amp;CONCATENATE(AD51,AE51,AF51,AG51),"")</f>
        <v>INSTDECODE_2_FF_AA</v>
      </c>
      <c r="BI51" s="22" t="n">
        <f aca="false">LEN(BH51)</f>
        <v>18</v>
      </c>
      <c r="BJ51" s="22" t="str">
        <f aca="false">IF(Z51&lt;&gt;"","DECODE_"&amp;VLOOKUP(AD51,$CC:$CD,2,0)&amp;"("&amp;BJ$2&amp;","&amp;IF(K51="MR","REF",VLOOKUP(F51,$BR:$BS,2,0))&amp;",Cpu"&amp;PROPER(IF(K51="MR","REF",VLOOKUP(F51,$BR:$BS,2,0)))&amp;","&amp;AQ51&amp;"); ", "")</f>
        <v>DECODE_ADR(1,FLO,CpuFlo,AOFF_I); </v>
      </c>
      <c r="BK51" s="22" t="str">
        <f aca="false">IF(AA51&lt;&gt;"","DECODE_"&amp;VLOOKUP(AE51,$CC:$CD,2,0)&amp;"("&amp;BK$2&amp;","&amp;IF(L51="MR","REF",VLOOKUP(G51,$BR:$BS,2,0))&amp;",Cpu"&amp;PROPER(IF(L51="MR","REF",VLOOKUP(G51,$BR:$BS,2,0)))&amp;","&amp;AR51&amp;"); ", "")</f>
        <v>DECODE_ADR(2,FLO,CpuFlo,AOFF_IA); </v>
      </c>
      <c r="BL51" s="22" t="str">
        <f aca="false">IF(AB51&lt;&gt;"","DECODE_"&amp;VLOOKUP(AF51,$CC:$CD,2,0)&amp;"("&amp;BL$2&amp;","&amp;IF(M51="MR","REF",VLOOKUP(H51,$BR:$BS,2,0))&amp;",Cpu"&amp;PROPER(IF(M51="MR","REF",VLOOKUP(H51,$BR:$BS,2,0)))&amp;","&amp;AS51&amp;"); ", "")</f>
        <v/>
      </c>
      <c r="BM51" s="22" t="str">
        <f aca="false">IF(AC51&lt;&gt;"","DECODE_"&amp;VLOOKUP(AG51,$CC:$CD,2,0)&amp;"("&amp;BM$2&amp;","&amp;IF(N51="MR","REF",VLOOKUP(I51,$BR:$BS,2,0))&amp;",Cpu"&amp;PROPER(IF(N51="MR","REF",VLOOKUP(I51,$BR:$BS,2,0)))&amp;","&amp;AT51&amp;"); ", "")</f>
        <v/>
      </c>
      <c r="BN51" s="22" t="str">
        <f aca="false">IF(ISERROR(VLOOKUP(BO51,BO$2:BO50,1,0))=0,"X","")</f>
        <v>X</v>
      </c>
      <c r="BO51" s="22" t="str">
        <f aca="false">SUBSTITUTE("#define "&amp;BH51&amp;REPT(" ",28-LEN(BH51))&amp;BJ51&amp;BK51&amp;BL51&amp;BM51,"%","D")</f>
        <v>#define INSTDECODE_2_FF_AA          DECODE_ADR(1,FLO,CpuFlo,AOFF_I); DECODE_ADR(2,FLO,CpuFlo,AOFF_IA); </v>
      </c>
      <c r="BP51" s="22" t="str">
        <f aca="false">"#define "&amp;SUBSTITUTE(BH51,"INSTDECODE_",IF(P51="X","JMP_","")&amp;IF(Q51="X","CONST_","")&amp;"INSTEND_")&amp;IF(Q51="X",REPT(" ",20-LEN(BH51)),IF(P51="X",REPT(" ",22-LEN(BH51)),REPT(" ",26-LEN(BH51))))&amp;" "&amp;IF(P51="X","","IP+="&amp;TRIM(AU51)&amp;"; "&amp;REPT(" ",10-LEN(TRIM(AU51))))&amp;IF(Q51="X","CONST_INST_DISPATCH;","PROG_INST_DISPATCH;")</f>
        <v>#define INSTEND_2_FF_AA         IP+=ISIZ_IAA;   PROG_INST_DISPATCH;</v>
      </c>
      <c r="BQ51" s="22" t="str">
        <f aca="false">""</f>
        <v/>
      </c>
    </row>
    <row r="52" customFormat="false" ht="15.95" hidden="false" customHeight="true" outlineLevel="0" collapsed="false">
      <c r="A52" s="22" t="s">
        <v>550</v>
      </c>
      <c r="B52" s="22" t="s">
        <v>551</v>
      </c>
      <c r="C52" s="26" t="s">
        <v>29</v>
      </c>
      <c r="D52" s="27" t="n">
        <f aca="false">4-COUNTIF(F52:I52,".")</f>
        <v>2</v>
      </c>
      <c r="E52" s="27" t="str">
        <f aca="false">IF(ISERROR(SEARCH("Z",F52&amp;G52&amp;H52&amp;I52))=0,"X","-")</f>
        <v>-</v>
      </c>
      <c r="F52" s="26" t="s">
        <v>456</v>
      </c>
      <c r="G52" s="26" t="s">
        <v>456</v>
      </c>
      <c r="H52" s="26" t="s">
        <v>28</v>
      </c>
      <c r="I52" s="26" t="s">
        <v>28</v>
      </c>
      <c r="J52" s="27" t="str">
        <f aca="false">IF(OR(ISERROR(SEARCH(MID($J$2,1,1),F52&amp;G52&amp;H52&amp;I52))=0,ISERROR(SEARCH(MID($J$2,2,1),F52&amp;G52&amp;H52&amp;I52))=0),"X","-")</f>
        <v>-</v>
      </c>
      <c r="K52" s="26" t="s">
        <v>453</v>
      </c>
      <c r="L52" s="26" t="s">
        <v>453</v>
      </c>
      <c r="M52" s="26" t="s">
        <v>28</v>
      </c>
      <c r="N52" s="26" t="s">
        <v>28</v>
      </c>
      <c r="O52" s="28" t="str">
        <f aca="false">IF(OR(K52=$O$2,L52=$O$2,M52=$O$2,N52=$O$2),"X","-")</f>
        <v>-</v>
      </c>
      <c r="R52" s="22" t="s">
        <v>552</v>
      </c>
      <c r="S52" s="22" t="s">
        <v>9</v>
      </c>
      <c r="T52" s="22" t="s">
        <v>455</v>
      </c>
      <c r="W52" s="30" t="str">
        <f aca="false">SUBSTITUTE(SUBSTITUTE(IF(AND(F52="%",K52&lt;&gt;"AD",K52&lt;&gt;"MR"),"Error1","Ok")&amp;" "&amp;IF(AND(G52="%",L52&lt;&gt;"AD",L52&lt;&gt;"MR"),"Error2","Ok")&amp;" "&amp;IF(AND(H52="%",M52&lt;&gt;"AD",M52&lt;&gt;"MR"),"Error3","Ok")&amp;" "&amp;IF(AND(I52="%",N52&lt;&gt;"AD",N52&lt;&gt;"MR"),"Error4","Ok"),"Ok Ok Ok Ok","Passed"),"Ok","")</f>
        <v>Passed</v>
      </c>
      <c r="X52" s="28" t="str">
        <f aca="false">IF(W52&lt;&gt;"Passed","--- Error ---",SUBSTITUTE(SUBSTITUTE(SUBSTITUTE(SUBSTITUTE(SUBSTITUTE(SUBSTITUTE(SUBSTITUTE(SUBSTITUTE(SUBSTITUTE(SUBSTITUTE(SUBSTITUTE(SUBSTITUTE(SUBSTITUTE(SUBSTITUTE(SUBSTITUTE(SUBSTITUTE(SUBSTITUTE(SUBSTITUTE($X$1, "&lt;mnemonic&gt;",""""&amp;B52&amp;""""&amp;REPT(" ",5-LEN(B52))), "&lt;argnr&gt;",D52), "&lt;type1&gt;",VLOOKUP(F52,BR:BZ,9,0)), "&lt;type2&gt;",VLOOKUP(G52,BR:BZ,9,0)), "&lt;type3&gt;",VLOOKUP(H52,BR:BZ,9,0)), "&lt;type4&gt;",VLOOKUP(I52,BR:BZ,9,0)), "&lt;mode1&gt;",VLOOKUP(K52, CB:CG,6,0)),"&lt;mode2&gt;",VLOOKUP(L52,CB:CG,6,0)),"&lt;mode3&gt;",VLOOKUP(M52,CB:CG,6,0)),"&lt;mode4&gt;",VLOOKUP(N52,CB:CG,6,0)), "."," "), "&lt;desc&gt;",R52), "&lt;size&gt;",AU52), "&lt;comma&gt;",IF(B53=""," ",",")),"&lt;off1&gt;",IF(AQ52&lt;&gt;"",AQ52,"0"&amp;REPT(" ",5+AQ$1-1))),"&lt;off2&gt;",IF(AR52&lt;&gt;"",AR52,"0"&amp;REPT(" ",5+AR$1-1))),"&lt;off3&gt;",IF(AS52&lt;&gt;"",AS52,"0"&amp;REPT(" ",5+AS$1-1))),"&lt;off4&gt;",IF(AT52&lt;&gt;"",AT52,"0"&amp;REPT(" ",5+AT$1-1))))</f>
        <v>{ "LNOT" ,2, ISIZ_IAA  , {CpuDataType::Boolean  ,CpuDataType::Boolean  ,(CpuDataType)0        ,(CpuDataType)0        }, {_AmdAddr,_AmdAddr,_AmdNull,_AmdNull}, {AOFF_I,AOFF_IA,0       ,0        } }, //Logical not</v>
      </c>
      <c r="Y52" s="31" t="s">
        <v>28</v>
      </c>
      <c r="Z52" s="22" t="str">
        <f aca="false">IF(F52&lt;&gt;".",IF(K52="MR","R",VLOOKUP(F52,$BR:$BT,3,0)),"")</f>
        <v>B</v>
      </c>
      <c r="AA52" s="22" t="str">
        <f aca="false">IF(G52&lt;&gt;".",IF(L52="MR","R",VLOOKUP(G52,$BR:$BT,3,0)),"")</f>
        <v>B</v>
      </c>
      <c r="AB52" s="22" t="str">
        <f aca="false">IF(H52&lt;&gt;".",IF(M52="MR","R",VLOOKUP(H52,$BR:$BT,3,0)),"")</f>
        <v/>
      </c>
      <c r="AC52" s="22" t="str">
        <f aca="false">IF(I52&lt;&gt;".",IF(N52="MR","R",VLOOKUP(I52,$BR:$BT,3,0)),"")</f>
        <v/>
      </c>
      <c r="AD52" s="22" t="str">
        <f aca="false">IF(F52&lt;&gt;".",VLOOKUP(K52,$CB:$CC,2,0),"")</f>
        <v>A</v>
      </c>
      <c r="AE52" s="22" t="str">
        <f aca="false">IF(G52&lt;&gt;".",VLOOKUP(L52,$CB:$CC,2,0),"")</f>
        <v>A</v>
      </c>
      <c r="AF52" s="22" t="str">
        <f aca="false">IF(H52&lt;&gt;".",VLOOKUP(M52,$CB:$CC,2,0),"")</f>
        <v/>
      </c>
      <c r="AG52" s="22" t="str">
        <f aca="false">IF(I52&lt;&gt;".",VLOOKUP(N52,$CB:$CC,2,0),"")</f>
        <v/>
      </c>
      <c r="AH52" s="22" t="str">
        <f aca="false">IF(AD52&lt;&gt;"",IF(OR(AD52="A",AD52="I"),"SZA",VLOOKUP(Z52,$BT$3:$BU$16,2,0)),"")</f>
        <v>SZA</v>
      </c>
      <c r="AI52" s="22" t="str">
        <f aca="false">IF(AE52&lt;&gt;"",IF(OR(AE52="A",AE52="I"),"SZA",VLOOKUP(AA52,$BT$3:$BU$16,2,0)),"")</f>
        <v>SZA</v>
      </c>
      <c r="AJ52" s="22" t="str">
        <f aca="false">IF(AF52&lt;&gt;"",IF(OR(AF52="A",AF52="I"),"SZA",VLOOKUP(AB52,$BT$3:$BU$16,2,0)),"")</f>
        <v/>
      </c>
      <c r="AK52" s="22" t="str">
        <f aca="false">IF(AG52&lt;&gt;"",IF(OR(AG52="A",AG52="I"),"SZA",VLOOKUP(AC52,$BT$3:$BU$16,2,0)),"")</f>
        <v/>
      </c>
      <c r="AL52" s="22" t="str">
        <f aca="false">IF(AD52&lt;&gt;"","I","")</f>
        <v>I</v>
      </c>
      <c r="AM52" s="22" t="str">
        <f aca="false">SUBSTITUTE(IF(AE52&lt;&gt;"",AL52&amp;"+"&amp;AH52,""),"+SZ","")</f>
        <v>IA</v>
      </c>
      <c r="AN52" s="22" t="str">
        <f aca="false">SUBSTITUTE(IF(AF52&lt;&gt;"",AM52&amp;"+"&amp;AI52,""),"+SZ","")</f>
        <v/>
      </c>
      <c r="AO52" s="22" t="str">
        <f aca="false">SUBSTITUTE(IF(AG52&lt;&gt;"",AN52&amp;"+"&amp;AJ52,""),"+SZ","")</f>
        <v/>
      </c>
      <c r="AP52" s="22" t="str">
        <f aca="false">SUBSTITUTE("I"&amp;IF(AH52&lt;&gt;"","+"&amp;AH52,"")&amp;IF(AI52&lt;&gt;"","+"&amp;AI52,"")&amp;IF(AJ52&lt;&gt;"","+"&amp;AJ52,"")&amp;IF(AK52&lt;&gt;"","+"&amp;AK52,""),"+SZ","")</f>
        <v>IAA</v>
      </c>
      <c r="AQ52" s="22" t="str">
        <f aca="false">IF(Z52&lt;&gt;"","AOFF_"&amp;AL52&amp;REPT(" ",AQ$1-LEN(AL52)),"")</f>
        <v>AOFF_I</v>
      </c>
      <c r="AR52" s="22" t="str">
        <f aca="false">IF(AA52&lt;&gt;"","AOFF_"&amp;AM52&amp;REPT(" ",AR$1-LEN(AM52)),"")</f>
        <v>AOFF_IA</v>
      </c>
      <c r="AS52" s="22" t="str">
        <f aca="false">IF(AB52&lt;&gt;"","AOFF_"&amp;AN52&amp;REPT(" ",AS$1-LEN(AN52)),"")</f>
        <v/>
      </c>
      <c r="AT52" s="22" t="str">
        <f aca="false">IF(AC52&lt;&gt;"","AOFF_"&amp;AO52&amp;REPT(" ",AT$1-LEN(AO52)),"")</f>
        <v/>
      </c>
      <c r="AU52" s="22" t="str">
        <f aca="false">"ISIZ_"&amp;AP52&amp;REPT(" ",$AU$1-LEN(AP52))</f>
        <v>ISIZ_IAA  </v>
      </c>
      <c r="AV52" s="26" t="n">
        <f aca="false">IF(Z52&lt;&gt;"",6,"")</f>
        <v>6</v>
      </c>
      <c r="AW52" s="26" t="n">
        <f aca="false">IF(AA52&lt;&gt;"",AV52+VLOOKUP(AH52,$BU$2:$BV$17,2,0),"")</f>
        <v>10</v>
      </c>
      <c r="AX52" s="26" t="str">
        <f aca="false">IF(AB52&lt;&gt;"",AW52+VLOOKUP(AI52,$BU$2:$BV$17,2,0),"")</f>
        <v/>
      </c>
      <c r="AY52" s="26" t="str">
        <f aca="false">IF(AC52&lt;&gt;"",AX52+VLOOKUP(AJ52,$BU$2:$BV$17,2,0),"")</f>
        <v/>
      </c>
      <c r="AZ52" s="26" t="n">
        <f aca="false">6+IF(Z52&lt;&gt;"",VLOOKUP(AH52,$BU$2:$BV$17,2,0),0)+IF(AA52&lt;&gt;"",VLOOKUP(AI52,$BU$2:$BV$17,2,0),0)+IF(AB52&lt;&gt;"",VLOOKUP(AJ52,$BU$2:$BV$17,2,0),0)+IF(AC52&lt;&gt;"",VLOOKUP(AK52,$BU$2:$BV$17,2,0),0)</f>
        <v>14</v>
      </c>
      <c r="BA52" s="26" t="n">
        <f aca="false">IF(Z52&lt;&gt;"",10,"")</f>
        <v>10</v>
      </c>
      <c r="BB52" s="26" t="n">
        <f aca="false">IF(AA52&lt;&gt;"",BA52+VLOOKUP(AH52,$BU$2:$BW$17,3,0),"")</f>
        <v>18</v>
      </c>
      <c r="BC52" s="26" t="str">
        <f aca="false">IF(AB52&lt;&gt;"",BB52+VLOOKUP(AI52,$BU$2:$BW$17,3,0),"")</f>
        <v/>
      </c>
      <c r="BD52" s="26" t="str">
        <f aca="false">IF(AC52&lt;&gt;"",BC52+VLOOKUP(AJ52,$BU$2:$BW$17,3,0),"")</f>
        <v/>
      </c>
      <c r="BE52" s="26" t="n">
        <f aca="false">10+IF(Z52&lt;&gt;"",VLOOKUP(AH52,$BU$2:$BW$17,3,0),0)+IF(AA52&lt;&gt;"",VLOOKUP(AI52,$BU$2:$BW$17,3,0),0)+IF(AB52&lt;&gt;"",VLOOKUP(AJ52,$BU$2:$BW$17,3,0),0)+IF(AC52&lt;&gt;"",VLOOKUP(AK52,$BU$2:$BW$17,3,0),0)</f>
        <v>26</v>
      </c>
      <c r="BF52" s="36" t="str">
        <f aca="false">IF(AV52&lt;&gt;"","#define "&amp;AQ52&amp;" "&amp;AV52&amp;"&lt;end&gt; ","")&amp;IF(AW52&lt;&gt;"","#define "&amp;AR52&amp;" "&amp;AW52&amp;"&lt;end&gt; ","")&amp;IF(AX52&lt;&gt;"","#define "&amp;AS52&amp;" "&amp;AX52&amp;"&lt;end&gt; ","")&amp;IF(AY52&lt;&gt;"","#define "&amp;AT52&amp;" "&amp;AY52&amp;"&lt;end&gt; ","")&amp;"#define "&amp;AU52&amp;" "&amp;AZ52&amp;"&lt;end&gt;"</f>
        <v>#define AOFF_I 6&lt;end&gt; #define AOFF_IA 10&lt;end&gt; #define ISIZ_IAA   14&lt;end&gt;</v>
      </c>
      <c r="BG52" s="36" t="str">
        <f aca="false">IF(BA52&lt;&gt;"","#define "&amp;AQ52&amp;" "&amp;BA52&amp;"&lt;end&gt; ","")&amp;IF(BB52&lt;&gt;"","#define "&amp;AR52&amp;" "&amp;BB52&amp;"&lt;end&gt; ","")&amp;IF(BC52&lt;&gt;"","#define "&amp;AS52&amp;" "&amp;BC52&amp;"&lt;end&gt; ","")&amp;IF(BD52&lt;&gt;"","#define "&amp;AT52&amp;" "&amp;BD52&amp;"&lt;end&gt; ","")&amp;"#define "&amp;AU52&amp;" "&amp;BE52&amp;"&lt;end&gt;"</f>
        <v>#define AOFF_I 10&lt;end&gt; #define AOFF_IA 18&lt;end&gt; #define ISIZ_IAA   26&lt;end&gt;</v>
      </c>
      <c r="BH52" s="22" t="str">
        <f aca="false">"INSTDECODE_"&amp;D52&amp;IF(D52&lt;&gt;0,"_"&amp;CONCATENATE(Z52,AA52,AB52,AC52)&amp;"_"&amp;CONCATENATE(AD52,AE52,AF52,AG52),"")</f>
        <v>INSTDECODE_2_BB_AA</v>
      </c>
      <c r="BI52" s="22" t="n">
        <f aca="false">LEN(BH52)</f>
        <v>18</v>
      </c>
      <c r="BJ52" s="22" t="str">
        <f aca="false">IF(Z52&lt;&gt;"","DECODE_"&amp;VLOOKUP(AD52,$CC:$CD,2,0)&amp;"("&amp;BJ$2&amp;","&amp;IF(K52="MR","REF",VLOOKUP(F52,$BR:$BS,2,0))&amp;",Cpu"&amp;PROPER(IF(K52="MR","REF",VLOOKUP(F52,$BR:$BS,2,0)))&amp;","&amp;AQ52&amp;"); ", "")</f>
        <v>DECODE_ADR(1,BOL,CpuBol,AOFF_I); </v>
      </c>
      <c r="BK52" s="22" t="str">
        <f aca="false">IF(AA52&lt;&gt;"","DECODE_"&amp;VLOOKUP(AE52,$CC:$CD,2,0)&amp;"("&amp;BK$2&amp;","&amp;IF(L52="MR","REF",VLOOKUP(G52,$BR:$BS,2,0))&amp;",Cpu"&amp;PROPER(IF(L52="MR","REF",VLOOKUP(G52,$BR:$BS,2,0)))&amp;","&amp;AR52&amp;"); ", "")</f>
        <v>DECODE_ADR(2,BOL,CpuBol,AOFF_IA); </v>
      </c>
      <c r="BL52" s="22" t="str">
        <f aca="false">IF(AB52&lt;&gt;"","DECODE_"&amp;VLOOKUP(AF52,$CC:$CD,2,0)&amp;"("&amp;BL$2&amp;","&amp;IF(M52="MR","REF",VLOOKUP(H52,$BR:$BS,2,0))&amp;",Cpu"&amp;PROPER(IF(M52="MR","REF",VLOOKUP(H52,$BR:$BS,2,0)))&amp;","&amp;AS52&amp;"); ", "")</f>
        <v/>
      </c>
      <c r="BM52" s="22" t="str">
        <f aca="false">IF(AC52&lt;&gt;"","DECODE_"&amp;VLOOKUP(AG52,$CC:$CD,2,0)&amp;"("&amp;BM$2&amp;","&amp;IF(N52="MR","REF",VLOOKUP(I52,$BR:$BS,2,0))&amp;",Cpu"&amp;PROPER(IF(N52="MR","REF",VLOOKUP(I52,$BR:$BS,2,0)))&amp;","&amp;AT52&amp;"); ", "")</f>
        <v/>
      </c>
      <c r="BN52" s="22" t="str">
        <f aca="false">IF(ISERROR(VLOOKUP(BO52,BO$2:BO51,1,0))=0,"X","")</f>
        <v/>
      </c>
      <c r="BO52" s="22" t="str">
        <f aca="false">SUBSTITUTE("#define "&amp;BH52&amp;REPT(" ",28-LEN(BH52))&amp;BJ52&amp;BK52&amp;BL52&amp;BM52,"%","D")</f>
        <v>#define INSTDECODE_2_BB_AA          DECODE_ADR(1,BOL,CpuBol,AOFF_I); DECODE_ADR(2,BOL,CpuBol,AOFF_IA); </v>
      </c>
      <c r="BP52" s="22" t="str">
        <f aca="false">"#define "&amp;SUBSTITUTE(BH52,"INSTDECODE_",IF(P52="X","JMP_","")&amp;IF(Q52="X","CONST_","")&amp;"INSTEND_")&amp;IF(Q52="X",REPT(" ",20-LEN(BH52)),IF(P52="X",REPT(" ",22-LEN(BH52)),REPT(" ",26-LEN(BH52))))&amp;" "&amp;IF(P52="X","","IP+="&amp;TRIM(AU52)&amp;"; "&amp;REPT(" ",10-LEN(TRIM(AU52))))&amp;IF(Q52="X","CONST_INST_DISPATCH;","PROG_INST_DISPATCH;")</f>
        <v>#define INSTEND_2_BB_AA         IP+=ISIZ_IAA;   PROG_INST_DISPATCH;</v>
      </c>
      <c r="BQ52" s="22" t="str">
        <f aca="false">""</f>
        <v/>
      </c>
    </row>
    <row r="53" customFormat="false" ht="15.95" hidden="false" customHeight="true" outlineLevel="0" collapsed="false">
      <c r="A53" s="22" t="s">
        <v>550</v>
      </c>
      <c r="B53" s="22" t="s">
        <v>553</v>
      </c>
      <c r="C53" s="26" t="s">
        <v>29</v>
      </c>
      <c r="D53" s="27" t="n">
        <f aca="false">4-COUNTIF(F53:I53,".")</f>
        <v>3</v>
      </c>
      <c r="E53" s="27" t="str">
        <f aca="false">IF(ISERROR(SEARCH("Z",F53&amp;G53&amp;H53&amp;I53))=0,"X","-")</f>
        <v>-</v>
      </c>
      <c r="F53" s="26" t="s">
        <v>456</v>
      </c>
      <c r="G53" s="26" t="s">
        <v>456</v>
      </c>
      <c r="H53" s="26" t="s">
        <v>456</v>
      </c>
      <c r="I53" s="26" t="s">
        <v>28</v>
      </c>
      <c r="J53" s="27" t="str">
        <f aca="false">IF(OR(ISERROR(SEARCH(MID($J$2,1,1),F53&amp;G53&amp;H53&amp;I53))=0,ISERROR(SEARCH(MID($J$2,2,1),F53&amp;G53&amp;H53&amp;I53))=0),"X","-")</f>
        <v>-</v>
      </c>
      <c r="K53" s="26" t="s">
        <v>453</v>
      </c>
      <c r="L53" s="26" t="s">
        <v>453</v>
      </c>
      <c r="M53" s="26" t="s">
        <v>453</v>
      </c>
      <c r="N53" s="26" t="s">
        <v>28</v>
      </c>
      <c r="O53" s="28" t="str">
        <f aca="false">IF(OR(K53=$O$2,L53=$O$2,M53=$O$2,N53=$O$2),"X","-")</f>
        <v>-</v>
      </c>
      <c r="R53" s="22" t="s">
        <v>554</v>
      </c>
      <c r="S53" s="22" t="s">
        <v>9</v>
      </c>
      <c r="T53" s="22" t="s">
        <v>455</v>
      </c>
      <c r="U53" s="22" t="s">
        <v>455</v>
      </c>
      <c r="W53" s="30" t="str">
        <f aca="false">SUBSTITUTE(SUBSTITUTE(IF(AND(F53="%",K53&lt;&gt;"AD",K53&lt;&gt;"MR"),"Error1","Ok")&amp;" "&amp;IF(AND(G53="%",L53&lt;&gt;"AD",L53&lt;&gt;"MR"),"Error2","Ok")&amp;" "&amp;IF(AND(H53="%",M53&lt;&gt;"AD",M53&lt;&gt;"MR"),"Error3","Ok")&amp;" "&amp;IF(AND(I53="%",N53&lt;&gt;"AD",N53&lt;&gt;"MR"),"Error4","Ok"),"Ok Ok Ok Ok","Passed"),"Ok","")</f>
        <v>Passed</v>
      </c>
      <c r="X53" s="28" t="str">
        <f aca="false">IF(W53&lt;&gt;"Passed","--- Error ---",SUBSTITUTE(SUBSTITUTE(SUBSTITUTE(SUBSTITUTE(SUBSTITUTE(SUBSTITUTE(SUBSTITUTE(SUBSTITUTE(SUBSTITUTE(SUBSTITUTE(SUBSTITUTE(SUBSTITUTE(SUBSTITUTE(SUBSTITUTE(SUBSTITUTE(SUBSTITUTE(SUBSTITUTE(SUBSTITUTE($X$1, "&lt;mnemonic&gt;",""""&amp;B53&amp;""""&amp;REPT(" ",5-LEN(B53))), "&lt;argnr&gt;",D53), "&lt;type1&gt;",VLOOKUP(F53,BR:BZ,9,0)), "&lt;type2&gt;",VLOOKUP(G53,BR:BZ,9,0)), "&lt;type3&gt;",VLOOKUP(H53,BR:BZ,9,0)), "&lt;type4&gt;",VLOOKUP(I53,BR:BZ,9,0)), "&lt;mode1&gt;",VLOOKUP(K53, CB:CG,6,0)),"&lt;mode2&gt;",VLOOKUP(L53,CB:CG,6,0)),"&lt;mode3&gt;",VLOOKUP(M53,CB:CG,6,0)),"&lt;mode4&gt;",VLOOKUP(N53,CB:CG,6,0)), "."," "), "&lt;desc&gt;",R53), "&lt;size&gt;",AU53), "&lt;comma&gt;",IF(B54=""," ",",")),"&lt;off1&gt;",IF(AQ53&lt;&gt;"",AQ53,"0"&amp;REPT(" ",5+AQ$1-1))),"&lt;off2&gt;",IF(AR53&lt;&gt;"",AR53,"0"&amp;REPT(" ",5+AR$1-1))),"&lt;off3&gt;",IF(AS53&lt;&gt;"",AS53,"0"&amp;REPT(" ",5+AS$1-1))),"&lt;off4&gt;",IF(AT53&lt;&gt;"",AT53,"0"&amp;REPT(" ",5+AT$1-1))))</f>
        <v>{ "LAND" ,3, ISIZ_IAAA , {CpuDataType::Boolean  ,CpuDataType::Boolean  ,CpuDataType::Boolean  ,(CpuDataType)0        }, {_AmdAddr,_AmdAddr,_AmdAddr,_AmdNull}, {AOFF_I,AOFF_IA,AOFF_IAA,0        } }, //Logical and</v>
      </c>
      <c r="Y53" s="31" t="s">
        <v>28</v>
      </c>
      <c r="Z53" s="22" t="str">
        <f aca="false">IF(F53&lt;&gt;".",IF(K53="MR","R",VLOOKUP(F53,$BR:$BT,3,0)),"")</f>
        <v>B</v>
      </c>
      <c r="AA53" s="22" t="str">
        <f aca="false">IF(G53&lt;&gt;".",IF(L53="MR","R",VLOOKUP(G53,$BR:$BT,3,0)),"")</f>
        <v>B</v>
      </c>
      <c r="AB53" s="22" t="str">
        <f aca="false">IF(H53&lt;&gt;".",IF(M53="MR","R",VLOOKUP(H53,$BR:$BT,3,0)),"")</f>
        <v>B</v>
      </c>
      <c r="AC53" s="22" t="str">
        <f aca="false">IF(I53&lt;&gt;".",IF(N53="MR","R",VLOOKUP(I53,$BR:$BT,3,0)),"")</f>
        <v/>
      </c>
      <c r="AD53" s="22" t="str">
        <f aca="false">IF(F53&lt;&gt;".",VLOOKUP(K53,$CB:$CC,2,0),"")</f>
        <v>A</v>
      </c>
      <c r="AE53" s="22" t="str">
        <f aca="false">IF(G53&lt;&gt;".",VLOOKUP(L53,$CB:$CC,2,0),"")</f>
        <v>A</v>
      </c>
      <c r="AF53" s="22" t="str">
        <f aca="false">IF(H53&lt;&gt;".",VLOOKUP(M53,$CB:$CC,2,0),"")</f>
        <v>A</v>
      </c>
      <c r="AG53" s="22" t="str">
        <f aca="false">IF(I53&lt;&gt;".",VLOOKUP(N53,$CB:$CC,2,0),"")</f>
        <v/>
      </c>
      <c r="AH53" s="22" t="str">
        <f aca="false">IF(AD53&lt;&gt;"",IF(OR(AD53="A",AD53="I"),"SZA",VLOOKUP(Z53,$BT$3:$BU$16,2,0)),"")</f>
        <v>SZA</v>
      </c>
      <c r="AI53" s="22" t="str">
        <f aca="false">IF(AE53&lt;&gt;"",IF(OR(AE53="A",AE53="I"),"SZA",VLOOKUP(AA53,$BT$3:$BU$16,2,0)),"")</f>
        <v>SZA</v>
      </c>
      <c r="AJ53" s="22" t="str">
        <f aca="false">IF(AF53&lt;&gt;"",IF(OR(AF53="A",AF53="I"),"SZA",VLOOKUP(AB53,$BT$3:$BU$16,2,0)),"")</f>
        <v>SZA</v>
      </c>
      <c r="AK53" s="22" t="str">
        <f aca="false">IF(AG53&lt;&gt;"",IF(OR(AG53="A",AG53="I"),"SZA",VLOOKUP(AC53,$BT$3:$BU$16,2,0)),"")</f>
        <v/>
      </c>
      <c r="AL53" s="22" t="str">
        <f aca="false">IF(AD53&lt;&gt;"","I","")</f>
        <v>I</v>
      </c>
      <c r="AM53" s="22" t="str">
        <f aca="false">SUBSTITUTE(IF(AE53&lt;&gt;"",AL53&amp;"+"&amp;AH53,""),"+SZ","")</f>
        <v>IA</v>
      </c>
      <c r="AN53" s="22" t="str">
        <f aca="false">SUBSTITUTE(IF(AF53&lt;&gt;"",AM53&amp;"+"&amp;AI53,""),"+SZ","")</f>
        <v>IAA</v>
      </c>
      <c r="AO53" s="22" t="str">
        <f aca="false">SUBSTITUTE(IF(AG53&lt;&gt;"",AN53&amp;"+"&amp;AJ53,""),"+SZ","")</f>
        <v/>
      </c>
      <c r="AP53" s="22" t="str">
        <f aca="false">SUBSTITUTE("I"&amp;IF(AH53&lt;&gt;"","+"&amp;AH53,"")&amp;IF(AI53&lt;&gt;"","+"&amp;AI53,"")&amp;IF(AJ53&lt;&gt;"","+"&amp;AJ53,"")&amp;IF(AK53&lt;&gt;"","+"&amp;AK53,""),"+SZ","")</f>
        <v>IAAA</v>
      </c>
      <c r="AQ53" s="22" t="str">
        <f aca="false">IF(Z53&lt;&gt;"","AOFF_"&amp;AL53&amp;REPT(" ",AQ$1-LEN(AL53)),"")</f>
        <v>AOFF_I</v>
      </c>
      <c r="AR53" s="22" t="str">
        <f aca="false">IF(AA53&lt;&gt;"","AOFF_"&amp;AM53&amp;REPT(" ",AR$1-LEN(AM53)),"")</f>
        <v>AOFF_IA</v>
      </c>
      <c r="AS53" s="22" t="str">
        <f aca="false">IF(AB53&lt;&gt;"","AOFF_"&amp;AN53&amp;REPT(" ",AS$1-LEN(AN53)),"")</f>
        <v>AOFF_IAA</v>
      </c>
      <c r="AT53" s="22" t="str">
        <f aca="false">IF(AC53&lt;&gt;"","AOFF_"&amp;AO53&amp;REPT(" ",AT$1-LEN(AO53)),"")</f>
        <v/>
      </c>
      <c r="AU53" s="22" t="str">
        <f aca="false">"ISIZ_"&amp;AP53&amp;REPT(" ",$AU$1-LEN(AP53))</f>
        <v>ISIZ_IAAA </v>
      </c>
      <c r="AV53" s="26" t="n">
        <f aca="false">IF(Z53&lt;&gt;"",6,"")</f>
        <v>6</v>
      </c>
      <c r="AW53" s="26" t="n">
        <f aca="false">IF(AA53&lt;&gt;"",AV53+VLOOKUP(AH53,$BU$2:$BV$17,2,0),"")</f>
        <v>10</v>
      </c>
      <c r="AX53" s="26" t="n">
        <f aca="false">IF(AB53&lt;&gt;"",AW53+VLOOKUP(AI53,$BU$2:$BV$17,2,0),"")</f>
        <v>14</v>
      </c>
      <c r="AY53" s="26" t="str">
        <f aca="false">IF(AC53&lt;&gt;"",AX53+VLOOKUP(AJ53,$BU$2:$BV$17,2,0),"")</f>
        <v/>
      </c>
      <c r="AZ53" s="26" t="n">
        <f aca="false">6+IF(Z53&lt;&gt;"",VLOOKUP(AH53,$BU$2:$BV$17,2,0),0)+IF(AA53&lt;&gt;"",VLOOKUP(AI53,$BU$2:$BV$17,2,0),0)+IF(AB53&lt;&gt;"",VLOOKUP(AJ53,$BU$2:$BV$17,2,0),0)+IF(AC53&lt;&gt;"",VLOOKUP(AK53,$BU$2:$BV$17,2,0),0)</f>
        <v>18</v>
      </c>
      <c r="BA53" s="26" t="n">
        <f aca="false">IF(Z53&lt;&gt;"",10,"")</f>
        <v>10</v>
      </c>
      <c r="BB53" s="26" t="n">
        <f aca="false">IF(AA53&lt;&gt;"",BA53+VLOOKUP(AH53,$BU$2:$BW$17,3,0),"")</f>
        <v>18</v>
      </c>
      <c r="BC53" s="26" t="n">
        <f aca="false">IF(AB53&lt;&gt;"",BB53+VLOOKUP(AI53,$BU$2:$BW$17,3,0),"")</f>
        <v>26</v>
      </c>
      <c r="BD53" s="26" t="str">
        <f aca="false">IF(AC53&lt;&gt;"",BC53+VLOOKUP(AJ53,$BU$2:$BW$17,3,0),"")</f>
        <v/>
      </c>
      <c r="BE53" s="26" t="n">
        <f aca="false">10+IF(Z53&lt;&gt;"",VLOOKUP(AH53,$BU$2:$BW$17,3,0),0)+IF(AA53&lt;&gt;"",VLOOKUP(AI53,$BU$2:$BW$17,3,0),0)+IF(AB53&lt;&gt;"",VLOOKUP(AJ53,$BU$2:$BW$17,3,0),0)+IF(AC53&lt;&gt;"",VLOOKUP(AK53,$BU$2:$BW$17,3,0),0)</f>
        <v>34</v>
      </c>
      <c r="BF53" s="36" t="str">
        <f aca="false">IF(AV53&lt;&gt;"","#define "&amp;AQ53&amp;" "&amp;AV53&amp;"&lt;end&gt; ","")&amp;IF(AW53&lt;&gt;"","#define "&amp;AR53&amp;" "&amp;AW53&amp;"&lt;end&gt; ","")&amp;IF(AX53&lt;&gt;"","#define "&amp;AS53&amp;" "&amp;AX53&amp;"&lt;end&gt; ","")&amp;IF(AY53&lt;&gt;"","#define "&amp;AT53&amp;" "&amp;AY53&amp;"&lt;end&gt; ","")&amp;"#define "&amp;AU53&amp;" "&amp;AZ53&amp;"&lt;end&gt;"</f>
        <v>#define AOFF_I 6&lt;end&gt; #define AOFF_IA 10&lt;end&gt; #define AOFF_IAA 14&lt;end&gt; #define ISIZ_IAAA  18&lt;end&gt;</v>
      </c>
      <c r="BG53" s="36" t="str">
        <f aca="false">IF(BA53&lt;&gt;"","#define "&amp;AQ53&amp;" "&amp;BA53&amp;"&lt;end&gt; ","")&amp;IF(BB53&lt;&gt;"","#define "&amp;AR53&amp;" "&amp;BB53&amp;"&lt;end&gt; ","")&amp;IF(BC53&lt;&gt;"","#define "&amp;AS53&amp;" "&amp;BC53&amp;"&lt;end&gt; ","")&amp;IF(BD53&lt;&gt;"","#define "&amp;AT53&amp;" "&amp;BD53&amp;"&lt;end&gt; ","")&amp;"#define "&amp;AU53&amp;" "&amp;BE53&amp;"&lt;end&gt;"</f>
        <v>#define AOFF_I 10&lt;end&gt; #define AOFF_IA 18&lt;end&gt; #define AOFF_IAA 26&lt;end&gt; #define ISIZ_IAAA  34&lt;end&gt;</v>
      </c>
      <c r="BH53" s="22" t="str">
        <f aca="false">"INSTDECODE_"&amp;D53&amp;IF(D53&lt;&gt;0,"_"&amp;CONCATENATE(Z53,AA53,AB53,AC53)&amp;"_"&amp;CONCATENATE(AD53,AE53,AF53,AG53),"")</f>
        <v>INSTDECODE_3_BBB_AAA</v>
      </c>
      <c r="BI53" s="22" t="n">
        <f aca="false">LEN(BH53)</f>
        <v>20</v>
      </c>
      <c r="BJ53" s="22" t="str">
        <f aca="false">IF(Z53&lt;&gt;"","DECODE_"&amp;VLOOKUP(AD53,$CC:$CD,2,0)&amp;"("&amp;BJ$2&amp;","&amp;IF(K53="MR","REF",VLOOKUP(F53,$BR:$BS,2,0))&amp;",Cpu"&amp;PROPER(IF(K53="MR","REF",VLOOKUP(F53,$BR:$BS,2,0)))&amp;","&amp;AQ53&amp;"); ", "")</f>
        <v>DECODE_ADR(1,BOL,CpuBol,AOFF_I); </v>
      </c>
      <c r="BK53" s="22" t="str">
        <f aca="false">IF(AA53&lt;&gt;"","DECODE_"&amp;VLOOKUP(AE53,$CC:$CD,2,0)&amp;"("&amp;BK$2&amp;","&amp;IF(L53="MR","REF",VLOOKUP(G53,$BR:$BS,2,0))&amp;",Cpu"&amp;PROPER(IF(L53="MR","REF",VLOOKUP(G53,$BR:$BS,2,0)))&amp;","&amp;AR53&amp;"); ", "")</f>
        <v>DECODE_ADR(2,BOL,CpuBol,AOFF_IA); </v>
      </c>
      <c r="BL53" s="22" t="str">
        <f aca="false">IF(AB53&lt;&gt;"","DECODE_"&amp;VLOOKUP(AF53,$CC:$CD,2,0)&amp;"("&amp;BL$2&amp;","&amp;IF(M53="MR","REF",VLOOKUP(H53,$BR:$BS,2,0))&amp;",Cpu"&amp;PROPER(IF(M53="MR","REF",VLOOKUP(H53,$BR:$BS,2,0)))&amp;","&amp;AS53&amp;"); ", "")</f>
        <v>DECODE_ADR(3,BOL,CpuBol,AOFF_IAA); </v>
      </c>
      <c r="BM53" s="22" t="str">
        <f aca="false">IF(AC53&lt;&gt;"","DECODE_"&amp;VLOOKUP(AG53,$CC:$CD,2,0)&amp;"("&amp;BM$2&amp;","&amp;IF(N53="MR","REF",VLOOKUP(I53,$BR:$BS,2,0))&amp;",Cpu"&amp;PROPER(IF(N53="MR","REF",VLOOKUP(I53,$BR:$BS,2,0)))&amp;","&amp;AT53&amp;"); ", "")</f>
        <v/>
      </c>
      <c r="BN53" s="22" t="str">
        <f aca="false">IF(ISERROR(VLOOKUP(BO53,BO$2:BO52,1,0))=0,"X","")</f>
        <v/>
      </c>
      <c r="BO53" s="22" t="str">
        <f aca="false">SUBSTITUTE("#define "&amp;BH53&amp;REPT(" ",28-LEN(BH53))&amp;BJ53&amp;BK53&amp;BL53&amp;BM53,"%","D")</f>
        <v>#define INSTDECODE_3_BBB_AAA        DECODE_ADR(1,BOL,CpuBol,AOFF_I); DECODE_ADR(2,BOL,CpuBol,AOFF_IA); DECODE_ADR(3,BOL,CpuBol,AOFF_IAA); </v>
      </c>
      <c r="BP53" s="22" t="str">
        <f aca="false">"#define "&amp;SUBSTITUTE(BH53,"INSTDECODE_",IF(P53="X","JMP_","")&amp;IF(Q53="X","CONST_","")&amp;"INSTEND_")&amp;IF(Q53="X",REPT(" ",20-LEN(BH53)),IF(P53="X",REPT(" ",22-LEN(BH53)),REPT(" ",26-LEN(BH53))))&amp;" "&amp;IF(P53="X","","IP+="&amp;TRIM(AU53)&amp;"; "&amp;REPT(" ",10-LEN(TRIM(AU53))))&amp;IF(Q53="X","CONST_INST_DISPATCH;","PROG_INST_DISPATCH;")</f>
        <v>#define INSTEND_3_BBB_AAA       IP+=ISIZ_IAAA;  PROG_INST_DISPATCH;</v>
      </c>
      <c r="BQ53" s="22" t="str">
        <f aca="false">""</f>
        <v/>
      </c>
    </row>
    <row r="54" customFormat="false" ht="15.95" hidden="false" customHeight="true" outlineLevel="0" collapsed="false">
      <c r="A54" s="22" t="s">
        <v>550</v>
      </c>
      <c r="B54" s="22" t="s">
        <v>555</v>
      </c>
      <c r="C54" s="26" t="s">
        <v>29</v>
      </c>
      <c r="D54" s="27" t="n">
        <f aca="false">4-COUNTIF(F54:I54,".")</f>
        <v>3</v>
      </c>
      <c r="E54" s="27" t="str">
        <f aca="false">IF(ISERROR(SEARCH("Z",F54&amp;G54&amp;H54&amp;I54))=0,"X","-")</f>
        <v>-</v>
      </c>
      <c r="F54" s="26" t="s">
        <v>456</v>
      </c>
      <c r="G54" s="26" t="s">
        <v>456</v>
      </c>
      <c r="H54" s="26" t="s">
        <v>456</v>
      </c>
      <c r="I54" s="26" t="s">
        <v>28</v>
      </c>
      <c r="J54" s="27" t="str">
        <f aca="false">IF(OR(ISERROR(SEARCH(MID($J$2,1,1),F54&amp;G54&amp;H54&amp;I54))=0,ISERROR(SEARCH(MID($J$2,2,1),F54&amp;G54&amp;H54&amp;I54))=0),"X","-")</f>
        <v>-</v>
      </c>
      <c r="K54" s="26" t="s">
        <v>453</v>
      </c>
      <c r="L54" s="26" t="s">
        <v>453</v>
      </c>
      <c r="M54" s="26" t="s">
        <v>453</v>
      </c>
      <c r="N54" s="26" t="s">
        <v>28</v>
      </c>
      <c r="O54" s="28" t="str">
        <f aca="false">IF(OR(K54=$O$2,L54=$O$2,M54=$O$2,N54=$O$2),"X","-")</f>
        <v>-</v>
      </c>
      <c r="R54" s="22" t="s">
        <v>556</v>
      </c>
      <c r="S54" s="22" t="s">
        <v>9</v>
      </c>
      <c r="T54" s="22" t="s">
        <v>455</v>
      </c>
      <c r="U54" s="22" t="s">
        <v>455</v>
      </c>
      <c r="W54" s="30" t="str">
        <f aca="false">SUBSTITUTE(SUBSTITUTE(IF(AND(F54="%",K54&lt;&gt;"AD",K54&lt;&gt;"MR"),"Error1","Ok")&amp;" "&amp;IF(AND(G54="%",L54&lt;&gt;"AD",L54&lt;&gt;"MR"),"Error2","Ok")&amp;" "&amp;IF(AND(H54="%",M54&lt;&gt;"AD",M54&lt;&gt;"MR"),"Error3","Ok")&amp;" "&amp;IF(AND(I54="%",N54&lt;&gt;"AD",N54&lt;&gt;"MR"),"Error4","Ok"),"Ok Ok Ok Ok","Passed"),"Ok","")</f>
        <v>Passed</v>
      </c>
      <c r="X54" s="28" t="str">
        <f aca="false">IF(W54&lt;&gt;"Passed","--- Error ---",SUBSTITUTE(SUBSTITUTE(SUBSTITUTE(SUBSTITUTE(SUBSTITUTE(SUBSTITUTE(SUBSTITUTE(SUBSTITUTE(SUBSTITUTE(SUBSTITUTE(SUBSTITUTE(SUBSTITUTE(SUBSTITUTE(SUBSTITUTE(SUBSTITUTE(SUBSTITUTE(SUBSTITUTE(SUBSTITUTE($X$1, "&lt;mnemonic&gt;",""""&amp;B54&amp;""""&amp;REPT(" ",5-LEN(B54))), "&lt;argnr&gt;",D54), "&lt;type1&gt;",VLOOKUP(F54,BR:BZ,9,0)), "&lt;type2&gt;",VLOOKUP(G54,BR:BZ,9,0)), "&lt;type3&gt;",VLOOKUP(H54,BR:BZ,9,0)), "&lt;type4&gt;",VLOOKUP(I54,BR:BZ,9,0)), "&lt;mode1&gt;",VLOOKUP(K54, CB:CG,6,0)),"&lt;mode2&gt;",VLOOKUP(L54,CB:CG,6,0)),"&lt;mode3&gt;",VLOOKUP(M54,CB:CG,6,0)),"&lt;mode4&gt;",VLOOKUP(N54,CB:CG,6,0)), "."," "), "&lt;desc&gt;",R54), "&lt;size&gt;",AU54), "&lt;comma&gt;",IF(B55=""," ",",")),"&lt;off1&gt;",IF(AQ54&lt;&gt;"",AQ54,"0"&amp;REPT(" ",5+AQ$1-1))),"&lt;off2&gt;",IF(AR54&lt;&gt;"",AR54,"0"&amp;REPT(" ",5+AR$1-1))),"&lt;off3&gt;",IF(AS54&lt;&gt;"",AS54,"0"&amp;REPT(" ",5+AS$1-1))),"&lt;off4&gt;",IF(AT54&lt;&gt;"",AT54,"0"&amp;REPT(" ",5+AT$1-1))))</f>
        <v>{ "LOR"  ,3, ISIZ_IAAA , {CpuDataType::Boolean  ,CpuDataType::Boolean  ,CpuDataType::Boolean  ,(CpuDataType)0        }, {_AmdAddr,_AmdAddr,_AmdAddr,_AmdNull}, {AOFF_I,AOFF_IA,AOFF_IAA,0        } }, //Logical or</v>
      </c>
      <c r="Y54" s="31" t="s">
        <v>28</v>
      </c>
      <c r="Z54" s="22" t="str">
        <f aca="false">IF(F54&lt;&gt;".",IF(K54="MR","R",VLOOKUP(F54,$BR:$BT,3,0)),"")</f>
        <v>B</v>
      </c>
      <c r="AA54" s="22" t="str">
        <f aca="false">IF(G54&lt;&gt;".",IF(L54="MR","R",VLOOKUP(G54,$BR:$BT,3,0)),"")</f>
        <v>B</v>
      </c>
      <c r="AB54" s="22" t="str">
        <f aca="false">IF(H54&lt;&gt;".",IF(M54="MR","R",VLOOKUP(H54,$BR:$BT,3,0)),"")</f>
        <v>B</v>
      </c>
      <c r="AC54" s="22" t="str">
        <f aca="false">IF(I54&lt;&gt;".",IF(N54="MR","R",VLOOKUP(I54,$BR:$BT,3,0)),"")</f>
        <v/>
      </c>
      <c r="AD54" s="22" t="str">
        <f aca="false">IF(F54&lt;&gt;".",VLOOKUP(K54,$CB:$CC,2,0),"")</f>
        <v>A</v>
      </c>
      <c r="AE54" s="22" t="str">
        <f aca="false">IF(G54&lt;&gt;".",VLOOKUP(L54,$CB:$CC,2,0),"")</f>
        <v>A</v>
      </c>
      <c r="AF54" s="22" t="str">
        <f aca="false">IF(H54&lt;&gt;".",VLOOKUP(M54,$CB:$CC,2,0),"")</f>
        <v>A</v>
      </c>
      <c r="AG54" s="22" t="str">
        <f aca="false">IF(I54&lt;&gt;".",VLOOKUP(N54,$CB:$CC,2,0),"")</f>
        <v/>
      </c>
      <c r="AH54" s="22" t="str">
        <f aca="false">IF(AD54&lt;&gt;"",IF(OR(AD54="A",AD54="I"),"SZA",VLOOKUP(Z54,$BT$3:$BU$16,2,0)),"")</f>
        <v>SZA</v>
      </c>
      <c r="AI54" s="22" t="str">
        <f aca="false">IF(AE54&lt;&gt;"",IF(OR(AE54="A",AE54="I"),"SZA",VLOOKUP(AA54,$BT$3:$BU$16,2,0)),"")</f>
        <v>SZA</v>
      </c>
      <c r="AJ54" s="22" t="str">
        <f aca="false">IF(AF54&lt;&gt;"",IF(OR(AF54="A",AF54="I"),"SZA",VLOOKUP(AB54,$BT$3:$BU$16,2,0)),"")</f>
        <v>SZA</v>
      </c>
      <c r="AK54" s="22" t="str">
        <f aca="false">IF(AG54&lt;&gt;"",IF(OR(AG54="A",AG54="I"),"SZA",VLOOKUP(AC54,$BT$3:$BU$16,2,0)),"")</f>
        <v/>
      </c>
      <c r="AL54" s="22" t="str">
        <f aca="false">IF(AD54&lt;&gt;"","I","")</f>
        <v>I</v>
      </c>
      <c r="AM54" s="22" t="str">
        <f aca="false">SUBSTITUTE(IF(AE54&lt;&gt;"",AL54&amp;"+"&amp;AH54,""),"+SZ","")</f>
        <v>IA</v>
      </c>
      <c r="AN54" s="22" t="str">
        <f aca="false">SUBSTITUTE(IF(AF54&lt;&gt;"",AM54&amp;"+"&amp;AI54,""),"+SZ","")</f>
        <v>IAA</v>
      </c>
      <c r="AO54" s="22" t="str">
        <f aca="false">SUBSTITUTE(IF(AG54&lt;&gt;"",AN54&amp;"+"&amp;AJ54,""),"+SZ","")</f>
        <v/>
      </c>
      <c r="AP54" s="22" t="str">
        <f aca="false">SUBSTITUTE("I"&amp;IF(AH54&lt;&gt;"","+"&amp;AH54,"")&amp;IF(AI54&lt;&gt;"","+"&amp;AI54,"")&amp;IF(AJ54&lt;&gt;"","+"&amp;AJ54,"")&amp;IF(AK54&lt;&gt;"","+"&amp;AK54,""),"+SZ","")</f>
        <v>IAAA</v>
      </c>
      <c r="AQ54" s="22" t="str">
        <f aca="false">IF(Z54&lt;&gt;"","AOFF_"&amp;AL54&amp;REPT(" ",AQ$1-LEN(AL54)),"")</f>
        <v>AOFF_I</v>
      </c>
      <c r="AR54" s="22" t="str">
        <f aca="false">IF(AA54&lt;&gt;"","AOFF_"&amp;AM54&amp;REPT(" ",AR$1-LEN(AM54)),"")</f>
        <v>AOFF_IA</v>
      </c>
      <c r="AS54" s="22" t="str">
        <f aca="false">IF(AB54&lt;&gt;"","AOFF_"&amp;AN54&amp;REPT(" ",AS$1-LEN(AN54)),"")</f>
        <v>AOFF_IAA</v>
      </c>
      <c r="AT54" s="22" t="str">
        <f aca="false">IF(AC54&lt;&gt;"","AOFF_"&amp;AO54&amp;REPT(" ",AT$1-LEN(AO54)),"")</f>
        <v/>
      </c>
      <c r="AU54" s="22" t="str">
        <f aca="false">"ISIZ_"&amp;AP54&amp;REPT(" ",$AU$1-LEN(AP54))</f>
        <v>ISIZ_IAAA </v>
      </c>
      <c r="AV54" s="26" t="n">
        <f aca="false">IF(Z54&lt;&gt;"",6,"")</f>
        <v>6</v>
      </c>
      <c r="AW54" s="26" t="n">
        <f aca="false">IF(AA54&lt;&gt;"",AV54+VLOOKUP(AH54,$BU$2:$BV$17,2,0),"")</f>
        <v>10</v>
      </c>
      <c r="AX54" s="26" t="n">
        <f aca="false">IF(AB54&lt;&gt;"",AW54+VLOOKUP(AI54,$BU$2:$BV$17,2,0),"")</f>
        <v>14</v>
      </c>
      <c r="AY54" s="26" t="str">
        <f aca="false">IF(AC54&lt;&gt;"",AX54+VLOOKUP(AJ54,$BU$2:$BV$17,2,0),"")</f>
        <v/>
      </c>
      <c r="AZ54" s="26" t="n">
        <f aca="false">6+IF(Z54&lt;&gt;"",VLOOKUP(AH54,$BU$2:$BV$17,2,0),0)+IF(AA54&lt;&gt;"",VLOOKUP(AI54,$BU$2:$BV$17,2,0),0)+IF(AB54&lt;&gt;"",VLOOKUP(AJ54,$BU$2:$BV$17,2,0),0)+IF(AC54&lt;&gt;"",VLOOKUP(AK54,$BU$2:$BV$17,2,0),0)</f>
        <v>18</v>
      </c>
      <c r="BA54" s="26" t="n">
        <f aca="false">IF(Z54&lt;&gt;"",10,"")</f>
        <v>10</v>
      </c>
      <c r="BB54" s="26" t="n">
        <f aca="false">IF(AA54&lt;&gt;"",BA54+VLOOKUP(AH54,$BU$2:$BW$17,3,0),"")</f>
        <v>18</v>
      </c>
      <c r="BC54" s="26" t="n">
        <f aca="false">IF(AB54&lt;&gt;"",BB54+VLOOKUP(AI54,$BU$2:$BW$17,3,0),"")</f>
        <v>26</v>
      </c>
      <c r="BD54" s="26" t="str">
        <f aca="false">IF(AC54&lt;&gt;"",BC54+VLOOKUP(AJ54,$BU$2:$BW$17,3,0),"")</f>
        <v/>
      </c>
      <c r="BE54" s="26" t="n">
        <f aca="false">10+IF(Z54&lt;&gt;"",VLOOKUP(AH54,$BU$2:$BW$17,3,0),0)+IF(AA54&lt;&gt;"",VLOOKUP(AI54,$BU$2:$BW$17,3,0),0)+IF(AB54&lt;&gt;"",VLOOKUP(AJ54,$BU$2:$BW$17,3,0),0)+IF(AC54&lt;&gt;"",VLOOKUP(AK54,$BU$2:$BW$17,3,0),0)</f>
        <v>34</v>
      </c>
      <c r="BF54" s="36" t="str">
        <f aca="false">IF(AV54&lt;&gt;"","#define "&amp;AQ54&amp;" "&amp;AV54&amp;"&lt;end&gt; ","")&amp;IF(AW54&lt;&gt;"","#define "&amp;AR54&amp;" "&amp;AW54&amp;"&lt;end&gt; ","")&amp;IF(AX54&lt;&gt;"","#define "&amp;AS54&amp;" "&amp;AX54&amp;"&lt;end&gt; ","")&amp;IF(AY54&lt;&gt;"","#define "&amp;AT54&amp;" "&amp;AY54&amp;"&lt;end&gt; ","")&amp;"#define "&amp;AU54&amp;" "&amp;AZ54&amp;"&lt;end&gt;"</f>
        <v>#define AOFF_I 6&lt;end&gt; #define AOFF_IA 10&lt;end&gt; #define AOFF_IAA 14&lt;end&gt; #define ISIZ_IAAA  18&lt;end&gt;</v>
      </c>
      <c r="BG54" s="36" t="str">
        <f aca="false">IF(BA54&lt;&gt;"","#define "&amp;AQ54&amp;" "&amp;BA54&amp;"&lt;end&gt; ","")&amp;IF(BB54&lt;&gt;"","#define "&amp;AR54&amp;" "&amp;BB54&amp;"&lt;end&gt; ","")&amp;IF(BC54&lt;&gt;"","#define "&amp;AS54&amp;" "&amp;BC54&amp;"&lt;end&gt; ","")&amp;IF(BD54&lt;&gt;"","#define "&amp;AT54&amp;" "&amp;BD54&amp;"&lt;end&gt; ","")&amp;"#define "&amp;AU54&amp;" "&amp;BE54&amp;"&lt;end&gt;"</f>
        <v>#define AOFF_I 10&lt;end&gt; #define AOFF_IA 18&lt;end&gt; #define AOFF_IAA 26&lt;end&gt; #define ISIZ_IAAA  34&lt;end&gt;</v>
      </c>
      <c r="BH54" s="22" t="str">
        <f aca="false">"INSTDECODE_"&amp;D54&amp;IF(D54&lt;&gt;0,"_"&amp;CONCATENATE(Z54,AA54,AB54,AC54)&amp;"_"&amp;CONCATENATE(AD54,AE54,AF54,AG54),"")</f>
        <v>INSTDECODE_3_BBB_AAA</v>
      </c>
      <c r="BI54" s="22" t="n">
        <f aca="false">LEN(BH54)</f>
        <v>20</v>
      </c>
      <c r="BJ54" s="22" t="str">
        <f aca="false">IF(Z54&lt;&gt;"","DECODE_"&amp;VLOOKUP(AD54,$CC:$CD,2,0)&amp;"("&amp;BJ$2&amp;","&amp;IF(K54="MR","REF",VLOOKUP(F54,$BR:$BS,2,0))&amp;",Cpu"&amp;PROPER(IF(K54="MR","REF",VLOOKUP(F54,$BR:$BS,2,0)))&amp;","&amp;AQ54&amp;"); ", "")</f>
        <v>DECODE_ADR(1,BOL,CpuBol,AOFF_I); </v>
      </c>
      <c r="BK54" s="22" t="str">
        <f aca="false">IF(AA54&lt;&gt;"","DECODE_"&amp;VLOOKUP(AE54,$CC:$CD,2,0)&amp;"("&amp;BK$2&amp;","&amp;IF(L54="MR","REF",VLOOKUP(G54,$BR:$BS,2,0))&amp;",Cpu"&amp;PROPER(IF(L54="MR","REF",VLOOKUP(G54,$BR:$BS,2,0)))&amp;","&amp;AR54&amp;"); ", "")</f>
        <v>DECODE_ADR(2,BOL,CpuBol,AOFF_IA); </v>
      </c>
      <c r="BL54" s="22" t="str">
        <f aca="false">IF(AB54&lt;&gt;"","DECODE_"&amp;VLOOKUP(AF54,$CC:$CD,2,0)&amp;"("&amp;BL$2&amp;","&amp;IF(M54="MR","REF",VLOOKUP(H54,$BR:$BS,2,0))&amp;",Cpu"&amp;PROPER(IF(M54="MR","REF",VLOOKUP(H54,$BR:$BS,2,0)))&amp;","&amp;AS54&amp;"); ", "")</f>
        <v>DECODE_ADR(3,BOL,CpuBol,AOFF_IAA); </v>
      </c>
      <c r="BM54" s="22" t="str">
        <f aca="false">IF(AC54&lt;&gt;"","DECODE_"&amp;VLOOKUP(AG54,$CC:$CD,2,0)&amp;"("&amp;BM$2&amp;","&amp;IF(N54="MR","REF",VLOOKUP(I54,$BR:$BS,2,0))&amp;",Cpu"&amp;PROPER(IF(N54="MR","REF",VLOOKUP(I54,$BR:$BS,2,0)))&amp;","&amp;AT54&amp;"); ", "")</f>
        <v/>
      </c>
      <c r="BN54" s="22" t="str">
        <f aca="false">IF(ISERROR(VLOOKUP(BO54,BO$2:BO53,1,0))=0,"X","")</f>
        <v>X</v>
      </c>
      <c r="BO54" s="22" t="str">
        <f aca="false">SUBSTITUTE("#define "&amp;BH54&amp;REPT(" ",28-LEN(BH54))&amp;BJ54&amp;BK54&amp;BL54&amp;BM54,"%","D")</f>
        <v>#define INSTDECODE_3_BBB_AAA        DECODE_ADR(1,BOL,CpuBol,AOFF_I); DECODE_ADR(2,BOL,CpuBol,AOFF_IA); DECODE_ADR(3,BOL,CpuBol,AOFF_IAA); </v>
      </c>
      <c r="BP54" s="22" t="str">
        <f aca="false">"#define "&amp;SUBSTITUTE(BH54,"INSTDECODE_",IF(P54="X","JMP_","")&amp;IF(Q54="X","CONST_","")&amp;"INSTEND_")&amp;IF(Q54="X",REPT(" ",20-LEN(BH54)),IF(P54="X",REPT(" ",22-LEN(BH54)),REPT(" ",26-LEN(BH54))))&amp;" "&amp;IF(P54="X","","IP+="&amp;TRIM(AU54)&amp;"; "&amp;REPT(" ",10-LEN(TRIM(AU54))))&amp;IF(Q54="X","CONST_INST_DISPATCH;","PROG_INST_DISPATCH;")</f>
        <v>#define INSTEND_3_BBB_AAA       IP+=ISIZ_IAAA;  PROG_INST_DISPATCH;</v>
      </c>
      <c r="BQ54" s="22" t="str">
        <f aca="false">""</f>
        <v/>
      </c>
    </row>
    <row r="55" customFormat="false" ht="15.95" hidden="false" customHeight="true" outlineLevel="0" collapsed="false">
      <c r="A55" s="22" t="s">
        <v>557</v>
      </c>
      <c r="B55" s="22" t="s">
        <v>233</v>
      </c>
      <c r="C55" s="26" t="s">
        <v>29</v>
      </c>
      <c r="D55" s="27" t="n">
        <f aca="false">4-COUNTIF(F55:I55,".")</f>
        <v>2</v>
      </c>
      <c r="E55" s="27" t="str">
        <f aca="false">IF(ISERROR(SEARCH("Z",F55&amp;G55&amp;H55&amp;I55))=0,"X","-")</f>
        <v>-</v>
      </c>
      <c r="F55" s="26" t="s">
        <v>452</v>
      </c>
      <c r="G55" s="26" t="s">
        <v>452</v>
      </c>
      <c r="H55" s="26" t="s">
        <v>28</v>
      </c>
      <c r="I55" s="26" t="s">
        <v>28</v>
      </c>
      <c r="J55" s="27" t="str">
        <f aca="false">IF(OR(ISERROR(SEARCH(MID($J$2,1,1),F55&amp;G55&amp;H55&amp;I55))=0,ISERROR(SEARCH(MID($J$2,2,1),F55&amp;G55&amp;H55&amp;I55))=0),"X","-")</f>
        <v>-</v>
      </c>
      <c r="K55" s="26" t="s">
        <v>453</v>
      </c>
      <c r="L55" s="26" t="s">
        <v>453</v>
      </c>
      <c r="M55" s="26" t="s">
        <v>28</v>
      </c>
      <c r="N55" s="26" t="s">
        <v>28</v>
      </c>
      <c r="O55" s="28" t="str">
        <f aca="false">IF(OR(K55=$O$2,L55=$O$2,M55=$O$2,N55=$O$2),"X","-")</f>
        <v>-</v>
      </c>
      <c r="R55" s="22" t="s">
        <v>558</v>
      </c>
      <c r="S55" s="22" t="s">
        <v>9</v>
      </c>
      <c r="T55" s="22" t="s">
        <v>455</v>
      </c>
      <c r="W55" s="30" t="str">
        <f aca="false">SUBSTITUTE(SUBSTITUTE(IF(AND(F55="%",K55&lt;&gt;"AD",K55&lt;&gt;"MR"),"Error1","Ok")&amp;" "&amp;IF(AND(G55="%",L55&lt;&gt;"AD",L55&lt;&gt;"MR"),"Error2","Ok")&amp;" "&amp;IF(AND(H55="%",M55&lt;&gt;"AD",M55&lt;&gt;"MR"),"Error3","Ok")&amp;" "&amp;IF(AND(I55="%",N55&lt;&gt;"AD",N55&lt;&gt;"MR"),"Error4","Ok"),"Ok Ok Ok Ok","Passed"),"Ok","")</f>
        <v>Passed</v>
      </c>
      <c r="X55" s="28" t="str">
        <f aca="false">IF(W55&lt;&gt;"Passed","--- Error ---",SUBSTITUTE(SUBSTITUTE(SUBSTITUTE(SUBSTITUTE(SUBSTITUTE(SUBSTITUTE(SUBSTITUTE(SUBSTITUTE(SUBSTITUTE(SUBSTITUTE(SUBSTITUTE(SUBSTITUTE(SUBSTITUTE(SUBSTITUTE(SUBSTITUTE(SUBSTITUTE(SUBSTITUTE(SUBSTITUTE($X$1, "&lt;mnemonic&gt;",""""&amp;B55&amp;""""&amp;REPT(" ",5-LEN(B55))), "&lt;argnr&gt;",D55), "&lt;type1&gt;",VLOOKUP(F55,BR:BZ,9,0)), "&lt;type2&gt;",VLOOKUP(G55,BR:BZ,9,0)), "&lt;type3&gt;",VLOOKUP(H55,BR:BZ,9,0)), "&lt;type4&gt;",VLOOKUP(I55,BR:BZ,9,0)), "&lt;mode1&gt;",VLOOKUP(K55, CB:CG,6,0)),"&lt;mode2&gt;",VLOOKUP(L55,CB:CG,6,0)),"&lt;mode3&gt;",VLOOKUP(M55,CB:CG,6,0)),"&lt;mode4&gt;",VLOOKUP(N55,CB:CG,6,0)), "."," "), "&lt;desc&gt;",R55), "&lt;size&gt;",AU55), "&lt;comma&gt;",IF(B56=""," ",",")),"&lt;off1&gt;",IF(AQ55&lt;&gt;"",AQ55,"0"&amp;REPT(" ",5+AQ$1-1))),"&lt;off2&gt;",IF(AR55&lt;&gt;"",AR55,"0"&amp;REPT(" ",5+AR$1-1))),"&lt;off3&gt;",IF(AS55&lt;&gt;"",AS55,"0"&amp;REPT(" ",5+AS$1-1))),"&lt;off4&gt;",IF(AT55&lt;&gt;"",AT55,"0"&amp;REPT(" ",5+AT$1-1))))</f>
        <v>{ "BNOTc",2, ISIZ_IAA  , {CpuDataType::Char     ,CpuDataType::Char     ,(CpuDataType)0        ,(CpuDataType)0        }, {_AmdAddr,_AmdAddr,_AmdNull,_AmdNull}, {AOFF_I,AOFF_IA,0       ,0        } }, //Bitwise not (Char)</v>
      </c>
      <c r="Y55" s="31" t="s">
        <v>28</v>
      </c>
      <c r="Z55" s="22" t="str">
        <f aca="false">IF(F55&lt;&gt;".",IF(K55="MR","R",VLOOKUP(F55,$BR:$BT,3,0)),"")</f>
        <v>C</v>
      </c>
      <c r="AA55" s="22" t="str">
        <f aca="false">IF(G55&lt;&gt;".",IF(L55="MR","R",VLOOKUP(G55,$BR:$BT,3,0)),"")</f>
        <v>C</v>
      </c>
      <c r="AB55" s="22" t="str">
        <f aca="false">IF(H55&lt;&gt;".",IF(M55="MR","R",VLOOKUP(H55,$BR:$BT,3,0)),"")</f>
        <v/>
      </c>
      <c r="AC55" s="22" t="str">
        <f aca="false">IF(I55&lt;&gt;".",IF(N55="MR","R",VLOOKUP(I55,$BR:$BT,3,0)),"")</f>
        <v/>
      </c>
      <c r="AD55" s="22" t="str">
        <f aca="false">IF(F55&lt;&gt;".",VLOOKUP(K55,$CB:$CC,2,0),"")</f>
        <v>A</v>
      </c>
      <c r="AE55" s="22" t="str">
        <f aca="false">IF(G55&lt;&gt;".",VLOOKUP(L55,$CB:$CC,2,0),"")</f>
        <v>A</v>
      </c>
      <c r="AF55" s="22" t="str">
        <f aca="false">IF(H55&lt;&gt;".",VLOOKUP(M55,$CB:$CC,2,0),"")</f>
        <v/>
      </c>
      <c r="AG55" s="22" t="str">
        <f aca="false">IF(I55&lt;&gt;".",VLOOKUP(N55,$CB:$CC,2,0),"")</f>
        <v/>
      </c>
      <c r="AH55" s="22" t="str">
        <f aca="false">IF(AD55&lt;&gt;"",IF(OR(AD55="A",AD55="I"),"SZA",VLOOKUP(Z55,$BT$3:$BU$16,2,0)),"")</f>
        <v>SZA</v>
      </c>
      <c r="AI55" s="22" t="str">
        <f aca="false">IF(AE55&lt;&gt;"",IF(OR(AE55="A",AE55="I"),"SZA",VLOOKUP(AA55,$BT$3:$BU$16,2,0)),"")</f>
        <v>SZA</v>
      </c>
      <c r="AJ55" s="22" t="str">
        <f aca="false">IF(AF55&lt;&gt;"",IF(OR(AF55="A",AF55="I"),"SZA",VLOOKUP(AB55,$BT$3:$BU$16,2,0)),"")</f>
        <v/>
      </c>
      <c r="AK55" s="22" t="str">
        <f aca="false">IF(AG55&lt;&gt;"",IF(OR(AG55="A",AG55="I"),"SZA",VLOOKUP(AC55,$BT$3:$BU$16,2,0)),"")</f>
        <v/>
      </c>
      <c r="AL55" s="22" t="str">
        <f aca="false">IF(AD55&lt;&gt;"","I","")</f>
        <v>I</v>
      </c>
      <c r="AM55" s="22" t="str">
        <f aca="false">SUBSTITUTE(IF(AE55&lt;&gt;"",AL55&amp;"+"&amp;AH55,""),"+SZ","")</f>
        <v>IA</v>
      </c>
      <c r="AN55" s="22" t="str">
        <f aca="false">SUBSTITUTE(IF(AF55&lt;&gt;"",AM55&amp;"+"&amp;AI55,""),"+SZ","")</f>
        <v/>
      </c>
      <c r="AO55" s="22" t="str">
        <f aca="false">SUBSTITUTE(IF(AG55&lt;&gt;"",AN55&amp;"+"&amp;AJ55,""),"+SZ","")</f>
        <v/>
      </c>
      <c r="AP55" s="22" t="str">
        <f aca="false">SUBSTITUTE("I"&amp;IF(AH55&lt;&gt;"","+"&amp;AH55,"")&amp;IF(AI55&lt;&gt;"","+"&amp;AI55,"")&amp;IF(AJ55&lt;&gt;"","+"&amp;AJ55,"")&amp;IF(AK55&lt;&gt;"","+"&amp;AK55,""),"+SZ","")</f>
        <v>IAA</v>
      </c>
      <c r="AQ55" s="22" t="str">
        <f aca="false">IF(Z55&lt;&gt;"","AOFF_"&amp;AL55&amp;REPT(" ",AQ$1-LEN(AL55)),"")</f>
        <v>AOFF_I</v>
      </c>
      <c r="AR55" s="22" t="str">
        <f aca="false">IF(AA55&lt;&gt;"","AOFF_"&amp;AM55&amp;REPT(" ",AR$1-LEN(AM55)),"")</f>
        <v>AOFF_IA</v>
      </c>
      <c r="AS55" s="22" t="str">
        <f aca="false">IF(AB55&lt;&gt;"","AOFF_"&amp;AN55&amp;REPT(" ",AS$1-LEN(AN55)),"")</f>
        <v/>
      </c>
      <c r="AT55" s="22" t="str">
        <f aca="false">IF(AC55&lt;&gt;"","AOFF_"&amp;AO55&amp;REPT(" ",AT$1-LEN(AO55)),"")</f>
        <v/>
      </c>
      <c r="AU55" s="22" t="str">
        <f aca="false">"ISIZ_"&amp;AP55&amp;REPT(" ",$AU$1-LEN(AP55))</f>
        <v>ISIZ_IAA  </v>
      </c>
      <c r="AV55" s="26" t="n">
        <f aca="false">IF(Z55&lt;&gt;"",6,"")</f>
        <v>6</v>
      </c>
      <c r="AW55" s="26" t="n">
        <f aca="false">IF(AA55&lt;&gt;"",AV55+VLOOKUP(AH55,$BU$2:$BV$17,2,0),"")</f>
        <v>10</v>
      </c>
      <c r="AX55" s="26" t="str">
        <f aca="false">IF(AB55&lt;&gt;"",AW55+VLOOKUP(AI55,$BU$2:$BV$17,2,0),"")</f>
        <v/>
      </c>
      <c r="AY55" s="26" t="str">
        <f aca="false">IF(AC55&lt;&gt;"",AX55+VLOOKUP(AJ55,$BU$2:$BV$17,2,0),"")</f>
        <v/>
      </c>
      <c r="AZ55" s="26" t="n">
        <f aca="false">6+IF(Z55&lt;&gt;"",VLOOKUP(AH55,$BU$2:$BV$17,2,0),0)+IF(AA55&lt;&gt;"",VLOOKUP(AI55,$BU$2:$BV$17,2,0),0)+IF(AB55&lt;&gt;"",VLOOKUP(AJ55,$BU$2:$BV$17,2,0),0)+IF(AC55&lt;&gt;"",VLOOKUP(AK55,$BU$2:$BV$17,2,0),0)</f>
        <v>14</v>
      </c>
      <c r="BA55" s="26" t="n">
        <f aca="false">IF(Z55&lt;&gt;"",10,"")</f>
        <v>10</v>
      </c>
      <c r="BB55" s="26" t="n">
        <f aca="false">IF(AA55&lt;&gt;"",BA55+VLOOKUP(AH55,$BU$2:$BW$17,3,0),"")</f>
        <v>18</v>
      </c>
      <c r="BC55" s="26" t="str">
        <f aca="false">IF(AB55&lt;&gt;"",BB55+VLOOKUP(AI55,$BU$2:$BW$17,3,0),"")</f>
        <v/>
      </c>
      <c r="BD55" s="26" t="str">
        <f aca="false">IF(AC55&lt;&gt;"",BC55+VLOOKUP(AJ55,$BU$2:$BW$17,3,0),"")</f>
        <v/>
      </c>
      <c r="BE55" s="26" t="n">
        <f aca="false">10+IF(Z55&lt;&gt;"",VLOOKUP(AH55,$BU$2:$BW$17,3,0),0)+IF(AA55&lt;&gt;"",VLOOKUP(AI55,$BU$2:$BW$17,3,0),0)+IF(AB55&lt;&gt;"",VLOOKUP(AJ55,$BU$2:$BW$17,3,0),0)+IF(AC55&lt;&gt;"",VLOOKUP(AK55,$BU$2:$BW$17,3,0),0)</f>
        <v>26</v>
      </c>
      <c r="BF55" s="36" t="str">
        <f aca="false">IF(AV55&lt;&gt;"","#define "&amp;AQ55&amp;" "&amp;AV55&amp;"&lt;end&gt; ","")&amp;IF(AW55&lt;&gt;"","#define "&amp;AR55&amp;" "&amp;AW55&amp;"&lt;end&gt; ","")&amp;IF(AX55&lt;&gt;"","#define "&amp;AS55&amp;" "&amp;AX55&amp;"&lt;end&gt; ","")&amp;IF(AY55&lt;&gt;"","#define "&amp;AT55&amp;" "&amp;AY55&amp;"&lt;end&gt; ","")&amp;"#define "&amp;AU55&amp;" "&amp;AZ55&amp;"&lt;end&gt;"</f>
        <v>#define AOFF_I 6&lt;end&gt; #define AOFF_IA 10&lt;end&gt; #define ISIZ_IAA   14&lt;end&gt;</v>
      </c>
      <c r="BG55" s="36" t="str">
        <f aca="false">IF(BA55&lt;&gt;"","#define "&amp;AQ55&amp;" "&amp;BA55&amp;"&lt;end&gt; ","")&amp;IF(BB55&lt;&gt;"","#define "&amp;AR55&amp;" "&amp;BB55&amp;"&lt;end&gt; ","")&amp;IF(BC55&lt;&gt;"","#define "&amp;AS55&amp;" "&amp;BC55&amp;"&lt;end&gt; ","")&amp;IF(BD55&lt;&gt;"","#define "&amp;AT55&amp;" "&amp;BD55&amp;"&lt;end&gt; ","")&amp;"#define "&amp;AU55&amp;" "&amp;BE55&amp;"&lt;end&gt;"</f>
        <v>#define AOFF_I 10&lt;end&gt; #define AOFF_IA 18&lt;end&gt; #define ISIZ_IAA   26&lt;end&gt;</v>
      </c>
      <c r="BH55" s="22" t="str">
        <f aca="false">"INSTDECODE_"&amp;D55&amp;IF(D55&lt;&gt;0,"_"&amp;CONCATENATE(Z55,AA55,AB55,AC55)&amp;"_"&amp;CONCATENATE(AD55,AE55,AF55,AG55),"")</f>
        <v>INSTDECODE_2_CC_AA</v>
      </c>
      <c r="BI55" s="22" t="n">
        <f aca="false">LEN(BH55)</f>
        <v>18</v>
      </c>
      <c r="BJ55" s="22" t="str">
        <f aca="false">IF(Z55&lt;&gt;"","DECODE_"&amp;VLOOKUP(AD55,$CC:$CD,2,0)&amp;"("&amp;BJ$2&amp;","&amp;IF(K55="MR","REF",VLOOKUP(F55,$BR:$BS,2,0))&amp;",Cpu"&amp;PROPER(IF(K55="MR","REF",VLOOKUP(F55,$BR:$BS,2,0)))&amp;","&amp;AQ55&amp;"); ", "")</f>
        <v>DECODE_ADR(1,CHR,CpuChr,AOFF_I); </v>
      </c>
      <c r="BK55" s="22" t="str">
        <f aca="false">IF(AA55&lt;&gt;"","DECODE_"&amp;VLOOKUP(AE55,$CC:$CD,2,0)&amp;"("&amp;BK$2&amp;","&amp;IF(L55="MR","REF",VLOOKUP(G55,$BR:$BS,2,0))&amp;",Cpu"&amp;PROPER(IF(L55="MR","REF",VLOOKUP(G55,$BR:$BS,2,0)))&amp;","&amp;AR55&amp;"); ", "")</f>
        <v>DECODE_ADR(2,CHR,CpuChr,AOFF_IA); </v>
      </c>
      <c r="BL55" s="22" t="str">
        <f aca="false">IF(AB55&lt;&gt;"","DECODE_"&amp;VLOOKUP(AF55,$CC:$CD,2,0)&amp;"("&amp;BL$2&amp;","&amp;IF(M55="MR","REF",VLOOKUP(H55,$BR:$BS,2,0))&amp;",Cpu"&amp;PROPER(IF(M55="MR","REF",VLOOKUP(H55,$BR:$BS,2,0)))&amp;","&amp;AS55&amp;"); ", "")</f>
        <v/>
      </c>
      <c r="BM55" s="22" t="str">
        <f aca="false">IF(AC55&lt;&gt;"","DECODE_"&amp;VLOOKUP(AG55,$CC:$CD,2,0)&amp;"("&amp;BM$2&amp;","&amp;IF(N55="MR","REF",VLOOKUP(I55,$BR:$BS,2,0))&amp;",Cpu"&amp;PROPER(IF(N55="MR","REF",VLOOKUP(I55,$BR:$BS,2,0)))&amp;","&amp;AT55&amp;"); ", "")</f>
        <v/>
      </c>
      <c r="BN55" s="22" t="str">
        <f aca="false">IF(ISERROR(VLOOKUP(BO55,BO$2:BO54,1,0))=0,"X","")</f>
        <v>X</v>
      </c>
      <c r="BO55" s="22" t="str">
        <f aca="false">SUBSTITUTE("#define "&amp;BH55&amp;REPT(" ",28-LEN(BH55))&amp;BJ55&amp;BK55&amp;BL55&amp;BM55,"%","D")</f>
        <v>#define INSTDECODE_2_CC_AA          DECODE_ADR(1,CHR,CpuChr,AOFF_I); DECODE_ADR(2,CHR,CpuChr,AOFF_IA); </v>
      </c>
      <c r="BP55" s="22" t="str">
        <f aca="false">"#define "&amp;SUBSTITUTE(BH55,"INSTDECODE_",IF(P55="X","JMP_","")&amp;IF(Q55="X","CONST_","")&amp;"INSTEND_")&amp;IF(Q55="X",REPT(" ",20-LEN(BH55)),IF(P55="X",REPT(" ",22-LEN(BH55)),REPT(" ",26-LEN(BH55))))&amp;" "&amp;IF(P55="X","","IP+="&amp;TRIM(AU55)&amp;"; "&amp;REPT(" ",10-LEN(TRIM(AU55))))&amp;IF(Q55="X","CONST_INST_DISPATCH;","PROG_INST_DISPATCH;")</f>
        <v>#define INSTEND_2_CC_AA         IP+=ISIZ_IAA;   PROG_INST_DISPATCH;</v>
      </c>
      <c r="BQ55" s="22" t="str">
        <f aca="false">""</f>
        <v/>
      </c>
    </row>
    <row r="56" customFormat="false" ht="15.95" hidden="false" customHeight="true" outlineLevel="0" collapsed="false">
      <c r="A56" s="22" t="s">
        <v>557</v>
      </c>
      <c r="B56" s="22" t="s">
        <v>234</v>
      </c>
      <c r="C56" s="26" t="s">
        <v>29</v>
      </c>
      <c r="D56" s="27" t="n">
        <f aca="false">4-COUNTIF(F56:I56,".")</f>
        <v>2</v>
      </c>
      <c r="E56" s="27" t="str">
        <f aca="false">IF(ISERROR(SEARCH("Z",F56&amp;G56&amp;H56&amp;I56))=0,"X","-")</f>
        <v>-</v>
      </c>
      <c r="F56" s="26" t="s">
        <v>463</v>
      </c>
      <c r="G56" s="26" t="s">
        <v>463</v>
      </c>
      <c r="H56" s="26" t="s">
        <v>28</v>
      </c>
      <c r="I56" s="26" t="s">
        <v>28</v>
      </c>
      <c r="J56" s="27" t="str">
        <f aca="false">IF(OR(ISERROR(SEARCH(MID($J$2,1,1),F56&amp;G56&amp;H56&amp;I56))=0,ISERROR(SEARCH(MID($J$2,2,1),F56&amp;G56&amp;H56&amp;I56))=0),"X","-")</f>
        <v>-</v>
      </c>
      <c r="K56" s="26" t="s">
        <v>453</v>
      </c>
      <c r="L56" s="26" t="s">
        <v>453</v>
      </c>
      <c r="M56" s="26" t="s">
        <v>28</v>
      </c>
      <c r="N56" s="26" t="s">
        <v>28</v>
      </c>
      <c r="O56" s="28" t="str">
        <f aca="false">IF(OR(K56=$O$2,L56=$O$2,M56=$O$2,N56=$O$2),"X","-")</f>
        <v>-</v>
      </c>
      <c r="R56" s="22" t="s">
        <v>559</v>
      </c>
      <c r="S56" s="22" t="s">
        <v>9</v>
      </c>
      <c r="T56" s="22" t="s">
        <v>455</v>
      </c>
      <c r="W56" s="30" t="str">
        <f aca="false">SUBSTITUTE(SUBSTITUTE(IF(AND(F56="%",K56&lt;&gt;"AD",K56&lt;&gt;"MR"),"Error1","Ok")&amp;" "&amp;IF(AND(G56="%",L56&lt;&gt;"AD",L56&lt;&gt;"MR"),"Error2","Ok")&amp;" "&amp;IF(AND(H56="%",M56&lt;&gt;"AD",M56&lt;&gt;"MR"),"Error3","Ok")&amp;" "&amp;IF(AND(I56="%",N56&lt;&gt;"AD",N56&lt;&gt;"MR"),"Error4","Ok"),"Ok Ok Ok Ok","Passed"),"Ok","")</f>
        <v>Passed</v>
      </c>
      <c r="X56" s="28" t="str">
        <f aca="false">IF(W56&lt;&gt;"Passed","--- Error ---",SUBSTITUTE(SUBSTITUTE(SUBSTITUTE(SUBSTITUTE(SUBSTITUTE(SUBSTITUTE(SUBSTITUTE(SUBSTITUTE(SUBSTITUTE(SUBSTITUTE(SUBSTITUTE(SUBSTITUTE(SUBSTITUTE(SUBSTITUTE(SUBSTITUTE(SUBSTITUTE(SUBSTITUTE(SUBSTITUTE($X$1, "&lt;mnemonic&gt;",""""&amp;B56&amp;""""&amp;REPT(" ",5-LEN(B56))), "&lt;argnr&gt;",D56), "&lt;type1&gt;",VLOOKUP(F56,BR:BZ,9,0)), "&lt;type2&gt;",VLOOKUP(G56,BR:BZ,9,0)), "&lt;type3&gt;",VLOOKUP(H56,BR:BZ,9,0)), "&lt;type4&gt;",VLOOKUP(I56,BR:BZ,9,0)), "&lt;mode1&gt;",VLOOKUP(K56, CB:CG,6,0)),"&lt;mode2&gt;",VLOOKUP(L56,CB:CG,6,0)),"&lt;mode3&gt;",VLOOKUP(M56,CB:CG,6,0)),"&lt;mode4&gt;",VLOOKUP(N56,CB:CG,6,0)), "."," "), "&lt;desc&gt;",R56), "&lt;size&gt;",AU56), "&lt;comma&gt;",IF(B57=""," ",",")),"&lt;off1&gt;",IF(AQ56&lt;&gt;"",AQ56,"0"&amp;REPT(" ",5+AQ$1-1))),"&lt;off2&gt;",IF(AR56&lt;&gt;"",AR56,"0"&amp;REPT(" ",5+AR$1-1))),"&lt;off3&gt;",IF(AS56&lt;&gt;"",AS56,"0"&amp;REPT(" ",5+AS$1-1))),"&lt;off4&gt;",IF(AT56&lt;&gt;"",AT56,"0"&amp;REPT(" ",5+AT$1-1))))</f>
        <v>{ "BNOTw",2, ISIZ_IAA  , {CpuDataType::Short    ,CpuDataType::Short    ,(CpuDataType)0        ,(CpuDataType)0        }, {_AmdAddr,_AmdAddr,_AmdNull,_AmdNull}, {AOFF_I,AOFF_IA,0       ,0        } }, //Bitwise not (Short)</v>
      </c>
      <c r="Y56" s="31" t="s">
        <v>28</v>
      </c>
      <c r="Z56" s="22" t="str">
        <f aca="false">IF(F56&lt;&gt;".",IF(K56="MR","R",VLOOKUP(F56,$BR:$BT,3,0)),"")</f>
        <v>W</v>
      </c>
      <c r="AA56" s="22" t="str">
        <f aca="false">IF(G56&lt;&gt;".",IF(L56="MR","R",VLOOKUP(G56,$BR:$BT,3,0)),"")</f>
        <v>W</v>
      </c>
      <c r="AB56" s="22" t="str">
        <f aca="false">IF(H56&lt;&gt;".",IF(M56="MR","R",VLOOKUP(H56,$BR:$BT,3,0)),"")</f>
        <v/>
      </c>
      <c r="AC56" s="22" t="str">
        <f aca="false">IF(I56&lt;&gt;".",IF(N56="MR","R",VLOOKUP(I56,$BR:$BT,3,0)),"")</f>
        <v/>
      </c>
      <c r="AD56" s="22" t="str">
        <f aca="false">IF(F56&lt;&gt;".",VLOOKUP(K56,$CB:$CC,2,0),"")</f>
        <v>A</v>
      </c>
      <c r="AE56" s="22" t="str">
        <f aca="false">IF(G56&lt;&gt;".",VLOOKUP(L56,$CB:$CC,2,0),"")</f>
        <v>A</v>
      </c>
      <c r="AF56" s="22" t="str">
        <f aca="false">IF(H56&lt;&gt;".",VLOOKUP(M56,$CB:$CC,2,0),"")</f>
        <v/>
      </c>
      <c r="AG56" s="22" t="str">
        <f aca="false">IF(I56&lt;&gt;".",VLOOKUP(N56,$CB:$CC,2,0),"")</f>
        <v/>
      </c>
      <c r="AH56" s="22" t="str">
        <f aca="false">IF(AD56&lt;&gt;"",IF(OR(AD56="A",AD56="I"),"SZA",VLOOKUP(Z56,$BT$3:$BU$16,2,0)),"")</f>
        <v>SZA</v>
      </c>
      <c r="AI56" s="22" t="str">
        <f aca="false">IF(AE56&lt;&gt;"",IF(OR(AE56="A",AE56="I"),"SZA",VLOOKUP(AA56,$BT$3:$BU$16,2,0)),"")</f>
        <v>SZA</v>
      </c>
      <c r="AJ56" s="22" t="str">
        <f aca="false">IF(AF56&lt;&gt;"",IF(OR(AF56="A",AF56="I"),"SZA",VLOOKUP(AB56,$BT$3:$BU$16,2,0)),"")</f>
        <v/>
      </c>
      <c r="AK56" s="22" t="str">
        <f aca="false">IF(AG56&lt;&gt;"",IF(OR(AG56="A",AG56="I"),"SZA",VLOOKUP(AC56,$BT$3:$BU$16,2,0)),"")</f>
        <v/>
      </c>
      <c r="AL56" s="22" t="str">
        <f aca="false">IF(AD56&lt;&gt;"","I","")</f>
        <v>I</v>
      </c>
      <c r="AM56" s="22" t="str">
        <f aca="false">SUBSTITUTE(IF(AE56&lt;&gt;"",AL56&amp;"+"&amp;AH56,""),"+SZ","")</f>
        <v>IA</v>
      </c>
      <c r="AN56" s="22" t="str">
        <f aca="false">SUBSTITUTE(IF(AF56&lt;&gt;"",AM56&amp;"+"&amp;AI56,""),"+SZ","")</f>
        <v/>
      </c>
      <c r="AO56" s="22" t="str">
        <f aca="false">SUBSTITUTE(IF(AG56&lt;&gt;"",AN56&amp;"+"&amp;AJ56,""),"+SZ","")</f>
        <v/>
      </c>
      <c r="AP56" s="22" t="str">
        <f aca="false">SUBSTITUTE("I"&amp;IF(AH56&lt;&gt;"","+"&amp;AH56,"")&amp;IF(AI56&lt;&gt;"","+"&amp;AI56,"")&amp;IF(AJ56&lt;&gt;"","+"&amp;AJ56,"")&amp;IF(AK56&lt;&gt;"","+"&amp;AK56,""),"+SZ","")</f>
        <v>IAA</v>
      </c>
      <c r="AQ56" s="22" t="str">
        <f aca="false">IF(Z56&lt;&gt;"","AOFF_"&amp;AL56&amp;REPT(" ",AQ$1-LEN(AL56)),"")</f>
        <v>AOFF_I</v>
      </c>
      <c r="AR56" s="22" t="str">
        <f aca="false">IF(AA56&lt;&gt;"","AOFF_"&amp;AM56&amp;REPT(" ",AR$1-LEN(AM56)),"")</f>
        <v>AOFF_IA</v>
      </c>
      <c r="AS56" s="22" t="str">
        <f aca="false">IF(AB56&lt;&gt;"","AOFF_"&amp;AN56&amp;REPT(" ",AS$1-LEN(AN56)),"")</f>
        <v/>
      </c>
      <c r="AT56" s="22" t="str">
        <f aca="false">IF(AC56&lt;&gt;"","AOFF_"&amp;AO56&amp;REPT(" ",AT$1-LEN(AO56)),"")</f>
        <v/>
      </c>
      <c r="AU56" s="22" t="str">
        <f aca="false">"ISIZ_"&amp;AP56&amp;REPT(" ",$AU$1-LEN(AP56))</f>
        <v>ISIZ_IAA  </v>
      </c>
      <c r="AV56" s="26" t="n">
        <f aca="false">IF(Z56&lt;&gt;"",6,"")</f>
        <v>6</v>
      </c>
      <c r="AW56" s="26" t="n">
        <f aca="false">IF(AA56&lt;&gt;"",AV56+VLOOKUP(AH56,$BU$2:$BV$17,2,0),"")</f>
        <v>10</v>
      </c>
      <c r="AX56" s="26" t="str">
        <f aca="false">IF(AB56&lt;&gt;"",AW56+VLOOKUP(AI56,$BU$2:$BV$17,2,0),"")</f>
        <v/>
      </c>
      <c r="AY56" s="26" t="str">
        <f aca="false">IF(AC56&lt;&gt;"",AX56+VLOOKUP(AJ56,$BU$2:$BV$17,2,0),"")</f>
        <v/>
      </c>
      <c r="AZ56" s="26" t="n">
        <f aca="false">6+IF(Z56&lt;&gt;"",VLOOKUP(AH56,$BU$2:$BV$17,2,0),0)+IF(AA56&lt;&gt;"",VLOOKUP(AI56,$BU$2:$BV$17,2,0),0)+IF(AB56&lt;&gt;"",VLOOKUP(AJ56,$BU$2:$BV$17,2,0),0)+IF(AC56&lt;&gt;"",VLOOKUP(AK56,$BU$2:$BV$17,2,0),0)</f>
        <v>14</v>
      </c>
      <c r="BA56" s="26" t="n">
        <f aca="false">IF(Z56&lt;&gt;"",10,"")</f>
        <v>10</v>
      </c>
      <c r="BB56" s="26" t="n">
        <f aca="false">IF(AA56&lt;&gt;"",BA56+VLOOKUP(AH56,$BU$2:$BW$17,3,0),"")</f>
        <v>18</v>
      </c>
      <c r="BC56" s="26" t="str">
        <f aca="false">IF(AB56&lt;&gt;"",BB56+VLOOKUP(AI56,$BU$2:$BW$17,3,0),"")</f>
        <v/>
      </c>
      <c r="BD56" s="26" t="str">
        <f aca="false">IF(AC56&lt;&gt;"",BC56+VLOOKUP(AJ56,$BU$2:$BW$17,3,0),"")</f>
        <v/>
      </c>
      <c r="BE56" s="26" t="n">
        <f aca="false">10+IF(Z56&lt;&gt;"",VLOOKUP(AH56,$BU$2:$BW$17,3,0),0)+IF(AA56&lt;&gt;"",VLOOKUP(AI56,$BU$2:$BW$17,3,0),0)+IF(AB56&lt;&gt;"",VLOOKUP(AJ56,$BU$2:$BW$17,3,0),0)+IF(AC56&lt;&gt;"",VLOOKUP(AK56,$BU$2:$BW$17,3,0),0)</f>
        <v>26</v>
      </c>
      <c r="BF56" s="36" t="str">
        <f aca="false">IF(AV56&lt;&gt;"","#define "&amp;AQ56&amp;" "&amp;AV56&amp;"&lt;end&gt; ","")&amp;IF(AW56&lt;&gt;"","#define "&amp;AR56&amp;" "&amp;AW56&amp;"&lt;end&gt; ","")&amp;IF(AX56&lt;&gt;"","#define "&amp;AS56&amp;" "&amp;AX56&amp;"&lt;end&gt; ","")&amp;IF(AY56&lt;&gt;"","#define "&amp;AT56&amp;" "&amp;AY56&amp;"&lt;end&gt; ","")&amp;"#define "&amp;AU56&amp;" "&amp;AZ56&amp;"&lt;end&gt;"</f>
        <v>#define AOFF_I 6&lt;end&gt; #define AOFF_IA 10&lt;end&gt; #define ISIZ_IAA   14&lt;end&gt;</v>
      </c>
      <c r="BG56" s="36" t="str">
        <f aca="false">IF(BA56&lt;&gt;"","#define "&amp;AQ56&amp;" "&amp;BA56&amp;"&lt;end&gt; ","")&amp;IF(BB56&lt;&gt;"","#define "&amp;AR56&amp;" "&amp;BB56&amp;"&lt;end&gt; ","")&amp;IF(BC56&lt;&gt;"","#define "&amp;AS56&amp;" "&amp;BC56&amp;"&lt;end&gt; ","")&amp;IF(BD56&lt;&gt;"","#define "&amp;AT56&amp;" "&amp;BD56&amp;"&lt;end&gt; ","")&amp;"#define "&amp;AU56&amp;" "&amp;BE56&amp;"&lt;end&gt;"</f>
        <v>#define AOFF_I 10&lt;end&gt; #define AOFF_IA 18&lt;end&gt; #define ISIZ_IAA   26&lt;end&gt;</v>
      </c>
      <c r="BH56" s="22" t="str">
        <f aca="false">"INSTDECODE_"&amp;D56&amp;IF(D56&lt;&gt;0,"_"&amp;CONCATENATE(Z56,AA56,AB56,AC56)&amp;"_"&amp;CONCATENATE(AD56,AE56,AF56,AG56),"")</f>
        <v>INSTDECODE_2_WW_AA</v>
      </c>
      <c r="BI56" s="22" t="n">
        <f aca="false">LEN(BH56)</f>
        <v>18</v>
      </c>
      <c r="BJ56" s="22" t="str">
        <f aca="false">IF(Z56&lt;&gt;"","DECODE_"&amp;VLOOKUP(AD56,$CC:$CD,2,0)&amp;"("&amp;BJ$2&amp;","&amp;IF(K56="MR","REF",VLOOKUP(F56,$BR:$BS,2,0))&amp;",Cpu"&amp;PROPER(IF(K56="MR","REF",VLOOKUP(F56,$BR:$BS,2,0)))&amp;","&amp;AQ56&amp;"); ", "")</f>
        <v>DECODE_ADR(1,SHR,CpuShr,AOFF_I); </v>
      </c>
      <c r="BK56" s="22" t="str">
        <f aca="false">IF(AA56&lt;&gt;"","DECODE_"&amp;VLOOKUP(AE56,$CC:$CD,2,0)&amp;"("&amp;BK$2&amp;","&amp;IF(L56="MR","REF",VLOOKUP(G56,$BR:$BS,2,0))&amp;",Cpu"&amp;PROPER(IF(L56="MR","REF",VLOOKUP(G56,$BR:$BS,2,0)))&amp;","&amp;AR56&amp;"); ", "")</f>
        <v>DECODE_ADR(2,SHR,CpuShr,AOFF_IA); </v>
      </c>
      <c r="BL56" s="22" t="str">
        <f aca="false">IF(AB56&lt;&gt;"","DECODE_"&amp;VLOOKUP(AF56,$CC:$CD,2,0)&amp;"("&amp;BL$2&amp;","&amp;IF(M56="MR","REF",VLOOKUP(H56,$BR:$BS,2,0))&amp;",Cpu"&amp;PROPER(IF(M56="MR","REF",VLOOKUP(H56,$BR:$BS,2,0)))&amp;","&amp;AS56&amp;"); ", "")</f>
        <v/>
      </c>
      <c r="BM56" s="22" t="str">
        <f aca="false">IF(AC56&lt;&gt;"","DECODE_"&amp;VLOOKUP(AG56,$CC:$CD,2,0)&amp;"("&amp;BM$2&amp;","&amp;IF(N56="MR","REF",VLOOKUP(I56,$BR:$BS,2,0))&amp;",Cpu"&amp;PROPER(IF(N56="MR","REF",VLOOKUP(I56,$BR:$BS,2,0)))&amp;","&amp;AT56&amp;"); ", "")</f>
        <v/>
      </c>
      <c r="BN56" s="22" t="str">
        <f aca="false">IF(ISERROR(VLOOKUP(BO56,BO$2:BO55,1,0))=0,"X","")</f>
        <v>X</v>
      </c>
      <c r="BO56" s="22" t="str">
        <f aca="false">SUBSTITUTE("#define "&amp;BH56&amp;REPT(" ",28-LEN(BH56))&amp;BJ56&amp;BK56&amp;BL56&amp;BM56,"%","D")</f>
        <v>#define INSTDECODE_2_WW_AA          DECODE_ADR(1,SHR,CpuShr,AOFF_I); DECODE_ADR(2,SHR,CpuShr,AOFF_IA); </v>
      </c>
      <c r="BP56" s="22" t="str">
        <f aca="false">"#define "&amp;SUBSTITUTE(BH56,"INSTDECODE_",IF(P56="X","JMP_","")&amp;IF(Q56="X","CONST_","")&amp;"INSTEND_")&amp;IF(Q56="X",REPT(" ",20-LEN(BH56)),IF(P56="X",REPT(" ",22-LEN(BH56)),REPT(" ",26-LEN(BH56))))&amp;" "&amp;IF(P56="X","","IP+="&amp;TRIM(AU56)&amp;"; "&amp;REPT(" ",10-LEN(TRIM(AU56))))&amp;IF(Q56="X","CONST_INST_DISPATCH;","PROG_INST_DISPATCH;")</f>
        <v>#define INSTEND_2_WW_AA         IP+=ISIZ_IAA;   PROG_INST_DISPATCH;</v>
      </c>
      <c r="BQ56" s="22" t="str">
        <f aca="false">""</f>
        <v/>
      </c>
    </row>
    <row r="57" customFormat="false" ht="15.95" hidden="false" customHeight="true" outlineLevel="0" collapsed="false">
      <c r="A57" s="22" t="s">
        <v>557</v>
      </c>
      <c r="B57" s="22" t="s">
        <v>235</v>
      </c>
      <c r="C57" s="26" t="s">
        <v>29</v>
      </c>
      <c r="D57" s="27" t="n">
        <f aca="false">4-COUNTIF(F57:I57,".")</f>
        <v>2</v>
      </c>
      <c r="E57" s="27" t="str">
        <f aca="false">IF(ISERROR(SEARCH("Z",F57&amp;G57&amp;H57&amp;I57))=0,"X","-")</f>
        <v>-</v>
      </c>
      <c r="F57" s="26" t="s">
        <v>470</v>
      </c>
      <c r="G57" s="26" t="s">
        <v>470</v>
      </c>
      <c r="H57" s="26" t="s">
        <v>28</v>
      </c>
      <c r="I57" s="26" t="s">
        <v>28</v>
      </c>
      <c r="J57" s="27" t="str">
        <f aca="false">IF(OR(ISERROR(SEARCH(MID($J$2,1,1),F57&amp;G57&amp;H57&amp;I57))=0,ISERROR(SEARCH(MID($J$2,2,1),F57&amp;G57&amp;H57&amp;I57))=0),"X","-")</f>
        <v>-</v>
      </c>
      <c r="K57" s="26" t="s">
        <v>453</v>
      </c>
      <c r="L57" s="26" t="s">
        <v>453</v>
      </c>
      <c r="M57" s="26" t="s">
        <v>28</v>
      </c>
      <c r="N57" s="26" t="s">
        <v>28</v>
      </c>
      <c r="O57" s="28" t="str">
        <f aca="false">IF(OR(K57=$O$2,L57=$O$2,M57=$O$2,N57=$O$2),"X","-")</f>
        <v>-</v>
      </c>
      <c r="R57" s="22" t="s">
        <v>560</v>
      </c>
      <c r="S57" s="22" t="s">
        <v>9</v>
      </c>
      <c r="T57" s="22" t="s">
        <v>455</v>
      </c>
      <c r="W57" s="30" t="str">
        <f aca="false">SUBSTITUTE(SUBSTITUTE(IF(AND(F57="%",K57&lt;&gt;"AD",K57&lt;&gt;"MR"),"Error1","Ok")&amp;" "&amp;IF(AND(G57="%",L57&lt;&gt;"AD",L57&lt;&gt;"MR"),"Error2","Ok")&amp;" "&amp;IF(AND(H57="%",M57&lt;&gt;"AD",M57&lt;&gt;"MR"),"Error3","Ok")&amp;" "&amp;IF(AND(I57="%",N57&lt;&gt;"AD",N57&lt;&gt;"MR"),"Error4","Ok"),"Ok Ok Ok Ok","Passed"),"Ok","")</f>
        <v>Passed</v>
      </c>
      <c r="X57" s="28" t="str">
        <f aca="false">IF(W57&lt;&gt;"Passed","--- Error ---",SUBSTITUTE(SUBSTITUTE(SUBSTITUTE(SUBSTITUTE(SUBSTITUTE(SUBSTITUTE(SUBSTITUTE(SUBSTITUTE(SUBSTITUTE(SUBSTITUTE(SUBSTITUTE(SUBSTITUTE(SUBSTITUTE(SUBSTITUTE(SUBSTITUTE(SUBSTITUTE(SUBSTITUTE(SUBSTITUTE($X$1, "&lt;mnemonic&gt;",""""&amp;B57&amp;""""&amp;REPT(" ",5-LEN(B57))), "&lt;argnr&gt;",D57), "&lt;type1&gt;",VLOOKUP(F57,BR:BZ,9,0)), "&lt;type2&gt;",VLOOKUP(G57,BR:BZ,9,0)), "&lt;type3&gt;",VLOOKUP(H57,BR:BZ,9,0)), "&lt;type4&gt;",VLOOKUP(I57,BR:BZ,9,0)), "&lt;mode1&gt;",VLOOKUP(K57, CB:CG,6,0)),"&lt;mode2&gt;",VLOOKUP(L57,CB:CG,6,0)),"&lt;mode3&gt;",VLOOKUP(M57,CB:CG,6,0)),"&lt;mode4&gt;",VLOOKUP(N57,CB:CG,6,0)), "."," "), "&lt;desc&gt;",R57), "&lt;size&gt;",AU57), "&lt;comma&gt;",IF(B58=""," ",",")),"&lt;off1&gt;",IF(AQ57&lt;&gt;"",AQ57,"0"&amp;REPT(" ",5+AQ$1-1))),"&lt;off2&gt;",IF(AR57&lt;&gt;"",AR57,"0"&amp;REPT(" ",5+AR$1-1))),"&lt;off3&gt;",IF(AS57&lt;&gt;"",AS57,"0"&amp;REPT(" ",5+AS$1-1))),"&lt;off4&gt;",IF(AT57&lt;&gt;"",AT57,"0"&amp;REPT(" ",5+AT$1-1))))</f>
        <v>{ "BNOTi",2, ISIZ_IAA  , {CpuDataType::Integer  ,CpuDataType::Integer  ,(CpuDataType)0        ,(CpuDataType)0        }, {_AmdAddr,_AmdAddr,_AmdNull,_AmdNull}, {AOFF_I,AOFF_IA,0       ,0        } }, //Bitwise not (Integer)</v>
      </c>
      <c r="Y57" s="31" t="s">
        <v>28</v>
      </c>
      <c r="Z57" s="22" t="str">
        <f aca="false">IF(F57&lt;&gt;".",IF(K57="MR","R",VLOOKUP(F57,$BR:$BT,3,0)),"")</f>
        <v>I</v>
      </c>
      <c r="AA57" s="22" t="str">
        <f aca="false">IF(G57&lt;&gt;".",IF(L57="MR","R",VLOOKUP(G57,$BR:$BT,3,0)),"")</f>
        <v>I</v>
      </c>
      <c r="AB57" s="22" t="str">
        <f aca="false">IF(H57&lt;&gt;".",IF(M57="MR","R",VLOOKUP(H57,$BR:$BT,3,0)),"")</f>
        <v/>
      </c>
      <c r="AC57" s="22" t="str">
        <f aca="false">IF(I57&lt;&gt;".",IF(N57="MR","R",VLOOKUP(I57,$BR:$BT,3,0)),"")</f>
        <v/>
      </c>
      <c r="AD57" s="22" t="str">
        <f aca="false">IF(F57&lt;&gt;".",VLOOKUP(K57,$CB:$CC,2,0),"")</f>
        <v>A</v>
      </c>
      <c r="AE57" s="22" t="str">
        <f aca="false">IF(G57&lt;&gt;".",VLOOKUP(L57,$CB:$CC,2,0),"")</f>
        <v>A</v>
      </c>
      <c r="AF57" s="22" t="str">
        <f aca="false">IF(H57&lt;&gt;".",VLOOKUP(M57,$CB:$CC,2,0),"")</f>
        <v/>
      </c>
      <c r="AG57" s="22" t="str">
        <f aca="false">IF(I57&lt;&gt;".",VLOOKUP(N57,$CB:$CC,2,0),"")</f>
        <v/>
      </c>
      <c r="AH57" s="22" t="str">
        <f aca="false">IF(AD57&lt;&gt;"",IF(OR(AD57="A",AD57="I"),"SZA",VLOOKUP(Z57,$BT$3:$BU$16,2,0)),"")</f>
        <v>SZA</v>
      </c>
      <c r="AI57" s="22" t="str">
        <f aca="false">IF(AE57&lt;&gt;"",IF(OR(AE57="A",AE57="I"),"SZA",VLOOKUP(AA57,$BT$3:$BU$16,2,0)),"")</f>
        <v>SZA</v>
      </c>
      <c r="AJ57" s="22" t="str">
        <f aca="false">IF(AF57&lt;&gt;"",IF(OR(AF57="A",AF57="I"),"SZA",VLOOKUP(AB57,$BT$3:$BU$16,2,0)),"")</f>
        <v/>
      </c>
      <c r="AK57" s="22" t="str">
        <f aca="false">IF(AG57&lt;&gt;"",IF(OR(AG57="A",AG57="I"),"SZA",VLOOKUP(AC57,$BT$3:$BU$16,2,0)),"")</f>
        <v/>
      </c>
      <c r="AL57" s="22" t="str">
        <f aca="false">IF(AD57&lt;&gt;"","I","")</f>
        <v>I</v>
      </c>
      <c r="AM57" s="22" t="str">
        <f aca="false">SUBSTITUTE(IF(AE57&lt;&gt;"",AL57&amp;"+"&amp;AH57,""),"+SZ","")</f>
        <v>IA</v>
      </c>
      <c r="AN57" s="22" t="str">
        <f aca="false">SUBSTITUTE(IF(AF57&lt;&gt;"",AM57&amp;"+"&amp;AI57,""),"+SZ","")</f>
        <v/>
      </c>
      <c r="AO57" s="22" t="str">
        <f aca="false">SUBSTITUTE(IF(AG57&lt;&gt;"",AN57&amp;"+"&amp;AJ57,""),"+SZ","")</f>
        <v/>
      </c>
      <c r="AP57" s="22" t="str">
        <f aca="false">SUBSTITUTE("I"&amp;IF(AH57&lt;&gt;"","+"&amp;AH57,"")&amp;IF(AI57&lt;&gt;"","+"&amp;AI57,"")&amp;IF(AJ57&lt;&gt;"","+"&amp;AJ57,"")&amp;IF(AK57&lt;&gt;"","+"&amp;AK57,""),"+SZ","")</f>
        <v>IAA</v>
      </c>
      <c r="AQ57" s="22" t="str">
        <f aca="false">IF(Z57&lt;&gt;"","AOFF_"&amp;AL57&amp;REPT(" ",AQ$1-LEN(AL57)),"")</f>
        <v>AOFF_I</v>
      </c>
      <c r="AR57" s="22" t="str">
        <f aca="false">IF(AA57&lt;&gt;"","AOFF_"&amp;AM57&amp;REPT(" ",AR$1-LEN(AM57)),"")</f>
        <v>AOFF_IA</v>
      </c>
      <c r="AS57" s="22" t="str">
        <f aca="false">IF(AB57&lt;&gt;"","AOFF_"&amp;AN57&amp;REPT(" ",AS$1-LEN(AN57)),"")</f>
        <v/>
      </c>
      <c r="AT57" s="22" t="str">
        <f aca="false">IF(AC57&lt;&gt;"","AOFF_"&amp;AO57&amp;REPT(" ",AT$1-LEN(AO57)),"")</f>
        <v/>
      </c>
      <c r="AU57" s="22" t="str">
        <f aca="false">"ISIZ_"&amp;AP57&amp;REPT(" ",$AU$1-LEN(AP57))</f>
        <v>ISIZ_IAA  </v>
      </c>
      <c r="AV57" s="26" t="n">
        <f aca="false">IF(Z57&lt;&gt;"",6,"")</f>
        <v>6</v>
      </c>
      <c r="AW57" s="26" t="n">
        <f aca="false">IF(AA57&lt;&gt;"",AV57+VLOOKUP(AH57,$BU$2:$BV$17,2,0),"")</f>
        <v>10</v>
      </c>
      <c r="AX57" s="26" t="str">
        <f aca="false">IF(AB57&lt;&gt;"",AW57+VLOOKUP(AI57,$BU$2:$BV$17,2,0),"")</f>
        <v/>
      </c>
      <c r="AY57" s="26" t="str">
        <f aca="false">IF(AC57&lt;&gt;"",AX57+VLOOKUP(AJ57,$BU$2:$BV$17,2,0),"")</f>
        <v/>
      </c>
      <c r="AZ57" s="26" t="n">
        <f aca="false">6+IF(Z57&lt;&gt;"",VLOOKUP(AH57,$BU$2:$BV$17,2,0),0)+IF(AA57&lt;&gt;"",VLOOKUP(AI57,$BU$2:$BV$17,2,0),0)+IF(AB57&lt;&gt;"",VLOOKUP(AJ57,$BU$2:$BV$17,2,0),0)+IF(AC57&lt;&gt;"",VLOOKUP(AK57,$BU$2:$BV$17,2,0),0)</f>
        <v>14</v>
      </c>
      <c r="BA57" s="26" t="n">
        <f aca="false">IF(Z57&lt;&gt;"",10,"")</f>
        <v>10</v>
      </c>
      <c r="BB57" s="26" t="n">
        <f aca="false">IF(AA57&lt;&gt;"",BA57+VLOOKUP(AH57,$BU$2:$BW$17,3,0),"")</f>
        <v>18</v>
      </c>
      <c r="BC57" s="26" t="str">
        <f aca="false">IF(AB57&lt;&gt;"",BB57+VLOOKUP(AI57,$BU$2:$BW$17,3,0),"")</f>
        <v/>
      </c>
      <c r="BD57" s="26" t="str">
        <f aca="false">IF(AC57&lt;&gt;"",BC57+VLOOKUP(AJ57,$BU$2:$BW$17,3,0),"")</f>
        <v/>
      </c>
      <c r="BE57" s="26" t="n">
        <f aca="false">10+IF(Z57&lt;&gt;"",VLOOKUP(AH57,$BU$2:$BW$17,3,0),0)+IF(AA57&lt;&gt;"",VLOOKUP(AI57,$BU$2:$BW$17,3,0),0)+IF(AB57&lt;&gt;"",VLOOKUP(AJ57,$BU$2:$BW$17,3,0),0)+IF(AC57&lt;&gt;"",VLOOKUP(AK57,$BU$2:$BW$17,3,0),0)</f>
        <v>26</v>
      </c>
      <c r="BF57" s="36" t="str">
        <f aca="false">IF(AV57&lt;&gt;"","#define "&amp;AQ57&amp;" "&amp;AV57&amp;"&lt;end&gt; ","")&amp;IF(AW57&lt;&gt;"","#define "&amp;AR57&amp;" "&amp;AW57&amp;"&lt;end&gt; ","")&amp;IF(AX57&lt;&gt;"","#define "&amp;AS57&amp;" "&amp;AX57&amp;"&lt;end&gt; ","")&amp;IF(AY57&lt;&gt;"","#define "&amp;AT57&amp;" "&amp;AY57&amp;"&lt;end&gt; ","")&amp;"#define "&amp;AU57&amp;" "&amp;AZ57&amp;"&lt;end&gt;"</f>
        <v>#define AOFF_I 6&lt;end&gt; #define AOFF_IA 10&lt;end&gt; #define ISIZ_IAA   14&lt;end&gt;</v>
      </c>
      <c r="BG57" s="36" t="str">
        <f aca="false">IF(BA57&lt;&gt;"","#define "&amp;AQ57&amp;" "&amp;BA57&amp;"&lt;end&gt; ","")&amp;IF(BB57&lt;&gt;"","#define "&amp;AR57&amp;" "&amp;BB57&amp;"&lt;end&gt; ","")&amp;IF(BC57&lt;&gt;"","#define "&amp;AS57&amp;" "&amp;BC57&amp;"&lt;end&gt; ","")&amp;IF(BD57&lt;&gt;"","#define "&amp;AT57&amp;" "&amp;BD57&amp;"&lt;end&gt; ","")&amp;"#define "&amp;AU57&amp;" "&amp;BE57&amp;"&lt;end&gt;"</f>
        <v>#define AOFF_I 10&lt;end&gt; #define AOFF_IA 18&lt;end&gt; #define ISIZ_IAA   26&lt;end&gt;</v>
      </c>
      <c r="BH57" s="22" t="str">
        <f aca="false">"INSTDECODE_"&amp;D57&amp;IF(D57&lt;&gt;0,"_"&amp;CONCATENATE(Z57,AA57,AB57,AC57)&amp;"_"&amp;CONCATENATE(AD57,AE57,AF57,AG57),"")</f>
        <v>INSTDECODE_2_II_AA</v>
      </c>
      <c r="BI57" s="22" t="n">
        <f aca="false">LEN(BH57)</f>
        <v>18</v>
      </c>
      <c r="BJ57" s="22" t="str">
        <f aca="false">IF(Z57&lt;&gt;"","DECODE_"&amp;VLOOKUP(AD57,$CC:$CD,2,0)&amp;"("&amp;BJ$2&amp;","&amp;IF(K57="MR","REF",VLOOKUP(F57,$BR:$BS,2,0))&amp;",Cpu"&amp;PROPER(IF(K57="MR","REF",VLOOKUP(F57,$BR:$BS,2,0)))&amp;","&amp;AQ57&amp;"); ", "")</f>
        <v>DECODE_ADR(1,INT,CpuInt,AOFF_I); </v>
      </c>
      <c r="BK57" s="22" t="str">
        <f aca="false">IF(AA57&lt;&gt;"","DECODE_"&amp;VLOOKUP(AE57,$CC:$CD,2,0)&amp;"("&amp;BK$2&amp;","&amp;IF(L57="MR","REF",VLOOKUP(G57,$BR:$BS,2,0))&amp;",Cpu"&amp;PROPER(IF(L57="MR","REF",VLOOKUP(G57,$BR:$BS,2,0)))&amp;","&amp;AR57&amp;"); ", "")</f>
        <v>DECODE_ADR(2,INT,CpuInt,AOFF_IA); </v>
      </c>
      <c r="BL57" s="22" t="str">
        <f aca="false">IF(AB57&lt;&gt;"","DECODE_"&amp;VLOOKUP(AF57,$CC:$CD,2,0)&amp;"("&amp;BL$2&amp;","&amp;IF(M57="MR","REF",VLOOKUP(H57,$BR:$BS,2,0))&amp;",Cpu"&amp;PROPER(IF(M57="MR","REF",VLOOKUP(H57,$BR:$BS,2,0)))&amp;","&amp;AS57&amp;"); ", "")</f>
        <v/>
      </c>
      <c r="BM57" s="22" t="str">
        <f aca="false">IF(AC57&lt;&gt;"","DECODE_"&amp;VLOOKUP(AG57,$CC:$CD,2,0)&amp;"("&amp;BM$2&amp;","&amp;IF(N57="MR","REF",VLOOKUP(I57,$BR:$BS,2,0))&amp;",Cpu"&amp;PROPER(IF(N57="MR","REF",VLOOKUP(I57,$BR:$BS,2,0)))&amp;","&amp;AT57&amp;"); ", "")</f>
        <v/>
      </c>
      <c r="BN57" s="22" t="str">
        <f aca="false">IF(ISERROR(VLOOKUP(BO57,BO$2:BO56,1,0))=0,"X","")</f>
        <v>X</v>
      </c>
      <c r="BO57" s="22" t="str">
        <f aca="false">SUBSTITUTE("#define "&amp;BH57&amp;REPT(" ",28-LEN(BH57))&amp;BJ57&amp;BK57&amp;BL57&amp;BM57,"%","D")</f>
        <v>#define INSTDECODE_2_II_AA          DECODE_ADR(1,INT,CpuInt,AOFF_I); DECODE_ADR(2,INT,CpuInt,AOFF_IA); </v>
      </c>
      <c r="BP57" s="22" t="str">
        <f aca="false">"#define "&amp;SUBSTITUTE(BH57,"INSTDECODE_",IF(P57="X","JMP_","")&amp;IF(Q57="X","CONST_","")&amp;"INSTEND_")&amp;IF(Q57="X",REPT(" ",20-LEN(BH57)),IF(P57="X",REPT(" ",22-LEN(BH57)),REPT(" ",26-LEN(BH57))))&amp;" "&amp;IF(P57="X","","IP+="&amp;TRIM(AU57)&amp;"; "&amp;REPT(" ",10-LEN(TRIM(AU57))))&amp;IF(Q57="X","CONST_INST_DISPATCH;","PROG_INST_DISPATCH;")</f>
        <v>#define INSTEND_2_II_AA         IP+=ISIZ_IAA;   PROG_INST_DISPATCH;</v>
      </c>
      <c r="BQ57" s="22" t="str">
        <f aca="false">""</f>
        <v/>
      </c>
    </row>
    <row r="58" customFormat="false" ht="15.95" hidden="false" customHeight="true" outlineLevel="0" collapsed="false">
      <c r="A58" s="22" t="s">
        <v>557</v>
      </c>
      <c r="B58" s="22" t="s">
        <v>236</v>
      </c>
      <c r="C58" s="26" t="s">
        <v>29</v>
      </c>
      <c r="D58" s="27" t="n">
        <f aca="false">4-COUNTIF(F58:I58,".")</f>
        <v>2</v>
      </c>
      <c r="E58" s="27" t="str">
        <f aca="false">IF(ISERROR(SEARCH("Z",F58&amp;G58&amp;H58&amp;I58))=0,"X","-")</f>
        <v>-</v>
      </c>
      <c r="F58" s="26" t="s">
        <v>474</v>
      </c>
      <c r="G58" s="26" t="s">
        <v>474</v>
      </c>
      <c r="H58" s="26" t="s">
        <v>28</v>
      </c>
      <c r="I58" s="26" t="s">
        <v>28</v>
      </c>
      <c r="J58" s="27" t="str">
        <f aca="false">IF(OR(ISERROR(SEARCH(MID($J$2,1,1),F58&amp;G58&amp;H58&amp;I58))=0,ISERROR(SEARCH(MID($J$2,2,1),F58&amp;G58&amp;H58&amp;I58))=0),"X","-")</f>
        <v>-</v>
      </c>
      <c r="K58" s="26" t="s">
        <v>453</v>
      </c>
      <c r="L58" s="26" t="s">
        <v>453</v>
      </c>
      <c r="M58" s="26" t="s">
        <v>28</v>
      </c>
      <c r="N58" s="26" t="s">
        <v>28</v>
      </c>
      <c r="O58" s="28" t="str">
        <f aca="false">IF(OR(K58=$O$2,L58=$O$2,M58=$O$2,N58=$O$2),"X","-")</f>
        <v>-</v>
      </c>
      <c r="R58" s="22" t="s">
        <v>561</v>
      </c>
      <c r="S58" s="22" t="s">
        <v>9</v>
      </c>
      <c r="T58" s="22" t="s">
        <v>455</v>
      </c>
      <c r="W58" s="30" t="str">
        <f aca="false">SUBSTITUTE(SUBSTITUTE(IF(AND(F58="%",K58&lt;&gt;"AD",K58&lt;&gt;"MR"),"Error1","Ok")&amp;" "&amp;IF(AND(G58="%",L58&lt;&gt;"AD",L58&lt;&gt;"MR"),"Error2","Ok")&amp;" "&amp;IF(AND(H58="%",M58&lt;&gt;"AD",M58&lt;&gt;"MR"),"Error3","Ok")&amp;" "&amp;IF(AND(I58="%",N58&lt;&gt;"AD",N58&lt;&gt;"MR"),"Error4","Ok"),"Ok Ok Ok Ok","Passed"),"Ok","")</f>
        <v>Passed</v>
      </c>
      <c r="X58" s="28" t="str">
        <f aca="false">IF(W58&lt;&gt;"Passed","--- Error ---",SUBSTITUTE(SUBSTITUTE(SUBSTITUTE(SUBSTITUTE(SUBSTITUTE(SUBSTITUTE(SUBSTITUTE(SUBSTITUTE(SUBSTITUTE(SUBSTITUTE(SUBSTITUTE(SUBSTITUTE(SUBSTITUTE(SUBSTITUTE(SUBSTITUTE(SUBSTITUTE(SUBSTITUTE(SUBSTITUTE($X$1, "&lt;mnemonic&gt;",""""&amp;B58&amp;""""&amp;REPT(" ",5-LEN(B58))), "&lt;argnr&gt;",D58), "&lt;type1&gt;",VLOOKUP(F58,BR:BZ,9,0)), "&lt;type2&gt;",VLOOKUP(G58,BR:BZ,9,0)), "&lt;type3&gt;",VLOOKUP(H58,BR:BZ,9,0)), "&lt;type4&gt;",VLOOKUP(I58,BR:BZ,9,0)), "&lt;mode1&gt;",VLOOKUP(K58, CB:CG,6,0)),"&lt;mode2&gt;",VLOOKUP(L58,CB:CG,6,0)),"&lt;mode3&gt;",VLOOKUP(M58,CB:CG,6,0)),"&lt;mode4&gt;",VLOOKUP(N58,CB:CG,6,0)), "."," "), "&lt;desc&gt;",R58), "&lt;size&gt;",AU58), "&lt;comma&gt;",IF(B59=""," ",",")),"&lt;off1&gt;",IF(AQ58&lt;&gt;"",AQ58,"0"&amp;REPT(" ",5+AQ$1-1))),"&lt;off2&gt;",IF(AR58&lt;&gt;"",AR58,"0"&amp;REPT(" ",5+AR$1-1))),"&lt;off3&gt;",IF(AS58&lt;&gt;"",AS58,"0"&amp;REPT(" ",5+AS$1-1))),"&lt;off4&gt;",IF(AT58&lt;&gt;"",AT58,"0"&amp;REPT(" ",5+AT$1-1))))</f>
        <v>{ "BNOTl",2, ISIZ_IAA  , {CpuDataType::Long     ,CpuDataType::Long     ,(CpuDataType)0        ,(CpuDataType)0        }, {_AmdAddr,_AmdAddr,_AmdNull,_AmdNull}, {AOFF_I,AOFF_IA,0       ,0        } }, //Bitwise not (Long)</v>
      </c>
      <c r="Y58" s="31" t="s">
        <v>28</v>
      </c>
      <c r="Z58" s="22" t="str">
        <f aca="false">IF(F58&lt;&gt;".",IF(K58="MR","R",VLOOKUP(F58,$BR:$BT,3,0)),"")</f>
        <v>L</v>
      </c>
      <c r="AA58" s="22" t="str">
        <f aca="false">IF(G58&lt;&gt;".",IF(L58="MR","R",VLOOKUP(G58,$BR:$BT,3,0)),"")</f>
        <v>L</v>
      </c>
      <c r="AB58" s="22" t="str">
        <f aca="false">IF(H58&lt;&gt;".",IF(M58="MR","R",VLOOKUP(H58,$BR:$BT,3,0)),"")</f>
        <v/>
      </c>
      <c r="AC58" s="22" t="str">
        <f aca="false">IF(I58&lt;&gt;".",IF(N58="MR","R",VLOOKUP(I58,$BR:$BT,3,0)),"")</f>
        <v/>
      </c>
      <c r="AD58" s="22" t="str">
        <f aca="false">IF(F58&lt;&gt;".",VLOOKUP(K58,$CB:$CC,2,0),"")</f>
        <v>A</v>
      </c>
      <c r="AE58" s="22" t="str">
        <f aca="false">IF(G58&lt;&gt;".",VLOOKUP(L58,$CB:$CC,2,0),"")</f>
        <v>A</v>
      </c>
      <c r="AF58" s="22" t="str">
        <f aca="false">IF(H58&lt;&gt;".",VLOOKUP(M58,$CB:$CC,2,0),"")</f>
        <v/>
      </c>
      <c r="AG58" s="22" t="str">
        <f aca="false">IF(I58&lt;&gt;".",VLOOKUP(N58,$CB:$CC,2,0),"")</f>
        <v/>
      </c>
      <c r="AH58" s="22" t="str">
        <f aca="false">IF(AD58&lt;&gt;"",IF(OR(AD58="A",AD58="I"),"SZA",VLOOKUP(Z58,$BT$3:$BU$16,2,0)),"")</f>
        <v>SZA</v>
      </c>
      <c r="AI58" s="22" t="str">
        <f aca="false">IF(AE58&lt;&gt;"",IF(OR(AE58="A",AE58="I"),"SZA",VLOOKUP(AA58,$BT$3:$BU$16,2,0)),"")</f>
        <v>SZA</v>
      </c>
      <c r="AJ58" s="22" t="str">
        <f aca="false">IF(AF58&lt;&gt;"",IF(OR(AF58="A",AF58="I"),"SZA",VLOOKUP(AB58,$BT$3:$BU$16,2,0)),"")</f>
        <v/>
      </c>
      <c r="AK58" s="22" t="str">
        <f aca="false">IF(AG58&lt;&gt;"",IF(OR(AG58="A",AG58="I"),"SZA",VLOOKUP(AC58,$BT$3:$BU$16,2,0)),"")</f>
        <v/>
      </c>
      <c r="AL58" s="22" t="str">
        <f aca="false">IF(AD58&lt;&gt;"","I","")</f>
        <v>I</v>
      </c>
      <c r="AM58" s="22" t="str">
        <f aca="false">SUBSTITUTE(IF(AE58&lt;&gt;"",AL58&amp;"+"&amp;AH58,""),"+SZ","")</f>
        <v>IA</v>
      </c>
      <c r="AN58" s="22" t="str">
        <f aca="false">SUBSTITUTE(IF(AF58&lt;&gt;"",AM58&amp;"+"&amp;AI58,""),"+SZ","")</f>
        <v/>
      </c>
      <c r="AO58" s="22" t="str">
        <f aca="false">SUBSTITUTE(IF(AG58&lt;&gt;"",AN58&amp;"+"&amp;AJ58,""),"+SZ","")</f>
        <v/>
      </c>
      <c r="AP58" s="22" t="str">
        <f aca="false">SUBSTITUTE("I"&amp;IF(AH58&lt;&gt;"","+"&amp;AH58,"")&amp;IF(AI58&lt;&gt;"","+"&amp;AI58,"")&amp;IF(AJ58&lt;&gt;"","+"&amp;AJ58,"")&amp;IF(AK58&lt;&gt;"","+"&amp;AK58,""),"+SZ","")</f>
        <v>IAA</v>
      </c>
      <c r="AQ58" s="22" t="str">
        <f aca="false">IF(Z58&lt;&gt;"","AOFF_"&amp;AL58&amp;REPT(" ",AQ$1-LEN(AL58)),"")</f>
        <v>AOFF_I</v>
      </c>
      <c r="AR58" s="22" t="str">
        <f aca="false">IF(AA58&lt;&gt;"","AOFF_"&amp;AM58&amp;REPT(" ",AR$1-LEN(AM58)),"")</f>
        <v>AOFF_IA</v>
      </c>
      <c r="AS58" s="22" t="str">
        <f aca="false">IF(AB58&lt;&gt;"","AOFF_"&amp;AN58&amp;REPT(" ",AS$1-LEN(AN58)),"")</f>
        <v/>
      </c>
      <c r="AT58" s="22" t="str">
        <f aca="false">IF(AC58&lt;&gt;"","AOFF_"&amp;AO58&amp;REPT(" ",AT$1-LEN(AO58)),"")</f>
        <v/>
      </c>
      <c r="AU58" s="22" t="str">
        <f aca="false">"ISIZ_"&amp;AP58&amp;REPT(" ",$AU$1-LEN(AP58))</f>
        <v>ISIZ_IAA  </v>
      </c>
      <c r="AV58" s="26" t="n">
        <f aca="false">IF(Z58&lt;&gt;"",6,"")</f>
        <v>6</v>
      </c>
      <c r="AW58" s="26" t="n">
        <f aca="false">IF(AA58&lt;&gt;"",AV58+VLOOKUP(AH58,$BU$2:$BV$17,2,0),"")</f>
        <v>10</v>
      </c>
      <c r="AX58" s="26" t="str">
        <f aca="false">IF(AB58&lt;&gt;"",AW58+VLOOKUP(AI58,$BU$2:$BV$17,2,0),"")</f>
        <v/>
      </c>
      <c r="AY58" s="26" t="str">
        <f aca="false">IF(AC58&lt;&gt;"",AX58+VLOOKUP(AJ58,$BU$2:$BV$17,2,0),"")</f>
        <v/>
      </c>
      <c r="AZ58" s="26" t="n">
        <f aca="false">6+IF(Z58&lt;&gt;"",VLOOKUP(AH58,$BU$2:$BV$17,2,0),0)+IF(AA58&lt;&gt;"",VLOOKUP(AI58,$BU$2:$BV$17,2,0),0)+IF(AB58&lt;&gt;"",VLOOKUP(AJ58,$BU$2:$BV$17,2,0),0)+IF(AC58&lt;&gt;"",VLOOKUP(AK58,$BU$2:$BV$17,2,0),0)</f>
        <v>14</v>
      </c>
      <c r="BA58" s="26" t="n">
        <f aca="false">IF(Z58&lt;&gt;"",10,"")</f>
        <v>10</v>
      </c>
      <c r="BB58" s="26" t="n">
        <f aca="false">IF(AA58&lt;&gt;"",BA58+VLOOKUP(AH58,$BU$2:$BW$17,3,0),"")</f>
        <v>18</v>
      </c>
      <c r="BC58" s="26" t="str">
        <f aca="false">IF(AB58&lt;&gt;"",BB58+VLOOKUP(AI58,$BU$2:$BW$17,3,0),"")</f>
        <v/>
      </c>
      <c r="BD58" s="26" t="str">
        <f aca="false">IF(AC58&lt;&gt;"",BC58+VLOOKUP(AJ58,$BU$2:$BW$17,3,0),"")</f>
        <v/>
      </c>
      <c r="BE58" s="26" t="n">
        <f aca="false">10+IF(Z58&lt;&gt;"",VLOOKUP(AH58,$BU$2:$BW$17,3,0),0)+IF(AA58&lt;&gt;"",VLOOKUP(AI58,$BU$2:$BW$17,3,0),0)+IF(AB58&lt;&gt;"",VLOOKUP(AJ58,$BU$2:$BW$17,3,0),0)+IF(AC58&lt;&gt;"",VLOOKUP(AK58,$BU$2:$BW$17,3,0),0)</f>
        <v>26</v>
      </c>
      <c r="BF58" s="36" t="str">
        <f aca="false">IF(AV58&lt;&gt;"","#define "&amp;AQ58&amp;" "&amp;AV58&amp;"&lt;end&gt; ","")&amp;IF(AW58&lt;&gt;"","#define "&amp;AR58&amp;" "&amp;AW58&amp;"&lt;end&gt; ","")&amp;IF(AX58&lt;&gt;"","#define "&amp;AS58&amp;" "&amp;AX58&amp;"&lt;end&gt; ","")&amp;IF(AY58&lt;&gt;"","#define "&amp;AT58&amp;" "&amp;AY58&amp;"&lt;end&gt; ","")&amp;"#define "&amp;AU58&amp;" "&amp;AZ58&amp;"&lt;end&gt;"</f>
        <v>#define AOFF_I 6&lt;end&gt; #define AOFF_IA 10&lt;end&gt; #define ISIZ_IAA   14&lt;end&gt;</v>
      </c>
      <c r="BG58" s="36" t="str">
        <f aca="false">IF(BA58&lt;&gt;"","#define "&amp;AQ58&amp;" "&amp;BA58&amp;"&lt;end&gt; ","")&amp;IF(BB58&lt;&gt;"","#define "&amp;AR58&amp;" "&amp;BB58&amp;"&lt;end&gt; ","")&amp;IF(BC58&lt;&gt;"","#define "&amp;AS58&amp;" "&amp;BC58&amp;"&lt;end&gt; ","")&amp;IF(BD58&lt;&gt;"","#define "&amp;AT58&amp;" "&amp;BD58&amp;"&lt;end&gt; ","")&amp;"#define "&amp;AU58&amp;" "&amp;BE58&amp;"&lt;end&gt;"</f>
        <v>#define AOFF_I 10&lt;end&gt; #define AOFF_IA 18&lt;end&gt; #define ISIZ_IAA   26&lt;end&gt;</v>
      </c>
      <c r="BH58" s="22" t="str">
        <f aca="false">"INSTDECODE_"&amp;D58&amp;IF(D58&lt;&gt;0,"_"&amp;CONCATENATE(Z58,AA58,AB58,AC58)&amp;"_"&amp;CONCATENATE(AD58,AE58,AF58,AG58),"")</f>
        <v>INSTDECODE_2_LL_AA</v>
      </c>
      <c r="BI58" s="22" t="n">
        <f aca="false">LEN(BH58)</f>
        <v>18</v>
      </c>
      <c r="BJ58" s="22" t="str">
        <f aca="false">IF(Z58&lt;&gt;"","DECODE_"&amp;VLOOKUP(AD58,$CC:$CD,2,0)&amp;"("&amp;BJ$2&amp;","&amp;IF(K58="MR","REF",VLOOKUP(F58,$BR:$BS,2,0))&amp;",Cpu"&amp;PROPER(IF(K58="MR","REF",VLOOKUP(F58,$BR:$BS,2,0)))&amp;","&amp;AQ58&amp;"); ", "")</f>
        <v>DECODE_ADR(1,LON,CpuLon,AOFF_I); </v>
      </c>
      <c r="BK58" s="22" t="str">
        <f aca="false">IF(AA58&lt;&gt;"","DECODE_"&amp;VLOOKUP(AE58,$CC:$CD,2,0)&amp;"("&amp;BK$2&amp;","&amp;IF(L58="MR","REF",VLOOKUP(G58,$BR:$BS,2,0))&amp;",Cpu"&amp;PROPER(IF(L58="MR","REF",VLOOKUP(G58,$BR:$BS,2,0)))&amp;","&amp;AR58&amp;"); ", "")</f>
        <v>DECODE_ADR(2,LON,CpuLon,AOFF_IA); </v>
      </c>
      <c r="BL58" s="22" t="str">
        <f aca="false">IF(AB58&lt;&gt;"","DECODE_"&amp;VLOOKUP(AF58,$CC:$CD,2,0)&amp;"("&amp;BL$2&amp;","&amp;IF(M58="MR","REF",VLOOKUP(H58,$BR:$BS,2,0))&amp;",Cpu"&amp;PROPER(IF(M58="MR","REF",VLOOKUP(H58,$BR:$BS,2,0)))&amp;","&amp;AS58&amp;"); ", "")</f>
        <v/>
      </c>
      <c r="BM58" s="22" t="str">
        <f aca="false">IF(AC58&lt;&gt;"","DECODE_"&amp;VLOOKUP(AG58,$CC:$CD,2,0)&amp;"("&amp;BM$2&amp;","&amp;IF(N58="MR","REF",VLOOKUP(I58,$BR:$BS,2,0))&amp;",Cpu"&amp;PROPER(IF(N58="MR","REF",VLOOKUP(I58,$BR:$BS,2,0)))&amp;","&amp;AT58&amp;"); ", "")</f>
        <v/>
      </c>
      <c r="BN58" s="22" t="str">
        <f aca="false">IF(ISERROR(VLOOKUP(BO58,BO$2:BO57,1,0))=0,"X","")</f>
        <v>X</v>
      </c>
      <c r="BO58" s="22" t="str">
        <f aca="false">SUBSTITUTE("#define "&amp;BH58&amp;REPT(" ",28-LEN(BH58))&amp;BJ58&amp;BK58&amp;BL58&amp;BM58,"%","D")</f>
        <v>#define INSTDECODE_2_LL_AA          DECODE_ADR(1,LON,CpuLon,AOFF_I); DECODE_ADR(2,LON,CpuLon,AOFF_IA); </v>
      </c>
      <c r="BP58" s="22" t="str">
        <f aca="false">"#define "&amp;SUBSTITUTE(BH58,"INSTDECODE_",IF(P58="X","JMP_","")&amp;IF(Q58="X","CONST_","")&amp;"INSTEND_")&amp;IF(Q58="X",REPT(" ",20-LEN(BH58)),IF(P58="X",REPT(" ",22-LEN(BH58)),REPT(" ",26-LEN(BH58))))&amp;" "&amp;IF(P58="X","","IP+="&amp;TRIM(AU58)&amp;"; "&amp;REPT(" ",10-LEN(TRIM(AU58))))&amp;IF(Q58="X","CONST_INST_DISPATCH;","PROG_INST_DISPATCH;")</f>
        <v>#define INSTEND_2_LL_AA         IP+=ISIZ_IAA;   PROG_INST_DISPATCH;</v>
      </c>
      <c r="BQ58" s="22" t="str">
        <f aca="false">""</f>
        <v/>
      </c>
    </row>
    <row r="59" customFormat="false" ht="15.95" hidden="false" customHeight="true" outlineLevel="0" collapsed="false">
      <c r="A59" s="22" t="s">
        <v>557</v>
      </c>
      <c r="B59" s="22" t="s">
        <v>239</v>
      </c>
      <c r="C59" s="26" t="s">
        <v>29</v>
      </c>
      <c r="D59" s="27" t="n">
        <f aca="false">4-COUNTIF(F59:I59,".")</f>
        <v>3</v>
      </c>
      <c r="E59" s="27" t="str">
        <f aca="false">IF(ISERROR(SEARCH("Z",F59&amp;G59&amp;H59&amp;I59))=0,"X","-")</f>
        <v>-</v>
      </c>
      <c r="F59" s="26" t="s">
        <v>452</v>
      </c>
      <c r="G59" s="26" t="s">
        <v>452</v>
      </c>
      <c r="H59" s="26" t="s">
        <v>452</v>
      </c>
      <c r="I59" s="26" t="s">
        <v>28</v>
      </c>
      <c r="J59" s="27" t="str">
        <f aca="false">IF(OR(ISERROR(SEARCH(MID($J$2,1,1),F59&amp;G59&amp;H59&amp;I59))=0,ISERROR(SEARCH(MID($J$2,2,1),F59&amp;G59&amp;H59&amp;I59))=0),"X","-")</f>
        <v>-</v>
      </c>
      <c r="K59" s="26" t="s">
        <v>453</v>
      </c>
      <c r="L59" s="26" t="s">
        <v>453</v>
      </c>
      <c r="M59" s="26" t="s">
        <v>453</v>
      </c>
      <c r="N59" s="26" t="s">
        <v>28</v>
      </c>
      <c r="O59" s="28" t="str">
        <f aca="false">IF(OR(K59=$O$2,L59=$O$2,M59=$O$2,N59=$O$2),"X","-")</f>
        <v>-</v>
      </c>
      <c r="R59" s="22" t="s">
        <v>562</v>
      </c>
      <c r="S59" s="22" t="s">
        <v>9</v>
      </c>
      <c r="T59" s="22" t="s">
        <v>455</v>
      </c>
      <c r="U59" s="22" t="s">
        <v>455</v>
      </c>
      <c r="W59" s="30" t="str">
        <f aca="false">SUBSTITUTE(SUBSTITUTE(IF(AND(F59="%",K59&lt;&gt;"AD",K59&lt;&gt;"MR"),"Error1","Ok")&amp;" "&amp;IF(AND(G59="%",L59&lt;&gt;"AD",L59&lt;&gt;"MR"),"Error2","Ok")&amp;" "&amp;IF(AND(H59="%",M59&lt;&gt;"AD",M59&lt;&gt;"MR"),"Error3","Ok")&amp;" "&amp;IF(AND(I59="%",N59&lt;&gt;"AD",N59&lt;&gt;"MR"),"Error4","Ok"),"Ok Ok Ok Ok","Passed"),"Ok","")</f>
        <v>Passed</v>
      </c>
      <c r="X59" s="28" t="str">
        <f aca="false">IF(W59&lt;&gt;"Passed","--- Error ---",SUBSTITUTE(SUBSTITUTE(SUBSTITUTE(SUBSTITUTE(SUBSTITUTE(SUBSTITUTE(SUBSTITUTE(SUBSTITUTE(SUBSTITUTE(SUBSTITUTE(SUBSTITUTE(SUBSTITUTE(SUBSTITUTE(SUBSTITUTE(SUBSTITUTE(SUBSTITUTE(SUBSTITUTE(SUBSTITUTE($X$1, "&lt;mnemonic&gt;",""""&amp;B59&amp;""""&amp;REPT(" ",5-LEN(B59))), "&lt;argnr&gt;",D59), "&lt;type1&gt;",VLOOKUP(F59,BR:BZ,9,0)), "&lt;type2&gt;",VLOOKUP(G59,BR:BZ,9,0)), "&lt;type3&gt;",VLOOKUP(H59,BR:BZ,9,0)), "&lt;type4&gt;",VLOOKUP(I59,BR:BZ,9,0)), "&lt;mode1&gt;",VLOOKUP(K59, CB:CG,6,0)),"&lt;mode2&gt;",VLOOKUP(L59,CB:CG,6,0)),"&lt;mode3&gt;",VLOOKUP(M59,CB:CG,6,0)),"&lt;mode4&gt;",VLOOKUP(N59,CB:CG,6,0)), "."," "), "&lt;desc&gt;",R59), "&lt;size&gt;",AU59), "&lt;comma&gt;",IF(B60=""," ",",")),"&lt;off1&gt;",IF(AQ59&lt;&gt;"",AQ59,"0"&amp;REPT(" ",5+AQ$1-1))),"&lt;off2&gt;",IF(AR59&lt;&gt;"",AR59,"0"&amp;REPT(" ",5+AR$1-1))),"&lt;off3&gt;",IF(AS59&lt;&gt;"",AS59,"0"&amp;REPT(" ",5+AS$1-1))),"&lt;off4&gt;",IF(AT59&lt;&gt;"",AT59,"0"&amp;REPT(" ",5+AT$1-1))))</f>
        <v>{ "BANDc",3, ISIZ_IAAA , {CpuDataType::Char     ,CpuDataType::Char     ,CpuDataType::Char     ,(CpuDataType)0        }, {_AmdAddr,_AmdAddr,_AmdAddr,_AmdNull}, {AOFF_I,AOFF_IA,AOFF_IAA,0        } }, //Bitwise and (Char)</v>
      </c>
      <c r="Y59" s="31" t="s">
        <v>28</v>
      </c>
      <c r="Z59" s="22" t="str">
        <f aca="false">IF(F59&lt;&gt;".",IF(K59="MR","R",VLOOKUP(F59,$BR:$BT,3,0)),"")</f>
        <v>C</v>
      </c>
      <c r="AA59" s="22" t="str">
        <f aca="false">IF(G59&lt;&gt;".",IF(L59="MR","R",VLOOKUP(G59,$BR:$BT,3,0)),"")</f>
        <v>C</v>
      </c>
      <c r="AB59" s="22" t="str">
        <f aca="false">IF(H59&lt;&gt;".",IF(M59="MR","R",VLOOKUP(H59,$BR:$BT,3,0)),"")</f>
        <v>C</v>
      </c>
      <c r="AC59" s="22" t="str">
        <f aca="false">IF(I59&lt;&gt;".",IF(N59="MR","R",VLOOKUP(I59,$BR:$BT,3,0)),"")</f>
        <v/>
      </c>
      <c r="AD59" s="22" t="str">
        <f aca="false">IF(F59&lt;&gt;".",VLOOKUP(K59,$CB:$CC,2,0),"")</f>
        <v>A</v>
      </c>
      <c r="AE59" s="22" t="str">
        <f aca="false">IF(G59&lt;&gt;".",VLOOKUP(L59,$CB:$CC,2,0),"")</f>
        <v>A</v>
      </c>
      <c r="AF59" s="22" t="str">
        <f aca="false">IF(H59&lt;&gt;".",VLOOKUP(M59,$CB:$CC,2,0),"")</f>
        <v>A</v>
      </c>
      <c r="AG59" s="22" t="str">
        <f aca="false">IF(I59&lt;&gt;".",VLOOKUP(N59,$CB:$CC,2,0),"")</f>
        <v/>
      </c>
      <c r="AH59" s="22" t="str">
        <f aca="false">IF(AD59&lt;&gt;"",IF(OR(AD59="A",AD59="I"),"SZA",VLOOKUP(Z59,$BT$3:$BU$16,2,0)),"")</f>
        <v>SZA</v>
      </c>
      <c r="AI59" s="22" t="str">
        <f aca="false">IF(AE59&lt;&gt;"",IF(OR(AE59="A",AE59="I"),"SZA",VLOOKUP(AA59,$BT$3:$BU$16,2,0)),"")</f>
        <v>SZA</v>
      </c>
      <c r="AJ59" s="22" t="str">
        <f aca="false">IF(AF59&lt;&gt;"",IF(OR(AF59="A",AF59="I"),"SZA",VLOOKUP(AB59,$BT$3:$BU$16,2,0)),"")</f>
        <v>SZA</v>
      </c>
      <c r="AK59" s="22" t="str">
        <f aca="false">IF(AG59&lt;&gt;"",IF(OR(AG59="A",AG59="I"),"SZA",VLOOKUP(AC59,$BT$3:$BU$16,2,0)),"")</f>
        <v/>
      </c>
      <c r="AL59" s="22" t="str">
        <f aca="false">IF(AD59&lt;&gt;"","I","")</f>
        <v>I</v>
      </c>
      <c r="AM59" s="22" t="str">
        <f aca="false">SUBSTITUTE(IF(AE59&lt;&gt;"",AL59&amp;"+"&amp;AH59,""),"+SZ","")</f>
        <v>IA</v>
      </c>
      <c r="AN59" s="22" t="str">
        <f aca="false">SUBSTITUTE(IF(AF59&lt;&gt;"",AM59&amp;"+"&amp;AI59,""),"+SZ","")</f>
        <v>IAA</v>
      </c>
      <c r="AO59" s="22" t="str">
        <f aca="false">SUBSTITUTE(IF(AG59&lt;&gt;"",AN59&amp;"+"&amp;AJ59,""),"+SZ","")</f>
        <v/>
      </c>
      <c r="AP59" s="22" t="str">
        <f aca="false">SUBSTITUTE("I"&amp;IF(AH59&lt;&gt;"","+"&amp;AH59,"")&amp;IF(AI59&lt;&gt;"","+"&amp;AI59,"")&amp;IF(AJ59&lt;&gt;"","+"&amp;AJ59,"")&amp;IF(AK59&lt;&gt;"","+"&amp;AK59,""),"+SZ","")</f>
        <v>IAAA</v>
      </c>
      <c r="AQ59" s="22" t="str">
        <f aca="false">IF(Z59&lt;&gt;"","AOFF_"&amp;AL59&amp;REPT(" ",AQ$1-LEN(AL59)),"")</f>
        <v>AOFF_I</v>
      </c>
      <c r="AR59" s="22" t="str">
        <f aca="false">IF(AA59&lt;&gt;"","AOFF_"&amp;AM59&amp;REPT(" ",AR$1-LEN(AM59)),"")</f>
        <v>AOFF_IA</v>
      </c>
      <c r="AS59" s="22" t="str">
        <f aca="false">IF(AB59&lt;&gt;"","AOFF_"&amp;AN59&amp;REPT(" ",AS$1-LEN(AN59)),"")</f>
        <v>AOFF_IAA</v>
      </c>
      <c r="AT59" s="22" t="str">
        <f aca="false">IF(AC59&lt;&gt;"","AOFF_"&amp;AO59&amp;REPT(" ",AT$1-LEN(AO59)),"")</f>
        <v/>
      </c>
      <c r="AU59" s="22" t="str">
        <f aca="false">"ISIZ_"&amp;AP59&amp;REPT(" ",$AU$1-LEN(AP59))</f>
        <v>ISIZ_IAAA </v>
      </c>
      <c r="AV59" s="26" t="n">
        <f aca="false">IF(Z59&lt;&gt;"",6,"")</f>
        <v>6</v>
      </c>
      <c r="AW59" s="26" t="n">
        <f aca="false">IF(AA59&lt;&gt;"",AV59+VLOOKUP(AH59,$BU$2:$BV$17,2,0),"")</f>
        <v>10</v>
      </c>
      <c r="AX59" s="26" t="n">
        <f aca="false">IF(AB59&lt;&gt;"",AW59+VLOOKUP(AI59,$BU$2:$BV$17,2,0),"")</f>
        <v>14</v>
      </c>
      <c r="AY59" s="26" t="str">
        <f aca="false">IF(AC59&lt;&gt;"",AX59+VLOOKUP(AJ59,$BU$2:$BV$17,2,0),"")</f>
        <v/>
      </c>
      <c r="AZ59" s="26" t="n">
        <f aca="false">6+IF(Z59&lt;&gt;"",VLOOKUP(AH59,$BU$2:$BV$17,2,0),0)+IF(AA59&lt;&gt;"",VLOOKUP(AI59,$BU$2:$BV$17,2,0),0)+IF(AB59&lt;&gt;"",VLOOKUP(AJ59,$BU$2:$BV$17,2,0),0)+IF(AC59&lt;&gt;"",VLOOKUP(AK59,$BU$2:$BV$17,2,0),0)</f>
        <v>18</v>
      </c>
      <c r="BA59" s="26" t="n">
        <f aca="false">IF(Z59&lt;&gt;"",10,"")</f>
        <v>10</v>
      </c>
      <c r="BB59" s="26" t="n">
        <f aca="false">IF(AA59&lt;&gt;"",BA59+VLOOKUP(AH59,$BU$2:$BW$17,3,0),"")</f>
        <v>18</v>
      </c>
      <c r="BC59" s="26" t="n">
        <f aca="false">IF(AB59&lt;&gt;"",BB59+VLOOKUP(AI59,$BU$2:$BW$17,3,0),"")</f>
        <v>26</v>
      </c>
      <c r="BD59" s="26" t="str">
        <f aca="false">IF(AC59&lt;&gt;"",BC59+VLOOKUP(AJ59,$BU$2:$BW$17,3,0),"")</f>
        <v/>
      </c>
      <c r="BE59" s="26" t="n">
        <f aca="false">10+IF(Z59&lt;&gt;"",VLOOKUP(AH59,$BU$2:$BW$17,3,0),0)+IF(AA59&lt;&gt;"",VLOOKUP(AI59,$BU$2:$BW$17,3,0),0)+IF(AB59&lt;&gt;"",VLOOKUP(AJ59,$BU$2:$BW$17,3,0),0)+IF(AC59&lt;&gt;"",VLOOKUP(AK59,$BU$2:$BW$17,3,0),0)</f>
        <v>34</v>
      </c>
      <c r="BF59" s="36" t="str">
        <f aca="false">IF(AV59&lt;&gt;"","#define "&amp;AQ59&amp;" "&amp;AV59&amp;"&lt;end&gt; ","")&amp;IF(AW59&lt;&gt;"","#define "&amp;AR59&amp;" "&amp;AW59&amp;"&lt;end&gt; ","")&amp;IF(AX59&lt;&gt;"","#define "&amp;AS59&amp;" "&amp;AX59&amp;"&lt;end&gt; ","")&amp;IF(AY59&lt;&gt;"","#define "&amp;AT59&amp;" "&amp;AY59&amp;"&lt;end&gt; ","")&amp;"#define "&amp;AU59&amp;" "&amp;AZ59&amp;"&lt;end&gt;"</f>
        <v>#define AOFF_I 6&lt;end&gt; #define AOFF_IA 10&lt;end&gt; #define AOFF_IAA 14&lt;end&gt; #define ISIZ_IAAA  18&lt;end&gt;</v>
      </c>
      <c r="BG59" s="36" t="str">
        <f aca="false">IF(BA59&lt;&gt;"","#define "&amp;AQ59&amp;" "&amp;BA59&amp;"&lt;end&gt; ","")&amp;IF(BB59&lt;&gt;"","#define "&amp;AR59&amp;" "&amp;BB59&amp;"&lt;end&gt; ","")&amp;IF(BC59&lt;&gt;"","#define "&amp;AS59&amp;" "&amp;BC59&amp;"&lt;end&gt; ","")&amp;IF(BD59&lt;&gt;"","#define "&amp;AT59&amp;" "&amp;BD59&amp;"&lt;end&gt; ","")&amp;"#define "&amp;AU59&amp;" "&amp;BE59&amp;"&lt;end&gt;"</f>
        <v>#define AOFF_I 10&lt;end&gt; #define AOFF_IA 18&lt;end&gt; #define AOFF_IAA 26&lt;end&gt; #define ISIZ_IAAA  34&lt;end&gt;</v>
      </c>
      <c r="BH59" s="22" t="str">
        <f aca="false">"INSTDECODE_"&amp;D59&amp;IF(D59&lt;&gt;0,"_"&amp;CONCATENATE(Z59,AA59,AB59,AC59)&amp;"_"&amp;CONCATENATE(AD59,AE59,AF59,AG59),"")</f>
        <v>INSTDECODE_3_CCC_AAA</v>
      </c>
      <c r="BI59" s="22" t="n">
        <f aca="false">LEN(BH59)</f>
        <v>20</v>
      </c>
      <c r="BJ59" s="22" t="str">
        <f aca="false">IF(Z59&lt;&gt;"","DECODE_"&amp;VLOOKUP(AD59,$CC:$CD,2,0)&amp;"("&amp;BJ$2&amp;","&amp;IF(K59="MR","REF",VLOOKUP(F59,$BR:$BS,2,0))&amp;",Cpu"&amp;PROPER(IF(K59="MR","REF",VLOOKUP(F59,$BR:$BS,2,0)))&amp;","&amp;AQ59&amp;"); ", "")</f>
        <v>DECODE_ADR(1,CHR,CpuChr,AOFF_I); </v>
      </c>
      <c r="BK59" s="22" t="str">
        <f aca="false">IF(AA59&lt;&gt;"","DECODE_"&amp;VLOOKUP(AE59,$CC:$CD,2,0)&amp;"("&amp;BK$2&amp;","&amp;IF(L59="MR","REF",VLOOKUP(G59,$BR:$BS,2,0))&amp;",Cpu"&amp;PROPER(IF(L59="MR","REF",VLOOKUP(G59,$BR:$BS,2,0)))&amp;","&amp;AR59&amp;"); ", "")</f>
        <v>DECODE_ADR(2,CHR,CpuChr,AOFF_IA); </v>
      </c>
      <c r="BL59" s="22" t="str">
        <f aca="false">IF(AB59&lt;&gt;"","DECODE_"&amp;VLOOKUP(AF59,$CC:$CD,2,0)&amp;"("&amp;BL$2&amp;","&amp;IF(M59="MR","REF",VLOOKUP(H59,$BR:$BS,2,0))&amp;",Cpu"&amp;PROPER(IF(M59="MR","REF",VLOOKUP(H59,$BR:$BS,2,0)))&amp;","&amp;AS59&amp;"); ", "")</f>
        <v>DECODE_ADR(3,CHR,CpuChr,AOFF_IAA); </v>
      </c>
      <c r="BM59" s="22" t="str">
        <f aca="false">IF(AC59&lt;&gt;"","DECODE_"&amp;VLOOKUP(AG59,$CC:$CD,2,0)&amp;"("&amp;BM$2&amp;","&amp;IF(N59="MR","REF",VLOOKUP(I59,$BR:$BS,2,0))&amp;",Cpu"&amp;PROPER(IF(N59="MR","REF",VLOOKUP(I59,$BR:$BS,2,0)))&amp;","&amp;AT59&amp;"); ", "")</f>
        <v/>
      </c>
      <c r="BN59" s="22" t="str">
        <f aca="false">IF(ISERROR(VLOOKUP(BO59,BO$2:BO58,1,0))=0,"X","")</f>
        <v>X</v>
      </c>
      <c r="BO59" s="22" t="str">
        <f aca="false">SUBSTITUTE("#define "&amp;BH59&amp;REPT(" ",28-LEN(BH59))&amp;BJ59&amp;BK59&amp;BL59&amp;BM59,"%","D")</f>
        <v>#define INSTDECODE_3_CCC_AAA        DECODE_ADR(1,CHR,CpuChr,AOFF_I); DECODE_ADR(2,CHR,CpuChr,AOFF_IA); DECODE_ADR(3,CHR,CpuChr,AOFF_IAA); </v>
      </c>
      <c r="BP59" s="22" t="str">
        <f aca="false">"#define "&amp;SUBSTITUTE(BH59,"INSTDECODE_",IF(P59="X","JMP_","")&amp;IF(Q59="X","CONST_","")&amp;"INSTEND_")&amp;IF(Q59="X",REPT(" ",20-LEN(BH59)),IF(P59="X",REPT(" ",22-LEN(BH59)),REPT(" ",26-LEN(BH59))))&amp;" "&amp;IF(P59="X","","IP+="&amp;TRIM(AU59)&amp;"; "&amp;REPT(" ",10-LEN(TRIM(AU59))))&amp;IF(Q59="X","CONST_INST_DISPATCH;","PROG_INST_DISPATCH;")</f>
        <v>#define INSTEND_3_CCC_AAA       IP+=ISIZ_IAAA;  PROG_INST_DISPATCH;</v>
      </c>
      <c r="BQ59" s="22" t="str">
        <f aca="false">""</f>
        <v/>
      </c>
    </row>
    <row r="60" customFormat="false" ht="15.95" hidden="false" customHeight="true" outlineLevel="0" collapsed="false">
      <c r="A60" s="22" t="s">
        <v>557</v>
      </c>
      <c r="B60" s="22" t="s">
        <v>240</v>
      </c>
      <c r="C60" s="26" t="s">
        <v>29</v>
      </c>
      <c r="D60" s="27" t="n">
        <f aca="false">4-COUNTIF(F60:I60,".")</f>
        <v>3</v>
      </c>
      <c r="E60" s="27" t="str">
        <f aca="false">IF(ISERROR(SEARCH("Z",F60&amp;G60&amp;H60&amp;I60))=0,"X","-")</f>
        <v>-</v>
      </c>
      <c r="F60" s="26" t="s">
        <v>463</v>
      </c>
      <c r="G60" s="26" t="s">
        <v>463</v>
      </c>
      <c r="H60" s="26" t="s">
        <v>463</v>
      </c>
      <c r="I60" s="26" t="s">
        <v>28</v>
      </c>
      <c r="J60" s="27" t="str">
        <f aca="false">IF(OR(ISERROR(SEARCH(MID($J$2,1,1),F60&amp;G60&amp;H60&amp;I60))=0,ISERROR(SEARCH(MID($J$2,2,1),F60&amp;G60&amp;H60&amp;I60))=0),"X","-")</f>
        <v>-</v>
      </c>
      <c r="K60" s="26" t="s">
        <v>453</v>
      </c>
      <c r="L60" s="26" t="s">
        <v>453</v>
      </c>
      <c r="M60" s="26" t="s">
        <v>453</v>
      </c>
      <c r="N60" s="26" t="s">
        <v>28</v>
      </c>
      <c r="O60" s="28" t="str">
        <f aca="false">IF(OR(K60=$O$2,L60=$O$2,M60=$O$2,N60=$O$2),"X","-")</f>
        <v>-</v>
      </c>
      <c r="R60" s="22" t="s">
        <v>563</v>
      </c>
      <c r="S60" s="22" t="s">
        <v>9</v>
      </c>
      <c r="T60" s="22" t="s">
        <v>455</v>
      </c>
      <c r="U60" s="22" t="s">
        <v>455</v>
      </c>
      <c r="W60" s="30" t="str">
        <f aca="false">SUBSTITUTE(SUBSTITUTE(IF(AND(F60="%",K60&lt;&gt;"AD",K60&lt;&gt;"MR"),"Error1","Ok")&amp;" "&amp;IF(AND(G60="%",L60&lt;&gt;"AD",L60&lt;&gt;"MR"),"Error2","Ok")&amp;" "&amp;IF(AND(H60="%",M60&lt;&gt;"AD",M60&lt;&gt;"MR"),"Error3","Ok")&amp;" "&amp;IF(AND(I60="%",N60&lt;&gt;"AD",N60&lt;&gt;"MR"),"Error4","Ok"),"Ok Ok Ok Ok","Passed"),"Ok","")</f>
        <v>Passed</v>
      </c>
      <c r="X60" s="28" t="str">
        <f aca="false">IF(W60&lt;&gt;"Passed","--- Error ---",SUBSTITUTE(SUBSTITUTE(SUBSTITUTE(SUBSTITUTE(SUBSTITUTE(SUBSTITUTE(SUBSTITUTE(SUBSTITUTE(SUBSTITUTE(SUBSTITUTE(SUBSTITUTE(SUBSTITUTE(SUBSTITUTE(SUBSTITUTE(SUBSTITUTE(SUBSTITUTE(SUBSTITUTE(SUBSTITUTE($X$1, "&lt;mnemonic&gt;",""""&amp;B60&amp;""""&amp;REPT(" ",5-LEN(B60))), "&lt;argnr&gt;",D60), "&lt;type1&gt;",VLOOKUP(F60,BR:BZ,9,0)), "&lt;type2&gt;",VLOOKUP(G60,BR:BZ,9,0)), "&lt;type3&gt;",VLOOKUP(H60,BR:BZ,9,0)), "&lt;type4&gt;",VLOOKUP(I60,BR:BZ,9,0)), "&lt;mode1&gt;",VLOOKUP(K60, CB:CG,6,0)),"&lt;mode2&gt;",VLOOKUP(L60,CB:CG,6,0)),"&lt;mode3&gt;",VLOOKUP(M60,CB:CG,6,0)),"&lt;mode4&gt;",VLOOKUP(N60,CB:CG,6,0)), "."," "), "&lt;desc&gt;",R60), "&lt;size&gt;",AU60), "&lt;comma&gt;",IF(B61=""," ",",")),"&lt;off1&gt;",IF(AQ60&lt;&gt;"",AQ60,"0"&amp;REPT(" ",5+AQ$1-1))),"&lt;off2&gt;",IF(AR60&lt;&gt;"",AR60,"0"&amp;REPT(" ",5+AR$1-1))),"&lt;off3&gt;",IF(AS60&lt;&gt;"",AS60,"0"&amp;REPT(" ",5+AS$1-1))),"&lt;off4&gt;",IF(AT60&lt;&gt;"",AT60,"0"&amp;REPT(" ",5+AT$1-1))))</f>
        <v>{ "BANDw",3, ISIZ_IAAA , {CpuDataType::Short    ,CpuDataType::Short    ,CpuDataType::Short    ,(CpuDataType)0        }, {_AmdAddr,_AmdAddr,_AmdAddr,_AmdNull}, {AOFF_I,AOFF_IA,AOFF_IAA,0        } }, //Bitwise and (Short)</v>
      </c>
      <c r="Y60" s="31" t="s">
        <v>28</v>
      </c>
      <c r="Z60" s="22" t="str">
        <f aca="false">IF(F60&lt;&gt;".",IF(K60="MR","R",VLOOKUP(F60,$BR:$BT,3,0)),"")</f>
        <v>W</v>
      </c>
      <c r="AA60" s="22" t="str">
        <f aca="false">IF(G60&lt;&gt;".",IF(L60="MR","R",VLOOKUP(G60,$BR:$BT,3,0)),"")</f>
        <v>W</v>
      </c>
      <c r="AB60" s="22" t="str">
        <f aca="false">IF(H60&lt;&gt;".",IF(M60="MR","R",VLOOKUP(H60,$BR:$BT,3,0)),"")</f>
        <v>W</v>
      </c>
      <c r="AC60" s="22" t="str">
        <f aca="false">IF(I60&lt;&gt;".",IF(N60="MR","R",VLOOKUP(I60,$BR:$BT,3,0)),"")</f>
        <v/>
      </c>
      <c r="AD60" s="22" t="str">
        <f aca="false">IF(F60&lt;&gt;".",VLOOKUP(K60,$CB:$CC,2,0),"")</f>
        <v>A</v>
      </c>
      <c r="AE60" s="22" t="str">
        <f aca="false">IF(G60&lt;&gt;".",VLOOKUP(L60,$CB:$CC,2,0),"")</f>
        <v>A</v>
      </c>
      <c r="AF60" s="22" t="str">
        <f aca="false">IF(H60&lt;&gt;".",VLOOKUP(M60,$CB:$CC,2,0),"")</f>
        <v>A</v>
      </c>
      <c r="AG60" s="22" t="str">
        <f aca="false">IF(I60&lt;&gt;".",VLOOKUP(N60,$CB:$CC,2,0),"")</f>
        <v/>
      </c>
      <c r="AH60" s="22" t="str">
        <f aca="false">IF(AD60&lt;&gt;"",IF(OR(AD60="A",AD60="I"),"SZA",VLOOKUP(Z60,$BT$3:$BU$16,2,0)),"")</f>
        <v>SZA</v>
      </c>
      <c r="AI60" s="22" t="str">
        <f aca="false">IF(AE60&lt;&gt;"",IF(OR(AE60="A",AE60="I"),"SZA",VLOOKUP(AA60,$BT$3:$BU$16,2,0)),"")</f>
        <v>SZA</v>
      </c>
      <c r="AJ60" s="22" t="str">
        <f aca="false">IF(AF60&lt;&gt;"",IF(OR(AF60="A",AF60="I"),"SZA",VLOOKUP(AB60,$BT$3:$BU$16,2,0)),"")</f>
        <v>SZA</v>
      </c>
      <c r="AK60" s="22" t="str">
        <f aca="false">IF(AG60&lt;&gt;"",IF(OR(AG60="A",AG60="I"),"SZA",VLOOKUP(AC60,$BT$3:$BU$16,2,0)),"")</f>
        <v/>
      </c>
      <c r="AL60" s="22" t="str">
        <f aca="false">IF(AD60&lt;&gt;"","I","")</f>
        <v>I</v>
      </c>
      <c r="AM60" s="22" t="str">
        <f aca="false">SUBSTITUTE(IF(AE60&lt;&gt;"",AL60&amp;"+"&amp;AH60,""),"+SZ","")</f>
        <v>IA</v>
      </c>
      <c r="AN60" s="22" t="str">
        <f aca="false">SUBSTITUTE(IF(AF60&lt;&gt;"",AM60&amp;"+"&amp;AI60,""),"+SZ","")</f>
        <v>IAA</v>
      </c>
      <c r="AO60" s="22" t="str">
        <f aca="false">SUBSTITUTE(IF(AG60&lt;&gt;"",AN60&amp;"+"&amp;AJ60,""),"+SZ","")</f>
        <v/>
      </c>
      <c r="AP60" s="22" t="str">
        <f aca="false">SUBSTITUTE("I"&amp;IF(AH60&lt;&gt;"","+"&amp;AH60,"")&amp;IF(AI60&lt;&gt;"","+"&amp;AI60,"")&amp;IF(AJ60&lt;&gt;"","+"&amp;AJ60,"")&amp;IF(AK60&lt;&gt;"","+"&amp;AK60,""),"+SZ","")</f>
        <v>IAAA</v>
      </c>
      <c r="AQ60" s="22" t="str">
        <f aca="false">IF(Z60&lt;&gt;"","AOFF_"&amp;AL60&amp;REPT(" ",AQ$1-LEN(AL60)),"")</f>
        <v>AOFF_I</v>
      </c>
      <c r="AR60" s="22" t="str">
        <f aca="false">IF(AA60&lt;&gt;"","AOFF_"&amp;AM60&amp;REPT(" ",AR$1-LEN(AM60)),"")</f>
        <v>AOFF_IA</v>
      </c>
      <c r="AS60" s="22" t="str">
        <f aca="false">IF(AB60&lt;&gt;"","AOFF_"&amp;AN60&amp;REPT(" ",AS$1-LEN(AN60)),"")</f>
        <v>AOFF_IAA</v>
      </c>
      <c r="AT60" s="22" t="str">
        <f aca="false">IF(AC60&lt;&gt;"","AOFF_"&amp;AO60&amp;REPT(" ",AT$1-LEN(AO60)),"")</f>
        <v/>
      </c>
      <c r="AU60" s="22" t="str">
        <f aca="false">"ISIZ_"&amp;AP60&amp;REPT(" ",$AU$1-LEN(AP60))</f>
        <v>ISIZ_IAAA </v>
      </c>
      <c r="AV60" s="26" t="n">
        <f aca="false">IF(Z60&lt;&gt;"",6,"")</f>
        <v>6</v>
      </c>
      <c r="AW60" s="26" t="n">
        <f aca="false">IF(AA60&lt;&gt;"",AV60+VLOOKUP(AH60,$BU$2:$BV$17,2,0),"")</f>
        <v>10</v>
      </c>
      <c r="AX60" s="26" t="n">
        <f aca="false">IF(AB60&lt;&gt;"",AW60+VLOOKUP(AI60,$BU$2:$BV$17,2,0),"")</f>
        <v>14</v>
      </c>
      <c r="AY60" s="26" t="str">
        <f aca="false">IF(AC60&lt;&gt;"",AX60+VLOOKUP(AJ60,$BU$2:$BV$17,2,0),"")</f>
        <v/>
      </c>
      <c r="AZ60" s="26" t="n">
        <f aca="false">6+IF(Z60&lt;&gt;"",VLOOKUP(AH60,$BU$2:$BV$17,2,0),0)+IF(AA60&lt;&gt;"",VLOOKUP(AI60,$BU$2:$BV$17,2,0),0)+IF(AB60&lt;&gt;"",VLOOKUP(AJ60,$BU$2:$BV$17,2,0),0)+IF(AC60&lt;&gt;"",VLOOKUP(AK60,$BU$2:$BV$17,2,0),0)</f>
        <v>18</v>
      </c>
      <c r="BA60" s="26" t="n">
        <f aca="false">IF(Z60&lt;&gt;"",10,"")</f>
        <v>10</v>
      </c>
      <c r="BB60" s="26" t="n">
        <f aca="false">IF(AA60&lt;&gt;"",BA60+VLOOKUP(AH60,$BU$2:$BW$17,3,0),"")</f>
        <v>18</v>
      </c>
      <c r="BC60" s="26" t="n">
        <f aca="false">IF(AB60&lt;&gt;"",BB60+VLOOKUP(AI60,$BU$2:$BW$17,3,0),"")</f>
        <v>26</v>
      </c>
      <c r="BD60" s="26" t="str">
        <f aca="false">IF(AC60&lt;&gt;"",BC60+VLOOKUP(AJ60,$BU$2:$BW$17,3,0),"")</f>
        <v/>
      </c>
      <c r="BE60" s="26" t="n">
        <f aca="false">10+IF(Z60&lt;&gt;"",VLOOKUP(AH60,$BU$2:$BW$17,3,0),0)+IF(AA60&lt;&gt;"",VLOOKUP(AI60,$BU$2:$BW$17,3,0),0)+IF(AB60&lt;&gt;"",VLOOKUP(AJ60,$BU$2:$BW$17,3,0),0)+IF(AC60&lt;&gt;"",VLOOKUP(AK60,$BU$2:$BW$17,3,0),0)</f>
        <v>34</v>
      </c>
      <c r="BF60" s="36" t="str">
        <f aca="false">IF(AV60&lt;&gt;"","#define "&amp;AQ60&amp;" "&amp;AV60&amp;"&lt;end&gt; ","")&amp;IF(AW60&lt;&gt;"","#define "&amp;AR60&amp;" "&amp;AW60&amp;"&lt;end&gt; ","")&amp;IF(AX60&lt;&gt;"","#define "&amp;AS60&amp;" "&amp;AX60&amp;"&lt;end&gt; ","")&amp;IF(AY60&lt;&gt;"","#define "&amp;AT60&amp;" "&amp;AY60&amp;"&lt;end&gt; ","")&amp;"#define "&amp;AU60&amp;" "&amp;AZ60&amp;"&lt;end&gt;"</f>
        <v>#define AOFF_I 6&lt;end&gt; #define AOFF_IA 10&lt;end&gt; #define AOFF_IAA 14&lt;end&gt; #define ISIZ_IAAA  18&lt;end&gt;</v>
      </c>
      <c r="BG60" s="36" t="str">
        <f aca="false">IF(BA60&lt;&gt;"","#define "&amp;AQ60&amp;" "&amp;BA60&amp;"&lt;end&gt; ","")&amp;IF(BB60&lt;&gt;"","#define "&amp;AR60&amp;" "&amp;BB60&amp;"&lt;end&gt; ","")&amp;IF(BC60&lt;&gt;"","#define "&amp;AS60&amp;" "&amp;BC60&amp;"&lt;end&gt; ","")&amp;IF(BD60&lt;&gt;"","#define "&amp;AT60&amp;" "&amp;BD60&amp;"&lt;end&gt; ","")&amp;"#define "&amp;AU60&amp;" "&amp;BE60&amp;"&lt;end&gt;"</f>
        <v>#define AOFF_I 10&lt;end&gt; #define AOFF_IA 18&lt;end&gt; #define AOFF_IAA 26&lt;end&gt; #define ISIZ_IAAA  34&lt;end&gt;</v>
      </c>
      <c r="BH60" s="22" t="str">
        <f aca="false">"INSTDECODE_"&amp;D60&amp;IF(D60&lt;&gt;0,"_"&amp;CONCATENATE(Z60,AA60,AB60,AC60)&amp;"_"&amp;CONCATENATE(AD60,AE60,AF60,AG60),"")</f>
        <v>INSTDECODE_3_WWW_AAA</v>
      </c>
      <c r="BI60" s="22" t="n">
        <f aca="false">LEN(BH60)</f>
        <v>20</v>
      </c>
      <c r="BJ60" s="22" t="str">
        <f aca="false">IF(Z60&lt;&gt;"","DECODE_"&amp;VLOOKUP(AD60,$CC:$CD,2,0)&amp;"("&amp;BJ$2&amp;","&amp;IF(K60="MR","REF",VLOOKUP(F60,$BR:$BS,2,0))&amp;",Cpu"&amp;PROPER(IF(K60="MR","REF",VLOOKUP(F60,$BR:$BS,2,0)))&amp;","&amp;AQ60&amp;"); ", "")</f>
        <v>DECODE_ADR(1,SHR,CpuShr,AOFF_I); </v>
      </c>
      <c r="BK60" s="22" t="str">
        <f aca="false">IF(AA60&lt;&gt;"","DECODE_"&amp;VLOOKUP(AE60,$CC:$CD,2,0)&amp;"("&amp;BK$2&amp;","&amp;IF(L60="MR","REF",VLOOKUP(G60,$BR:$BS,2,0))&amp;",Cpu"&amp;PROPER(IF(L60="MR","REF",VLOOKUP(G60,$BR:$BS,2,0)))&amp;","&amp;AR60&amp;"); ", "")</f>
        <v>DECODE_ADR(2,SHR,CpuShr,AOFF_IA); </v>
      </c>
      <c r="BL60" s="22" t="str">
        <f aca="false">IF(AB60&lt;&gt;"","DECODE_"&amp;VLOOKUP(AF60,$CC:$CD,2,0)&amp;"("&amp;BL$2&amp;","&amp;IF(M60="MR","REF",VLOOKUP(H60,$BR:$BS,2,0))&amp;",Cpu"&amp;PROPER(IF(M60="MR","REF",VLOOKUP(H60,$BR:$BS,2,0)))&amp;","&amp;AS60&amp;"); ", "")</f>
        <v>DECODE_ADR(3,SHR,CpuShr,AOFF_IAA); </v>
      </c>
      <c r="BM60" s="22" t="str">
        <f aca="false">IF(AC60&lt;&gt;"","DECODE_"&amp;VLOOKUP(AG60,$CC:$CD,2,0)&amp;"("&amp;BM$2&amp;","&amp;IF(N60="MR","REF",VLOOKUP(I60,$BR:$BS,2,0))&amp;",Cpu"&amp;PROPER(IF(N60="MR","REF",VLOOKUP(I60,$BR:$BS,2,0)))&amp;","&amp;AT60&amp;"); ", "")</f>
        <v/>
      </c>
      <c r="BN60" s="22" t="str">
        <f aca="false">IF(ISERROR(VLOOKUP(BO60,BO$2:BO59,1,0))=0,"X","")</f>
        <v>X</v>
      </c>
      <c r="BO60" s="22" t="str">
        <f aca="false">SUBSTITUTE("#define "&amp;BH60&amp;REPT(" ",28-LEN(BH60))&amp;BJ60&amp;BK60&amp;BL60&amp;BM60,"%","D")</f>
        <v>#define INSTDECODE_3_WWW_AAA        DECODE_ADR(1,SHR,CpuShr,AOFF_I); DECODE_ADR(2,SHR,CpuShr,AOFF_IA); DECODE_ADR(3,SHR,CpuShr,AOFF_IAA); </v>
      </c>
      <c r="BP60" s="22" t="str">
        <f aca="false">"#define "&amp;SUBSTITUTE(BH60,"INSTDECODE_",IF(P60="X","JMP_","")&amp;IF(Q60="X","CONST_","")&amp;"INSTEND_")&amp;IF(Q60="X",REPT(" ",20-LEN(BH60)),IF(P60="X",REPT(" ",22-LEN(BH60)),REPT(" ",26-LEN(BH60))))&amp;" "&amp;IF(P60="X","","IP+="&amp;TRIM(AU60)&amp;"; "&amp;REPT(" ",10-LEN(TRIM(AU60))))&amp;IF(Q60="X","CONST_INST_DISPATCH;","PROG_INST_DISPATCH;")</f>
        <v>#define INSTEND_3_WWW_AAA       IP+=ISIZ_IAAA;  PROG_INST_DISPATCH;</v>
      </c>
      <c r="BQ60" s="22" t="str">
        <f aca="false">""</f>
        <v/>
      </c>
    </row>
    <row r="61" customFormat="false" ht="15.95" hidden="false" customHeight="true" outlineLevel="0" collapsed="false">
      <c r="A61" s="22" t="s">
        <v>557</v>
      </c>
      <c r="B61" s="22" t="s">
        <v>241</v>
      </c>
      <c r="C61" s="26" t="s">
        <v>29</v>
      </c>
      <c r="D61" s="27" t="n">
        <f aca="false">4-COUNTIF(F61:I61,".")</f>
        <v>3</v>
      </c>
      <c r="E61" s="27" t="str">
        <f aca="false">IF(ISERROR(SEARCH("Z",F61&amp;G61&amp;H61&amp;I61))=0,"X","-")</f>
        <v>-</v>
      </c>
      <c r="F61" s="26" t="s">
        <v>470</v>
      </c>
      <c r="G61" s="26" t="s">
        <v>470</v>
      </c>
      <c r="H61" s="26" t="s">
        <v>470</v>
      </c>
      <c r="I61" s="26" t="s">
        <v>28</v>
      </c>
      <c r="J61" s="27" t="str">
        <f aca="false">IF(OR(ISERROR(SEARCH(MID($J$2,1,1),F61&amp;G61&amp;H61&amp;I61))=0,ISERROR(SEARCH(MID($J$2,2,1),F61&amp;G61&amp;H61&amp;I61))=0),"X","-")</f>
        <v>-</v>
      </c>
      <c r="K61" s="26" t="s">
        <v>453</v>
      </c>
      <c r="L61" s="26" t="s">
        <v>453</v>
      </c>
      <c r="M61" s="26" t="s">
        <v>453</v>
      </c>
      <c r="N61" s="26" t="s">
        <v>28</v>
      </c>
      <c r="O61" s="28" t="str">
        <f aca="false">IF(OR(K61=$O$2,L61=$O$2,M61=$O$2,N61=$O$2),"X","-")</f>
        <v>-</v>
      </c>
      <c r="R61" s="22" t="s">
        <v>564</v>
      </c>
      <c r="S61" s="22" t="s">
        <v>9</v>
      </c>
      <c r="T61" s="22" t="s">
        <v>455</v>
      </c>
      <c r="U61" s="22" t="s">
        <v>455</v>
      </c>
      <c r="W61" s="30" t="str">
        <f aca="false">SUBSTITUTE(SUBSTITUTE(IF(AND(F61="%",K61&lt;&gt;"AD",K61&lt;&gt;"MR"),"Error1","Ok")&amp;" "&amp;IF(AND(G61="%",L61&lt;&gt;"AD",L61&lt;&gt;"MR"),"Error2","Ok")&amp;" "&amp;IF(AND(H61="%",M61&lt;&gt;"AD",M61&lt;&gt;"MR"),"Error3","Ok")&amp;" "&amp;IF(AND(I61="%",N61&lt;&gt;"AD",N61&lt;&gt;"MR"),"Error4","Ok"),"Ok Ok Ok Ok","Passed"),"Ok","")</f>
        <v>Passed</v>
      </c>
      <c r="X61" s="28" t="str">
        <f aca="false">IF(W61&lt;&gt;"Passed","--- Error ---",SUBSTITUTE(SUBSTITUTE(SUBSTITUTE(SUBSTITUTE(SUBSTITUTE(SUBSTITUTE(SUBSTITUTE(SUBSTITUTE(SUBSTITUTE(SUBSTITUTE(SUBSTITUTE(SUBSTITUTE(SUBSTITUTE(SUBSTITUTE(SUBSTITUTE(SUBSTITUTE(SUBSTITUTE(SUBSTITUTE($X$1, "&lt;mnemonic&gt;",""""&amp;B61&amp;""""&amp;REPT(" ",5-LEN(B61))), "&lt;argnr&gt;",D61), "&lt;type1&gt;",VLOOKUP(F61,BR:BZ,9,0)), "&lt;type2&gt;",VLOOKUP(G61,BR:BZ,9,0)), "&lt;type3&gt;",VLOOKUP(H61,BR:BZ,9,0)), "&lt;type4&gt;",VLOOKUP(I61,BR:BZ,9,0)), "&lt;mode1&gt;",VLOOKUP(K61, CB:CG,6,0)),"&lt;mode2&gt;",VLOOKUP(L61,CB:CG,6,0)),"&lt;mode3&gt;",VLOOKUP(M61,CB:CG,6,0)),"&lt;mode4&gt;",VLOOKUP(N61,CB:CG,6,0)), "."," "), "&lt;desc&gt;",R61), "&lt;size&gt;",AU61), "&lt;comma&gt;",IF(B62=""," ",",")),"&lt;off1&gt;",IF(AQ61&lt;&gt;"",AQ61,"0"&amp;REPT(" ",5+AQ$1-1))),"&lt;off2&gt;",IF(AR61&lt;&gt;"",AR61,"0"&amp;REPT(" ",5+AR$1-1))),"&lt;off3&gt;",IF(AS61&lt;&gt;"",AS61,"0"&amp;REPT(" ",5+AS$1-1))),"&lt;off4&gt;",IF(AT61&lt;&gt;"",AT61,"0"&amp;REPT(" ",5+AT$1-1))))</f>
        <v>{ "BANDi",3, ISIZ_IAAA , {CpuDataType::Integer  ,CpuDataType::Integer  ,CpuDataType::Integer  ,(CpuDataType)0        }, {_AmdAddr,_AmdAddr,_AmdAddr,_AmdNull}, {AOFF_I,AOFF_IA,AOFF_IAA,0        } }, //Bitwise and (Integer)</v>
      </c>
      <c r="Y61" s="31" t="s">
        <v>28</v>
      </c>
      <c r="Z61" s="22" t="str">
        <f aca="false">IF(F61&lt;&gt;".",IF(K61="MR","R",VLOOKUP(F61,$BR:$BT,3,0)),"")</f>
        <v>I</v>
      </c>
      <c r="AA61" s="22" t="str">
        <f aca="false">IF(G61&lt;&gt;".",IF(L61="MR","R",VLOOKUP(G61,$BR:$BT,3,0)),"")</f>
        <v>I</v>
      </c>
      <c r="AB61" s="22" t="str">
        <f aca="false">IF(H61&lt;&gt;".",IF(M61="MR","R",VLOOKUP(H61,$BR:$BT,3,0)),"")</f>
        <v>I</v>
      </c>
      <c r="AC61" s="22" t="str">
        <f aca="false">IF(I61&lt;&gt;".",IF(N61="MR","R",VLOOKUP(I61,$BR:$BT,3,0)),"")</f>
        <v/>
      </c>
      <c r="AD61" s="22" t="str">
        <f aca="false">IF(F61&lt;&gt;".",VLOOKUP(K61,$CB:$CC,2,0),"")</f>
        <v>A</v>
      </c>
      <c r="AE61" s="22" t="str">
        <f aca="false">IF(G61&lt;&gt;".",VLOOKUP(L61,$CB:$CC,2,0),"")</f>
        <v>A</v>
      </c>
      <c r="AF61" s="22" t="str">
        <f aca="false">IF(H61&lt;&gt;".",VLOOKUP(M61,$CB:$CC,2,0),"")</f>
        <v>A</v>
      </c>
      <c r="AG61" s="22" t="str">
        <f aca="false">IF(I61&lt;&gt;".",VLOOKUP(N61,$CB:$CC,2,0),"")</f>
        <v/>
      </c>
      <c r="AH61" s="22" t="str">
        <f aca="false">IF(AD61&lt;&gt;"",IF(OR(AD61="A",AD61="I"),"SZA",VLOOKUP(Z61,$BT$3:$BU$16,2,0)),"")</f>
        <v>SZA</v>
      </c>
      <c r="AI61" s="22" t="str">
        <f aca="false">IF(AE61&lt;&gt;"",IF(OR(AE61="A",AE61="I"),"SZA",VLOOKUP(AA61,$BT$3:$BU$16,2,0)),"")</f>
        <v>SZA</v>
      </c>
      <c r="AJ61" s="22" t="str">
        <f aca="false">IF(AF61&lt;&gt;"",IF(OR(AF61="A",AF61="I"),"SZA",VLOOKUP(AB61,$BT$3:$BU$16,2,0)),"")</f>
        <v>SZA</v>
      </c>
      <c r="AK61" s="22" t="str">
        <f aca="false">IF(AG61&lt;&gt;"",IF(OR(AG61="A",AG61="I"),"SZA",VLOOKUP(AC61,$BT$3:$BU$16,2,0)),"")</f>
        <v/>
      </c>
      <c r="AL61" s="22" t="str">
        <f aca="false">IF(AD61&lt;&gt;"","I","")</f>
        <v>I</v>
      </c>
      <c r="AM61" s="22" t="str">
        <f aca="false">SUBSTITUTE(IF(AE61&lt;&gt;"",AL61&amp;"+"&amp;AH61,""),"+SZ","")</f>
        <v>IA</v>
      </c>
      <c r="AN61" s="22" t="str">
        <f aca="false">SUBSTITUTE(IF(AF61&lt;&gt;"",AM61&amp;"+"&amp;AI61,""),"+SZ","")</f>
        <v>IAA</v>
      </c>
      <c r="AO61" s="22" t="str">
        <f aca="false">SUBSTITUTE(IF(AG61&lt;&gt;"",AN61&amp;"+"&amp;AJ61,""),"+SZ","")</f>
        <v/>
      </c>
      <c r="AP61" s="22" t="str">
        <f aca="false">SUBSTITUTE("I"&amp;IF(AH61&lt;&gt;"","+"&amp;AH61,"")&amp;IF(AI61&lt;&gt;"","+"&amp;AI61,"")&amp;IF(AJ61&lt;&gt;"","+"&amp;AJ61,"")&amp;IF(AK61&lt;&gt;"","+"&amp;AK61,""),"+SZ","")</f>
        <v>IAAA</v>
      </c>
      <c r="AQ61" s="22" t="str">
        <f aca="false">IF(Z61&lt;&gt;"","AOFF_"&amp;AL61&amp;REPT(" ",AQ$1-LEN(AL61)),"")</f>
        <v>AOFF_I</v>
      </c>
      <c r="AR61" s="22" t="str">
        <f aca="false">IF(AA61&lt;&gt;"","AOFF_"&amp;AM61&amp;REPT(" ",AR$1-LEN(AM61)),"")</f>
        <v>AOFF_IA</v>
      </c>
      <c r="AS61" s="22" t="str">
        <f aca="false">IF(AB61&lt;&gt;"","AOFF_"&amp;AN61&amp;REPT(" ",AS$1-LEN(AN61)),"")</f>
        <v>AOFF_IAA</v>
      </c>
      <c r="AT61" s="22" t="str">
        <f aca="false">IF(AC61&lt;&gt;"","AOFF_"&amp;AO61&amp;REPT(" ",AT$1-LEN(AO61)),"")</f>
        <v/>
      </c>
      <c r="AU61" s="22" t="str">
        <f aca="false">"ISIZ_"&amp;AP61&amp;REPT(" ",$AU$1-LEN(AP61))</f>
        <v>ISIZ_IAAA </v>
      </c>
      <c r="AV61" s="26" t="n">
        <f aca="false">IF(Z61&lt;&gt;"",6,"")</f>
        <v>6</v>
      </c>
      <c r="AW61" s="26" t="n">
        <f aca="false">IF(AA61&lt;&gt;"",AV61+VLOOKUP(AH61,$BU$2:$BV$17,2,0),"")</f>
        <v>10</v>
      </c>
      <c r="AX61" s="26" t="n">
        <f aca="false">IF(AB61&lt;&gt;"",AW61+VLOOKUP(AI61,$BU$2:$BV$17,2,0),"")</f>
        <v>14</v>
      </c>
      <c r="AY61" s="26" t="str">
        <f aca="false">IF(AC61&lt;&gt;"",AX61+VLOOKUP(AJ61,$BU$2:$BV$17,2,0),"")</f>
        <v/>
      </c>
      <c r="AZ61" s="26" t="n">
        <f aca="false">6+IF(Z61&lt;&gt;"",VLOOKUP(AH61,$BU$2:$BV$17,2,0),0)+IF(AA61&lt;&gt;"",VLOOKUP(AI61,$BU$2:$BV$17,2,0),0)+IF(AB61&lt;&gt;"",VLOOKUP(AJ61,$BU$2:$BV$17,2,0),0)+IF(AC61&lt;&gt;"",VLOOKUP(AK61,$BU$2:$BV$17,2,0),0)</f>
        <v>18</v>
      </c>
      <c r="BA61" s="26" t="n">
        <f aca="false">IF(Z61&lt;&gt;"",10,"")</f>
        <v>10</v>
      </c>
      <c r="BB61" s="26" t="n">
        <f aca="false">IF(AA61&lt;&gt;"",BA61+VLOOKUP(AH61,$BU$2:$BW$17,3,0),"")</f>
        <v>18</v>
      </c>
      <c r="BC61" s="26" t="n">
        <f aca="false">IF(AB61&lt;&gt;"",BB61+VLOOKUP(AI61,$BU$2:$BW$17,3,0),"")</f>
        <v>26</v>
      </c>
      <c r="BD61" s="26" t="str">
        <f aca="false">IF(AC61&lt;&gt;"",BC61+VLOOKUP(AJ61,$BU$2:$BW$17,3,0),"")</f>
        <v/>
      </c>
      <c r="BE61" s="26" t="n">
        <f aca="false">10+IF(Z61&lt;&gt;"",VLOOKUP(AH61,$BU$2:$BW$17,3,0),0)+IF(AA61&lt;&gt;"",VLOOKUP(AI61,$BU$2:$BW$17,3,0),0)+IF(AB61&lt;&gt;"",VLOOKUP(AJ61,$BU$2:$BW$17,3,0),0)+IF(AC61&lt;&gt;"",VLOOKUP(AK61,$BU$2:$BW$17,3,0),0)</f>
        <v>34</v>
      </c>
      <c r="BF61" s="36" t="str">
        <f aca="false">IF(AV61&lt;&gt;"","#define "&amp;AQ61&amp;" "&amp;AV61&amp;"&lt;end&gt; ","")&amp;IF(AW61&lt;&gt;"","#define "&amp;AR61&amp;" "&amp;AW61&amp;"&lt;end&gt; ","")&amp;IF(AX61&lt;&gt;"","#define "&amp;AS61&amp;" "&amp;AX61&amp;"&lt;end&gt; ","")&amp;IF(AY61&lt;&gt;"","#define "&amp;AT61&amp;" "&amp;AY61&amp;"&lt;end&gt; ","")&amp;"#define "&amp;AU61&amp;" "&amp;AZ61&amp;"&lt;end&gt;"</f>
        <v>#define AOFF_I 6&lt;end&gt; #define AOFF_IA 10&lt;end&gt; #define AOFF_IAA 14&lt;end&gt; #define ISIZ_IAAA  18&lt;end&gt;</v>
      </c>
      <c r="BG61" s="36" t="str">
        <f aca="false">IF(BA61&lt;&gt;"","#define "&amp;AQ61&amp;" "&amp;BA61&amp;"&lt;end&gt; ","")&amp;IF(BB61&lt;&gt;"","#define "&amp;AR61&amp;" "&amp;BB61&amp;"&lt;end&gt; ","")&amp;IF(BC61&lt;&gt;"","#define "&amp;AS61&amp;" "&amp;BC61&amp;"&lt;end&gt; ","")&amp;IF(BD61&lt;&gt;"","#define "&amp;AT61&amp;" "&amp;BD61&amp;"&lt;end&gt; ","")&amp;"#define "&amp;AU61&amp;" "&amp;BE61&amp;"&lt;end&gt;"</f>
        <v>#define AOFF_I 10&lt;end&gt; #define AOFF_IA 18&lt;end&gt; #define AOFF_IAA 26&lt;end&gt; #define ISIZ_IAAA  34&lt;end&gt;</v>
      </c>
      <c r="BH61" s="22" t="str">
        <f aca="false">"INSTDECODE_"&amp;D61&amp;IF(D61&lt;&gt;0,"_"&amp;CONCATENATE(Z61,AA61,AB61,AC61)&amp;"_"&amp;CONCATENATE(AD61,AE61,AF61,AG61),"")</f>
        <v>INSTDECODE_3_III_AAA</v>
      </c>
      <c r="BI61" s="22" t="n">
        <f aca="false">LEN(BH61)</f>
        <v>20</v>
      </c>
      <c r="BJ61" s="22" t="str">
        <f aca="false">IF(Z61&lt;&gt;"","DECODE_"&amp;VLOOKUP(AD61,$CC:$CD,2,0)&amp;"("&amp;BJ$2&amp;","&amp;IF(K61="MR","REF",VLOOKUP(F61,$BR:$BS,2,0))&amp;",Cpu"&amp;PROPER(IF(K61="MR","REF",VLOOKUP(F61,$BR:$BS,2,0)))&amp;","&amp;AQ61&amp;"); ", "")</f>
        <v>DECODE_ADR(1,INT,CpuInt,AOFF_I); </v>
      </c>
      <c r="BK61" s="22" t="str">
        <f aca="false">IF(AA61&lt;&gt;"","DECODE_"&amp;VLOOKUP(AE61,$CC:$CD,2,0)&amp;"("&amp;BK$2&amp;","&amp;IF(L61="MR","REF",VLOOKUP(G61,$BR:$BS,2,0))&amp;",Cpu"&amp;PROPER(IF(L61="MR","REF",VLOOKUP(G61,$BR:$BS,2,0)))&amp;","&amp;AR61&amp;"); ", "")</f>
        <v>DECODE_ADR(2,INT,CpuInt,AOFF_IA); </v>
      </c>
      <c r="BL61" s="22" t="str">
        <f aca="false">IF(AB61&lt;&gt;"","DECODE_"&amp;VLOOKUP(AF61,$CC:$CD,2,0)&amp;"("&amp;BL$2&amp;","&amp;IF(M61="MR","REF",VLOOKUP(H61,$BR:$BS,2,0))&amp;",Cpu"&amp;PROPER(IF(M61="MR","REF",VLOOKUP(H61,$BR:$BS,2,0)))&amp;","&amp;AS61&amp;"); ", "")</f>
        <v>DECODE_ADR(3,INT,CpuInt,AOFF_IAA); </v>
      </c>
      <c r="BM61" s="22" t="str">
        <f aca="false">IF(AC61&lt;&gt;"","DECODE_"&amp;VLOOKUP(AG61,$CC:$CD,2,0)&amp;"("&amp;BM$2&amp;","&amp;IF(N61="MR","REF",VLOOKUP(I61,$BR:$BS,2,0))&amp;",Cpu"&amp;PROPER(IF(N61="MR","REF",VLOOKUP(I61,$BR:$BS,2,0)))&amp;","&amp;AT61&amp;"); ", "")</f>
        <v/>
      </c>
      <c r="BN61" s="22" t="str">
        <f aca="false">IF(ISERROR(VLOOKUP(BO61,BO$2:BO60,1,0))=0,"X","")</f>
        <v>X</v>
      </c>
      <c r="BO61" s="22" t="str">
        <f aca="false">SUBSTITUTE("#define "&amp;BH61&amp;REPT(" ",28-LEN(BH61))&amp;BJ61&amp;BK61&amp;BL61&amp;BM61,"%","D")</f>
        <v>#define INSTDECODE_3_III_AAA        DECODE_ADR(1,INT,CpuInt,AOFF_I); DECODE_ADR(2,INT,CpuInt,AOFF_IA); DECODE_ADR(3,INT,CpuInt,AOFF_IAA); </v>
      </c>
      <c r="BP61" s="22" t="str">
        <f aca="false">"#define "&amp;SUBSTITUTE(BH61,"INSTDECODE_",IF(P61="X","JMP_","")&amp;IF(Q61="X","CONST_","")&amp;"INSTEND_")&amp;IF(Q61="X",REPT(" ",20-LEN(BH61)),IF(P61="X",REPT(" ",22-LEN(BH61)),REPT(" ",26-LEN(BH61))))&amp;" "&amp;IF(P61="X","","IP+="&amp;TRIM(AU61)&amp;"; "&amp;REPT(" ",10-LEN(TRIM(AU61))))&amp;IF(Q61="X","CONST_INST_DISPATCH;","PROG_INST_DISPATCH;")</f>
        <v>#define INSTEND_3_III_AAA       IP+=ISIZ_IAAA;  PROG_INST_DISPATCH;</v>
      </c>
      <c r="BQ61" s="22" t="str">
        <f aca="false">""</f>
        <v/>
      </c>
    </row>
    <row r="62" customFormat="false" ht="15.95" hidden="false" customHeight="true" outlineLevel="0" collapsed="false">
      <c r="A62" s="22" t="s">
        <v>557</v>
      </c>
      <c r="B62" s="22" t="s">
        <v>242</v>
      </c>
      <c r="C62" s="26" t="s">
        <v>29</v>
      </c>
      <c r="D62" s="27" t="n">
        <f aca="false">4-COUNTIF(F62:I62,".")</f>
        <v>3</v>
      </c>
      <c r="E62" s="27" t="str">
        <f aca="false">IF(ISERROR(SEARCH("Z",F62&amp;G62&amp;H62&amp;I62))=0,"X","-")</f>
        <v>-</v>
      </c>
      <c r="F62" s="26" t="s">
        <v>474</v>
      </c>
      <c r="G62" s="26" t="s">
        <v>474</v>
      </c>
      <c r="H62" s="26" t="s">
        <v>474</v>
      </c>
      <c r="I62" s="26" t="s">
        <v>28</v>
      </c>
      <c r="J62" s="27" t="str">
        <f aca="false">IF(OR(ISERROR(SEARCH(MID($J$2,1,1),F62&amp;G62&amp;H62&amp;I62))=0,ISERROR(SEARCH(MID($J$2,2,1),F62&amp;G62&amp;H62&amp;I62))=0),"X","-")</f>
        <v>-</v>
      </c>
      <c r="K62" s="26" t="s">
        <v>453</v>
      </c>
      <c r="L62" s="26" t="s">
        <v>453</v>
      </c>
      <c r="M62" s="26" t="s">
        <v>453</v>
      </c>
      <c r="N62" s="26" t="s">
        <v>28</v>
      </c>
      <c r="O62" s="28" t="str">
        <f aca="false">IF(OR(K62=$O$2,L62=$O$2,M62=$O$2,N62=$O$2),"X","-")</f>
        <v>-</v>
      </c>
      <c r="R62" s="22" t="s">
        <v>565</v>
      </c>
      <c r="S62" s="22" t="s">
        <v>9</v>
      </c>
      <c r="T62" s="22" t="s">
        <v>455</v>
      </c>
      <c r="U62" s="22" t="s">
        <v>455</v>
      </c>
      <c r="W62" s="30" t="str">
        <f aca="false">SUBSTITUTE(SUBSTITUTE(IF(AND(F62="%",K62&lt;&gt;"AD",K62&lt;&gt;"MR"),"Error1","Ok")&amp;" "&amp;IF(AND(G62="%",L62&lt;&gt;"AD",L62&lt;&gt;"MR"),"Error2","Ok")&amp;" "&amp;IF(AND(H62="%",M62&lt;&gt;"AD",M62&lt;&gt;"MR"),"Error3","Ok")&amp;" "&amp;IF(AND(I62="%",N62&lt;&gt;"AD",N62&lt;&gt;"MR"),"Error4","Ok"),"Ok Ok Ok Ok","Passed"),"Ok","")</f>
        <v>Passed</v>
      </c>
      <c r="X62" s="28" t="str">
        <f aca="false">IF(W62&lt;&gt;"Passed","--- Error ---",SUBSTITUTE(SUBSTITUTE(SUBSTITUTE(SUBSTITUTE(SUBSTITUTE(SUBSTITUTE(SUBSTITUTE(SUBSTITUTE(SUBSTITUTE(SUBSTITUTE(SUBSTITUTE(SUBSTITUTE(SUBSTITUTE(SUBSTITUTE(SUBSTITUTE(SUBSTITUTE(SUBSTITUTE(SUBSTITUTE($X$1, "&lt;mnemonic&gt;",""""&amp;B62&amp;""""&amp;REPT(" ",5-LEN(B62))), "&lt;argnr&gt;",D62), "&lt;type1&gt;",VLOOKUP(F62,BR:BZ,9,0)), "&lt;type2&gt;",VLOOKUP(G62,BR:BZ,9,0)), "&lt;type3&gt;",VLOOKUP(H62,BR:BZ,9,0)), "&lt;type4&gt;",VLOOKUP(I62,BR:BZ,9,0)), "&lt;mode1&gt;",VLOOKUP(K62, CB:CG,6,0)),"&lt;mode2&gt;",VLOOKUP(L62,CB:CG,6,0)),"&lt;mode3&gt;",VLOOKUP(M62,CB:CG,6,0)),"&lt;mode4&gt;",VLOOKUP(N62,CB:CG,6,0)), "."," "), "&lt;desc&gt;",R62), "&lt;size&gt;",AU62), "&lt;comma&gt;",IF(B63=""," ",",")),"&lt;off1&gt;",IF(AQ62&lt;&gt;"",AQ62,"0"&amp;REPT(" ",5+AQ$1-1))),"&lt;off2&gt;",IF(AR62&lt;&gt;"",AR62,"0"&amp;REPT(" ",5+AR$1-1))),"&lt;off3&gt;",IF(AS62&lt;&gt;"",AS62,"0"&amp;REPT(" ",5+AS$1-1))),"&lt;off4&gt;",IF(AT62&lt;&gt;"",AT62,"0"&amp;REPT(" ",5+AT$1-1))))</f>
        <v>{ "BANDl",3, ISIZ_IAAA , {CpuDataType::Long     ,CpuDataType::Long     ,CpuDataType::Long     ,(CpuDataType)0        }, {_AmdAddr,_AmdAddr,_AmdAddr,_AmdNull}, {AOFF_I,AOFF_IA,AOFF_IAA,0        } }, //Bitwise and (Long)</v>
      </c>
      <c r="Y62" s="31" t="s">
        <v>28</v>
      </c>
      <c r="Z62" s="22" t="str">
        <f aca="false">IF(F62&lt;&gt;".",IF(K62="MR","R",VLOOKUP(F62,$BR:$BT,3,0)),"")</f>
        <v>L</v>
      </c>
      <c r="AA62" s="22" t="str">
        <f aca="false">IF(G62&lt;&gt;".",IF(L62="MR","R",VLOOKUP(G62,$BR:$BT,3,0)),"")</f>
        <v>L</v>
      </c>
      <c r="AB62" s="22" t="str">
        <f aca="false">IF(H62&lt;&gt;".",IF(M62="MR","R",VLOOKUP(H62,$BR:$BT,3,0)),"")</f>
        <v>L</v>
      </c>
      <c r="AC62" s="22" t="str">
        <f aca="false">IF(I62&lt;&gt;".",IF(N62="MR","R",VLOOKUP(I62,$BR:$BT,3,0)),"")</f>
        <v/>
      </c>
      <c r="AD62" s="22" t="str">
        <f aca="false">IF(F62&lt;&gt;".",VLOOKUP(K62,$CB:$CC,2,0),"")</f>
        <v>A</v>
      </c>
      <c r="AE62" s="22" t="str">
        <f aca="false">IF(G62&lt;&gt;".",VLOOKUP(L62,$CB:$CC,2,0),"")</f>
        <v>A</v>
      </c>
      <c r="AF62" s="22" t="str">
        <f aca="false">IF(H62&lt;&gt;".",VLOOKUP(M62,$CB:$CC,2,0),"")</f>
        <v>A</v>
      </c>
      <c r="AG62" s="22" t="str">
        <f aca="false">IF(I62&lt;&gt;".",VLOOKUP(N62,$CB:$CC,2,0),"")</f>
        <v/>
      </c>
      <c r="AH62" s="22" t="str">
        <f aca="false">IF(AD62&lt;&gt;"",IF(OR(AD62="A",AD62="I"),"SZA",VLOOKUP(Z62,$BT$3:$BU$16,2,0)),"")</f>
        <v>SZA</v>
      </c>
      <c r="AI62" s="22" t="str">
        <f aca="false">IF(AE62&lt;&gt;"",IF(OR(AE62="A",AE62="I"),"SZA",VLOOKUP(AA62,$BT$3:$BU$16,2,0)),"")</f>
        <v>SZA</v>
      </c>
      <c r="AJ62" s="22" t="str">
        <f aca="false">IF(AF62&lt;&gt;"",IF(OR(AF62="A",AF62="I"),"SZA",VLOOKUP(AB62,$BT$3:$BU$16,2,0)),"")</f>
        <v>SZA</v>
      </c>
      <c r="AK62" s="22" t="str">
        <f aca="false">IF(AG62&lt;&gt;"",IF(OR(AG62="A",AG62="I"),"SZA",VLOOKUP(AC62,$BT$3:$BU$16,2,0)),"")</f>
        <v/>
      </c>
      <c r="AL62" s="22" t="str">
        <f aca="false">IF(AD62&lt;&gt;"","I","")</f>
        <v>I</v>
      </c>
      <c r="AM62" s="22" t="str">
        <f aca="false">SUBSTITUTE(IF(AE62&lt;&gt;"",AL62&amp;"+"&amp;AH62,""),"+SZ","")</f>
        <v>IA</v>
      </c>
      <c r="AN62" s="22" t="str">
        <f aca="false">SUBSTITUTE(IF(AF62&lt;&gt;"",AM62&amp;"+"&amp;AI62,""),"+SZ","")</f>
        <v>IAA</v>
      </c>
      <c r="AO62" s="22" t="str">
        <f aca="false">SUBSTITUTE(IF(AG62&lt;&gt;"",AN62&amp;"+"&amp;AJ62,""),"+SZ","")</f>
        <v/>
      </c>
      <c r="AP62" s="22" t="str">
        <f aca="false">SUBSTITUTE("I"&amp;IF(AH62&lt;&gt;"","+"&amp;AH62,"")&amp;IF(AI62&lt;&gt;"","+"&amp;AI62,"")&amp;IF(AJ62&lt;&gt;"","+"&amp;AJ62,"")&amp;IF(AK62&lt;&gt;"","+"&amp;AK62,""),"+SZ","")</f>
        <v>IAAA</v>
      </c>
      <c r="AQ62" s="22" t="str">
        <f aca="false">IF(Z62&lt;&gt;"","AOFF_"&amp;AL62&amp;REPT(" ",AQ$1-LEN(AL62)),"")</f>
        <v>AOFF_I</v>
      </c>
      <c r="AR62" s="22" t="str">
        <f aca="false">IF(AA62&lt;&gt;"","AOFF_"&amp;AM62&amp;REPT(" ",AR$1-LEN(AM62)),"")</f>
        <v>AOFF_IA</v>
      </c>
      <c r="AS62" s="22" t="str">
        <f aca="false">IF(AB62&lt;&gt;"","AOFF_"&amp;AN62&amp;REPT(" ",AS$1-LEN(AN62)),"")</f>
        <v>AOFF_IAA</v>
      </c>
      <c r="AT62" s="22" t="str">
        <f aca="false">IF(AC62&lt;&gt;"","AOFF_"&amp;AO62&amp;REPT(" ",AT$1-LEN(AO62)),"")</f>
        <v/>
      </c>
      <c r="AU62" s="22" t="str">
        <f aca="false">"ISIZ_"&amp;AP62&amp;REPT(" ",$AU$1-LEN(AP62))</f>
        <v>ISIZ_IAAA </v>
      </c>
      <c r="AV62" s="26" t="n">
        <f aca="false">IF(Z62&lt;&gt;"",6,"")</f>
        <v>6</v>
      </c>
      <c r="AW62" s="26" t="n">
        <f aca="false">IF(AA62&lt;&gt;"",AV62+VLOOKUP(AH62,$BU$2:$BV$17,2,0),"")</f>
        <v>10</v>
      </c>
      <c r="AX62" s="26" t="n">
        <f aca="false">IF(AB62&lt;&gt;"",AW62+VLOOKUP(AI62,$BU$2:$BV$17,2,0),"")</f>
        <v>14</v>
      </c>
      <c r="AY62" s="26" t="str">
        <f aca="false">IF(AC62&lt;&gt;"",AX62+VLOOKUP(AJ62,$BU$2:$BV$17,2,0),"")</f>
        <v/>
      </c>
      <c r="AZ62" s="26" t="n">
        <f aca="false">6+IF(Z62&lt;&gt;"",VLOOKUP(AH62,$BU$2:$BV$17,2,0),0)+IF(AA62&lt;&gt;"",VLOOKUP(AI62,$BU$2:$BV$17,2,0),0)+IF(AB62&lt;&gt;"",VLOOKUP(AJ62,$BU$2:$BV$17,2,0),0)+IF(AC62&lt;&gt;"",VLOOKUP(AK62,$BU$2:$BV$17,2,0),0)</f>
        <v>18</v>
      </c>
      <c r="BA62" s="26" t="n">
        <f aca="false">IF(Z62&lt;&gt;"",10,"")</f>
        <v>10</v>
      </c>
      <c r="BB62" s="26" t="n">
        <f aca="false">IF(AA62&lt;&gt;"",BA62+VLOOKUP(AH62,$BU$2:$BW$17,3,0),"")</f>
        <v>18</v>
      </c>
      <c r="BC62" s="26" t="n">
        <f aca="false">IF(AB62&lt;&gt;"",BB62+VLOOKUP(AI62,$BU$2:$BW$17,3,0),"")</f>
        <v>26</v>
      </c>
      <c r="BD62" s="26" t="str">
        <f aca="false">IF(AC62&lt;&gt;"",BC62+VLOOKUP(AJ62,$BU$2:$BW$17,3,0),"")</f>
        <v/>
      </c>
      <c r="BE62" s="26" t="n">
        <f aca="false">10+IF(Z62&lt;&gt;"",VLOOKUP(AH62,$BU$2:$BW$17,3,0),0)+IF(AA62&lt;&gt;"",VLOOKUP(AI62,$BU$2:$BW$17,3,0),0)+IF(AB62&lt;&gt;"",VLOOKUP(AJ62,$BU$2:$BW$17,3,0),0)+IF(AC62&lt;&gt;"",VLOOKUP(AK62,$BU$2:$BW$17,3,0),0)</f>
        <v>34</v>
      </c>
      <c r="BF62" s="36" t="str">
        <f aca="false">IF(AV62&lt;&gt;"","#define "&amp;AQ62&amp;" "&amp;AV62&amp;"&lt;end&gt; ","")&amp;IF(AW62&lt;&gt;"","#define "&amp;AR62&amp;" "&amp;AW62&amp;"&lt;end&gt; ","")&amp;IF(AX62&lt;&gt;"","#define "&amp;AS62&amp;" "&amp;AX62&amp;"&lt;end&gt; ","")&amp;IF(AY62&lt;&gt;"","#define "&amp;AT62&amp;" "&amp;AY62&amp;"&lt;end&gt; ","")&amp;"#define "&amp;AU62&amp;" "&amp;AZ62&amp;"&lt;end&gt;"</f>
        <v>#define AOFF_I 6&lt;end&gt; #define AOFF_IA 10&lt;end&gt; #define AOFF_IAA 14&lt;end&gt; #define ISIZ_IAAA  18&lt;end&gt;</v>
      </c>
      <c r="BG62" s="36" t="str">
        <f aca="false">IF(BA62&lt;&gt;"","#define "&amp;AQ62&amp;" "&amp;BA62&amp;"&lt;end&gt; ","")&amp;IF(BB62&lt;&gt;"","#define "&amp;AR62&amp;" "&amp;BB62&amp;"&lt;end&gt; ","")&amp;IF(BC62&lt;&gt;"","#define "&amp;AS62&amp;" "&amp;BC62&amp;"&lt;end&gt; ","")&amp;IF(BD62&lt;&gt;"","#define "&amp;AT62&amp;" "&amp;BD62&amp;"&lt;end&gt; ","")&amp;"#define "&amp;AU62&amp;" "&amp;BE62&amp;"&lt;end&gt;"</f>
        <v>#define AOFF_I 10&lt;end&gt; #define AOFF_IA 18&lt;end&gt; #define AOFF_IAA 26&lt;end&gt; #define ISIZ_IAAA  34&lt;end&gt;</v>
      </c>
      <c r="BH62" s="22" t="str">
        <f aca="false">"INSTDECODE_"&amp;D62&amp;IF(D62&lt;&gt;0,"_"&amp;CONCATENATE(Z62,AA62,AB62,AC62)&amp;"_"&amp;CONCATENATE(AD62,AE62,AF62,AG62),"")</f>
        <v>INSTDECODE_3_LLL_AAA</v>
      </c>
      <c r="BI62" s="22" t="n">
        <f aca="false">LEN(BH62)</f>
        <v>20</v>
      </c>
      <c r="BJ62" s="22" t="str">
        <f aca="false">IF(Z62&lt;&gt;"","DECODE_"&amp;VLOOKUP(AD62,$CC:$CD,2,0)&amp;"("&amp;BJ$2&amp;","&amp;IF(K62="MR","REF",VLOOKUP(F62,$BR:$BS,2,0))&amp;",Cpu"&amp;PROPER(IF(K62="MR","REF",VLOOKUP(F62,$BR:$BS,2,0)))&amp;","&amp;AQ62&amp;"); ", "")</f>
        <v>DECODE_ADR(1,LON,CpuLon,AOFF_I); </v>
      </c>
      <c r="BK62" s="22" t="str">
        <f aca="false">IF(AA62&lt;&gt;"","DECODE_"&amp;VLOOKUP(AE62,$CC:$CD,2,0)&amp;"("&amp;BK$2&amp;","&amp;IF(L62="MR","REF",VLOOKUP(G62,$BR:$BS,2,0))&amp;",Cpu"&amp;PROPER(IF(L62="MR","REF",VLOOKUP(G62,$BR:$BS,2,0)))&amp;","&amp;AR62&amp;"); ", "")</f>
        <v>DECODE_ADR(2,LON,CpuLon,AOFF_IA); </v>
      </c>
      <c r="BL62" s="22" t="str">
        <f aca="false">IF(AB62&lt;&gt;"","DECODE_"&amp;VLOOKUP(AF62,$CC:$CD,2,0)&amp;"("&amp;BL$2&amp;","&amp;IF(M62="MR","REF",VLOOKUP(H62,$BR:$BS,2,0))&amp;",Cpu"&amp;PROPER(IF(M62="MR","REF",VLOOKUP(H62,$BR:$BS,2,0)))&amp;","&amp;AS62&amp;"); ", "")</f>
        <v>DECODE_ADR(3,LON,CpuLon,AOFF_IAA); </v>
      </c>
      <c r="BM62" s="22" t="str">
        <f aca="false">IF(AC62&lt;&gt;"","DECODE_"&amp;VLOOKUP(AG62,$CC:$CD,2,0)&amp;"("&amp;BM$2&amp;","&amp;IF(N62="MR","REF",VLOOKUP(I62,$BR:$BS,2,0))&amp;",Cpu"&amp;PROPER(IF(N62="MR","REF",VLOOKUP(I62,$BR:$BS,2,0)))&amp;","&amp;AT62&amp;"); ", "")</f>
        <v/>
      </c>
      <c r="BN62" s="22" t="str">
        <f aca="false">IF(ISERROR(VLOOKUP(BO62,BO$2:BO61,1,0))=0,"X","")</f>
        <v>X</v>
      </c>
      <c r="BO62" s="22" t="str">
        <f aca="false">SUBSTITUTE("#define "&amp;BH62&amp;REPT(" ",28-LEN(BH62))&amp;BJ62&amp;BK62&amp;BL62&amp;BM62,"%","D")</f>
        <v>#define INSTDECODE_3_LLL_AAA        DECODE_ADR(1,LON,CpuLon,AOFF_I); DECODE_ADR(2,LON,CpuLon,AOFF_IA); DECODE_ADR(3,LON,CpuLon,AOFF_IAA); </v>
      </c>
      <c r="BP62" s="22" t="str">
        <f aca="false">"#define "&amp;SUBSTITUTE(BH62,"INSTDECODE_",IF(P62="X","JMP_","")&amp;IF(Q62="X","CONST_","")&amp;"INSTEND_")&amp;IF(Q62="X",REPT(" ",20-LEN(BH62)),IF(P62="X",REPT(" ",22-LEN(BH62)),REPT(" ",26-LEN(BH62))))&amp;" "&amp;IF(P62="X","","IP+="&amp;TRIM(AU62)&amp;"; "&amp;REPT(" ",10-LEN(TRIM(AU62))))&amp;IF(Q62="X","CONST_INST_DISPATCH;","PROG_INST_DISPATCH;")</f>
        <v>#define INSTEND_3_LLL_AAA       IP+=ISIZ_IAAA;  PROG_INST_DISPATCH;</v>
      </c>
      <c r="BQ62" s="22" t="str">
        <f aca="false">""</f>
        <v/>
      </c>
    </row>
    <row r="63" customFormat="false" ht="15.95" hidden="false" customHeight="true" outlineLevel="0" collapsed="false">
      <c r="A63" s="22" t="s">
        <v>557</v>
      </c>
      <c r="B63" s="22" t="s">
        <v>245</v>
      </c>
      <c r="C63" s="26" t="s">
        <v>29</v>
      </c>
      <c r="D63" s="27" t="n">
        <f aca="false">4-COUNTIF(F63:I63,".")</f>
        <v>3</v>
      </c>
      <c r="E63" s="27" t="str">
        <f aca="false">IF(ISERROR(SEARCH("Z",F63&amp;G63&amp;H63&amp;I63))=0,"X","-")</f>
        <v>-</v>
      </c>
      <c r="F63" s="26" t="s">
        <v>452</v>
      </c>
      <c r="G63" s="26" t="s">
        <v>452</v>
      </c>
      <c r="H63" s="26" t="s">
        <v>452</v>
      </c>
      <c r="I63" s="26" t="s">
        <v>28</v>
      </c>
      <c r="J63" s="27" t="str">
        <f aca="false">IF(OR(ISERROR(SEARCH(MID($J$2,1,1),F63&amp;G63&amp;H63&amp;I63))=0,ISERROR(SEARCH(MID($J$2,2,1),F63&amp;G63&amp;H63&amp;I63))=0),"X","-")</f>
        <v>-</v>
      </c>
      <c r="K63" s="26" t="s">
        <v>453</v>
      </c>
      <c r="L63" s="26" t="s">
        <v>453</v>
      </c>
      <c r="M63" s="26" t="s">
        <v>453</v>
      </c>
      <c r="N63" s="26" t="s">
        <v>28</v>
      </c>
      <c r="O63" s="28" t="str">
        <f aca="false">IF(OR(K63=$O$2,L63=$O$2,M63=$O$2,N63=$O$2),"X","-")</f>
        <v>-</v>
      </c>
      <c r="R63" s="22" t="s">
        <v>566</v>
      </c>
      <c r="S63" s="22" t="s">
        <v>9</v>
      </c>
      <c r="T63" s="22" t="s">
        <v>455</v>
      </c>
      <c r="U63" s="22" t="s">
        <v>455</v>
      </c>
      <c r="W63" s="30" t="str">
        <f aca="false">SUBSTITUTE(SUBSTITUTE(IF(AND(F63="%",K63&lt;&gt;"AD",K63&lt;&gt;"MR"),"Error1","Ok")&amp;" "&amp;IF(AND(G63="%",L63&lt;&gt;"AD",L63&lt;&gt;"MR"),"Error2","Ok")&amp;" "&amp;IF(AND(H63="%",M63&lt;&gt;"AD",M63&lt;&gt;"MR"),"Error3","Ok")&amp;" "&amp;IF(AND(I63="%",N63&lt;&gt;"AD",N63&lt;&gt;"MR"),"Error4","Ok"),"Ok Ok Ok Ok","Passed"),"Ok","")</f>
        <v>Passed</v>
      </c>
      <c r="X63" s="28" t="str">
        <f aca="false">IF(W63&lt;&gt;"Passed","--- Error ---",SUBSTITUTE(SUBSTITUTE(SUBSTITUTE(SUBSTITUTE(SUBSTITUTE(SUBSTITUTE(SUBSTITUTE(SUBSTITUTE(SUBSTITUTE(SUBSTITUTE(SUBSTITUTE(SUBSTITUTE(SUBSTITUTE(SUBSTITUTE(SUBSTITUTE(SUBSTITUTE(SUBSTITUTE(SUBSTITUTE($X$1, "&lt;mnemonic&gt;",""""&amp;B63&amp;""""&amp;REPT(" ",5-LEN(B63))), "&lt;argnr&gt;",D63), "&lt;type1&gt;",VLOOKUP(F63,BR:BZ,9,0)), "&lt;type2&gt;",VLOOKUP(G63,BR:BZ,9,0)), "&lt;type3&gt;",VLOOKUP(H63,BR:BZ,9,0)), "&lt;type4&gt;",VLOOKUP(I63,BR:BZ,9,0)), "&lt;mode1&gt;",VLOOKUP(K63, CB:CG,6,0)),"&lt;mode2&gt;",VLOOKUP(L63,CB:CG,6,0)),"&lt;mode3&gt;",VLOOKUP(M63,CB:CG,6,0)),"&lt;mode4&gt;",VLOOKUP(N63,CB:CG,6,0)), "."," "), "&lt;desc&gt;",R63), "&lt;size&gt;",AU63), "&lt;comma&gt;",IF(B64=""," ",",")),"&lt;off1&gt;",IF(AQ63&lt;&gt;"",AQ63,"0"&amp;REPT(" ",5+AQ$1-1))),"&lt;off2&gt;",IF(AR63&lt;&gt;"",AR63,"0"&amp;REPT(" ",5+AR$1-1))),"&lt;off3&gt;",IF(AS63&lt;&gt;"",AS63,"0"&amp;REPT(" ",5+AS$1-1))),"&lt;off4&gt;",IF(AT63&lt;&gt;"",AT63,"0"&amp;REPT(" ",5+AT$1-1))))</f>
        <v>{ "BORc" ,3, ISIZ_IAAA , {CpuDataType::Char     ,CpuDataType::Char     ,CpuDataType::Char     ,(CpuDataType)0        }, {_AmdAddr,_AmdAddr,_AmdAddr,_AmdNull}, {AOFF_I,AOFF_IA,AOFF_IAA,0        } }, //Bitwise or (Char)</v>
      </c>
      <c r="Y63" s="31" t="s">
        <v>28</v>
      </c>
      <c r="Z63" s="22" t="str">
        <f aca="false">IF(F63&lt;&gt;".",IF(K63="MR","R",VLOOKUP(F63,$BR:$BT,3,0)),"")</f>
        <v>C</v>
      </c>
      <c r="AA63" s="22" t="str">
        <f aca="false">IF(G63&lt;&gt;".",IF(L63="MR","R",VLOOKUP(G63,$BR:$BT,3,0)),"")</f>
        <v>C</v>
      </c>
      <c r="AB63" s="22" t="str">
        <f aca="false">IF(H63&lt;&gt;".",IF(M63="MR","R",VLOOKUP(H63,$BR:$BT,3,0)),"")</f>
        <v>C</v>
      </c>
      <c r="AC63" s="22" t="str">
        <f aca="false">IF(I63&lt;&gt;".",IF(N63="MR","R",VLOOKUP(I63,$BR:$BT,3,0)),"")</f>
        <v/>
      </c>
      <c r="AD63" s="22" t="str">
        <f aca="false">IF(F63&lt;&gt;".",VLOOKUP(K63,$CB:$CC,2,0),"")</f>
        <v>A</v>
      </c>
      <c r="AE63" s="22" t="str">
        <f aca="false">IF(G63&lt;&gt;".",VLOOKUP(L63,$CB:$CC,2,0),"")</f>
        <v>A</v>
      </c>
      <c r="AF63" s="22" t="str">
        <f aca="false">IF(H63&lt;&gt;".",VLOOKUP(M63,$CB:$CC,2,0),"")</f>
        <v>A</v>
      </c>
      <c r="AG63" s="22" t="str">
        <f aca="false">IF(I63&lt;&gt;".",VLOOKUP(N63,$CB:$CC,2,0),"")</f>
        <v/>
      </c>
      <c r="AH63" s="22" t="str">
        <f aca="false">IF(AD63&lt;&gt;"",IF(OR(AD63="A",AD63="I"),"SZA",VLOOKUP(Z63,$BT$3:$BU$16,2,0)),"")</f>
        <v>SZA</v>
      </c>
      <c r="AI63" s="22" t="str">
        <f aca="false">IF(AE63&lt;&gt;"",IF(OR(AE63="A",AE63="I"),"SZA",VLOOKUP(AA63,$BT$3:$BU$16,2,0)),"")</f>
        <v>SZA</v>
      </c>
      <c r="AJ63" s="22" t="str">
        <f aca="false">IF(AF63&lt;&gt;"",IF(OR(AF63="A",AF63="I"),"SZA",VLOOKUP(AB63,$BT$3:$BU$16,2,0)),"")</f>
        <v>SZA</v>
      </c>
      <c r="AK63" s="22" t="str">
        <f aca="false">IF(AG63&lt;&gt;"",IF(OR(AG63="A",AG63="I"),"SZA",VLOOKUP(AC63,$BT$3:$BU$16,2,0)),"")</f>
        <v/>
      </c>
      <c r="AL63" s="22" t="str">
        <f aca="false">IF(AD63&lt;&gt;"","I","")</f>
        <v>I</v>
      </c>
      <c r="AM63" s="22" t="str">
        <f aca="false">SUBSTITUTE(IF(AE63&lt;&gt;"",AL63&amp;"+"&amp;AH63,""),"+SZ","")</f>
        <v>IA</v>
      </c>
      <c r="AN63" s="22" t="str">
        <f aca="false">SUBSTITUTE(IF(AF63&lt;&gt;"",AM63&amp;"+"&amp;AI63,""),"+SZ","")</f>
        <v>IAA</v>
      </c>
      <c r="AO63" s="22" t="str">
        <f aca="false">SUBSTITUTE(IF(AG63&lt;&gt;"",AN63&amp;"+"&amp;AJ63,""),"+SZ","")</f>
        <v/>
      </c>
      <c r="AP63" s="22" t="str">
        <f aca="false">SUBSTITUTE("I"&amp;IF(AH63&lt;&gt;"","+"&amp;AH63,"")&amp;IF(AI63&lt;&gt;"","+"&amp;AI63,"")&amp;IF(AJ63&lt;&gt;"","+"&amp;AJ63,"")&amp;IF(AK63&lt;&gt;"","+"&amp;AK63,""),"+SZ","")</f>
        <v>IAAA</v>
      </c>
      <c r="AQ63" s="22" t="str">
        <f aca="false">IF(Z63&lt;&gt;"","AOFF_"&amp;AL63&amp;REPT(" ",AQ$1-LEN(AL63)),"")</f>
        <v>AOFF_I</v>
      </c>
      <c r="AR63" s="22" t="str">
        <f aca="false">IF(AA63&lt;&gt;"","AOFF_"&amp;AM63&amp;REPT(" ",AR$1-LEN(AM63)),"")</f>
        <v>AOFF_IA</v>
      </c>
      <c r="AS63" s="22" t="str">
        <f aca="false">IF(AB63&lt;&gt;"","AOFF_"&amp;AN63&amp;REPT(" ",AS$1-LEN(AN63)),"")</f>
        <v>AOFF_IAA</v>
      </c>
      <c r="AT63" s="22" t="str">
        <f aca="false">IF(AC63&lt;&gt;"","AOFF_"&amp;AO63&amp;REPT(" ",AT$1-LEN(AO63)),"")</f>
        <v/>
      </c>
      <c r="AU63" s="22" t="str">
        <f aca="false">"ISIZ_"&amp;AP63&amp;REPT(" ",$AU$1-LEN(AP63))</f>
        <v>ISIZ_IAAA </v>
      </c>
      <c r="AV63" s="26" t="n">
        <f aca="false">IF(Z63&lt;&gt;"",6,"")</f>
        <v>6</v>
      </c>
      <c r="AW63" s="26" t="n">
        <f aca="false">IF(AA63&lt;&gt;"",AV63+VLOOKUP(AH63,$BU$2:$BV$17,2,0),"")</f>
        <v>10</v>
      </c>
      <c r="AX63" s="26" t="n">
        <f aca="false">IF(AB63&lt;&gt;"",AW63+VLOOKUP(AI63,$BU$2:$BV$17,2,0),"")</f>
        <v>14</v>
      </c>
      <c r="AY63" s="26" t="str">
        <f aca="false">IF(AC63&lt;&gt;"",AX63+VLOOKUP(AJ63,$BU$2:$BV$17,2,0),"")</f>
        <v/>
      </c>
      <c r="AZ63" s="26" t="n">
        <f aca="false">6+IF(Z63&lt;&gt;"",VLOOKUP(AH63,$BU$2:$BV$17,2,0),0)+IF(AA63&lt;&gt;"",VLOOKUP(AI63,$BU$2:$BV$17,2,0),0)+IF(AB63&lt;&gt;"",VLOOKUP(AJ63,$BU$2:$BV$17,2,0),0)+IF(AC63&lt;&gt;"",VLOOKUP(AK63,$BU$2:$BV$17,2,0),0)</f>
        <v>18</v>
      </c>
      <c r="BA63" s="26" t="n">
        <f aca="false">IF(Z63&lt;&gt;"",10,"")</f>
        <v>10</v>
      </c>
      <c r="BB63" s="26" t="n">
        <f aca="false">IF(AA63&lt;&gt;"",BA63+VLOOKUP(AH63,$BU$2:$BW$17,3,0),"")</f>
        <v>18</v>
      </c>
      <c r="BC63" s="26" t="n">
        <f aca="false">IF(AB63&lt;&gt;"",BB63+VLOOKUP(AI63,$BU$2:$BW$17,3,0),"")</f>
        <v>26</v>
      </c>
      <c r="BD63" s="26" t="str">
        <f aca="false">IF(AC63&lt;&gt;"",BC63+VLOOKUP(AJ63,$BU$2:$BW$17,3,0),"")</f>
        <v/>
      </c>
      <c r="BE63" s="26" t="n">
        <f aca="false">10+IF(Z63&lt;&gt;"",VLOOKUP(AH63,$BU$2:$BW$17,3,0),0)+IF(AA63&lt;&gt;"",VLOOKUP(AI63,$BU$2:$BW$17,3,0),0)+IF(AB63&lt;&gt;"",VLOOKUP(AJ63,$BU$2:$BW$17,3,0),0)+IF(AC63&lt;&gt;"",VLOOKUP(AK63,$BU$2:$BW$17,3,0),0)</f>
        <v>34</v>
      </c>
      <c r="BF63" s="36" t="str">
        <f aca="false">IF(AV63&lt;&gt;"","#define "&amp;AQ63&amp;" "&amp;AV63&amp;"&lt;end&gt; ","")&amp;IF(AW63&lt;&gt;"","#define "&amp;AR63&amp;" "&amp;AW63&amp;"&lt;end&gt; ","")&amp;IF(AX63&lt;&gt;"","#define "&amp;AS63&amp;" "&amp;AX63&amp;"&lt;end&gt; ","")&amp;IF(AY63&lt;&gt;"","#define "&amp;AT63&amp;" "&amp;AY63&amp;"&lt;end&gt; ","")&amp;"#define "&amp;AU63&amp;" "&amp;AZ63&amp;"&lt;end&gt;"</f>
        <v>#define AOFF_I 6&lt;end&gt; #define AOFF_IA 10&lt;end&gt; #define AOFF_IAA 14&lt;end&gt; #define ISIZ_IAAA  18&lt;end&gt;</v>
      </c>
      <c r="BG63" s="36" t="str">
        <f aca="false">IF(BA63&lt;&gt;"","#define "&amp;AQ63&amp;" "&amp;BA63&amp;"&lt;end&gt; ","")&amp;IF(BB63&lt;&gt;"","#define "&amp;AR63&amp;" "&amp;BB63&amp;"&lt;end&gt; ","")&amp;IF(BC63&lt;&gt;"","#define "&amp;AS63&amp;" "&amp;BC63&amp;"&lt;end&gt; ","")&amp;IF(BD63&lt;&gt;"","#define "&amp;AT63&amp;" "&amp;BD63&amp;"&lt;end&gt; ","")&amp;"#define "&amp;AU63&amp;" "&amp;BE63&amp;"&lt;end&gt;"</f>
        <v>#define AOFF_I 10&lt;end&gt; #define AOFF_IA 18&lt;end&gt; #define AOFF_IAA 26&lt;end&gt; #define ISIZ_IAAA  34&lt;end&gt;</v>
      </c>
      <c r="BH63" s="22" t="str">
        <f aca="false">"INSTDECODE_"&amp;D63&amp;IF(D63&lt;&gt;0,"_"&amp;CONCATENATE(Z63,AA63,AB63,AC63)&amp;"_"&amp;CONCATENATE(AD63,AE63,AF63,AG63),"")</f>
        <v>INSTDECODE_3_CCC_AAA</v>
      </c>
      <c r="BI63" s="22" t="n">
        <f aca="false">LEN(BH63)</f>
        <v>20</v>
      </c>
      <c r="BJ63" s="22" t="str">
        <f aca="false">IF(Z63&lt;&gt;"","DECODE_"&amp;VLOOKUP(AD63,$CC:$CD,2,0)&amp;"("&amp;BJ$2&amp;","&amp;IF(K63="MR","REF",VLOOKUP(F63,$BR:$BS,2,0))&amp;",Cpu"&amp;PROPER(IF(K63="MR","REF",VLOOKUP(F63,$BR:$BS,2,0)))&amp;","&amp;AQ63&amp;"); ", "")</f>
        <v>DECODE_ADR(1,CHR,CpuChr,AOFF_I); </v>
      </c>
      <c r="BK63" s="22" t="str">
        <f aca="false">IF(AA63&lt;&gt;"","DECODE_"&amp;VLOOKUP(AE63,$CC:$CD,2,0)&amp;"("&amp;BK$2&amp;","&amp;IF(L63="MR","REF",VLOOKUP(G63,$BR:$BS,2,0))&amp;",Cpu"&amp;PROPER(IF(L63="MR","REF",VLOOKUP(G63,$BR:$BS,2,0)))&amp;","&amp;AR63&amp;"); ", "")</f>
        <v>DECODE_ADR(2,CHR,CpuChr,AOFF_IA); </v>
      </c>
      <c r="BL63" s="22" t="str">
        <f aca="false">IF(AB63&lt;&gt;"","DECODE_"&amp;VLOOKUP(AF63,$CC:$CD,2,0)&amp;"("&amp;BL$2&amp;","&amp;IF(M63="MR","REF",VLOOKUP(H63,$BR:$BS,2,0))&amp;",Cpu"&amp;PROPER(IF(M63="MR","REF",VLOOKUP(H63,$BR:$BS,2,0)))&amp;","&amp;AS63&amp;"); ", "")</f>
        <v>DECODE_ADR(3,CHR,CpuChr,AOFF_IAA); </v>
      </c>
      <c r="BM63" s="22" t="str">
        <f aca="false">IF(AC63&lt;&gt;"","DECODE_"&amp;VLOOKUP(AG63,$CC:$CD,2,0)&amp;"("&amp;BM$2&amp;","&amp;IF(N63="MR","REF",VLOOKUP(I63,$BR:$BS,2,0))&amp;",Cpu"&amp;PROPER(IF(N63="MR","REF",VLOOKUP(I63,$BR:$BS,2,0)))&amp;","&amp;AT63&amp;"); ", "")</f>
        <v/>
      </c>
      <c r="BN63" s="22" t="str">
        <f aca="false">IF(ISERROR(VLOOKUP(BO63,BO$2:BO62,1,0))=0,"X","")</f>
        <v>X</v>
      </c>
      <c r="BO63" s="22" t="str">
        <f aca="false">SUBSTITUTE("#define "&amp;BH63&amp;REPT(" ",28-LEN(BH63))&amp;BJ63&amp;BK63&amp;BL63&amp;BM63,"%","D")</f>
        <v>#define INSTDECODE_3_CCC_AAA        DECODE_ADR(1,CHR,CpuChr,AOFF_I); DECODE_ADR(2,CHR,CpuChr,AOFF_IA); DECODE_ADR(3,CHR,CpuChr,AOFF_IAA); </v>
      </c>
      <c r="BP63" s="22" t="str">
        <f aca="false">"#define "&amp;SUBSTITUTE(BH63,"INSTDECODE_",IF(P63="X","JMP_","")&amp;IF(Q63="X","CONST_","")&amp;"INSTEND_")&amp;IF(Q63="X",REPT(" ",20-LEN(BH63)),IF(P63="X",REPT(" ",22-LEN(BH63)),REPT(" ",26-LEN(BH63))))&amp;" "&amp;IF(P63="X","","IP+="&amp;TRIM(AU63)&amp;"; "&amp;REPT(" ",10-LEN(TRIM(AU63))))&amp;IF(Q63="X","CONST_INST_DISPATCH;","PROG_INST_DISPATCH;")</f>
        <v>#define INSTEND_3_CCC_AAA       IP+=ISIZ_IAAA;  PROG_INST_DISPATCH;</v>
      </c>
      <c r="BQ63" s="22" t="str">
        <f aca="false">""</f>
        <v/>
      </c>
    </row>
    <row r="64" customFormat="false" ht="15.95" hidden="false" customHeight="true" outlineLevel="0" collapsed="false">
      <c r="A64" s="22" t="s">
        <v>557</v>
      </c>
      <c r="B64" s="22" t="s">
        <v>246</v>
      </c>
      <c r="C64" s="26" t="s">
        <v>29</v>
      </c>
      <c r="D64" s="27" t="n">
        <f aca="false">4-COUNTIF(F64:I64,".")</f>
        <v>3</v>
      </c>
      <c r="E64" s="27" t="str">
        <f aca="false">IF(ISERROR(SEARCH("Z",F64&amp;G64&amp;H64&amp;I64))=0,"X","-")</f>
        <v>-</v>
      </c>
      <c r="F64" s="26" t="s">
        <v>463</v>
      </c>
      <c r="G64" s="26" t="s">
        <v>463</v>
      </c>
      <c r="H64" s="26" t="s">
        <v>463</v>
      </c>
      <c r="I64" s="26" t="s">
        <v>28</v>
      </c>
      <c r="J64" s="27" t="str">
        <f aca="false">IF(OR(ISERROR(SEARCH(MID($J$2,1,1),F64&amp;G64&amp;H64&amp;I64))=0,ISERROR(SEARCH(MID($J$2,2,1),F64&amp;G64&amp;H64&amp;I64))=0),"X","-")</f>
        <v>-</v>
      </c>
      <c r="K64" s="26" t="s">
        <v>453</v>
      </c>
      <c r="L64" s="26" t="s">
        <v>453</v>
      </c>
      <c r="M64" s="26" t="s">
        <v>453</v>
      </c>
      <c r="N64" s="26" t="s">
        <v>28</v>
      </c>
      <c r="O64" s="28" t="str">
        <f aca="false">IF(OR(K64=$O$2,L64=$O$2,M64=$O$2,N64=$O$2),"X","-")</f>
        <v>-</v>
      </c>
      <c r="R64" s="22" t="s">
        <v>567</v>
      </c>
      <c r="S64" s="22" t="s">
        <v>9</v>
      </c>
      <c r="T64" s="22" t="s">
        <v>455</v>
      </c>
      <c r="U64" s="22" t="s">
        <v>455</v>
      </c>
      <c r="W64" s="30" t="str">
        <f aca="false">SUBSTITUTE(SUBSTITUTE(IF(AND(F64="%",K64&lt;&gt;"AD",K64&lt;&gt;"MR"),"Error1","Ok")&amp;" "&amp;IF(AND(G64="%",L64&lt;&gt;"AD",L64&lt;&gt;"MR"),"Error2","Ok")&amp;" "&amp;IF(AND(H64="%",M64&lt;&gt;"AD",M64&lt;&gt;"MR"),"Error3","Ok")&amp;" "&amp;IF(AND(I64="%",N64&lt;&gt;"AD",N64&lt;&gt;"MR"),"Error4","Ok"),"Ok Ok Ok Ok","Passed"),"Ok","")</f>
        <v>Passed</v>
      </c>
      <c r="X64" s="28" t="str">
        <f aca="false">IF(W64&lt;&gt;"Passed","--- Error ---",SUBSTITUTE(SUBSTITUTE(SUBSTITUTE(SUBSTITUTE(SUBSTITUTE(SUBSTITUTE(SUBSTITUTE(SUBSTITUTE(SUBSTITUTE(SUBSTITUTE(SUBSTITUTE(SUBSTITUTE(SUBSTITUTE(SUBSTITUTE(SUBSTITUTE(SUBSTITUTE(SUBSTITUTE(SUBSTITUTE($X$1, "&lt;mnemonic&gt;",""""&amp;B64&amp;""""&amp;REPT(" ",5-LEN(B64))), "&lt;argnr&gt;",D64), "&lt;type1&gt;",VLOOKUP(F64,BR:BZ,9,0)), "&lt;type2&gt;",VLOOKUP(G64,BR:BZ,9,0)), "&lt;type3&gt;",VLOOKUP(H64,BR:BZ,9,0)), "&lt;type4&gt;",VLOOKUP(I64,BR:BZ,9,0)), "&lt;mode1&gt;",VLOOKUP(K64, CB:CG,6,0)),"&lt;mode2&gt;",VLOOKUP(L64,CB:CG,6,0)),"&lt;mode3&gt;",VLOOKUP(M64,CB:CG,6,0)),"&lt;mode4&gt;",VLOOKUP(N64,CB:CG,6,0)), "."," "), "&lt;desc&gt;",R64), "&lt;size&gt;",AU64), "&lt;comma&gt;",IF(B65=""," ",",")),"&lt;off1&gt;",IF(AQ64&lt;&gt;"",AQ64,"0"&amp;REPT(" ",5+AQ$1-1))),"&lt;off2&gt;",IF(AR64&lt;&gt;"",AR64,"0"&amp;REPT(" ",5+AR$1-1))),"&lt;off3&gt;",IF(AS64&lt;&gt;"",AS64,"0"&amp;REPT(" ",5+AS$1-1))),"&lt;off4&gt;",IF(AT64&lt;&gt;"",AT64,"0"&amp;REPT(" ",5+AT$1-1))))</f>
        <v>{ "BORw" ,3, ISIZ_IAAA , {CpuDataType::Short    ,CpuDataType::Short    ,CpuDataType::Short    ,(CpuDataType)0        }, {_AmdAddr,_AmdAddr,_AmdAddr,_AmdNull}, {AOFF_I,AOFF_IA,AOFF_IAA,0        } }, //Bitwise or (Short)</v>
      </c>
      <c r="Y64" s="31" t="s">
        <v>28</v>
      </c>
      <c r="Z64" s="22" t="str">
        <f aca="false">IF(F64&lt;&gt;".",IF(K64="MR","R",VLOOKUP(F64,$BR:$BT,3,0)),"")</f>
        <v>W</v>
      </c>
      <c r="AA64" s="22" t="str">
        <f aca="false">IF(G64&lt;&gt;".",IF(L64="MR","R",VLOOKUP(G64,$BR:$BT,3,0)),"")</f>
        <v>W</v>
      </c>
      <c r="AB64" s="22" t="str">
        <f aca="false">IF(H64&lt;&gt;".",IF(M64="MR","R",VLOOKUP(H64,$BR:$BT,3,0)),"")</f>
        <v>W</v>
      </c>
      <c r="AC64" s="22" t="str">
        <f aca="false">IF(I64&lt;&gt;".",IF(N64="MR","R",VLOOKUP(I64,$BR:$BT,3,0)),"")</f>
        <v/>
      </c>
      <c r="AD64" s="22" t="str">
        <f aca="false">IF(F64&lt;&gt;".",VLOOKUP(K64,$CB:$CC,2,0),"")</f>
        <v>A</v>
      </c>
      <c r="AE64" s="22" t="str">
        <f aca="false">IF(G64&lt;&gt;".",VLOOKUP(L64,$CB:$CC,2,0),"")</f>
        <v>A</v>
      </c>
      <c r="AF64" s="22" t="str">
        <f aca="false">IF(H64&lt;&gt;".",VLOOKUP(M64,$CB:$CC,2,0),"")</f>
        <v>A</v>
      </c>
      <c r="AG64" s="22" t="str">
        <f aca="false">IF(I64&lt;&gt;".",VLOOKUP(N64,$CB:$CC,2,0),"")</f>
        <v/>
      </c>
      <c r="AH64" s="22" t="str">
        <f aca="false">IF(AD64&lt;&gt;"",IF(OR(AD64="A",AD64="I"),"SZA",VLOOKUP(Z64,$BT$3:$BU$16,2,0)),"")</f>
        <v>SZA</v>
      </c>
      <c r="AI64" s="22" t="str">
        <f aca="false">IF(AE64&lt;&gt;"",IF(OR(AE64="A",AE64="I"),"SZA",VLOOKUP(AA64,$BT$3:$BU$16,2,0)),"")</f>
        <v>SZA</v>
      </c>
      <c r="AJ64" s="22" t="str">
        <f aca="false">IF(AF64&lt;&gt;"",IF(OR(AF64="A",AF64="I"),"SZA",VLOOKUP(AB64,$BT$3:$BU$16,2,0)),"")</f>
        <v>SZA</v>
      </c>
      <c r="AK64" s="22" t="str">
        <f aca="false">IF(AG64&lt;&gt;"",IF(OR(AG64="A",AG64="I"),"SZA",VLOOKUP(AC64,$BT$3:$BU$16,2,0)),"")</f>
        <v/>
      </c>
      <c r="AL64" s="22" t="str">
        <f aca="false">IF(AD64&lt;&gt;"","I","")</f>
        <v>I</v>
      </c>
      <c r="AM64" s="22" t="str">
        <f aca="false">SUBSTITUTE(IF(AE64&lt;&gt;"",AL64&amp;"+"&amp;AH64,""),"+SZ","")</f>
        <v>IA</v>
      </c>
      <c r="AN64" s="22" t="str">
        <f aca="false">SUBSTITUTE(IF(AF64&lt;&gt;"",AM64&amp;"+"&amp;AI64,""),"+SZ","")</f>
        <v>IAA</v>
      </c>
      <c r="AO64" s="22" t="str">
        <f aca="false">SUBSTITUTE(IF(AG64&lt;&gt;"",AN64&amp;"+"&amp;AJ64,""),"+SZ","")</f>
        <v/>
      </c>
      <c r="AP64" s="22" t="str">
        <f aca="false">SUBSTITUTE("I"&amp;IF(AH64&lt;&gt;"","+"&amp;AH64,"")&amp;IF(AI64&lt;&gt;"","+"&amp;AI64,"")&amp;IF(AJ64&lt;&gt;"","+"&amp;AJ64,"")&amp;IF(AK64&lt;&gt;"","+"&amp;AK64,""),"+SZ","")</f>
        <v>IAAA</v>
      </c>
      <c r="AQ64" s="22" t="str">
        <f aca="false">IF(Z64&lt;&gt;"","AOFF_"&amp;AL64&amp;REPT(" ",AQ$1-LEN(AL64)),"")</f>
        <v>AOFF_I</v>
      </c>
      <c r="AR64" s="22" t="str">
        <f aca="false">IF(AA64&lt;&gt;"","AOFF_"&amp;AM64&amp;REPT(" ",AR$1-LEN(AM64)),"")</f>
        <v>AOFF_IA</v>
      </c>
      <c r="AS64" s="22" t="str">
        <f aca="false">IF(AB64&lt;&gt;"","AOFF_"&amp;AN64&amp;REPT(" ",AS$1-LEN(AN64)),"")</f>
        <v>AOFF_IAA</v>
      </c>
      <c r="AT64" s="22" t="str">
        <f aca="false">IF(AC64&lt;&gt;"","AOFF_"&amp;AO64&amp;REPT(" ",AT$1-LEN(AO64)),"")</f>
        <v/>
      </c>
      <c r="AU64" s="22" t="str">
        <f aca="false">"ISIZ_"&amp;AP64&amp;REPT(" ",$AU$1-LEN(AP64))</f>
        <v>ISIZ_IAAA </v>
      </c>
      <c r="AV64" s="26" t="n">
        <f aca="false">IF(Z64&lt;&gt;"",6,"")</f>
        <v>6</v>
      </c>
      <c r="AW64" s="26" t="n">
        <f aca="false">IF(AA64&lt;&gt;"",AV64+VLOOKUP(AH64,$BU$2:$BV$17,2,0),"")</f>
        <v>10</v>
      </c>
      <c r="AX64" s="26" t="n">
        <f aca="false">IF(AB64&lt;&gt;"",AW64+VLOOKUP(AI64,$BU$2:$BV$17,2,0),"")</f>
        <v>14</v>
      </c>
      <c r="AY64" s="26" t="str">
        <f aca="false">IF(AC64&lt;&gt;"",AX64+VLOOKUP(AJ64,$BU$2:$BV$17,2,0),"")</f>
        <v/>
      </c>
      <c r="AZ64" s="26" t="n">
        <f aca="false">6+IF(Z64&lt;&gt;"",VLOOKUP(AH64,$BU$2:$BV$17,2,0),0)+IF(AA64&lt;&gt;"",VLOOKUP(AI64,$BU$2:$BV$17,2,0),0)+IF(AB64&lt;&gt;"",VLOOKUP(AJ64,$BU$2:$BV$17,2,0),0)+IF(AC64&lt;&gt;"",VLOOKUP(AK64,$BU$2:$BV$17,2,0),0)</f>
        <v>18</v>
      </c>
      <c r="BA64" s="26" t="n">
        <f aca="false">IF(Z64&lt;&gt;"",10,"")</f>
        <v>10</v>
      </c>
      <c r="BB64" s="26" t="n">
        <f aca="false">IF(AA64&lt;&gt;"",BA64+VLOOKUP(AH64,$BU$2:$BW$17,3,0),"")</f>
        <v>18</v>
      </c>
      <c r="BC64" s="26" t="n">
        <f aca="false">IF(AB64&lt;&gt;"",BB64+VLOOKUP(AI64,$BU$2:$BW$17,3,0),"")</f>
        <v>26</v>
      </c>
      <c r="BD64" s="26" t="str">
        <f aca="false">IF(AC64&lt;&gt;"",BC64+VLOOKUP(AJ64,$BU$2:$BW$17,3,0),"")</f>
        <v/>
      </c>
      <c r="BE64" s="26" t="n">
        <f aca="false">10+IF(Z64&lt;&gt;"",VLOOKUP(AH64,$BU$2:$BW$17,3,0),0)+IF(AA64&lt;&gt;"",VLOOKUP(AI64,$BU$2:$BW$17,3,0),0)+IF(AB64&lt;&gt;"",VLOOKUP(AJ64,$BU$2:$BW$17,3,0),0)+IF(AC64&lt;&gt;"",VLOOKUP(AK64,$BU$2:$BW$17,3,0),0)</f>
        <v>34</v>
      </c>
      <c r="BF64" s="36" t="str">
        <f aca="false">IF(AV64&lt;&gt;"","#define "&amp;AQ64&amp;" "&amp;AV64&amp;"&lt;end&gt; ","")&amp;IF(AW64&lt;&gt;"","#define "&amp;AR64&amp;" "&amp;AW64&amp;"&lt;end&gt; ","")&amp;IF(AX64&lt;&gt;"","#define "&amp;AS64&amp;" "&amp;AX64&amp;"&lt;end&gt; ","")&amp;IF(AY64&lt;&gt;"","#define "&amp;AT64&amp;" "&amp;AY64&amp;"&lt;end&gt; ","")&amp;"#define "&amp;AU64&amp;" "&amp;AZ64&amp;"&lt;end&gt;"</f>
        <v>#define AOFF_I 6&lt;end&gt; #define AOFF_IA 10&lt;end&gt; #define AOFF_IAA 14&lt;end&gt; #define ISIZ_IAAA  18&lt;end&gt;</v>
      </c>
      <c r="BG64" s="36" t="str">
        <f aca="false">IF(BA64&lt;&gt;"","#define "&amp;AQ64&amp;" "&amp;BA64&amp;"&lt;end&gt; ","")&amp;IF(BB64&lt;&gt;"","#define "&amp;AR64&amp;" "&amp;BB64&amp;"&lt;end&gt; ","")&amp;IF(BC64&lt;&gt;"","#define "&amp;AS64&amp;" "&amp;BC64&amp;"&lt;end&gt; ","")&amp;IF(BD64&lt;&gt;"","#define "&amp;AT64&amp;" "&amp;BD64&amp;"&lt;end&gt; ","")&amp;"#define "&amp;AU64&amp;" "&amp;BE64&amp;"&lt;end&gt;"</f>
        <v>#define AOFF_I 10&lt;end&gt; #define AOFF_IA 18&lt;end&gt; #define AOFF_IAA 26&lt;end&gt; #define ISIZ_IAAA  34&lt;end&gt;</v>
      </c>
      <c r="BH64" s="22" t="str">
        <f aca="false">"INSTDECODE_"&amp;D64&amp;IF(D64&lt;&gt;0,"_"&amp;CONCATENATE(Z64,AA64,AB64,AC64)&amp;"_"&amp;CONCATENATE(AD64,AE64,AF64,AG64),"")</f>
        <v>INSTDECODE_3_WWW_AAA</v>
      </c>
      <c r="BI64" s="22" t="n">
        <f aca="false">LEN(BH64)</f>
        <v>20</v>
      </c>
      <c r="BJ64" s="22" t="str">
        <f aca="false">IF(Z64&lt;&gt;"","DECODE_"&amp;VLOOKUP(AD64,$CC:$CD,2,0)&amp;"("&amp;BJ$2&amp;","&amp;IF(K64="MR","REF",VLOOKUP(F64,$BR:$BS,2,0))&amp;",Cpu"&amp;PROPER(IF(K64="MR","REF",VLOOKUP(F64,$BR:$BS,2,0)))&amp;","&amp;AQ64&amp;"); ", "")</f>
        <v>DECODE_ADR(1,SHR,CpuShr,AOFF_I); </v>
      </c>
      <c r="BK64" s="22" t="str">
        <f aca="false">IF(AA64&lt;&gt;"","DECODE_"&amp;VLOOKUP(AE64,$CC:$CD,2,0)&amp;"("&amp;BK$2&amp;","&amp;IF(L64="MR","REF",VLOOKUP(G64,$BR:$BS,2,0))&amp;",Cpu"&amp;PROPER(IF(L64="MR","REF",VLOOKUP(G64,$BR:$BS,2,0)))&amp;","&amp;AR64&amp;"); ", "")</f>
        <v>DECODE_ADR(2,SHR,CpuShr,AOFF_IA); </v>
      </c>
      <c r="BL64" s="22" t="str">
        <f aca="false">IF(AB64&lt;&gt;"","DECODE_"&amp;VLOOKUP(AF64,$CC:$CD,2,0)&amp;"("&amp;BL$2&amp;","&amp;IF(M64="MR","REF",VLOOKUP(H64,$BR:$BS,2,0))&amp;",Cpu"&amp;PROPER(IF(M64="MR","REF",VLOOKUP(H64,$BR:$BS,2,0)))&amp;","&amp;AS64&amp;"); ", "")</f>
        <v>DECODE_ADR(3,SHR,CpuShr,AOFF_IAA); </v>
      </c>
      <c r="BM64" s="22" t="str">
        <f aca="false">IF(AC64&lt;&gt;"","DECODE_"&amp;VLOOKUP(AG64,$CC:$CD,2,0)&amp;"("&amp;BM$2&amp;","&amp;IF(N64="MR","REF",VLOOKUP(I64,$BR:$BS,2,0))&amp;",Cpu"&amp;PROPER(IF(N64="MR","REF",VLOOKUP(I64,$BR:$BS,2,0)))&amp;","&amp;AT64&amp;"); ", "")</f>
        <v/>
      </c>
      <c r="BN64" s="22" t="str">
        <f aca="false">IF(ISERROR(VLOOKUP(BO64,BO$2:BO63,1,0))=0,"X","")</f>
        <v>X</v>
      </c>
      <c r="BO64" s="22" t="str">
        <f aca="false">SUBSTITUTE("#define "&amp;BH64&amp;REPT(" ",28-LEN(BH64))&amp;BJ64&amp;BK64&amp;BL64&amp;BM64,"%","D")</f>
        <v>#define INSTDECODE_3_WWW_AAA        DECODE_ADR(1,SHR,CpuShr,AOFF_I); DECODE_ADR(2,SHR,CpuShr,AOFF_IA); DECODE_ADR(3,SHR,CpuShr,AOFF_IAA); </v>
      </c>
      <c r="BP64" s="22" t="str">
        <f aca="false">"#define "&amp;SUBSTITUTE(BH64,"INSTDECODE_",IF(P64="X","JMP_","")&amp;IF(Q64="X","CONST_","")&amp;"INSTEND_")&amp;IF(Q64="X",REPT(" ",20-LEN(BH64)),IF(P64="X",REPT(" ",22-LEN(BH64)),REPT(" ",26-LEN(BH64))))&amp;" "&amp;IF(P64="X","","IP+="&amp;TRIM(AU64)&amp;"; "&amp;REPT(" ",10-LEN(TRIM(AU64))))&amp;IF(Q64="X","CONST_INST_DISPATCH;","PROG_INST_DISPATCH;")</f>
        <v>#define INSTEND_3_WWW_AAA       IP+=ISIZ_IAAA;  PROG_INST_DISPATCH;</v>
      </c>
      <c r="BQ64" s="22" t="str">
        <f aca="false">""</f>
        <v/>
      </c>
    </row>
    <row r="65" customFormat="false" ht="15.95" hidden="false" customHeight="true" outlineLevel="0" collapsed="false">
      <c r="A65" s="22" t="s">
        <v>557</v>
      </c>
      <c r="B65" s="22" t="s">
        <v>247</v>
      </c>
      <c r="C65" s="26" t="s">
        <v>29</v>
      </c>
      <c r="D65" s="27" t="n">
        <f aca="false">4-COUNTIF(F65:I65,".")</f>
        <v>3</v>
      </c>
      <c r="E65" s="27" t="str">
        <f aca="false">IF(ISERROR(SEARCH("Z",F65&amp;G65&amp;H65&amp;I65))=0,"X","-")</f>
        <v>-</v>
      </c>
      <c r="F65" s="26" t="s">
        <v>470</v>
      </c>
      <c r="G65" s="26" t="s">
        <v>470</v>
      </c>
      <c r="H65" s="26" t="s">
        <v>470</v>
      </c>
      <c r="I65" s="26" t="s">
        <v>28</v>
      </c>
      <c r="J65" s="27" t="str">
        <f aca="false">IF(OR(ISERROR(SEARCH(MID($J$2,1,1),F65&amp;G65&amp;H65&amp;I65))=0,ISERROR(SEARCH(MID($J$2,2,1),F65&amp;G65&amp;H65&amp;I65))=0),"X","-")</f>
        <v>-</v>
      </c>
      <c r="K65" s="26" t="s">
        <v>453</v>
      </c>
      <c r="L65" s="26" t="s">
        <v>453</v>
      </c>
      <c r="M65" s="26" t="s">
        <v>453</v>
      </c>
      <c r="N65" s="26" t="s">
        <v>28</v>
      </c>
      <c r="O65" s="28" t="str">
        <f aca="false">IF(OR(K65=$O$2,L65=$O$2,M65=$O$2,N65=$O$2),"X","-")</f>
        <v>-</v>
      </c>
      <c r="R65" s="22" t="s">
        <v>568</v>
      </c>
      <c r="S65" s="22" t="s">
        <v>9</v>
      </c>
      <c r="T65" s="22" t="s">
        <v>455</v>
      </c>
      <c r="U65" s="22" t="s">
        <v>455</v>
      </c>
      <c r="W65" s="30" t="str">
        <f aca="false">SUBSTITUTE(SUBSTITUTE(IF(AND(F65="%",K65&lt;&gt;"AD",K65&lt;&gt;"MR"),"Error1","Ok")&amp;" "&amp;IF(AND(G65="%",L65&lt;&gt;"AD",L65&lt;&gt;"MR"),"Error2","Ok")&amp;" "&amp;IF(AND(H65="%",M65&lt;&gt;"AD",M65&lt;&gt;"MR"),"Error3","Ok")&amp;" "&amp;IF(AND(I65="%",N65&lt;&gt;"AD",N65&lt;&gt;"MR"),"Error4","Ok"),"Ok Ok Ok Ok","Passed"),"Ok","")</f>
        <v>Passed</v>
      </c>
      <c r="X65" s="28" t="str">
        <f aca="false">IF(W65&lt;&gt;"Passed","--- Error ---",SUBSTITUTE(SUBSTITUTE(SUBSTITUTE(SUBSTITUTE(SUBSTITUTE(SUBSTITUTE(SUBSTITUTE(SUBSTITUTE(SUBSTITUTE(SUBSTITUTE(SUBSTITUTE(SUBSTITUTE(SUBSTITUTE(SUBSTITUTE(SUBSTITUTE(SUBSTITUTE(SUBSTITUTE(SUBSTITUTE($X$1, "&lt;mnemonic&gt;",""""&amp;B65&amp;""""&amp;REPT(" ",5-LEN(B65))), "&lt;argnr&gt;",D65), "&lt;type1&gt;",VLOOKUP(F65,BR:BZ,9,0)), "&lt;type2&gt;",VLOOKUP(G65,BR:BZ,9,0)), "&lt;type3&gt;",VLOOKUP(H65,BR:BZ,9,0)), "&lt;type4&gt;",VLOOKUP(I65,BR:BZ,9,0)), "&lt;mode1&gt;",VLOOKUP(K65, CB:CG,6,0)),"&lt;mode2&gt;",VLOOKUP(L65,CB:CG,6,0)),"&lt;mode3&gt;",VLOOKUP(M65,CB:CG,6,0)),"&lt;mode4&gt;",VLOOKUP(N65,CB:CG,6,0)), "."," "), "&lt;desc&gt;",R65), "&lt;size&gt;",AU65), "&lt;comma&gt;",IF(B66=""," ",",")),"&lt;off1&gt;",IF(AQ65&lt;&gt;"",AQ65,"0"&amp;REPT(" ",5+AQ$1-1))),"&lt;off2&gt;",IF(AR65&lt;&gt;"",AR65,"0"&amp;REPT(" ",5+AR$1-1))),"&lt;off3&gt;",IF(AS65&lt;&gt;"",AS65,"0"&amp;REPT(" ",5+AS$1-1))),"&lt;off4&gt;",IF(AT65&lt;&gt;"",AT65,"0"&amp;REPT(" ",5+AT$1-1))))</f>
        <v>{ "BORi" ,3, ISIZ_IAAA , {CpuDataType::Integer  ,CpuDataType::Integer  ,CpuDataType::Integer  ,(CpuDataType)0        }, {_AmdAddr,_AmdAddr,_AmdAddr,_AmdNull}, {AOFF_I,AOFF_IA,AOFF_IAA,0        } }, //Bitwise or (Integer)</v>
      </c>
      <c r="Y65" s="31" t="s">
        <v>28</v>
      </c>
      <c r="Z65" s="22" t="str">
        <f aca="false">IF(F65&lt;&gt;".",IF(K65="MR","R",VLOOKUP(F65,$BR:$BT,3,0)),"")</f>
        <v>I</v>
      </c>
      <c r="AA65" s="22" t="str">
        <f aca="false">IF(G65&lt;&gt;".",IF(L65="MR","R",VLOOKUP(G65,$BR:$BT,3,0)),"")</f>
        <v>I</v>
      </c>
      <c r="AB65" s="22" t="str">
        <f aca="false">IF(H65&lt;&gt;".",IF(M65="MR","R",VLOOKUP(H65,$BR:$BT,3,0)),"")</f>
        <v>I</v>
      </c>
      <c r="AC65" s="22" t="str">
        <f aca="false">IF(I65&lt;&gt;".",IF(N65="MR","R",VLOOKUP(I65,$BR:$BT,3,0)),"")</f>
        <v/>
      </c>
      <c r="AD65" s="22" t="str">
        <f aca="false">IF(F65&lt;&gt;".",VLOOKUP(K65,$CB:$CC,2,0),"")</f>
        <v>A</v>
      </c>
      <c r="AE65" s="22" t="str">
        <f aca="false">IF(G65&lt;&gt;".",VLOOKUP(L65,$CB:$CC,2,0),"")</f>
        <v>A</v>
      </c>
      <c r="AF65" s="22" t="str">
        <f aca="false">IF(H65&lt;&gt;".",VLOOKUP(M65,$CB:$CC,2,0),"")</f>
        <v>A</v>
      </c>
      <c r="AG65" s="22" t="str">
        <f aca="false">IF(I65&lt;&gt;".",VLOOKUP(N65,$CB:$CC,2,0),"")</f>
        <v/>
      </c>
      <c r="AH65" s="22" t="str">
        <f aca="false">IF(AD65&lt;&gt;"",IF(OR(AD65="A",AD65="I"),"SZA",VLOOKUP(Z65,$BT$3:$BU$16,2,0)),"")</f>
        <v>SZA</v>
      </c>
      <c r="AI65" s="22" t="str">
        <f aca="false">IF(AE65&lt;&gt;"",IF(OR(AE65="A",AE65="I"),"SZA",VLOOKUP(AA65,$BT$3:$BU$16,2,0)),"")</f>
        <v>SZA</v>
      </c>
      <c r="AJ65" s="22" t="str">
        <f aca="false">IF(AF65&lt;&gt;"",IF(OR(AF65="A",AF65="I"),"SZA",VLOOKUP(AB65,$BT$3:$BU$16,2,0)),"")</f>
        <v>SZA</v>
      </c>
      <c r="AK65" s="22" t="str">
        <f aca="false">IF(AG65&lt;&gt;"",IF(OR(AG65="A",AG65="I"),"SZA",VLOOKUP(AC65,$BT$3:$BU$16,2,0)),"")</f>
        <v/>
      </c>
      <c r="AL65" s="22" t="str">
        <f aca="false">IF(AD65&lt;&gt;"","I","")</f>
        <v>I</v>
      </c>
      <c r="AM65" s="22" t="str">
        <f aca="false">SUBSTITUTE(IF(AE65&lt;&gt;"",AL65&amp;"+"&amp;AH65,""),"+SZ","")</f>
        <v>IA</v>
      </c>
      <c r="AN65" s="22" t="str">
        <f aca="false">SUBSTITUTE(IF(AF65&lt;&gt;"",AM65&amp;"+"&amp;AI65,""),"+SZ","")</f>
        <v>IAA</v>
      </c>
      <c r="AO65" s="22" t="str">
        <f aca="false">SUBSTITUTE(IF(AG65&lt;&gt;"",AN65&amp;"+"&amp;AJ65,""),"+SZ","")</f>
        <v/>
      </c>
      <c r="AP65" s="22" t="str">
        <f aca="false">SUBSTITUTE("I"&amp;IF(AH65&lt;&gt;"","+"&amp;AH65,"")&amp;IF(AI65&lt;&gt;"","+"&amp;AI65,"")&amp;IF(AJ65&lt;&gt;"","+"&amp;AJ65,"")&amp;IF(AK65&lt;&gt;"","+"&amp;AK65,""),"+SZ","")</f>
        <v>IAAA</v>
      </c>
      <c r="AQ65" s="22" t="str">
        <f aca="false">IF(Z65&lt;&gt;"","AOFF_"&amp;AL65&amp;REPT(" ",AQ$1-LEN(AL65)),"")</f>
        <v>AOFF_I</v>
      </c>
      <c r="AR65" s="22" t="str">
        <f aca="false">IF(AA65&lt;&gt;"","AOFF_"&amp;AM65&amp;REPT(" ",AR$1-LEN(AM65)),"")</f>
        <v>AOFF_IA</v>
      </c>
      <c r="AS65" s="22" t="str">
        <f aca="false">IF(AB65&lt;&gt;"","AOFF_"&amp;AN65&amp;REPT(" ",AS$1-LEN(AN65)),"")</f>
        <v>AOFF_IAA</v>
      </c>
      <c r="AT65" s="22" t="str">
        <f aca="false">IF(AC65&lt;&gt;"","AOFF_"&amp;AO65&amp;REPT(" ",AT$1-LEN(AO65)),"")</f>
        <v/>
      </c>
      <c r="AU65" s="22" t="str">
        <f aca="false">"ISIZ_"&amp;AP65&amp;REPT(" ",$AU$1-LEN(AP65))</f>
        <v>ISIZ_IAAA </v>
      </c>
      <c r="AV65" s="26" t="n">
        <f aca="false">IF(Z65&lt;&gt;"",6,"")</f>
        <v>6</v>
      </c>
      <c r="AW65" s="26" t="n">
        <f aca="false">IF(AA65&lt;&gt;"",AV65+VLOOKUP(AH65,$BU$2:$BV$17,2,0),"")</f>
        <v>10</v>
      </c>
      <c r="AX65" s="26" t="n">
        <f aca="false">IF(AB65&lt;&gt;"",AW65+VLOOKUP(AI65,$BU$2:$BV$17,2,0),"")</f>
        <v>14</v>
      </c>
      <c r="AY65" s="26" t="str">
        <f aca="false">IF(AC65&lt;&gt;"",AX65+VLOOKUP(AJ65,$BU$2:$BV$17,2,0),"")</f>
        <v/>
      </c>
      <c r="AZ65" s="26" t="n">
        <f aca="false">6+IF(Z65&lt;&gt;"",VLOOKUP(AH65,$BU$2:$BV$17,2,0),0)+IF(AA65&lt;&gt;"",VLOOKUP(AI65,$BU$2:$BV$17,2,0),0)+IF(AB65&lt;&gt;"",VLOOKUP(AJ65,$BU$2:$BV$17,2,0),0)+IF(AC65&lt;&gt;"",VLOOKUP(AK65,$BU$2:$BV$17,2,0),0)</f>
        <v>18</v>
      </c>
      <c r="BA65" s="26" t="n">
        <f aca="false">IF(Z65&lt;&gt;"",10,"")</f>
        <v>10</v>
      </c>
      <c r="BB65" s="26" t="n">
        <f aca="false">IF(AA65&lt;&gt;"",BA65+VLOOKUP(AH65,$BU$2:$BW$17,3,0),"")</f>
        <v>18</v>
      </c>
      <c r="BC65" s="26" t="n">
        <f aca="false">IF(AB65&lt;&gt;"",BB65+VLOOKUP(AI65,$BU$2:$BW$17,3,0),"")</f>
        <v>26</v>
      </c>
      <c r="BD65" s="26" t="str">
        <f aca="false">IF(AC65&lt;&gt;"",BC65+VLOOKUP(AJ65,$BU$2:$BW$17,3,0),"")</f>
        <v/>
      </c>
      <c r="BE65" s="26" t="n">
        <f aca="false">10+IF(Z65&lt;&gt;"",VLOOKUP(AH65,$BU$2:$BW$17,3,0),0)+IF(AA65&lt;&gt;"",VLOOKUP(AI65,$BU$2:$BW$17,3,0),0)+IF(AB65&lt;&gt;"",VLOOKUP(AJ65,$BU$2:$BW$17,3,0),0)+IF(AC65&lt;&gt;"",VLOOKUP(AK65,$BU$2:$BW$17,3,0),0)</f>
        <v>34</v>
      </c>
      <c r="BF65" s="36" t="str">
        <f aca="false">IF(AV65&lt;&gt;"","#define "&amp;AQ65&amp;" "&amp;AV65&amp;"&lt;end&gt; ","")&amp;IF(AW65&lt;&gt;"","#define "&amp;AR65&amp;" "&amp;AW65&amp;"&lt;end&gt; ","")&amp;IF(AX65&lt;&gt;"","#define "&amp;AS65&amp;" "&amp;AX65&amp;"&lt;end&gt; ","")&amp;IF(AY65&lt;&gt;"","#define "&amp;AT65&amp;" "&amp;AY65&amp;"&lt;end&gt; ","")&amp;"#define "&amp;AU65&amp;" "&amp;AZ65&amp;"&lt;end&gt;"</f>
        <v>#define AOFF_I 6&lt;end&gt; #define AOFF_IA 10&lt;end&gt; #define AOFF_IAA 14&lt;end&gt; #define ISIZ_IAAA  18&lt;end&gt;</v>
      </c>
      <c r="BG65" s="36" t="str">
        <f aca="false">IF(BA65&lt;&gt;"","#define "&amp;AQ65&amp;" "&amp;BA65&amp;"&lt;end&gt; ","")&amp;IF(BB65&lt;&gt;"","#define "&amp;AR65&amp;" "&amp;BB65&amp;"&lt;end&gt; ","")&amp;IF(BC65&lt;&gt;"","#define "&amp;AS65&amp;" "&amp;BC65&amp;"&lt;end&gt; ","")&amp;IF(BD65&lt;&gt;"","#define "&amp;AT65&amp;" "&amp;BD65&amp;"&lt;end&gt; ","")&amp;"#define "&amp;AU65&amp;" "&amp;BE65&amp;"&lt;end&gt;"</f>
        <v>#define AOFF_I 10&lt;end&gt; #define AOFF_IA 18&lt;end&gt; #define AOFF_IAA 26&lt;end&gt; #define ISIZ_IAAA  34&lt;end&gt;</v>
      </c>
      <c r="BH65" s="22" t="str">
        <f aca="false">"INSTDECODE_"&amp;D65&amp;IF(D65&lt;&gt;0,"_"&amp;CONCATENATE(Z65,AA65,AB65,AC65)&amp;"_"&amp;CONCATENATE(AD65,AE65,AF65,AG65),"")</f>
        <v>INSTDECODE_3_III_AAA</v>
      </c>
      <c r="BI65" s="22" t="n">
        <f aca="false">LEN(BH65)</f>
        <v>20</v>
      </c>
      <c r="BJ65" s="22" t="str">
        <f aca="false">IF(Z65&lt;&gt;"","DECODE_"&amp;VLOOKUP(AD65,$CC:$CD,2,0)&amp;"("&amp;BJ$2&amp;","&amp;IF(K65="MR","REF",VLOOKUP(F65,$BR:$BS,2,0))&amp;",Cpu"&amp;PROPER(IF(K65="MR","REF",VLOOKUP(F65,$BR:$BS,2,0)))&amp;","&amp;AQ65&amp;"); ", "")</f>
        <v>DECODE_ADR(1,INT,CpuInt,AOFF_I); </v>
      </c>
      <c r="BK65" s="22" t="str">
        <f aca="false">IF(AA65&lt;&gt;"","DECODE_"&amp;VLOOKUP(AE65,$CC:$CD,2,0)&amp;"("&amp;BK$2&amp;","&amp;IF(L65="MR","REF",VLOOKUP(G65,$BR:$BS,2,0))&amp;",Cpu"&amp;PROPER(IF(L65="MR","REF",VLOOKUP(G65,$BR:$BS,2,0)))&amp;","&amp;AR65&amp;"); ", "")</f>
        <v>DECODE_ADR(2,INT,CpuInt,AOFF_IA); </v>
      </c>
      <c r="BL65" s="22" t="str">
        <f aca="false">IF(AB65&lt;&gt;"","DECODE_"&amp;VLOOKUP(AF65,$CC:$CD,2,0)&amp;"("&amp;BL$2&amp;","&amp;IF(M65="MR","REF",VLOOKUP(H65,$BR:$BS,2,0))&amp;",Cpu"&amp;PROPER(IF(M65="MR","REF",VLOOKUP(H65,$BR:$BS,2,0)))&amp;","&amp;AS65&amp;"); ", "")</f>
        <v>DECODE_ADR(3,INT,CpuInt,AOFF_IAA); </v>
      </c>
      <c r="BM65" s="22" t="str">
        <f aca="false">IF(AC65&lt;&gt;"","DECODE_"&amp;VLOOKUP(AG65,$CC:$CD,2,0)&amp;"("&amp;BM$2&amp;","&amp;IF(N65="MR","REF",VLOOKUP(I65,$BR:$BS,2,0))&amp;",Cpu"&amp;PROPER(IF(N65="MR","REF",VLOOKUP(I65,$BR:$BS,2,0)))&amp;","&amp;AT65&amp;"); ", "")</f>
        <v/>
      </c>
      <c r="BN65" s="22" t="str">
        <f aca="false">IF(ISERROR(VLOOKUP(BO65,BO$2:BO64,1,0))=0,"X","")</f>
        <v>X</v>
      </c>
      <c r="BO65" s="22" t="str">
        <f aca="false">SUBSTITUTE("#define "&amp;BH65&amp;REPT(" ",28-LEN(BH65))&amp;BJ65&amp;BK65&amp;BL65&amp;BM65,"%","D")</f>
        <v>#define INSTDECODE_3_III_AAA        DECODE_ADR(1,INT,CpuInt,AOFF_I); DECODE_ADR(2,INT,CpuInt,AOFF_IA); DECODE_ADR(3,INT,CpuInt,AOFF_IAA); </v>
      </c>
      <c r="BP65" s="22" t="str">
        <f aca="false">"#define "&amp;SUBSTITUTE(BH65,"INSTDECODE_",IF(P65="X","JMP_","")&amp;IF(Q65="X","CONST_","")&amp;"INSTEND_")&amp;IF(Q65="X",REPT(" ",20-LEN(BH65)),IF(P65="X",REPT(" ",22-LEN(BH65)),REPT(" ",26-LEN(BH65))))&amp;" "&amp;IF(P65="X","","IP+="&amp;TRIM(AU65)&amp;"; "&amp;REPT(" ",10-LEN(TRIM(AU65))))&amp;IF(Q65="X","CONST_INST_DISPATCH;","PROG_INST_DISPATCH;")</f>
        <v>#define INSTEND_3_III_AAA       IP+=ISIZ_IAAA;  PROG_INST_DISPATCH;</v>
      </c>
      <c r="BQ65" s="22" t="str">
        <f aca="false">""</f>
        <v/>
      </c>
    </row>
    <row r="66" customFormat="false" ht="15.95" hidden="false" customHeight="true" outlineLevel="0" collapsed="false">
      <c r="A66" s="22" t="s">
        <v>557</v>
      </c>
      <c r="B66" s="22" t="s">
        <v>248</v>
      </c>
      <c r="C66" s="26" t="s">
        <v>29</v>
      </c>
      <c r="D66" s="27" t="n">
        <f aca="false">4-COUNTIF(F66:I66,".")</f>
        <v>3</v>
      </c>
      <c r="E66" s="27" t="str">
        <f aca="false">IF(ISERROR(SEARCH("Z",F66&amp;G66&amp;H66&amp;I66))=0,"X","-")</f>
        <v>-</v>
      </c>
      <c r="F66" s="26" t="s">
        <v>474</v>
      </c>
      <c r="G66" s="26" t="s">
        <v>474</v>
      </c>
      <c r="H66" s="26" t="s">
        <v>474</v>
      </c>
      <c r="I66" s="26" t="s">
        <v>28</v>
      </c>
      <c r="J66" s="27" t="str">
        <f aca="false">IF(OR(ISERROR(SEARCH(MID($J$2,1,1),F66&amp;G66&amp;H66&amp;I66))=0,ISERROR(SEARCH(MID($J$2,2,1),F66&amp;G66&amp;H66&amp;I66))=0),"X","-")</f>
        <v>-</v>
      </c>
      <c r="K66" s="26" t="s">
        <v>453</v>
      </c>
      <c r="L66" s="26" t="s">
        <v>453</v>
      </c>
      <c r="M66" s="26" t="s">
        <v>453</v>
      </c>
      <c r="N66" s="26" t="s">
        <v>28</v>
      </c>
      <c r="O66" s="28" t="str">
        <f aca="false">IF(OR(K66=$O$2,L66=$O$2,M66=$O$2,N66=$O$2),"X","-")</f>
        <v>-</v>
      </c>
      <c r="R66" s="22" t="s">
        <v>569</v>
      </c>
      <c r="S66" s="22" t="s">
        <v>9</v>
      </c>
      <c r="T66" s="22" t="s">
        <v>455</v>
      </c>
      <c r="U66" s="22" t="s">
        <v>455</v>
      </c>
      <c r="W66" s="30" t="str">
        <f aca="false">SUBSTITUTE(SUBSTITUTE(IF(AND(F66="%",K66&lt;&gt;"AD",K66&lt;&gt;"MR"),"Error1","Ok")&amp;" "&amp;IF(AND(G66="%",L66&lt;&gt;"AD",L66&lt;&gt;"MR"),"Error2","Ok")&amp;" "&amp;IF(AND(H66="%",M66&lt;&gt;"AD",M66&lt;&gt;"MR"),"Error3","Ok")&amp;" "&amp;IF(AND(I66="%",N66&lt;&gt;"AD",N66&lt;&gt;"MR"),"Error4","Ok"),"Ok Ok Ok Ok","Passed"),"Ok","")</f>
        <v>Passed</v>
      </c>
      <c r="X66" s="28" t="str">
        <f aca="false">IF(W66&lt;&gt;"Passed","--- Error ---",SUBSTITUTE(SUBSTITUTE(SUBSTITUTE(SUBSTITUTE(SUBSTITUTE(SUBSTITUTE(SUBSTITUTE(SUBSTITUTE(SUBSTITUTE(SUBSTITUTE(SUBSTITUTE(SUBSTITUTE(SUBSTITUTE(SUBSTITUTE(SUBSTITUTE(SUBSTITUTE(SUBSTITUTE(SUBSTITUTE($X$1, "&lt;mnemonic&gt;",""""&amp;B66&amp;""""&amp;REPT(" ",5-LEN(B66))), "&lt;argnr&gt;",D66), "&lt;type1&gt;",VLOOKUP(F66,BR:BZ,9,0)), "&lt;type2&gt;",VLOOKUP(G66,BR:BZ,9,0)), "&lt;type3&gt;",VLOOKUP(H66,BR:BZ,9,0)), "&lt;type4&gt;",VLOOKUP(I66,BR:BZ,9,0)), "&lt;mode1&gt;",VLOOKUP(K66, CB:CG,6,0)),"&lt;mode2&gt;",VLOOKUP(L66,CB:CG,6,0)),"&lt;mode3&gt;",VLOOKUP(M66,CB:CG,6,0)),"&lt;mode4&gt;",VLOOKUP(N66,CB:CG,6,0)), "."," "), "&lt;desc&gt;",R66), "&lt;size&gt;",AU66), "&lt;comma&gt;",IF(B67=""," ",",")),"&lt;off1&gt;",IF(AQ66&lt;&gt;"",AQ66,"0"&amp;REPT(" ",5+AQ$1-1))),"&lt;off2&gt;",IF(AR66&lt;&gt;"",AR66,"0"&amp;REPT(" ",5+AR$1-1))),"&lt;off3&gt;",IF(AS66&lt;&gt;"",AS66,"0"&amp;REPT(" ",5+AS$1-1))),"&lt;off4&gt;",IF(AT66&lt;&gt;"",AT66,"0"&amp;REPT(" ",5+AT$1-1))))</f>
        <v>{ "BORl" ,3, ISIZ_IAAA , {CpuDataType::Long     ,CpuDataType::Long     ,CpuDataType::Long     ,(CpuDataType)0        }, {_AmdAddr,_AmdAddr,_AmdAddr,_AmdNull}, {AOFF_I,AOFF_IA,AOFF_IAA,0        } }, //Bitwise or (Long)</v>
      </c>
      <c r="Y66" s="31" t="s">
        <v>28</v>
      </c>
      <c r="Z66" s="22" t="str">
        <f aca="false">IF(F66&lt;&gt;".",IF(K66="MR","R",VLOOKUP(F66,$BR:$BT,3,0)),"")</f>
        <v>L</v>
      </c>
      <c r="AA66" s="22" t="str">
        <f aca="false">IF(G66&lt;&gt;".",IF(L66="MR","R",VLOOKUP(G66,$BR:$BT,3,0)),"")</f>
        <v>L</v>
      </c>
      <c r="AB66" s="22" t="str">
        <f aca="false">IF(H66&lt;&gt;".",IF(M66="MR","R",VLOOKUP(H66,$BR:$BT,3,0)),"")</f>
        <v>L</v>
      </c>
      <c r="AC66" s="22" t="str">
        <f aca="false">IF(I66&lt;&gt;".",IF(N66="MR","R",VLOOKUP(I66,$BR:$BT,3,0)),"")</f>
        <v/>
      </c>
      <c r="AD66" s="22" t="str">
        <f aca="false">IF(F66&lt;&gt;".",VLOOKUP(K66,$CB:$CC,2,0),"")</f>
        <v>A</v>
      </c>
      <c r="AE66" s="22" t="str">
        <f aca="false">IF(G66&lt;&gt;".",VLOOKUP(L66,$CB:$CC,2,0),"")</f>
        <v>A</v>
      </c>
      <c r="AF66" s="22" t="str">
        <f aca="false">IF(H66&lt;&gt;".",VLOOKUP(M66,$CB:$CC,2,0),"")</f>
        <v>A</v>
      </c>
      <c r="AG66" s="22" t="str">
        <f aca="false">IF(I66&lt;&gt;".",VLOOKUP(N66,$CB:$CC,2,0),"")</f>
        <v/>
      </c>
      <c r="AH66" s="22" t="str">
        <f aca="false">IF(AD66&lt;&gt;"",IF(OR(AD66="A",AD66="I"),"SZA",VLOOKUP(Z66,$BT$3:$BU$16,2,0)),"")</f>
        <v>SZA</v>
      </c>
      <c r="AI66" s="22" t="str">
        <f aca="false">IF(AE66&lt;&gt;"",IF(OR(AE66="A",AE66="I"),"SZA",VLOOKUP(AA66,$BT$3:$BU$16,2,0)),"")</f>
        <v>SZA</v>
      </c>
      <c r="AJ66" s="22" t="str">
        <f aca="false">IF(AF66&lt;&gt;"",IF(OR(AF66="A",AF66="I"),"SZA",VLOOKUP(AB66,$BT$3:$BU$16,2,0)),"")</f>
        <v>SZA</v>
      </c>
      <c r="AK66" s="22" t="str">
        <f aca="false">IF(AG66&lt;&gt;"",IF(OR(AG66="A",AG66="I"),"SZA",VLOOKUP(AC66,$BT$3:$BU$16,2,0)),"")</f>
        <v/>
      </c>
      <c r="AL66" s="22" t="str">
        <f aca="false">IF(AD66&lt;&gt;"","I","")</f>
        <v>I</v>
      </c>
      <c r="AM66" s="22" t="str">
        <f aca="false">SUBSTITUTE(IF(AE66&lt;&gt;"",AL66&amp;"+"&amp;AH66,""),"+SZ","")</f>
        <v>IA</v>
      </c>
      <c r="AN66" s="22" t="str">
        <f aca="false">SUBSTITUTE(IF(AF66&lt;&gt;"",AM66&amp;"+"&amp;AI66,""),"+SZ","")</f>
        <v>IAA</v>
      </c>
      <c r="AO66" s="22" t="str">
        <f aca="false">SUBSTITUTE(IF(AG66&lt;&gt;"",AN66&amp;"+"&amp;AJ66,""),"+SZ","")</f>
        <v/>
      </c>
      <c r="AP66" s="22" t="str">
        <f aca="false">SUBSTITUTE("I"&amp;IF(AH66&lt;&gt;"","+"&amp;AH66,"")&amp;IF(AI66&lt;&gt;"","+"&amp;AI66,"")&amp;IF(AJ66&lt;&gt;"","+"&amp;AJ66,"")&amp;IF(AK66&lt;&gt;"","+"&amp;AK66,""),"+SZ","")</f>
        <v>IAAA</v>
      </c>
      <c r="AQ66" s="22" t="str">
        <f aca="false">IF(Z66&lt;&gt;"","AOFF_"&amp;AL66&amp;REPT(" ",AQ$1-LEN(AL66)),"")</f>
        <v>AOFF_I</v>
      </c>
      <c r="AR66" s="22" t="str">
        <f aca="false">IF(AA66&lt;&gt;"","AOFF_"&amp;AM66&amp;REPT(" ",AR$1-LEN(AM66)),"")</f>
        <v>AOFF_IA</v>
      </c>
      <c r="AS66" s="22" t="str">
        <f aca="false">IF(AB66&lt;&gt;"","AOFF_"&amp;AN66&amp;REPT(" ",AS$1-LEN(AN66)),"")</f>
        <v>AOFF_IAA</v>
      </c>
      <c r="AT66" s="22" t="str">
        <f aca="false">IF(AC66&lt;&gt;"","AOFF_"&amp;AO66&amp;REPT(" ",AT$1-LEN(AO66)),"")</f>
        <v/>
      </c>
      <c r="AU66" s="22" t="str">
        <f aca="false">"ISIZ_"&amp;AP66&amp;REPT(" ",$AU$1-LEN(AP66))</f>
        <v>ISIZ_IAAA </v>
      </c>
      <c r="AV66" s="26" t="n">
        <f aca="false">IF(Z66&lt;&gt;"",6,"")</f>
        <v>6</v>
      </c>
      <c r="AW66" s="26" t="n">
        <f aca="false">IF(AA66&lt;&gt;"",AV66+VLOOKUP(AH66,$BU$2:$BV$17,2,0),"")</f>
        <v>10</v>
      </c>
      <c r="AX66" s="26" t="n">
        <f aca="false">IF(AB66&lt;&gt;"",AW66+VLOOKUP(AI66,$BU$2:$BV$17,2,0),"")</f>
        <v>14</v>
      </c>
      <c r="AY66" s="26" t="str">
        <f aca="false">IF(AC66&lt;&gt;"",AX66+VLOOKUP(AJ66,$BU$2:$BV$17,2,0),"")</f>
        <v/>
      </c>
      <c r="AZ66" s="26" t="n">
        <f aca="false">6+IF(Z66&lt;&gt;"",VLOOKUP(AH66,$BU$2:$BV$17,2,0),0)+IF(AA66&lt;&gt;"",VLOOKUP(AI66,$BU$2:$BV$17,2,0),0)+IF(AB66&lt;&gt;"",VLOOKUP(AJ66,$BU$2:$BV$17,2,0),0)+IF(AC66&lt;&gt;"",VLOOKUP(AK66,$BU$2:$BV$17,2,0),0)</f>
        <v>18</v>
      </c>
      <c r="BA66" s="26" t="n">
        <f aca="false">IF(Z66&lt;&gt;"",10,"")</f>
        <v>10</v>
      </c>
      <c r="BB66" s="26" t="n">
        <f aca="false">IF(AA66&lt;&gt;"",BA66+VLOOKUP(AH66,$BU$2:$BW$17,3,0),"")</f>
        <v>18</v>
      </c>
      <c r="BC66" s="26" t="n">
        <f aca="false">IF(AB66&lt;&gt;"",BB66+VLOOKUP(AI66,$BU$2:$BW$17,3,0),"")</f>
        <v>26</v>
      </c>
      <c r="BD66" s="26" t="str">
        <f aca="false">IF(AC66&lt;&gt;"",BC66+VLOOKUP(AJ66,$BU$2:$BW$17,3,0),"")</f>
        <v/>
      </c>
      <c r="BE66" s="26" t="n">
        <f aca="false">10+IF(Z66&lt;&gt;"",VLOOKUP(AH66,$BU$2:$BW$17,3,0),0)+IF(AA66&lt;&gt;"",VLOOKUP(AI66,$BU$2:$BW$17,3,0),0)+IF(AB66&lt;&gt;"",VLOOKUP(AJ66,$BU$2:$BW$17,3,0),0)+IF(AC66&lt;&gt;"",VLOOKUP(AK66,$BU$2:$BW$17,3,0),0)</f>
        <v>34</v>
      </c>
      <c r="BF66" s="36" t="str">
        <f aca="false">IF(AV66&lt;&gt;"","#define "&amp;AQ66&amp;" "&amp;AV66&amp;"&lt;end&gt; ","")&amp;IF(AW66&lt;&gt;"","#define "&amp;AR66&amp;" "&amp;AW66&amp;"&lt;end&gt; ","")&amp;IF(AX66&lt;&gt;"","#define "&amp;AS66&amp;" "&amp;AX66&amp;"&lt;end&gt; ","")&amp;IF(AY66&lt;&gt;"","#define "&amp;AT66&amp;" "&amp;AY66&amp;"&lt;end&gt; ","")&amp;"#define "&amp;AU66&amp;" "&amp;AZ66&amp;"&lt;end&gt;"</f>
        <v>#define AOFF_I 6&lt;end&gt; #define AOFF_IA 10&lt;end&gt; #define AOFF_IAA 14&lt;end&gt; #define ISIZ_IAAA  18&lt;end&gt;</v>
      </c>
      <c r="BG66" s="36" t="str">
        <f aca="false">IF(BA66&lt;&gt;"","#define "&amp;AQ66&amp;" "&amp;BA66&amp;"&lt;end&gt; ","")&amp;IF(BB66&lt;&gt;"","#define "&amp;AR66&amp;" "&amp;BB66&amp;"&lt;end&gt; ","")&amp;IF(BC66&lt;&gt;"","#define "&amp;AS66&amp;" "&amp;BC66&amp;"&lt;end&gt; ","")&amp;IF(BD66&lt;&gt;"","#define "&amp;AT66&amp;" "&amp;BD66&amp;"&lt;end&gt; ","")&amp;"#define "&amp;AU66&amp;" "&amp;BE66&amp;"&lt;end&gt;"</f>
        <v>#define AOFF_I 10&lt;end&gt; #define AOFF_IA 18&lt;end&gt; #define AOFF_IAA 26&lt;end&gt; #define ISIZ_IAAA  34&lt;end&gt;</v>
      </c>
      <c r="BH66" s="22" t="str">
        <f aca="false">"INSTDECODE_"&amp;D66&amp;IF(D66&lt;&gt;0,"_"&amp;CONCATENATE(Z66,AA66,AB66,AC66)&amp;"_"&amp;CONCATENATE(AD66,AE66,AF66,AG66),"")</f>
        <v>INSTDECODE_3_LLL_AAA</v>
      </c>
      <c r="BI66" s="22" t="n">
        <f aca="false">LEN(BH66)</f>
        <v>20</v>
      </c>
      <c r="BJ66" s="22" t="str">
        <f aca="false">IF(Z66&lt;&gt;"","DECODE_"&amp;VLOOKUP(AD66,$CC:$CD,2,0)&amp;"("&amp;BJ$2&amp;","&amp;IF(K66="MR","REF",VLOOKUP(F66,$BR:$BS,2,0))&amp;",Cpu"&amp;PROPER(IF(K66="MR","REF",VLOOKUP(F66,$BR:$BS,2,0)))&amp;","&amp;AQ66&amp;"); ", "")</f>
        <v>DECODE_ADR(1,LON,CpuLon,AOFF_I); </v>
      </c>
      <c r="BK66" s="22" t="str">
        <f aca="false">IF(AA66&lt;&gt;"","DECODE_"&amp;VLOOKUP(AE66,$CC:$CD,2,0)&amp;"("&amp;BK$2&amp;","&amp;IF(L66="MR","REF",VLOOKUP(G66,$BR:$BS,2,0))&amp;",Cpu"&amp;PROPER(IF(L66="MR","REF",VLOOKUP(G66,$BR:$BS,2,0)))&amp;","&amp;AR66&amp;"); ", "")</f>
        <v>DECODE_ADR(2,LON,CpuLon,AOFF_IA); </v>
      </c>
      <c r="BL66" s="22" t="str">
        <f aca="false">IF(AB66&lt;&gt;"","DECODE_"&amp;VLOOKUP(AF66,$CC:$CD,2,0)&amp;"("&amp;BL$2&amp;","&amp;IF(M66="MR","REF",VLOOKUP(H66,$BR:$BS,2,0))&amp;",Cpu"&amp;PROPER(IF(M66="MR","REF",VLOOKUP(H66,$BR:$BS,2,0)))&amp;","&amp;AS66&amp;"); ", "")</f>
        <v>DECODE_ADR(3,LON,CpuLon,AOFF_IAA); </v>
      </c>
      <c r="BM66" s="22" t="str">
        <f aca="false">IF(AC66&lt;&gt;"","DECODE_"&amp;VLOOKUP(AG66,$CC:$CD,2,0)&amp;"("&amp;BM$2&amp;","&amp;IF(N66="MR","REF",VLOOKUP(I66,$BR:$BS,2,0))&amp;",Cpu"&amp;PROPER(IF(N66="MR","REF",VLOOKUP(I66,$BR:$BS,2,0)))&amp;","&amp;AT66&amp;"); ", "")</f>
        <v/>
      </c>
      <c r="BN66" s="22" t="str">
        <f aca="false">IF(ISERROR(VLOOKUP(BO66,BO$2:BO65,1,0))=0,"X","")</f>
        <v>X</v>
      </c>
      <c r="BO66" s="22" t="str">
        <f aca="false">SUBSTITUTE("#define "&amp;BH66&amp;REPT(" ",28-LEN(BH66))&amp;BJ66&amp;BK66&amp;BL66&amp;BM66,"%","D")</f>
        <v>#define INSTDECODE_3_LLL_AAA        DECODE_ADR(1,LON,CpuLon,AOFF_I); DECODE_ADR(2,LON,CpuLon,AOFF_IA); DECODE_ADR(3,LON,CpuLon,AOFF_IAA); </v>
      </c>
      <c r="BP66" s="22" t="str">
        <f aca="false">"#define "&amp;SUBSTITUTE(BH66,"INSTDECODE_",IF(P66="X","JMP_","")&amp;IF(Q66="X","CONST_","")&amp;"INSTEND_")&amp;IF(Q66="X",REPT(" ",20-LEN(BH66)),IF(P66="X",REPT(" ",22-LEN(BH66)),REPT(" ",26-LEN(BH66))))&amp;" "&amp;IF(P66="X","","IP+="&amp;TRIM(AU66)&amp;"; "&amp;REPT(" ",10-LEN(TRIM(AU66))))&amp;IF(Q66="X","CONST_INST_DISPATCH;","PROG_INST_DISPATCH;")</f>
        <v>#define INSTEND_3_LLL_AAA       IP+=ISIZ_IAAA;  PROG_INST_DISPATCH;</v>
      </c>
      <c r="BQ66" s="22" t="str">
        <f aca="false">""</f>
        <v/>
      </c>
    </row>
    <row r="67" customFormat="false" ht="15.95" hidden="false" customHeight="true" outlineLevel="0" collapsed="false">
      <c r="A67" s="22" t="s">
        <v>557</v>
      </c>
      <c r="B67" s="22" t="s">
        <v>251</v>
      </c>
      <c r="C67" s="26" t="s">
        <v>29</v>
      </c>
      <c r="D67" s="27" t="n">
        <f aca="false">4-COUNTIF(F67:I67,".")</f>
        <v>3</v>
      </c>
      <c r="E67" s="27" t="str">
        <f aca="false">IF(ISERROR(SEARCH("Z",F67&amp;G67&amp;H67&amp;I67))=0,"X","-")</f>
        <v>-</v>
      </c>
      <c r="F67" s="26" t="s">
        <v>452</v>
      </c>
      <c r="G67" s="26" t="s">
        <v>452</v>
      </c>
      <c r="H67" s="26" t="s">
        <v>452</v>
      </c>
      <c r="I67" s="26" t="s">
        <v>28</v>
      </c>
      <c r="J67" s="27" t="str">
        <f aca="false">IF(OR(ISERROR(SEARCH(MID($J$2,1,1),F67&amp;G67&amp;H67&amp;I67))=0,ISERROR(SEARCH(MID($J$2,2,1),F67&amp;G67&amp;H67&amp;I67))=0),"X","-")</f>
        <v>-</v>
      </c>
      <c r="K67" s="26" t="s">
        <v>453</v>
      </c>
      <c r="L67" s="26" t="s">
        <v>453</v>
      </c>
      <c r="M67" s="26" t="s">
        <v>453</v>
      </c>
      <c r="N67" s="26" t="s">
        <v>28</v>
      </c>
      <c r="O67" s="28" t="str">
        <f aca="false">IF(OR(K67=$O$2,L67=$O$2,M67=$O$2,N67=$O$2),"X","-")</f>
        <v>-</v>
      </c>
      <c r="R67" s="22" t="s">
        <v>570</v>
      </c>
      <c r="S67" s="22" t="s">
        <v>9</v>
      </c>
      <c r="T67" s="22" t="s">
        <v>455</v>
      </c>
      <c r="U67" s="22" t="s">
        <v>455</v>
      </c>
      <c r="W67" s="30" t="str">
        <f aca="false">SUBSTITUTE(SUBSTITUTE(IF(AND(F67="%",K67&lt;&gt;"AD",K67&lt;&gt;"MR"),"Error1","Ok")&amp;" "&amp;IF(AND(G67="%",L67&lt;&gt;"AD",L67&lt;&gt;"MR"),"Error2","Ok")&amp;" "&amp;IF(AND(H67="%",M67&lt;&gt;"AD",M67&lt;&gt;"MR"),"Error3","Ok")&amp;" "&amp;IF(AND(I67="%",N67&lt;&gt;"AD",N67&lt;&gt;"MR"),"Error4","Ok"),"Ok Ok Ok Ok","Passed"),"Ok","")</f>
        <v>Passed</v>
      </c>
      <c r="X67" s="28" t="str">
        <f aca="false">IF(W67&lt;&gt;"Passed","--- Error ---",SUBSTITUTE(SUBSTITUTE(SUBSTITUTE(SUBSTITUTE(SUBSTITUTE(SUBSTITUTE(SUBSTITUTE(SUBSTITUTE(SUBSTITUTE(SUBSTITUTE(SUBSTITUTE(SUBSTITUTE(SUBSTITUTE(SUBSTITUTE(SUBSTITUTE(SUBSTITUTE(SUBSTITUTE(SUBSTITUTE($X$1, "&lt;mnemonic&gt;",""""&amp;B67&amp;""""&amp;REPT(" ",5-LEN(B67))), "&lt;argnr&gt;",D67), "&lt;type1&gt;",VLOOKUP(F67,BR:BZ,9,0)), "&lt;type2&gt;",VLOOKUP(G67,BR:BZ,9,0)), "&lt;type3&gt;",VLOOKUP(H67,BR:BZ,9,0)), "&lt;type4&gt;",VLOOKUP(I67,BR:BZ,9,0)), "&lt;mode1&gt;",VLOOKUP(K67, CB:CG,6,0)),"&lt;mode2&gt;",VLOOKUP(L67,CB:CG,6,0)),"&lt;mode3&gt;",VLOOKUP(M67,CB:CG,6,0)),"&lt;mode4&gt;",VLOOKUP(N67,CB:CG,6,0)), "."," "), "&lt;desc&gt;",R67), "&lt;size&gt;",AU67), "&lt;comma&gt;",IF(B68=""," ",",")),"&lt;off1&gt;",IF(AQ67&lt;&gt;"",AQ67,"0"&amp;REPT(" ",5+AQ$1-1))),"&lt;off2&gt;",IF(AR67&lt;&gt;"",AR67,"0"&amp;REPT(" ",5+AR$1-1))),"&lt;off3&gt;",IF(AS67&lt;&gt;"",AS67,"0"&amp;REPT(" ",5+AS$1-1))),"&lt;off4&gt;",IF(AT67&lt;&gt;"",AT67,"0"&amp;REPT(" ",5+AT$1-1))))</f>
        <v>{ "BXORc",3, ISIZ_IAAA , {CpuDataType::Char     ,CpuDataType::Char     ,CpuDataType::Char     ,(CpuDataType)0        }, {_AmdAddr,_AmdAddr,_AmdAddr,_AmdNull}, {AOFF_I,AOFF_IA,AOFF_IAA,0        } }, //Bitwise xor (Char)</v>
      </c>
      <c r="Y67" s="31" t="s">
        <v>28</v>
      </c>
      <c r="Z67" s="22" t="str">
        <f aca="false">IF(F67&lt;&gt;".",IF(K67="MR","R",VLOOKUP(F67,$BR:$BT,3,0)),"")</f>
        <v>C</v>
      </c>
      <c r="AA67" s="22" t="str">
        <f aca="false">IF(G67&lt;&gt;".",IF(L67="MR","R",VLOOKUP(G67,$BR:$BT,3,0)),"")</f>
        <v>C</v>
      </c>
      <c r="AB67" s="22" t="str">
        <f aca="false">IF(H67&lt;&gt;".",IF(M67="MR","R",VLOOKUP(H67,$BR:$BT,3,0)),"")</f>
        <v>C</v>
      </c>
      <c r="AC67" s="22" t="str">
        <f aca="false">IF(I67&lt;&gt;".",IF(N67="MR","R",VLOOKUP(I67,$BR:$BT,3,0)),"")</f>
        <v/>
      </c>
      <c r="AD67" s="22" t="str">
        <f aca="false">IF(F67&lt;&gt;".",VLOOKUP(K67,$CB:$CC,2,0),"")</f>
        <v>A</v>
      </c>
      <c r="AE67" s="22" t="str">
        <f aca="false">IF(G67&lt;&gt;".",VLOOKUP(L67,$CB:$CC,2,0),"")</f>
        <v>A</v>
      </c>
      <c r="AF67" s="22" t="str">
        <f aca="false">IF(H67&lt;&gt;".",VLOOKUP(M67,$CB:$CC,2,0),"")</f>
        <v>A</v>
      </c>
      <c r="AG67" s="22" t="str">
        <f aca="false">IF(I67&lt;&gt;".",VLOOKUP(N67,$CB:$CC,2,0),"")</f>
        <v/>
      </c>
      <c r="AH67" s="22" t="str">
        <f aca="false">IF(AD67&lt;&gt;"",IF(OR(AD67="A",AD67="I"),"SZA",VLOOKUP(Z67,$BT$3:$BU$16,2,0)),"")</f>
        <v>SZA</v>
      </c>
      <c r="AI67" s="22" t="str">
        <f aca="false">IF(AE67&lt;&gt;"",IF(OR(AE67="A",AE67="I"),"SZA",VLOOKUP(AA67,$BT$3:$BU$16,2,0)),"")</f>
        <v>SZA</v>
      </c>
      <c r="AJ67" s="22" t="str">
        <f aca="false">IF(AF67&lt;&gt;"",IF(OR(AF67="A",AF67="I"),"SZA",VLOOKUP(AB67,$BT$3:$BU$16,2,0)),"")</f>
        <v>SZA</v>
      </c>
      <c r="AK67" s="22" t="str">
        <f aca="false">IF(AG67&lt;&gt;"",IF(OR(AG67="A",AG67="I"),"SZA",VLOOKUP(AC67,$BT$3:$BU$16,2,0)),"")</f>
        <v/>
      </c>
      <c r="AL67" s="22" t="str">
        <f aca="false">IF(AD67&lt;&gt;"","I","")</f>
        <v>I</v>
      </c>
      <c r="AM67" s="22" t="str">
        <f aca="false">SUBSTITUTE(IF(AE67&lt;&gt;"",AL67&amp;"+"&amp;AH67,""),"+SZ","")</f>
        <v>IA</v>
      </c>
      <c r="AN67" s="22" t="str">
        <f aca="false">SUBSTITUTE(IF(AF67&lt;&gt;"",AM67&amp;"+"&amp;AI67,""),"+SZ","")</f>
        <v>IAA</v>
      </c>
      <c r="AO67" s="22" t="str">
        <f aca="false">SUBSTITUTE(IF(AG67&lt;&gt;"",AN67&amp;"+"&amp;AJ67,""),"+SZ","")</f>
        <v/>
      </c>
      <c r="AP67" s="22" t="str">
        <f aca="false">SUBSTITUTE("I"&amp;IF(AH67&lt;&gt;"","+"&amp;AH67,"")&amp;IF(AI67&lt;&gt;"","+"&amp;AI67,"")&amp;IF(AJ67&lt;&gt;"","+"&amp;AJ67,"")&amp;IF(AK67&lt;&gt;"","+"&amp;AK67,""),"+SZ","")</f>
        <v>IAAA</v>
      </c>
      <c r="AQ67" s="22" t="str">
        <f aca="false">IF(Z67&lt;&gt;"","AOFF_"&amp;AL67&amp;REPT(" ",AQ$1-LEN(AL67)),"")</f>
        <v>AOFF_I</v>
      </c>
      <c r="AR67" s="22" t="str">
        <f aca="false">IF(AA67&lt;&gt;"","AOFF_"&amp;AM67&amp;REPT(" ",AR$1-LEN(AM67)),"")</f>
        <v>AOFF_IA</v>
      </c>
      <c r="AS67" s="22" t="str">
        <f aca="false">IF(AB67&lt;&gt;"","AOFF_"&amp;AN67&amp;REPT(" ",AS$1-LEN(AN67)),"")</f>
        <v>AOFF_IAA</v>
      </c>
      <c r="AT67" s="22" t="str">
        <f aca="false">IF(AC67&lt;&gt;"","AOFF_"&amp;AO67&amp;REPT(" ",AT$1-LEN(AO67)),"")</f>
        <v/>
      </c>
      <c r="AU67" s="22" t="str">
        <f aca="false">"ISIZ_"&amp;AP67&amp;REPT(" ",$AU$1-LEN(AP67))</f>
        <v>ISIZ_IAAA </v>
      </c>
      <c r="AV67" s="26" t="n">
        <f aca="false">IF(Z67&lt;&gt;"",6,"")</f>
        <v>6</v>
      </c>
      <c r="AW67" s="26" t="n">
        <f aca="false">IF(AA67&lt;&gt;"",AV67+VLOOKUP(AH67,$BU$2:$BV$17,2,0),"")</f>
        <v>10</v>
      </c>
      <c r="AX67" s="26" t="n">
        <f aca="false">IF(AB67&lt;&gt;"",AW67+VLOOKUP(AI67,$BU$2:$BV$17,2,0),"")</f>
        <v>14</v>
      </c>
      <c r="AY67" s="26" t="str">
        <f aca="false">IF(AC67&lt;&gt;"",AX67+VLOOKUP(AJ67,$BU$2:$BV$17,2,0),"")</f>
        <v/>
      </c>
      <c r="AZ67" s="26" t="n">
        <f aca="false">6+IF(Z67&lt;&gt;"",VLOOKUP(AH67,$BU$2:$BV$17,2,0),0)+IF(AA67&lt;&gt;"",VLOOKUP(AI67,$BU$2:$BV$17,2,0),0)+IF(AB67&lt;&gt;"",VLOOKUP(AJ67,$BU$2:$BV$17,2,0),0)+IF(AC67&lt;&gt;"",VLOOKUP(AK67,$BU$2:$BV$17,2,0),0)</f>
        <v>18</v>
      </c>
      <c r="BA67" s="26" t="n">
        <f aca="false">IF(Z67&lt;&gt;"",10,"")</f>
        <v>10</v>
      </c>
      <c r="BB67" s="26" t="n">
        <f aca="false">IF(AA67&lt;&gt;"",BA67+VLOOKUP(AH67,$BU$2:$BW$17,3,0),"")</f>
        <v>18</v>
      </c>
      <c r="BC67" s="26" t="n">
        <f aca="false">IF(AB67&lt;&gt;"",BB67+VLOOKUP(AI67,$BU$2:$BW$17,3,0),"")</f>
        <v>26</v>
      </c>
      <c r="BD67" s="26" t="str">
        <f aca="false">IF(AC67&lt;&gt;"",BC67+VLOOKUP(AJ67,$BU$2:$BW$17,3,0),"")</f>
        <v/>
      </c>
      <c r="BE67" s="26" t="n">
        <f aca="false">10+IF(Z67&lt;&gt;"",VLOOKUP(AH67,$BU$2:$BW$17,3,0),0)+IF(AA67&lt;&gt;"",VLOOKUP(AI67,$BU$2:$BW$17,3,0),0)+IF(AB67&lt;&gt;"",VLOOKUP(AJ67,$BU$2:$BW$17,3,0),0)+IF(AC67&lt;&gt;"",VLOOKUP(AK67,$BU$2:$BW$17,3,0),0)</f>
        <v>34</v>
      </c>
      <c r="BF67" s="36" t="str">
        <f aca="false">IF(AV67&lt;&gt;"","#define "&amp;AQ67&amp;" "&amp;AV67&amp;"&lt;end&gt; ","")&amp;IF(AW67&lt;&gt;"","#define "&amp;AR67&amp;" "&amp;AW67&amp;"&lt;end&gt; ","")&amp;IF(AX67&lt;&gt;"","#define "&amp;AS67&amp;" "&amp;AX67&amp;"&lt;end&gt; ","")&amp;IF(AY67&lt;&gt;"","#define "&amp;AT67&amp;" "&amp;AY67&amp;"&lt;end&gt; ","")&amp;"#define "&amp;AU67&amp;" "&amp;AZ67&amp;"&lt;end&gt;"</f>
        <v>#define AOFF_I 6&lt;end&gt; #define AOFF_IA 10&lt;end&gt; #define AOFF_IAA 14&lt;end&gt; #define ISIZ_IAAA  18&lt;end&gt;</v>
      </c>
      <c r="BG67" s="36" t="str">
        <f aca="false">IF(BA67&lt;&gt;"","#define "&amp;AQ67&amp;" "&amp;BA67&amp;"&lt;end&gt; ","")&amp;IF(BB67&lt;&gt;"","#define "&amp;AR67&amp;" "&amp;BB67&amp;"&lt;end&gt; ","")&amp;IF(BC67&lt;&gt;"","#define "&amp;AS67&amp;" "&amp;BC67&amp;"&lt;end&gt; ","")&amp;IF(BD67&lt;&gt;"","#define "&amp;AT67&amp;" "&amp;BD67&amp;"&lt;end&gt; ","")&amp;"#define "&amp;AU67&amp;" "&amp;BE67&amp;"&lt;end&gt;"</f>
        <v>#define AOFF_I 10&lt;end&gt; #define AOFF_IA 18&lt;end&gt; #define AOFF_IAA 26&lt;end&gt; #define ISIZ_IAAA  34&lt;end&gt;</v>
      </c>
      <c r="BH67" s="22" t="str">
        <f aca="false">"INSTDECODE_"&amp;D67&amp;IF(D67&lt;&gt;0,"_"&amp;CONCATENATE(Z67,AA67,AB67,AC67)&amp;"_"&amp;CONCATENATE(AD67,AE67,AF67,AG67),"")</f>
        <v>INSTDECODE_3_CCC_AAA</v>
      </c>
      <c r="BI67" s="22" t="n">
        <f aca="false">LEN(BH67)</f>
        <v>20</v>
      </c>
      <c r="BJ67" s="22" t="str">
        <f aca="false">IF(Z67&lt;&gt;"","DECODE_"&amp;VLOOKUP(AD67,$CC:$CD,2,0)&amp;"("&amp;BJ$2&amp;","&amp;IF(K67="MR","REF",VLOOKUP(F67,$BR:$BS,2,0))&amp;",Cpu"&amp;PROPER(IF(K67="MR","REF",VLOOKUP(F67,$BR:$BS,2,0)))&amp;","&amp;AQ67&amp;"); ", "")</f>
        <v>DECODE_ADR(1,CHR,CpuChr,AOFF_I); </v>
      </c>
      <c r="BK67" s="22" t="str">
        <f aca="false">IF(AA67&lt;&gt;"","DECODE_"&amp;VLOOKUP(AE67,$CC:$CD,2,0)&amp;"("&amp;BK$2&amp;","&amp;IF(L67="MR","REF",VLOOKUP(G67,$BR:$BS,2,0))&amp;",Cpu"&amp;PROPER(IF(L67="MR","REF",VLOOKUP(G67,$BR:$BS,2,0)))&amp;","&amp;AR67&amp;"); ", "")</f>
        <v>DECODE_ADR(2,CHR,CpuChr,AOFF_IA); </v>
      </c>
      <c r="BL67" s="22" t="str">
        <f aca="false">IF(AB67&lt;&gt;"","DECODE_"&amp;VLOOKUP(AF67,$CC:$CD,2,0)&amp;"("&amp;BL$2&amp;","&amp;IF(M67="MR","REF",VLOOKUP(H67,$BR:$BS,2,0))&amp;",Cpu"&amp;PROPER(IF(M67="MR","REF",VLOOKUP(H67,$BR:$BS,2,0)))&amp;","&amp;AS67&amp;"); ", "")</f>
        <v>DECODE_ADR(3,CHR,CpuChr,AOFF_IAA); </v>
      </c>
      <c r="BM67" s="22" t="str">
        <f aca="false">IF(AC67&lt;&gt;"","DECODE_"&amp;VLOOKUP(AG67,$CC:$CD,2,0)&amp;"("&amp;BM$2&amp;","&amp;IF(N67="MR","REF",VLOOKUP(I67,$BR:$BS,2,0))&amp;",Cpu"&amp;PROPER(IF(N67="MR","REF",VLOOKUP(I67,$BR:$BS,2,0)))&amp;","&amp;AT67&amp;"); ", "")</f>
        <v/>
      </c>
      <c r="BN67" s="22" t="str">
        <f aca="false">IF(ISERROR(VLOOKUP(BO67,BO$2:BO66,1,0))=0,"X","")</f>
        <v>X</v>
      </c>
      <c r="BO67" s="22" t="str">
        <f aca="false">SUBSTITUTE("#define "&amp;BH67&amp;REPT(" ",28-LEN(BH67))&amp;BJ67&amp;BK67&amp;BL67&amp;BM67,"%","D")</f>
        <v>#define INSTDECODE_3_CCC_AAA        DECODE_ADR(1,CHR,CpuChr,AOFF_I); DECODE_ADR(2,CHR,CpuChr,AOFF_IA); DECODE_ADR(3,CHR,CpuChr,AOFF_IAA); </v>
      </c>
      <c r="BP67" s="22" t="str">
        <f aca="false">"#define "&amp;SUBSTITUTE(BH67,"INSTDECODE_",IF(P67="X","JMP_","")&amp;IF(Q67="X","CONST_","")&amp;"INSTEND_")&amp;IF(Q67="X",REPT(" ",20-LEN(BH67)),IF(P67="X",REPT(" ",22-LEN(BH67)),REPT(" ",26-LEN(BH67))))&amp;" "&amp;IF(P67="X","","IP+="&amp;TRIM(AU67)&amp;"; "&amp;REPT(" ",10-LEN(TRIM(AU67))))&amp;IF(Q67="X","CONST_INST_DISPATCH;","PROG_INST_DISPATCH;")</f>
        <v>#define INSTEND_3_CCC_AAA       IP+=ISIZ_IAAA;  PROG_INST_DISPATCH;</v>
      </c>
      <c r="BQ67" s="22" t="str">
        <f aca="false">""</f>
        <v/>
      </c>
    </row>
    <row r="68" customFormat="false" ht="15.95" hidden="false" customHeight="true" outlineLevel="0" collapsed="false">
      <c r="A68" s="22" t="s">
        <v>557</v>
      </c>
      <c r="B68" s="22" t="s">
        <v>252</v>
      </c>
      <c r="C68" s="26" t="s">
        <v>29</v>
      </c>
      <c r="D68" s="27" t="n">
        <f aca="false">4-COUNTIF(F68:I68,".")</f>
        <v>3</v>
      </c>
      <c r="E68" s="27" t="str">
        <f aca="false">IF(ISERROR(SEARCH("Z",F68&amp;G68&amp;H68&amp;I68))=0,"X","-")</f>
        <v>-</v>
      </c>
      <c r="F68" s="26" t="s">
        <v>463</v>
      </c>
      <c r="G68" s="26" t="s">
        <v>463</v>
      </c>
      <c r="H68" s="26" t="s">
        <v>463</v>
      </c>
      <c r="I68" s="26" t="s">
        <v>28</v>
      </c>
      <c r="J68" s="27" t="str">
        <f aca="false">IF(OR(ISERROR(SEARCH(MID($J$2,1,1),F68&amp;G68&amp;H68&amp;I68))=0,ISERROR(SEARCH(MID($J$2,2,1),F68&amp;G68&amp;H68&amp;I68))=0),"X","-")</f>
        <v>-</v>
      </c>
      <c r="K68" s="26" t="s">
        <v>453</v>
      </c>
      <c r="L68" s="26" t="s">
        <v>453</v>
      </c>
      <c r="M68" s="26" t="s">
        <v>453</v>
      </c>
      <c r="N68" s="26" t="s">
        <v>28</v>
      </c>
      <c r="O68" s="28" t="str">
        <f aca="false">IF(OR(K68=$O$2,L68=$O$2,M68=$O$2,N68=$O$2),"X","-")</f>
        <v>-</v>
      </c>
      <c r="R68" s="22" t="s">
        <v>571</v>
      </c>
      <c r="S68" s="22" t="s">
        <v>9</v>
      </c>
      <c r="T68" s="22" t="s">
        <v>455</v>
      </c>
      <c r="U68" s="22" t="s">
        <v>455</v>
      </c>
      <c r="W68" s="30" t="str">
        <f aca="false">SUBSTITUTE(SUBSTITUTE(IF(AND(F68="%",K68&lt;&gt;"AD",K68&lt;&gt;"MR"),"Error1","Ok")&amp;" "&amp;IF(AND(G68="%",L68&lt;&gt;"AD",L68&lt;&gt;"MR"),"Error2","Ok")&amp;" "&amp;IF(AND(H68="%",M68&lt;&gt;"AD",M68&lt;&gt;"MR"),"Error3","Ok")&amp;" "&amp;IF(AND(I68="%",N68&lt;&gt;"AD",N68&lt;&gt;"MR"),"Error4","Ok"),"Ok Ok Ok Ok","Passed"),"Ok","")</f>
        <v>Passed</v>
      </c>
      <c r="X68" s="28" t="str">
        <f aca="false">IF(W68&lt;&gt;"Passed","--- Error ---",SUBSTITUTE(SUBSTITUTE(SUBSTITUTE(SUBSTITUTE(SUBSTITUTE(SUBSTITUTE(SUBSTITUTE(SUBSTITUTE(SUBSTITUTE(SUBSTITUTE(SUBSTITUTE(SUBSTITUTE(SUBSTITUTE(SUBSTITUTE(SUBSTITUTE(SUBSTITUTE(SUBSTITUTE(SUBSTITUTE($X$1, "&lt;mnemonic&gt;",""""&amp;B68&amp;""""&amp;REPT(" ",5-LEN(B68))), "&lt;argnr&gt;",D68), "&lt;type1&gt;",VLOOKUP(F68,BR:BZ,9,0)), "&lt;type2&gt;",VLOOKUP(G68,BR:BZ,9,0)), "&lt;type3&gt;",VLOOKUP(H68,BR:BZ,9,0)), "&lt;type4&gt;",VLOOKUP(I68,BR:BZ,9,0)), "&lt;mode1&gt;",VLOOKUP(K68, CB:CG,6,0)),"&lt;mode2&gt;",VLOOKUP(L68,CB:CG,6,0)),"&lt;mode3&gt;",VLOOKUP(M68,CB:CG,6,0)),"&lt;mode4&gt;",VLOOKUP(N68,CB:CG,6,0)), "."," "), "&lt;desc&gt;",R68), "&lt;size&gt;",AU68), "&lt;comma&gt;",IF(B69=""," ",",")),"&lt;off1&gt;",IF(AQ68&lt;&gt;"",AQ68,"0"&amp;REPT(" ",5+AQ$1-1))),"&lt;off2&gt;",IF(AR68&lt;&gt;"",AR68,"0"&amp;REPT(" ",5+AR$1-1))),"&lt;off3&gt;",IF(AS68&lt;&gt;"",AS68,"0"&amp;REPT(" ",5+AS$1-1))),"&lt;off4&gt;",IF(AT68&lt;&gt;"",AT68,"0"&amp;REPT(" ",5+AT$1-1))))</f>
        <v>{ "BXORw",3, ISIZ_IAAA , {CpuDataType::Short    ,CpuDataType::Short    ,CpuDataType::Short    ,(CpuDataType)0        }, {_AmdAddr,_AmdAddr,_AmdAddr,_AmdNull}, {AOFF_I,AOFF_IA,AOFF_IAA,0        } }, //Bitwise xor (Short)</v>
      </c>
      <c r="Y68" s="31" t="s">
        <v>28</v>
      </c>
      <c r="Z68" s="22" t="str">
        <f aca="false">IF(F68&lt;&gt;".",IF(K68="MR","R",VLOOKUP(F68,$BR:$BT,3,0)),"")</f>
        <v>W</v>
      </c>
      <c r="AA68" s="22" t="str">
        <f aca="false">IF(G68&lt;&gt;".",IF(L68="MR","R",VLOOKUP(G68,$BR:$BT,3,0)),"")</f>
        <v>W</v>
      </c>
      <c r="AB68" s="22" t="str">
        <f aca="false">IF(H68&lt;&gt;".",IF(M68="MR","R",VLOOKUP(H68,$BR:$BT,3,0)),"")</f>
        <v>W</v>
      </c>
      <c r="AC68" s="22" t="str">
        <f aca="false">IF(I68&lt;&gt;".",IF(N68="MR","R",VLOOKUP(I68,$BR:$BT,3,0)),"")</f>
        <v/>
      </c>
      <c r="AD68" s="22" t="str">
        <f aca="false">IF(F68&lt;&gt;".",VLOOKUP(K68,$CB:$CC,2,0),"")</f>
        <v>A</v>
      </c>
      <c r="AE68" s="22" t="str">
        <f aca="false">IF(G68&lt;&gt;".",VLOOKUP(L68,$CB:$CC,2,0),"")</f>
        <v>A</v>
      </c>
      <c r="AF68" s="22" t="str">
        <f aca="false">IF(H68&lt;&gt;".",VLOOKUP(M68,$CB:$CC,2,0),"")</f>
        <v>A</v>
      </c>
      <c r="AG68" s="22" t="str">
        <f aca="false">IF(I68&lt;&gt;".",VLOOKUP(N68,$CB:$CC,2,0),"")</f>
        <v/>
      </c>
      <c r="AH68" s="22" t="str">
        <f aca="false">IF(AD68&lt;&gt;"",IF(OR(AD68="A",AD68="I"),"SZA",VLOOKUP(Z68,$BT$3:$BU$16,2,0)),"")</f>
        <v>SZA</v>
      </c>
      <c r="AI68" s="22" t="str">
        <f aca="false">IF(AE68&lt;&gt;"",IF(OR(AE68="A",AE68="I"),"SZA",VLOOKUP(AA68,$BT$3:$BU$16,2,0)),"")</f>
        <v>SZA</v>
      </c>
      <c r="AJ68" s="22" t="str">
        <f aca="false">IF(AF68&lt;&gt;"",IF(OR(AF68="A",AF68="I"),"SZA",VLOOKUP(AB68,$BT$3:$BU$16,2,0)),"")</f>
        <v>SZA</v>
      </c>
      <c r="AK68" s="22" t="str">
        <f aca="false">IF(AG68&lt;&gt;"",IF(OR(AG68="A",AG68="I"),"SZA",VLOOKUP(AC68,$BT$3:$BU$16,2,0)),"")</f>
        <v/>
      </c>
      <c r="AL68" s="22" t="str">
        <f aca="false">IF(AD68&lt;&gt;"","I","")</f>
        <v>I</v>
      </c>
      <c r="AM68" s="22" t="str">
        <f aca="false">SUBSTITUTE(IF(AE68&lt;&gt;"",AL68&amp;"+"&amp;AH68,""),"+SZ","")</f>
        <v>IA</v>
      </c>
      <c r="AN68" s="22" t="str">
        <f aca="false">SUBSTITUTE(IF(AF68&lt;&gt;"",AM68&amp;"+"&amp;AI68,""),"+SZ","")</f>
        <v>IAA</v>
      </c>
      <c r="AO68" s="22" t="str">
        <f aca="false">SUBSTITUTE(IF(AG68&lt;&gt;"",AN68&amp;"+"&amp;AJ68,""),"+SZ","")</f>
        <v/>
      </c>
      <c r="AP68" s="22" t="str">
        <f aca="false">SUBSTITUTE("I"&amp;IF(AH68&lt;&gt;"","+"&amp;AH68,"")&amp;IF(AI68&lt;&gt;"","+"&amp;AI68,"")&amp;IF(AJ68&lt;&gt;"","+"&amp;AJ68,"")&amp;IF(AK68&lt;&gt;"","+"&amp;AK68,""),"+SZ","")</f>
        <v>IAAA</v>
      </c>
      <c r="AQ68" s="22" t="str">
        <f aca="false">IF(Z68&lt;&gt;"","AOFF_"&amp;AL68&amp;REPT(" ",AQ$1-LEN(AL68)),"")</f>
        <v>AOFF_I</v>
      </c>
      <c r="AR68" s="22" t="str">
        <f aca="false">IF(AA68&lt;&gt;"","AOFF_"&amp;AM68&amp;REPT(" ",AR$1-LEN(AM68)),"")</f>
        <v>AOFF_IA</v>
      </c>
      <c r="AS68" s="22" t="str">
        <f aca="false">IF(AB68&lt;&gt;"","AOFF_"&amp;AN68&amp;REPT(" ",AS$1-LEN(AN68)),"")</f>
        <v>AOFF_IAA</v>
      </c>
      <c r="AT68" s="22" t="str">
        <f aca="false">IF(AC68&lt;&gt;"","AOFF_"&amp;AO68&amp;REPT(" ",AT$1-LEN(AO68)),"")</f>
        <v/>
      </c>
      <c r="AU68" s="22" t="str">
        <f aca="false">"ISIZ_"&amp;AP68&amp;REPT(" ",$AU$1-LEN(AP68))</f>
        <v>ISIZ_IAAA </v>
      </c>
      <c r="AV68" s="26" t="n">
        <f aca="false">IF(Z68&lt;&gt;"",6,"")</f>
        <v>6</v>
      </c>
      <c r="AW68" s="26" t="n">
        <f aca="false">IF(AA68&lt;&gt;"",AV68+VLOOKUP(AH68,$BU$2:$BV$17,2,0),"")</f>
        <v>10</v>
      </c>
      <c r="AX68" s="26" t="n">
        <f aca="false">IF(AB68&lt;&gt;"",AW68+VLOOKUP(AI68,$BU$2:$BV$17,2,0),"")</f>
        <v>14</v>
      </c>
      <c r="AY68" s="26" t="str">
        <f aca="false">IF(AC68&lt;&gt;"",AX68+VLOOKUP(AJ68,$BU$2:$BV$17,2,0),"")</f>
        <v/>
      </c>
      <c r="AZ68" s="26" t="n">
        <f aca="false">6+IF(Z68&lt;&gt;"",VLOOKUP(AH68,$BU$2:$BV$17,2,0),0)+IF(AA68&lt;&gt;"",VLOOKUP(AI68,$BU$2:$BV$17,2,0),0)+IF(AB68&lt;&gt;"",VLOOKUP(AJ68,$BU$2:$BV$17,2,0),0)+IF(AC68&lt;&gt;"",VLOOKUP(AK68,$BU$2:$BV$17,2,0),0)</f>
        <v>18</v>
      </c>
      <c r="BA68" s="26" t="n">
        <f aca="false">IF(Z68&lt;&gt;"",10,"")</f>
        <v>10</v>
      </c>
      <c r="BB68" s="26" t="n">
        <f aca="false">IF(AA68&lt;&gt;"",BA68+VLOOKUP(AH68,$BU$2:$BW$17,3,0),"")</f>
        <v>18</v>
      </c>
      <c r="BC68" s="26" t="n">
        <f aca="false">IF(AB68&lt;&gt;"",BB68+VLOOKUP(AI68,$BU$2:$BW$17,3,0),"")</f>
        <v>26</v>
      </c>
      <c r="BD68" s="26" t="str">
        <f aca="false">IF(AC68&lt;&gt;"",BC68+VLOOKUP(AJ68,$BU$2:$BW$17,3,0),"")</f>
        <v/>
      </c>
      <c r="BE68" s="26" t="n">
        <f aca="false">10+IF(Z68&lt;&gt;"",VLOOKUP(AH68,$BU$2:$BW$17,3,0),0)+IF(AA68&lt;&gt;"",VLOOKUP(AI68,$BU$2:$BW$17,3,0),0)+IF(AB68&lt;&gt;"",VLOOKUP(AJ68,$BU$2:$BW$17,3,0),0)+IF(AC68&lt;&gt;"",VLOOKUP(AK68,$BU$2:$BW$17,3,0),0)</f>
        <v>34</v>
      </c>
      <c r="BF68" s="36" t="str">
        <f aca="false">IF(AV68&lt;&gt;"","#define "&amp;AQ68&amp;" "&amp;AV68&amp;"&lt;end&gt; ","")&amp;IF(AW68&lt;&gt;"","#define "&amp;AR68&amp;" "&amp;AW68&amp;"&lt;end&gt; ","")&amp;IF(AX68&lt;&gt;"","#define "&amp;AS68&amp;" "&amp;AX68&amp;"&lt;end&gt; ","")&amp;IF(AY68&lt;&gt;"","#define "&amp;AT68&amp;" "&amp;AY68&amp;"&lt;end&gt; ","")&amp;"#define "&amp;AU68&amp;" "&amp;AZ68&amp;"&lt;end&gt;"</f>
        <v>#define AOFF_I 6&lt;end&gt; #define AOFF_IA 10&lt;end&gt; #define AOFF_IAA 14&lt;end&gt; #define ISIZ_IAAA  18&lt;end&gt;</v>
      </c>
      <c r="BG68" s="36" t="str">
        <f aca="false">IF(BA68&lt;&gt;"","#define "&amp;AQ68&amp;" "&amp;BA68&amp;"&lt;end&gt; ","")&amp;IF(BB68&lt;&gt;"","#define "&amp;AR68&amp;" "&amp;BB68&amp;"&lt;end&gt; ","")&amp;IF(BC68&lt;&gt;"","#define "&amp;AS68&amp;" "&amp;BC68&amp;"&lt;end&gt; ","")&amp;IF(BD68&lt;&gt;"","#define "&amp;AT68&amp;" "&amp;BD68&amp;"&lt;end&gt; ","")&amp;"#define "&amp;AU68&amp;" "&amp;BE68&amp;"&lt;end&gt;"</f>
        <v>#define AOFF_I 10&lt;end&gt; #define AOFF_IA 18&lt;end&gt; #define AOFF_IAA 26&lt;end&gt; #define ISIZ_IAAA  34&lt;end&gt;</v>
      </c>
      <c r="BH68" s="22" t="str">
        <f aca="false">"INSTDECODE_"&amp;D68&amp;IF(D68&lt;&gt;0,"_"&amp;CONCATENATE(Z68,AA68,AB68,AC68)&amp;"_"&amp;CONCATENATE(AD68,AE68,AF68,AG68),"")</f>
        <v>INSTDECODE_3_WWW_AAA</v>
      </c>
      <c r="BI68" s="22" t="n">
        <f aca="false">LEN(BH68)</f>
        <v>20</v>
      </c>
      <c r="BJ68" s="22" t="str">
        <f aca="false">IF(Z68&lt;&gt;"","DECODE_"&amp;VLOOKUP(AD68,$CC:$CD,2,0)&amp;"("&amp;BJ$2&amp;","&amp;IF(K68="MR","REF",VLOOKUP(F68,$BR:$BS,2,0))&amp;",Cpu"&amp;PROPER(IF(K68="MR","REF",VLOOKUP(F68,$BR:$BS,2,0)))&amp;","&amp;AQ68&amp;"); ", "")</f>
        <v>DECODE_ADR(1,SHR,CpuShr,AOFF_I); </v>
      </c>
      <c r="BK68" s="22" t="str">
        <f aca="false">IF(AA68&lt;&gt;"","DECODE_"&amp;VLOOKUP(AE68,$CC:$CD,2,0)&amp;"("&amp;BK$2&amp;","&amp;IF(L68="MR","REF",VLOOKUP(G68,$BR:$BS,2,0))&amp;",Cpu"&amp;PROPER(IF(L68="MR","REF",VLOOKUP(G68,$BR:$BS,2,0)))&amp;","&amp;AR68&amp;"); ", "")</f>
        <v>DECODE_ADR(2,SHR,CpuShr,AOFF_IA); </v>
      </c>
      <c r="BL68" s="22" t="str">
        <f aca="false">IF(AB68&lt;&gt;"","DECODE_"&amp;VLOOKUP(AF68,$CC:$CD,2,0)&amp;"("&amp;BL$2&amp;","&amp;IF(M68="MR","REF",VLOOKUP(H68,$BR:$BS,2,0))&amp;",Cpu"&amp;PROPER(IF(M68="MR","REF",VLOOKUP(H68,$BR:$BS,2,0)))&amp;","&amp;AS68&amp;"); ", "")</f>
        <v>DECODE_ADR(3,SHR,CpuShr,AOFF_IAA); </v>
      </c>
      <c r="BM68" s="22" t="str">
        <f aca="false">IF(AC68&lt;&gt;"","DECODE_"&amp;VLOOKUP(AG68,$CC:$CD,2,0)&amp;"("&amp;BM$2&amp;","&amp;IF(N68="MR","REF",VLOOKUP(I68,$BR:$BS,2,0))&amp;",Cpu"&amp;PROPER(IF(N68="MR","REF",VLOOKUP(I68,$BR:$BS,2,0)))&amp;","&amp;AT68&amp;"); ", "")</f>
        <v/>
      </c>
      <c r="BN68" s="22" t="str">
        <f aca="false">IF(ISERROR(VLOOKUP(BO68,BO$2:BO67,1,0))=0,"X","")</f>
        <v>X</v>
      </c>
      <c r="BO68" s="22" t="str">
        <f aca="false">SUBSTITUTE("#define "&amp;BH68&amp;REPT(" ",28-LEN(BH68))&amp;BJ68&amp;BK68&amp;BL68&amp;BM68,"%","D")</f>
        <v>#define INSTDECODE_3_WWW_AAA        DECODE_ADR(1,SHR,CpuShr,AOFF_I); DECODE_ADR(2,SHR,CpuShr,AOFF_IA); DECODE_ADR(3,SHR,CpuShr,AOFF_IAA); </v>
      </c>
      <c r="BP68" s="22" t="str">
        <f aca="false">"#define "&amp;SUBSTITUTE(BH68,"INSTDECODE_",IF(P68="X","JMP_","")&amp;IF(Q68="X","CONST_","")&amp;"INSTEND_")&amp;IF(Q68="X",REPT(" ",20-LEN(BH68)),IF(P68="X",REPT(" ",22-LEN(BH68)),REPT(" ",26-LEN(BH68))))&amp;" "&amp;IF(P68="X","","IP+="&amp;TRIM(AU68)&amp;"; "&amp;REPT(" ",10-LEN(TRIM(AU68))))&amp;IF(Q68="X","CONST_INST_DISPATCH;","PROG_INST_DISPATCH;")</f>
        <v>#define INSTEND_3_WWW_AAA       IP+=ISIZ_IAAA;  PROG_INST_DISPATCH;</v>
      </c>
      <c r="BQ68" s="22" t="str">
        <f aca="false">""</f>
        <v/>
      </c>
    </row>
    <row r="69" customFormat="false" ht="15.95" hidden="false" customHeight="true" outlineLevel="0" collapsed="false">
      <c r="A69" s="22" t="s">
        <v>557</v>
      </c>
      <c r="B69" s="22" t="s">
        <v>253</v>
      </c>
      <c r="C69" s="26" t="s">
        <v>29</v>
      </c>
      <c r="D69" s="27" t="n">
        <f aca="false">4-COUNTIF(F69:I69,".")</f>
        <v>3</v>
      </c>
      <c r="E69" s="27" t="str">
        <f aca="false">IF(ISERROR(SEARCH("Z",F69&amp;G69&amp;H69&amp;I69))=0,"X","-")</f>
        <v>-</v>
      </c>
      <c r="F69" s="26" t="s">
        <v>470</v>
      </c>
      <c r="G69" s="26" t="s">
        <v>470</v>
      </c>
      <c r="H69" s="26" t="s">
        <v>470</v>
      </c>
      <c r="I69" s="26" t="s">
        <v>28</v>
      </c>
      <c r="J69" s="27" t="str">
        <f aca="false">IF(OR(ISERROR(SEARCH(MID($J$2,1,1),F69&amp;G69&amp;H69&amp;I69))=0,ISERROR(SEARCH(MID($J$2,2,1),F69&amp;G69&amp;H69&amp;I69))=0),"X","-")</f>
        <v>-</v>
      </c>
      <c r="K69" s="26" t="s">
        <v>453</v>
      </c>
      <c r="L69" s="26" t="s">
        <v>453</v>
      </c>
      <c r="M69" s="26" t="s">
        <v>453</v>
      </c>
      <c r="N69" s="26" t="s">
        <v>28</v>
      </c>
      <c r="O69" s="28" t="str">
        <f aca="false">IF(OR(K69=$O$2,L69=$O$2,M69=$O$2,N69=$O$2),"X","-")</f>
        <v>-</v>
      </c>
      <c r="R69" s="22" t="s">
        <v>572</v>
      </c>
      <c r="S69" s="22" t="s">
        <v>9</v>
      </c>
      <c r="T69" s="22" t="s">
        <v>455</v>
      </c>
      <c r="U69" s="22" t="s">
        <v>455</v>
      </c>
      <c r="W69" s="30" t="str">
        <f aca="false">SUBSTITUTE(SUBSTITUTE(IF(AND(F69="%",K69&lt;&gt;"AD",K69&lt;&gt;"MR"),"Error1","Ok")&amp;" "&amp;IF(AND(G69="%",L69&lt;&gt;"AD",L69&lt;&gt;"MR"),"Error2","Ok")&amp;" "&amp;IF(AND(H69="%",M69&lt;&gt;"AD",M69&lt;&gt;"MR"),"Error3","Ok")&amp;" "&amp;IF(AND(I69="%",N69&lt;&gt;"AD",N69&lt;&gt;"MR"),"Error4","Ok"),"Ok Ok Ok Ok","Passed"),"Ok","")</f>
        <v>Passed</v>
      </c>
      <c r="X69" s="28" t="str">
        <f aca="false">IF(W69&lt;&gt;"Passed","--- Error ---",SUBSTITUTE(SUBSTITUTE(SUBSTITUTE(SUBSTITUTE(SUBSTITUTE(SUBSTITUTE(SUBSTITUTE(SUBSTITUTE(SUBSTITUTE(SUBSTITUTE(SUBSTITUTE(SUBSTITUTE(SUBSTITUTE(SUBSTITUTE(SUBSTITUTE(SUBSTITUTE(SUBSTITUTE(SUBSTITUTE($X$1, "&lt;mnemonic&gt;",""""&amp;B69&amp;""""&amp;REPT(" ",5-LEN(B69))), "&lt;argnr&gt;",D69), "&lt;type1&gt;",VLOOKUP(F69,BR:BZ,9,0)), "&lt;type2&gt;",VLOOKUP(G69,BR:BZ,9,0)), "&lt;type3&gt;",VLOOKUP(H69,BR:BZ,9,0)), "&lt;type4&gt;",VLOOKUP(I69,BR:BZ,9,0)), "&lt;mode1&gt;",VLOOKUP(K69, CB:CG,6,0)),"&lt;mode2&gt;",VLOOKUP(L69,CB:CG,6,0)),"&lt;mode3&gt;",VLOOKUP(M69,CB:CG,6,0)),"&lt;mode4&gt;",VLOOKUP(N69,CB:CG,6,0)), "."," "), "&lt;desc&gt;",R69), "&lt;size&gt;",AU69), "&lt;comma&gt;",IF(B70=""," ",",")),"&lt;off1&gt;",IF(AQ69&lt;&gt;"",AQ69,"0"&amp;REPT(" ",5+AQ$1-1))),"&lt;off2&gt;",IF(AR69&lt;&gt;"",AR69,"0"&amp;REPT(" ",5+AR$1-1))),"&lt;off3&gt;",IF(AS69&lt;&gt;"",AS69,"0"&amp;REPT(" ",5+AS$1-1))),"&lt;off4&gt;",IF(AT69&lt;&gt;"",AT69,"0"&amp;REPT(" ",5+AT$1-1))))</f>
        <v>{ "BXORi",3, ISIZ_IAAA , {CpuDataType::Integer  ,CpuDataType::Integer  ,CpuDataType::Integer  ,(CpuDataType)0        }, {_AmdAddr,_AmdAddr,_AmdAddr,_AmdNull}, {AOFF_I,AOFF_IA,AOFF_IAA,0        } }, //Bitwise xor (Integer)</v>
      </c>
      <c r="Y69" s="31" t="s">
        <v>28</v>
      </c>
      <c r="Z69" s="22" t="str">
        <f aca="false">IF(F69&lt;&gt;".",IF(K69="MR","R",VLOOKUP(F69,$BR:$BT,3,0)),"")</f>
        <v>I</v>
      </c>
      <c r="AA69" s="22" t="str">
        <f aca="false">IF(G69&lt;&gt;".",IF(L69="MR","R",VLOOKUP(G69,$BR:$BT,3,0)),"")</f>
        <v>I</v>
      </c>
      <c r="AB69" s="22" t="str">
        <f aca="false">IF(H69&lt;&gt;".",IF(M69="MR","R",VLOOKUP(H69,$BR:$BT,3,0)),"")</f>
        <v>I</v>
      </c>
      <c r="AC69" s="22" t="str">
        <f aca="false">IF(I69&lt;&gt;".",IF(N69="MR","R",VLOOKUP(I69,$BR:$BT,3,0)),"")</f>
        <v/>
      </c>
      <c r="AD69" s="22" t="str">
        <f aca="false">IF(F69&lt;&gt;".",VLOOKUP(K69,$CB:$CC,2,0),"")</f>
        <v>A</v>
      </c>
      <c r="AE69" s="22" t="str">
        <f aca="false">IF(G69&lt;&gt;".",VLOOKUP(L69,$CB:$CC,2,0),"")</f>
        <v>A</v>
      </c>
      <c r="AF69" s="22" t="str">
        <f aca="false">IF(H69&lt;&gt;".",VLOOKUP(M69,$CB:$CC,2,0),"")</f>
        <v>A</v>
      </c>
      <c r="AG69" s="22" t="str">
        <f aca="false">IF(I69&lt;&gt;".",VLOOKUP(N69,$CB:$CC,2,0),"")</f>
        <v/>
      </c>
      <c r="AH69" s="22" t="str">
        <f aca="false">IF(AD69&lt;&gt;"",IF(OR(AD69="A",AD69="I"),"SZA",VLOOKUP(Z69,$BT$3:$BU$16,2,0)),"")</f>
        <v>SZA</v>
      </c>
      <c r="AI69" s="22" t="str">
        <f aca="false">IF(AE69&lt;&gt;"",IF(OR(AE69="A",AE69="I"),"SZA",VLOOKUP(AA69,$BT$3:$BU$16,2,0)),"")</f>
        <v>SZA</v>
      </c>
      <c r="AJ69" s="22" t="str">
        <f aca="false">IF(AF69&lt;&gt;"",IF(OR(AF69="A",AF69="I"),"SZA",VLOOKUP(AB69,$BT$3:$BU$16,2,0)),"")</f>
        <v>SZA</v>
      </c>
      <c r="AK69" s="22" t="str">
        <f aca="false">IF(AG69&lt;&gt;"",IF(OR(AG69="A",AG69="I"),"SZA",VLOOKUP(AC69,$BT$3:$BU$16,2,0)),"")</f>
        <v/>
      </c>
      <c r="AL69" s="22" t="str">
        <f aca="false">IF(AD69&lt;&gt;"","I","")</f>
        <v>I</v>
      </c>
      <c r="AM69" s="22" t="str">
        <f aca="false">SUBSTITUTE(IF(AE69&lt;&gt;"",AL69&amp;"+"&amp;AH69,""),"+SZ","")</f>
        <v>IA</v>
      </c>
      <c r="AN69" s="22" t="str">
        <f aca="false">SUBSTITUTE(IF(AF69&lt;&gt;"",AM69&amp;"+"&amp;AI69,""),"+SZ","")</f>
        <v>IAA</v>
      </c>
      <c r="AO69" s="22" t="str">
        <f aca="false">SUBSTITUTE(IF(AG69&lt;&gt;"",AN69&amp;"+"&amp;AJ69,""),"+SZ","")</f>
        <v/>
      </c>
      <c r="AP69" s="22" t="str">
        <f aca="false">SUBSTITUTE("I"&amp;IF(AH69&lt;&gt;"","+"&amp;AH69,"")&amp;IF(AI69&lt;&gt;"","+"&amp;AI69,"")&amp;IF(AJ69&lt;&gt;"","+"&amp;AJ69,"")&amp;IF(AK69&lt;&gt;"","+"&amp;AK69,""),"+SZ","")</f>
        <v>IAAA</v>
      </c>
      <c r="AQ69" s="22" t="str">
        <f aca="false">IF(Z69&lt;&gt;"","AOFF_"&amp;AL69&amp;REPT(" ",AQ$1-LEN(AL69)),"")</f>
        <v>AOFF_I</v>
      </c>
      <c r="AR69" s="22" t="str">
        <f aca="false">IF(AA69&lt;&gt;"","AOFF_"&amp;AM69&amp;REPT(" ",AR$1-LEN(AM69)),"")</f>
        <v>AOFF_IA</v>
      </c>
      <c r="AS69" s="22" t="str">
        <f aca="false">IF(AB69&lt;&gt;"","AOFF_"&amp;AN69&amp;REPT(" ",AS$1-LEN(AN69)),"")</f>
        <v>AOFF_IAA</v>
      </c>
      <c r="AT69" s="22" t="str">
        <f aca="false">IF(AC69&lt;&gt;"","AOFF_"&amp;AO69&amp;REPT(" ",AT$1-LEN(AO69)),"")</f>
        <v/>
      </c>
      <c r="AU69" s="22" t="str">
        <f aca="false">"ISIZ_"&amp;AP69&amp;REPT(" ",$AU$1-LEN(AP69))</f>
        <v>ISIZ_IAAA </v>
      </c>
      <c r="AV69" s="26" t="n">
        <f aca="false">IF(Z69&lt;&gt;"",6,"")</f>
        <v>6</v>
      </c>
      <c r="AW69" s="26" t="n">
        <f aca="false">IF(AA69&lt;&gt;"",AV69+VLOOKUP(AH69,$BU$2:$BV$17,2,0),"")</f>
        <v>10</v>
      </c>
      <c r="AX69" s="26" t="n">
        <f aca="false">IF(AB69&lt;&gt;"",AW69+VLOOKUP(AI69,$BU$2:$BV$17,2,0),"")</f>
        <v>14</v>
      </c>
      <c r="AY69" s="26" t="str">
        <f aca="false">IF(AC69&lt;&gt;"",AX69+VLOOKUP(AJ69,$BU$2:$BV$17,2,0),"")</f>
        <v/>
      </c>
      <c r="AZ69" s="26" t="n">
        <f aca="false">6+IF(Z69&lt;&gt;"",VLOOKUP(AH69,$BU$2:$BV$17,2,0),0)+IF(AA69&lt;&gt;"",VLOOKUP(AI69,$BU$2:$BV$17,2,0),0)+IF(AB69&lt;&gt;"",VLOOKUP(AJ69,$BU$2:$BV$17,2,0),0)+IF(AC69&lt;&gt;"",VLOOKUP(AK69,$BU$2:$BV$17,2,0),0)</f>
        <v>18</v>
      </c>
      <c r="BA69" s="26" t="n">
        <f aca="false">IF(Z69&lt;&gt;"",10,"")</f>
        <v>10</v>
      </c>
      <c r="BB69" s="26" t="n">
        <f aca="false">IF(AA69&lt;&gt;"",BA69+VLOOKUP(AH69,$BU$2:$BW$17,3,0),"")</f>
        <v>18</v>
      </c>
      <c r="BC69" s="26" t="n">
        <f aca="false">IF(AB69&lt;&gt;"",BB69+VLOOKUP(AI69,$BU$2:$BW$17,3,0),"")</f>
        <v>26</v>
      </c>
      <c r="BD69" s="26" t="str">
        <f aca="false">IF(AC69&lt;&gt;"",BC69+VLOOKUP(AJ69,$BU$2:$BW$17,3,0),"")</f>
        <v/>
      </c>
      <c r="BE69" s="26" t="n">
        <f aca="false">10+IF(Z69&lt;&gt;"",VLOOKUP(AH69,$BU$2:$BW$17,3,0),0)+IF(AA69&lt;&gt;"",VLOOKUP(AI69,$BU$2:$BW$17,3,0),0)+IF(AB69&lt;&gt;"",VLOOKUP(AJ69,$BU$2:$BW$17,3,0),0)+IF(AC69&lt;&gt;"",VLOOKUP(AK69,$BU$2:$BW$17,3,0),0)</f>
        <v>34</v>
      </c>
      <c r="BF69" s="36" t="str">
        <f aca="false">IF(AV69&lt;&gt;"","#define "&amp;AQ69&amp;" "&amp;AV69&amp;"&lt;end&gt; ","")&amp;IF(AW69&lt;&gt;"","#define "&amp;AR69&amp;" "&amp;AW69&amp;"&lt;end&gt; ","")&amp;IF(AX69&lt;&gt;"","#define "&amp;AS69&amp;" "&amp;AX69&amp;"&lt;end&gt; ","")&amp;IF(AY69&lt;&gt;"","#define "&amp;AT69&amp;" "&amp;AY69&amp;"&lt;end&gt; ","")&amp;"#define "&amp;AU69&amp;" "&amp;AZ69&amp;"&lt;end&gt;"</f>
        <v>#define AOFF_I 6&lt;end&gt; #define AOFF_IA 10&lt;end&gt; #define AOFF_IAA 14&lt;end&gt; #define ISIZ_IAAA  18&lt;end&gt;</v>
      </c>
      <c r="BG69" s="36" t="str">
        <f aca="false">IF(BA69&lt;&gt;"","#define "&amp;AQ69&amp;" "&amp;BA69&amp;"&lt;end&gt; ","")&amp;IF(BB69&lt;&gt;"","#define "&amp;AR69&amp;" "&amp;BB69&amp;"&lt;end&gt; ","")&amp;IF(BC69&lt;&gt;"","#define "&amp;AS69&amp;" "&amp;BC69&amp;"&lt;end&gt; ","")&amp;IF(BD69&lt;&gt;"","#define "&amp;AT69&amp;" "&amp;BD69&amp;"&lt;end&gt; ","")&amp;"#define "&amp;AU69&amp;" "&amp;BE69&amp;"&lt;end&gt;"</f>
        <v>#define AOFF_I 10&lt;end&gt; #define AOFF_IA 18&lt;end&gt; #define AOFF_IAA 26&lt;end&gt; #define ISIZ_IAAA  34&lt;end&gt;</v>
      </c>
      <c r="BH69" s="22" t="str">
        <f aca="false">"INSTDECODE_"&amp;D69&amp;IF(D69&lt;&gt;0,"_"&amp;CONCATENATE(Z69,AA69,AB69,AC69)&amp;"_"&amp;CONCATENATE(AD69,AE69,AF69,AG69),"")</f>
        <v>INSTDECODE_3_III_AAA</v>
      </c>
      <c r="BI69" s="22" t="n">
        <f aca="false">LEN(BH69)</f>
        <v>20</v>
      </c>
      <c r="BJ69" s="22" t="str">
        <f aca="false">IF(Z69&lt;&gt;"","DECODE_"&amp;VLOOKUP(AD69,$CC:$CD,2,0)&amp;"("&amp;BJ$2&amp;","&amp;IF(K69="MR","REF",VLOOKUP(F69,$BR:$BS,2,0))&amp;",Cpu"&amp;PROPER(IF(K69="MR","REF",VLOOKUP(F69,$BR:$BS,2,0)))&amp;","&amp;AQ69&amp;"); ", "")</f>
        <v>DECODE_ADR(1,INT,CpuInt,AOFF_I); </v>
      </c>
      <c r="BK69" s="22" t="str">
        <f aca="false">IF(AA69&lt;&gt;"","DECODE_"&amp;VLOOKUP(AE69,$CC:$CD,2,0)&amp;"("&amp;BK$2&amp;","&amp;IF(L69="MR","REF",VLOOKUP(G69,$BR:$BS,2,0))&amp;",Cpu"&amp;PROPER(IF(L69="MR","REF",VLOOKUP(G69,$BR:$BS,2,0)))&amp;","&amp;AR69&amp;"); ", "")</f>
        <v>DECODE_ADR(2,INT,CpuInt,AOFF_IA); </v>
      </c>
      <c r="BL69" s="22" t="str">
        <f aca="false">IF(AB69&lt;&gt;"","DECODE_"&amp;VLOOKUP(AF69,$CC:$CD,2,0)&amp;"("&amp;BL$2&amp;","&amp;IF(M69="MR","REF",VLOOKUP(H69,$BR:$BS,2,0))&amp;",Cpu"&amp;PROPER(IF(M69="MR","REF",VLOOKUP(H69,$BR:$BS,2,0)))&amp;","&amp;AS69&amp;"); ", "")</f>
        <v>DECODE_ADR(3,INT,CpuInt,AOFF_IAA); </v>
      </c>
      <c r="BM69" s="22" t="str">
        <f aca="false">IF(AC69&lt;&gt;"","DECODE_"&amp;VLOOKUP(AG69,$CC:$CD,2,0)&amp;"("&amp;BM$2&amp;","&amp;IF(N69="MR","REF",VLOOKUP(I69,$BR:$BS,2,0))&amp;",Cpu"&amp;PROPER(IF(N69="MR","REF",VLOOKUP(I69,$BR:$BS,2,0)))&amp;","&amp;AT69&amp;"); ", "")</f>
        <v/>
      </c>
      <c r="BN69" s="22" t="str">
        <f aca="false">IF(ISERROR(VLOOKUP(BO69,BO$2:BO68,1,0))=0,"X","")</f>
        <v>X</v>
      </c>
      <c r="BO69" s="22" t="str">
        <f aca="false">SUBSTITUTE("#define "&amp;BH69&amp;REPT(" ",28-LEN(BH69))&amp;BJ69&amp;BK69&amp;BL69&amp;BM69,"%","D")</f>
        <v>#define INSTDECODE_3_III_AAA        DECODE_ADR(1,INT,CpuInt,AOFF_I); DECODE_ADR(2,INT,CpuInt,AOFF_IA); DECODE_ADR(3,INT,CpuInt,AOFF_IAA); </v>
      </c>
      <c r="BP69" s="22" t="str">
        <f aca="false">"#define "&amp;SUBSTITUTE(BH69,"INSTDECODE_",IF(P69="X","JMP_","")&amp;IF(Q69="X","CONST_","")&amp;"INSTEND_")&amp;IF(Q69="X",REPT(" ",20-LEN(BH69)),IF(P69="X",REPT(" ",22-LEN(BH69)),REPT(" ",26-LEN(BH69))))&amp;" "&amp;IF(P69="X","","IP+="&amp;TRIM(AU69)&amp;"; "&amp;REPT(" ",10-LEN(TRIM(AU69))))&amp;IF(Q69="X","CONST_INST_DISPATCH;","PROG_INST_DISPATCH;")</f>
        <v>#define INSTEND_3_III_AAA       IP+=ISIZ_IAAA;  PROG_INST_DISPATCH;</v>
      </c>
      <c r="BQ69" s="22" t="str">
        <f aca="false">""</f>
        <v/>
      </c>
    </row>
    <row r="70" customFormat="false" ht="15.95" hidden="false" customHeight="true" outlineLevel="0" collapsed="false">
      <c r="A70" s="22" t="s">
        <v>557</v>
      </c>
      <c r="B70" s="22" t="s">
        <v>254</v>
      </c>
      <c r="C70" s="26" t="s">
        <v>29</v>
      </c>
      <c r="D70" s="27" t="n">
        <f aca="false">4-COUNTIF(F70:I70,".")</f>
        <v>3</v>
      </c>
      <c r="E70" s="27" t="str">
        <f aca="false">IF(ISERROR(SEARCH("Z",F70&amp;G70&amp;H70&amp;I70))=0,"X","-")</f>
        <v>-</v>
      </c>
      <c r="F70" s="26" t="s">
        <v>474</v>
      </c>
      <c r="G70" s="26" t="s">
        <v>474</v>
      </c>
      <c r="H70" s="26" t="s">
        <v>474</v>
      </c>
      <c r="I70" s="26" t="s">
        <v>28</v>
      </c>
      <c r="J70" s="27" t="str">
        <f aca="false">IF(OR(ISERROR(SEARCH(MID($J$2,1,1),F70&amp;G70&amp;H70&amp;I70))=0,ISERROR(SEARCH(MID($J$2,2,1),F70&amp;G70&amp;H70&amp;I70))=0),"X","-")</f>
        <v>-</v>
      </c>
      <c r="K70" s="26" t="s">
        <v>453</v>
      </c>
      <c r="L70" s="26" t="s">
        <v>453</v>
      </c>
      <c r="M70" s="26" t="s">
        <v>453</v>
      </c>
      <c r="N70" s="26" t="s">
        <v>28</v>
      </c>
      <c r="O70" s="28" t="str">
        <f aca="false">IF(OR(K70=$O$2,L70=$O$2,M70=$O$2,N70=$O$2),"X","-")</f>
        <v>-</v>
      </c>
      <c r="R70" s="22" t="s">
        <v>573</v>
      </c>
      <c r="S70" s="22" t="s">
        <v>9</v>
      </c>
      <c r="T70" s="22" t="s">
        <v>455</v>
      </c>
      <c r="U70" s="22" t="s">
        <v>455</v>
      </c>
      <c r="W70" s="30" t="str">
        <f aca="false">SUBSTITUTE(SUBSTITUTE(IF(AND(F70="%",K70&lt;&gt;"AD",K70&lt;&gt;"MR"),"Error1","Ok")&amp;" "&amp;IF(AND(G70="%",L70&lt;&gt;"AD",L70&lt;&gt;"MR"),"Error2","Ok")&amp;" "&amp;IF(AND(H70="%",M70&lt;&gt;"AD",M70&lt;&gt;"MR"),"Error3","Ok")&amp;" "&amp;IF(AND(I70="%",N70&lt;&gt;"AD",N70&lt;&gt;"MR"),"Error4","Ok"),"Ok Ok Ok Ok","Passed"),"Ok","")</f>
        <v>Passed</v>
      </c>
      <c r="X70" s="28" t="str">
        <f aca="false">IF(W70&lt;&gt;"Passed","--- Error ---",SUBSTITUTE(SUBSTITUTE(SUBSTITUTE(SUBSTITUTE(SUBSTITUTE(SUBSTITUTE(SUBSTITUTE(SUBSTITUTE(SUBSTITUTE(SUBSTITUTE(SUBSTITUTE(SUBSTITUTE(SUBSTITUTE(SUBSTITUTE(SUBSTITUTE(SUBSTITUTE(SUBSTITUTE(SUBSTITUTE($X$1, "&lt;mnemonic&gt;",""""&amp;B70&amp;""""&amp;REPT(" ",5-LEN(B70))), "&lt;argnr&gt;",D70), "&lt;type1&gt;",VLOOKUP(F70,BR:BZ,9,0)), "&lt;type2&gt;",VLOOKUP(G70,BR:BZ,9,0)), "&lt;type3&gt;",VLOOKUP(H70,BR:BZ,9,0)), "&lt;type4&gt;",VLOOKUP(I70,BR:BZ,9,0)), "&lt;mode1&gt;",VLOOKUP(K70, CB:CG,6,0)),"&lt;mode2&gt;",VLOOKUP(L70,CB:CG,6,0)),"&lt;mode3&gt;",VLOOKUP(M70,CB:CG,6,0)),"&lt;mode4&gt;",VLOOKUP(N70,CB:CG,6,0)), "."," "), "&lt;desc&gt;",R70), "&lt;size&gt;",AU70), "&lt;comma&gt;",IF(B71=""," ",",")),"&lt;off1&gt;",IF(AQ70&lt;&gt;"",AQ70,"0"&amp;REPT(" ",5+AQ$1-1))),"&lt;off2&gt;",IF(AR70&lt;&gt;"",AR70,"0"&amp;REPT(" ",5+AR$1-1))),"&lt;off3&gt;",IF(AS70&lt;&gt;"",AS70,"0"&amp;REPT(" ",5+AS$1-1))),"&lt;off4&gt;",IF(AT70&lt;&gt;"",AT70,"0"&amp;REPT(" ",5+AT$1-1))))</f>
        <v>{ "BXORl",3, ISIZ_IAAA , {CpuDataType::Long     ,CpuDataType::Long     ,CpuDataType::Long     ,(CpuDataType)0        }, {_AmdAddr,_AmdAddr,_AmdAddr,_AmdNull}, {AOFF_I,AOFF_IA,AOFF_IAA,0        } }, //Bitwise xor (Long)</v>
      </c>
      <c r="Y70" s="31" t="s">
        <v>28</v>
      </c>
      <c r="Z70" s="22" t="str">
        <f aca="false">IF(F70&lt;&gt;".",IF(K70="MR","R",VLOOKUP(F70,$BR:$BT,3,0)),"")</f>
        <v>L</v>
      </c>
      <c r="AA70" s="22" t="str">
        <f aca="false">IF(G70&lt;&gt;".",IF(L70="MR","R",VLOOKUP(G70,$BR:$BT,3,0)),"")</f>
        <v>L</v>
      </c>
      <c r="AB70" s="22" t="str">
        <f aca="false">IF(H70&lt;&gt;".",IF(M70="MR","R",VLOOKUP(H70,$BR:$BT,3,0)),"")</f>
        <v>L</v>
      </c>
      <c r="AC70" s="22" t="str">
        <f aca="false">IF(I70&lt;&gt;".",IF(N70="MR","R",VLOOKUP(I70,$BR:$BT,3,0)),"")</f>
        <v/>
      </c>
      <c r="AD70" s="22" t="str">
        <f aca="false">IF(F70&lt;&gt;".",VLOOKUP(K70,$CB:$CC,2,0),"")</f>
        <v>A</v>
      </c>
      <c r="AE70" s="22" t="str">
        <f aca="false">IF(G70&lt;&gt;".",VLOOKUP(L70,$CB:$CC,2,0),"")</f>
        <v>A</v>
      </c>
      <c r="AF70" s="22" t="str">
        <f aca="false">IF(H70&lt;&gt;".",VLOOKUP(M70,$CB:$CC,2,0),"")</f>
        <v>A</v>
      </c>
      <c r="AG70" s="22" t="str">
        <f aca="false">IF(I70&lt;&gt;".",VLOOKUP(N70,$CB:$CC,2,0),"")</f>
        <v/>
      </c>
      <c r="AH70" s="22" t="str">
        <f aca="false">IF(AD70&lt;&gt;"",IF(OR(AD70="A",AD70="I"),"SZA",VLOOKUP(Z70,$BT$3:$BU$16,2,0)),"")</f>
        <v>SZA</v>
      </c>
      <c r="AI70" s="22" t="str">
        <f aca="false">IF(AE70&lt;&gt;"",IF(OR(AE70="A",AE70="I"),"SZA",VLOOKUP(AA70,$BT$3:$BU$16,2,0)),"")</f>
        <v>SZA</v>
      </c>
      <c r="AJ70" s="22" t="str">
        <f aca="false">IF(AF70&lt;&gt;"",IF(OR(AF70="A",AF70="I"),"SZA",VLOOKUP(AB70,$BT$3:$BU$16,2,0)),"")</f>
        <v>SZA</v>
      </c>
      <c r="AK70" s="22" t="str">
        <f aca="false">IF(AG70&lt;&gt;"",IF(OR(AG70="A",AG70="I"),"SZA",VLOOKUP(AC70,$BT$3:$BU$16,2,0)),"")</f>
        <v/>
      </c>
      <c r="AL70" s="22" t="str">
        <f aca="false">IF(AD70&lt;&gt;"","I","")</f>
        <v>I</v>
      </c>
      <c r="AM70" s="22" t="str">
        <f aca="false">SUBSTITUTE(IF(AE70&lt;&gt;"",AL70&amp;"+"&amp;AH70,""),"+SZ","")</f>
        <v>IA</v>
      </c>
      <c r="AN70" s="22" t="str">
        <f aca="false">SUBSTITUTE(IF(AF70&lt;&gt;"",AM70&amp;"+"&amp;AI70,""),"+SZ","")</f>
        <v>IAA</v>
      </c>
      <c r="AO70" s="22" t="str">
        <f aca="false">SUBSTITUTE(IF(AG70&lt;&gt;"",AN70&amp;"+"&amp;AJ70,""),"+SZ","")</f>
        <v/>
      </c>
      <c r="AP70" s="22" t="str">
        <f aca="false">SUBSTITUTE("I"&amp;IF(AH70&lt;&gt;"","+"&amp;AH70,"")&amp;IF(AI70&lt;&gt;"","+"&amp;AI70,"")&amp;IF(AJ70&lt;&gt;"","+"&amp;AJ70,"")&amp;IF(AK70&lt;&gt;"","+"&amp;AK70,""),"+SZ","")</f>
        <v>IAAA</v>
      </c>
      <c r="AQ70" s="22" t="str">
        <f aca="false">IF(Z70&lt;&gt;"","AOFF_"&amp;AL70&amp;REPT(" ",AQ$1-LEN(AL70)),"")</f>
        <v>AOFF_I</v>
      </c>
      <c r="AR70" s="22" t="str">
        <f aca="false">IF(AA70&lt;&gt;"","AOFF_"&amp;AM70&amp;REPT(" ",AR$1-LEN(AM70)),"")</f>
        <v>AOFF_IA</v>
      </c>
      <c r="AS70" s="22" t="str">
        <f aca="false">IF(AB70&lt;&gt;"","AOFF_"&amp;AN70&amp;REPT(" ",AS$1-LEN(AN70)),"")</f>
        <v>AOFF_IAA</v>
      </c>
      <c r="AT70" s="22" t="str">
        <f aca="false">IF(AC70&lt;&gt;"","AOFF_"&amp;AO70&amp;REPT(" ",AT$1-LEN(AO70)),"")</f>
        <v/>
      </c>
      <c r="AU70" s="22" t="str">
        <f aca="false">"ISIZ_"&amp;AP70&amp;REPT(" ",$AU$1-LEN(AP70))</f>
        <v>ISIZ_IAAA </v>
      </c>
      <c r="AV70" s="26" t="n">
        <f aca="false">IF(Z70&lt;&gt;"",6,"")</f>
        <v>6</v>
      </c>
      <c r="AW70" s="26" t="n">
        <f aca="false">IF(AA70&lt;&gt;"",AV70+VLOOKUP(AH70,$BU$2:$BV$17,2,0),"")</f>
        <v>10</v>
      </c>
      <c r="AX70" s="26" t="n">
        <f aca="false">IF(AB70&lt;&gt;"",AW70+VLOOKUP(AI70,$BU$2:$BV$17,2,0),"")</f>
        <v>14</v>
      </c>
      <c r="AY70" s="26" t="str">
        <f aca="false">IF(AC70&lt;&gt;"",AX70+VLOOKUP(AJ70,$BU$2:$BV$17,2,0),"")</f>
        <v/>
      </c>
      <c r="AZ70" s="26" t="n">
        <f aca="false">6+IF(Z70&lt;&gt;"",VLOOKUP(AH70,$BU$2:$BV$17,2,0),0)+IF(AA70&lt;&gt;"",VLOOKUP(AI70,$BU$2:$BV$17,2,0),0)+IF(AB70&lt;&gt;"",VLOOKUP(AJ70,$BU$2:$BV$17,2,0),0)+IF(AC70&lt;&gt;"",VLOOKUP(AK70,$BU$2:$BV$17,2,0),0)</f>
        <v>18</v>
      </c>
      <c r="BA70" s="26" t="n">
        <f aca="false">IF(Z70&lt;&gt;"",10,"")</f>
        <v>10</v>
      </c>
      <c r="BB70" s="26" t="n">
        <f aca="false">IF(AA70&lt;&gt;"",BA70+VLOOKUP(AH70,$BU$2:$BW$17,3,0),"")</f>
        <v>18</v>
      </c>
      <c r="BC70" s="26" t="n">
        <f aca="false">IF(AB70&lt;&gt;"",BB70+VLOOKUP(AI70,$BU$2:$BW$17,3,0),"")</f>
        <v>26</v>
      </c>
      <c r="BD70" s="26" t="str">
        <f aca="false">IF(AC70&lt;&gt;"",BC70+VLOOKUP(AJ70,$BU$2:$BW$17,3,0),"")</f>
        <v/>
      </c>
      <c r="BE70" s="26" t="n">
        <f aca="false">10+IF(Z70&lt;&gt;"",VLOOKUP(AH70,$BU$2:$BW$17,3,0),0)+IF(AA70&lt;&gt;"",VLOOKUP(AI70,$BU$2:$BW$17,3,0),0)+IF(AB70&lt;&gt;"",VLOOKUP(AJ70,$BU$2:$BW$17,3,0),0)+IF(AC70&lt;&gt;"",VLOOKUP(AK70,$BU$2:$BW$17,3,0),0)</f>
        <v>34</v>
      </c>
      <c r="BF70" s="36" t="str">
        <f aca="false">IF(AV70&lt;&gt;"","#define "&amp;AQ70&amp;" "&amp;AV70&amp;"&lt;end&gt; ","")&amp;IF(AW70&lt;&gt;"","#define "&amp;AR70&amp;" "&amp;AW70&amp;"&lt;end&gt; ","")&amp;IF(AX70&lt;&gt;"","#define "&amp;AS70&amp;" "&amp;AX70&amp;"&lt;end&gt; ","")&amp;IF(AY70&lt;&gt;"","#define "&amp;AT70&amp;" "&amp;AY70&amp;"&lt;end&gt; ","")&amp;"#define "&amp;AU70&amp;" "&amp;AZ70&amp;"&lt;end&gt;"</f>
        <v>#define AOFF_I 6&lt;end&gt; #define AOFF_IA 10&lt;end&gt; #define AOFF_IAA 14&lt;end&gt; #define ISIZ_IAAA  18&lt;end&gt;</v>
      </c>
      <c r="BG70" s="36" t="str">
        <f aca="false">IF(BA70&lt;&gt;"","#define "&amp;AQ70&amp;" "&amp;BA70&amp;"&lt;end&gt; ","")&amp;IF(BB70&lt;&gt;"","#define "&amp;AR70&amp;" "&amp;BB70&amp;"&lt;end&gt; ","")&amp;IF(BC70&lt;&gt;"","#define "&amp;AS70&amp;" "&amp;BC70&amp;"&lt;end&gt; ","")&amp;IF(BD70&lt;&gt;"","#define "&amp;AT70&amp;" "&amp;BD70&amp;"&lt;end&gt; ","")&amp;"#define "&amp;AU70&amp;" "&amp;BE70&amp;"&lt;end&gt;"</f>
        <v>#define AOFF_I 10&lt;end&gt; #define AOFF_IA 18&lt;end&gt; #define AOFF_IAA 26&lt;end&gt; #define ISIZ_IAAA  34&lt;end&gt;</v>
      </c>
      <c r="BH70" s="22" t="str">
        <f aca="false">"INSTDECODE_"&amp;D70&amp;IF(D70&lt;&gt;0,"_"&amp;CONCATENATE(Z70,AA70,AB70,AC70)&amp;"_"&amp;CONCATENATE(AD70,AE70,AF70,AG70),"")</f>
        <v>INSTDECODE_3_LLL_AAA</v>
      </c>
      <c r="BI70" s="22" t="n">
        <f aca="false">LEN(BH70)</f>
        <v>20</v>
      </c>
      <c r="BJ70" s="22" t="str">
        <f aca="false">IF(Z70&lt;&gt;"","DECODE_"&amp;VLOOKUP(AD70,$CC:$CD,2,0)&amp;"("&amp;BJ$2&amp;","&amp;IF(K70="MR","REF",VLOOKUP(F70,$BR:$BS,2,0))&amp;",Cpu"&amp;PROPER(IF(K70="MR","REF",VLOOKUP(F70,$BR:$BS,2,0)))&amp;","&amp;AQ70&amp;"); ", "")</f>
        <v>DECODE_ADR(1,LON,CpuLon,AOFF_I); </v>
      </c>
      <c r="BK70" s="22" t="str">
        <f aca="false">IF(AA70&lt;&gt;"","DECODE_"&amp;VLOOKUP(AE70,$CC:$CD,2,0)&amp;"("&amp;BK$2&amp;","&amp;IF(L70="MR","REF",VLOOKUP(G70,$BR:$BS,2,0))&amp;",Cpu"&amp;PROPER(IF(L70="MR","REF",VLOOKUP(G70,$BR:$BS,2,0)))&amp;","&amp;AR70&amp;"); ", "")</f>
        <v>DECODE_ADR(2,LON,CpuLon,AOFF_IA); </v>
      </c>
      <c r="BL70" s="22" t="str">
        <f aca="false">IF(AB70&lt;&gt;"","DECODE_"&amp;VLOOKUP(AF70,$CC:$CD,2,0)&amp;"("&amp;BL$2&amp;","&amp;IF(M70="MR","REF",VLOOKUP(H70,$BR:$BS,2,0))&amp;",Cpu"&amp;PROPER(IF(M70="MR","REF",VLOOKUP(H70,$BR:$BS,2,0)))&amp;","&amp;AS70&amp;"); ", "")</f>
        <v>DECODE_ADR(3,LON,CpuLon,AOFF_IAA); </v>
      </c>
      <c r="BM70" s="22" t="str">
        <f aca="false">IF(AC70&lt;&gt;"","DECODE_"&amp;VLOOKUP(AG70,$CC:$CD,2,0)&amp;"("&amp;BM$2&amp;","&amp;IF(N70="MR","REF",VLOOKUP(I70,$BR:$BS,2,0))&amp;",Cpu"&amp;PROPER(IF(N70="MR","REF",VLOOKUP(I70,$BR:$BS,2,0)))&amp;","&amp;AT70&amp;"); ", "")</f>
        <v/>
      </c>
      <c r="BN70" s="22" t="str">
        <f aca="false">IF(ISERROR(VLOOKUP(BO70,BO$2:BO69,1,0))=0,"X","")</f>
        <v>X</v>
      </c>
      <c r="BO70" s="22" t="str">
        <f aca="false">SUBSTITUTE("#define "&amp;BH70&amp;REPT(" ",28-LEN(BH70))&amp;BJ70&amp;BK70&amp;BL70&amp;BM70,"%","D")</f>
        <v>#define INSTDECODE_3_LLL_AAA        DECODE_ADR(1,LON,CpuLon,AOFF_I); DECODE_ADR(2,LON,CpuLon,AOFF_IA); DECODE_ADR(3,LON,CpuLon,AOFF_IAA); </v>
      </c>
      <c r="BP70" s="22" t="str">
        <f aca="false">"#define "&amp;SUBSTITUTE(BH70,"INSTDECODE_",IF(P70="X","JMP_","")&amp;IF(Q70="X","CONST_","")&amp;"INSTEND_")&amp;IF(Q70="X",REPT(" ",20-LEN(BH70)),IF(P70="X",REPT(" ",22-LEN(BH70)),REPT(" ",26-LEN(BH70))))&amp;" "&amp;IF(P70="X","","IP+="&amp;TRIM(AU70)&amp;"; "&amp;REPT(" ",10-LEN(TRIM(AU70))))&amp;IF(Q70="X","CONST_INST_DISPATCH;","PROG_INST_DISPATCH;")</f>
        <v>#define INSTEND_3_LLL_AAA       IP+=ISIZ_IAAA;  PROG_INST_DISPATCH;</v>
      </c>
      <c r="BQ70" s="22" t="str">
        <f aca="false">""</f>
        <v/>
      </c>
    </row>
    <row r="71" customFormat="false" ht="15.95" hidden="false" customHeight="true" outlineLevel="0" collapsed="false">
      <c r="A71" s="22" t="s">
        <v>557</v>
      </c>
      <c r="B71" s="22" t="s">
        <v>257</v>
      </c>
      <c r="C71" s="26" t="s">
        <v>29</v>
      </c>
      <c r="D71" s="27" t="n">
        <f aca="false">4-COUNTIF(F71:I71,".")</f>
        <v>3</v>
      </c>
      <c r="E71" s="27" t="str">
        <f aca="false">IF(ISERROR(SEARCH("Z",F71&amp;G71&amp;H71&amp;I71))=0,"X","-")</f>
        <v>-</v>
      </c>
      <c r="F71" s="26" t="s">
        <v>452</v>
      </c>
      <c r="G71" s="26" t="s">
        <v>452</v>
      </c>
      <c r="H71" s="26" t="s">
        <v>452</v>
      </c>
      <c r="I71" s="26" t="s">
        <v>28</v>
      </c>
      <c r="J71" s="27" t="str">
        <f aca="false">IF(OR(ISERROR(SEARCH(MID($J$2,1,1),F71&amp;G71&amp;H71&amp;I71))=0,ISERROR(SEARCH(MID($J$2,2,1),F71&amp;G71&amp;H71&amp;I71))=0),"X","-")</f>
        <v>-</v>
      </c>
      <c r="K71" s="26" t="s">
        <v>453</v>
      </c>
      <c r="L71" s="26" t="s">
        <v>453</v>
      </c>
      <c r="M71" s="26" t="s">
        <v>453</v>
      </c>
      <c r="N71" s="26" t="s">
        <v>28</v>
      </c>
      <c r="O71" s="28" t="str">
        <f aca="false">IF(OR(K71=$O$2,L71=$O$2,M71=$O$2,N71=$O$2),"X","-")</f>
        <v>-</v>
      </c>
      <c r="R71" s="22" t="s">
        <v>574</v>
      </c>
      <c r="S71" s="22" t="s">
        <v>9</v>
      </c>
      <c r="T71" s="22" t="s">
        <v>455</v>
      </c>
      <c r="U71" s="22" t="s">
        <v>575</v>
      </c>
      <c r="W71" s="30" t="str">
        <f aca="false">SUBSTITUTE(SUBSTITUTE(IF(AND(F71="%",K71&lt;&gt;"AD",K71&lt;&gt;"MR"),"Error1","Ok")&amp;" "&amp;IF(AND(G71="%",L71&lt;&gt;"AD",L71&lt;&gt;"MR"),"Error2","Ok")&amp;" "&amp;IF(AND(H71="%",M71&lt;&gt;"AD",M71&lt;&gt;"MR"),"Error3","Ok")&amp;" "&amp;IF(AND(I71="%",N71&lt;&gt;"AD",N71&lt;&gt;"MR"),"Error4","Ok"),"Ok Ok Ok Ok","Passed"),"Ok","")</f>
        <v>Passed</v>
      </c>
      <c r="X71" s="28" t="str">
        <f aca="false">IF(W71&lt;&gt;"Passed","--- Error ---",SUBSTITUTE(SUBSTITUTE(SUBSTITUTE(SUBSTITUTE(SUBSTITUTE(SUBSTITUTE(SUBSTITUTE(SUBSTITUTE(SUBSTITUTE(SUBSTITUTE(SUBSTITUTE(SUBSTITUTE(SUBSTITUTE(SUBSTITUTE(SUBSTITUTE(SUBSTITUTE(SUBSTITUTE(SUBSTITUTE($X$1, "&lt;mnemonic&gt;",""""&amp;B71&amp;""""&amp;REPT(" ",5-LEN(B71))), "&lt;argnr&gt;",D71), "&lt;type1&gt;",VLOOKUP(F71,BR:BZ,9,0)), "&lt;type2&gt;",VLOOKUP(G71,BR:BZ,9,0)), "&lt;type3&gt;",VLOOKUP(H71,BR:BZ,9,0)), "&lt;type4&gt;",VLOOKUP(I71,BR:BZ,9,0)), "&lt;mode1&gt;",VLOOKUP(K71, CB:CG,6,0)),"&lt;mode2&gt;",VLOOKUP(L71,CB:CG,6,0)),"&lt;mode3&gt;",VLOOKUP(M71,CB:CG,6,0)),"&lt;mode4&gt;",VLOOKUP(N71,CB:CG,6,0)), "."," "), "&lt;desc&gt;",R71), "&lt;size&gt;",AU71), "&lt;comma&gt;",IF(B72=""," ",",")),"&lt;off1&gt;",IF(AQ71&lt;&gt;"",AQ71,"0"&amp;REPT(" ",5+AQ$1-1))),"&lt;off2&gt;",IF(AR71&lt;&gt;"",AR71,"0"&amp;REPT(" ",5+AR$1-1))),"&lt;off3&gt;",IF(AS71&lt;&gt;"",AS71,"0"&amp;REPT(" ",5+AS$1-1))),"&lt;off4&gt;",IF(AT71&lt;&gt;"",AT71,"0"&amp;REPT(" ",5+AT$1-1))))</f>
        <v>{ "SHLc" ,3, ISIZ_IAAA , {CpuDataType::Char     ,CpuDataType::Char     ,CpuDataType::Char     ,(CpuDataType)0        }, {_AmdAddr,_AmdAddr,_AmdAddr,_AmdNull}, {AOFF_I,AOFF_IA,AOFF_IAA,0        } }, //Shift left (Char)</v>
      </c>
      <c r="Y71" s="31" t="s">
        <v>28</v>
      </c>
      <c r="Z71" s="22" t="str">
        <f aca="false">IF(F71&lt;&gt;".",IF(K71="MR","R",VLOOKUP(F71,$BR:$BT,3,0)),"")</f>
        <v>C</v>
      </c>
      <c r="AA71" s="22" t="str">
        <f aca="false">IF(G71&lt;&gt;".",IF(L71="MR","R",VLOOKUP(G71,$BR:$BT,3,0)),"")</f>
        <v>C</v>
      </c>
      <c r="AB71" s="22" t="str">
        <f aca="false">IF(H71&lt;&gt;".",IF(M71="MR","R",VLOOKUP(H71,$BR:$BT,3,0)),"")</f>
        <v>C</v>
      </c>
      <c r="AC71" s="22" t="str">
        <f aca="false">IF(I71&lt;&gt;".",IF(N71="MR","R",VLOOKUP(I71,$BR:$BT,3,0)),"")</f>
        <v/>
      </c>
      <c r="AD71" s="22" t="str">
        <f aca="false">IF(F71&lt;&gt;".",VLOOKUP(K71,$CB:$CC,2,0),"")</f>
        <v>A</v>
      </c>
      <c r="AE71" s="22" t="str">
        <f aca="false">IF(G71&lt;&gt;".",VLOOKUP(L71,$CB:$CC,2,0),"")</f>
        <v>A</v>
      </c>
      <c r="AF71" s="22" t="str">
        <f aca="false">IF(H71&lt;&gt;".",VLOOKUP(M71,$CB:$CC,2,0),"")</f>
        <v>A</v>
      </c>
      <c r="AG71" s="22" t="str">
        <f aca="false">IF(I71&lt;&gt;".",VLOOKUP(N71,$CB:$CC,2,0),"")</f>
        <v/>
      </c>
      <c r="AH71" s="22" t="str">
        <f aca="false">IF(AD71&lt;&gt;"",IF(OR(AD71="A",AD71="I"),"SZA",VLOOKUP(Z71,$BT$3:$BU$16,2,0)),"")</f>
        <v>SZA</v>
      </c>
      <c r="AI71" s="22" t="str">
        <f aca="false">IF(AE71&lt;&gt;"",IF(OR(AE71="A",AE71="I"),"SZA",VLOOKUP(AA71,$BT$3:$BU$16,2,0)),"")</f>
        <v>SZA</v>
      </c>
      <c r="AJ71" s="22" t="str">
        <f aca="false">IF(AF71&lt;&gt;"",IF(OR(AF71="A",AF71="I"),"SZA",VLOOKUP(AB71,$BT$3:$BU$16,2,0)),"")</f>
        <v>SZA</v>
      </c>
      <c r="AK71" s="22" t="str">
        <f aca="false">IF(AG71&lt;&gt;"",IF(OR(AG71="A",AG71="I"),"SZA",VLOOKUP(AC71,$BT$3:$BU$16,2,0)),"")</f>
        <v/>
      </c>
      <c r="AL71" s="22" t="str">
        <f aca="false">IF(AD71&lt;&gt;"","I","")</f>
        <v>I</v>
      </c>
      <c r="AM71" s="22" t="str">
        <f aca="false">SUBSTITUTE(IF(AE71&lt;&gt;"",AL71&amp;"+"&amp;AH71,""),"+SZ","")</f>
        <v>IA</v>
      </c>
      <c r="AN71" s="22" t="str">
        <f aca="false">SUBSTITUTE(IF(AF71&lt;&gt;"",AM71&amp;"+"&amp;AI71,""),"+SZ","")</f>
        <v>IAA</v>
      </c>
      <c r="AO71" s="22" t="str">
        <f aca="false">SUBSTITUTE(IF(AG71&lt;&gt;"",AN71&amp;"+"&amp;AJ71,""),"+SZ","")</f>
        <v/>
      </c>
      <c r="AP71" s="22" t="str">
        <f aca="false">SUBSTITUTE("I"&amp;IF(AH71&lt;&gt;"","+"&amp;AH71,"")&amp;IF(AI71&lt;&gt;"","+"&amp;AI71,"")&amp;IF(AJ71&lt;&gt;"","+"&amp;AJ71,"")&amp;IF(AK71&lt;&gt;"","+"&amp;AK71,""),"+SZ","")</f>
        <v>IAAA</v>
      </c>
      <c r="AQ71" s="22" t="str">
        <f aca="false">IF(Z71&lt;&gt;"","AOFF_"&amp;AL71&amp;REPT(" ",AQ$1-LEN(AL71)),"")</f>
        <v>AOFF_I</v>
      </c>
      <c r="AR71" s="22" t="str">
        <f aca="false">IF(AA71&lt;&gt;"","AOFF_"&amp;AM71&amp;REPT(" ",AR$1-LEN(AM71)),"")</f>
        <v>AOFF_IA</v>
      </c>
      <c r="AS71" s="22" t="str">
        <f aca="false">IF(AB71&lt;&gt;"","AOFF_"&amp;AN71&amp;REPT(" ",AS$1-LEN(AN71)),"")</f>
        <v>AOFF_IAA</v>
      </c>
      <c r="AT71" s="22" t="str">
        <f aca="false">IF(AC71&lt;&gt;"","AOFF_"&amp;AO71&amp;REPT(" ",AT$1-LEN(AO71)),"")</f>
        <v/>
      </c>
      <c r="AU71" s="22" t="str">
        <f aca="false">"ISIZ_"&amp;AP71&amp;REPT(" ",$AU$1-LEN(AP71))</f>
        <v>ISIZ_IAAA </v>
      </c>
      <c r="AV71" s="26" t="n">
        <f aca="false">IF(Z71&lt;&gt;"",6,"")</f>
        <v>6</v>
      </c>
      <c r="AW71" s="26" t="n">
        <f aca="false">IF(AA71&lt;&gt;"",AV71+VLOOKUP(AH71,$BU$2:$BV$17,2,0),"")</f>
        <v>10</v>
      </c>
      <c r="AX71" s="26" t="n">
        <f aca="false">IF(AB71&lt;&gt;"",AW71+VLOOKUP(AI71,$BU$2:$BV$17,2,0),"")</f>
        <v>14</v>
      </c>
      <c r="AY71" s="26" t="str">
        <f aca="false">IF(AC71&lt;&gt;"",AX71+VLOOKUP(AJ71,$BU$2:$BV$17,2,0),"")</f>
        <v/>
      </c>
      <c r="AZ71" s="26" t="n">
        <f aca="false">6+IF(Z71&lt;&gt;"",VLOOKUP(AH71,$BU$2:$BV$17,2,0),0)+IF(AA71&lt;&gt;"",VLOOKUP(AI71,$BU$2:$BV$17,2,0),0)+IF(AB71&lt;&gt;"",VLOOKUP(AJ71,$BU$2:$BV$17,2,0),0)+IF(AC71&lt;&gt;"",VLOOKUP(AK71,$BU$2:$BV$17,2,0),0)</f>
        <v>18</v>
      </c>
      <c r="BA71" s="26" t="n">
        <f aca="false">IF(Z71&lt;&gt;"",10,"")</f>
        <v>10</v>
      </c>
      <c r="BB71" s="26" t="n">
        <f aca="false">IF(AA71&lt;&gt;"",BA71+VLOOKUP(AH71,$BU$2:$BW$17,3,0),"")</f>
        <v>18</v>
      </c>
      <c r="BC71" s="26" t="n">
        <f aca="false">IF(AB71&lt;&gt;"",BB71+VLOOKUP(AI71,$BU$2:$BW$17,3,0),"")</f>
        <v>26</v>
      </c>
      <c r="BD71" s="26" t="str">
        <f aca="false">IF(AC71&lt;&gt;"",BC71+VLOOKUP(AJ71,$BU$2:$BW$17,3,0),"")</f>
        <v/>
      </c>
      <c r="BE71" s="26" t="n">
        <f aca="false">10+IF(Z71&lt;&gt;"",VLOOKUP(AH71,$BU$2:$BW$17,3,0),0)+IF(AA71&lt;&gt;"",VLOOKUP(AI71,$BU$2:$BW$17,3,0),0)+IF(AB71&lt;&gt;"",VLOOKUP(AJ71,$BU$2:$BW$17,3,0),0)+IF(AC71&lt;&gt;"",VLOOKUP(AK71,$BU$2:$BW$17,3,0),0)</f>
        <v>34</v>
      </c>
      <c r="BF71" s="36" t="str">
        <f aca="false">IF(AV71&lt;&gt;"","#define "&amp;AQ71&amp;" "&amp;AV71&amp;"&lt;end&gt; ","")&amp;IF(AW71&lt;&gt;"","#define "&amp;AR71&amp;" "&amp;AW71&amp;"&lt;end&gt; ","")&amp;IF(AX71&lt;&gt;"","#define "&amp;AS71&amp;" "&amp;AX71&amp;"&lt;end&gt; ","")&amp;IF(AY71&lt;&gt;"","#define "&amp;AT71&amp;" "&amp;AY71&amp;"&lt;end&gt; ","")&amp;"#define "&amp;AU71&amp;" "&amp;AZ71&amp;"&lt;end&gt;"</f>
        <v>#define AOFF_I 6&lt;end&gt; #define AOFF_IA 10&lt;end&gt; #define AOFF_IAA 14&lt;end&gt; #define ISIZ_IAAA  18&lt;end&gt;</v>
      </c>
      <c r="BG71" s="36" t="str">
        <f aca="false">IF(BA71&lt;&gt;"","#define "&amp;AQ71&amp;" "&amp;BA71&amp;"&lt;end&gt; ","")&amp;IF(BB71&lt;&gt;"","#define "&amp;AR71&amp;" "&amp;BB71&amp;"&lt;end&gt; ","")&amp;IF(BC71&lt;&gt;"","#define "&amp;AS71&amp;" "&amp;BC71&amp;"&lt;end&gt; ","")&amp;IF(BD71&lt;&gt;"","#define "&amp;AT71&amp;" "&amp;BD71&amp;"&lt;end&gt; ","")&amp;"#define "&amp;AU71&amp;" "&amp;BE71&amp;"&lt;end&gt;"</f>
        <v>#define AOFF_I 10&lt;end&gt; #define AOFF_IA 18&lt;end&gt; #define AOFF_IAA 26&lt;end&gt; #define ISIZ_IAAA  34&lt;end&gt;</v>
      </c>
      <c r="BH71" s="22" t="str">
        <f aca="false">"INSTDECODE_"&amp;D71&amp;IF(D71&lt;&gt;0,"_"&amp;CONCATENATE(Z71,AA71,AB71,AC71)&amp;"_"&amp;CONCATENATE(AD71,AE71,AF71,AG71),"")</f>
        <v>INSTDECODE_3_CCC_AAA</v>
      </c>
      <c r="BI71" s="22" t="n">
        <f aca="false">LEN(BH71)</f>
        <v>20</v>
      </c>
      <c r="BJ71" s="22" t="str">
        <f aca="false">IF(Z71&lt;&gt;"","DECODE_"&amp;VLOOKUP(AD71,$CC:$CD,2,0)&amp;"("&amp;BJ$2&amp;","&amp;IF(K71="MR","REF",VLOOKUP(F71,$BR:$BS,2,0))&amp;",Cpu"&amp;PROPER(IF(K71="MR","REF",VLOOKUP(F71,$BR:$BS,2,0)))&amp;","&amp;AQ71&amp;"); ", "")</f>
        <v>DECODE_ADR(1,CHR,CpuChr,AOFF_I); </v>
      </c>
      <c r="BK71" s="22" t="str">
        <f aca="false">IF(AA71&lt;&gt;"","DECODE_"&amp;VLOOKUP(AE71,$CC:$CD,2,0)&amp;"("&amp;BK$2&amp;","&amp;IF(L71="MR","REF",VLOOKUP(G71,$BR:$BS,2,0))&amp;",Cpu"&amp;PROPER(IF(L71="MR","REF",VLOOKUP(G71,$BR:$BS,2,0)))&amp;","&amp;AR71&amp;"); ", "")</f>
        <v>DECODE_ADR(2,CHR,CpuChr,AOFF_IA); </v>
      </c>
      <c r="BL71" s="22" t="str">
        <f aca="false">IF(AB71&lt;&gt;"","DECODE_"&amp;VLOOKUP(AF71,$CC:$CD,2,0)&amp;"("&amp;BL$2&amp;","&amp;IF(M71="MR","REF",VLOOKUP(H71,$BR:$BS,2,0))&amp;",Cpu"&amp;PROPER(IF(M71="MR","REF",VLOOKUP(H71,$BR:$BS,2,0)))&amp;","&amp;AS71&amp;"); ", "")</f>
        <v>DECODE_ADR(3,CHR,CpuChr,AOFF_IAA); </v>
      </c>
      <c r="BM71" s="22" t="str">
        <f aca="false">IF(AC71&lt;&gt;"","DECODE_"&amp;VLOOKUP(AG71,$CC:$CD,2,0)&amp;"("&amp;BM$2&amp;","&amp;IF(N71="MR","REF",VLOOKUP(I71,$BR:$BS,2,0))&amp;",Cpu"&amp;PROPER(IF(N71="MR","REF",VLOOKUP(I71,$BR:$BS,2,0)))&amp;","&amp;AT71&amp;"); ", "")</f>
        <v/>
      </c>
      <c r="BN71" s="22" t="str">
        <f aca="false">IF(ISERROR(VLOOKUP(BO71,BO$2:BO70,1,0))=0,"X","")</f>
        <v>X</v>
      </c>
      <c r="BO71" s="22" t="str">
        <f aca="false">SUBSTITUTE("#define "&amp;BH71&amp;REPT(" ",28-LEN(BH71))&amp;BJ71&amp;BK71&amp;BL71&amp;BM71,"%","D")</f>
        <v>#define INSTDECODE_3_CCC_AAA        DECODE_ADR(1,CHR,CpuChr,AOFF_I); DECODE_ADR(2,CHR,CpuChr,AOFF_IA); DECODE_ADR(3,CHR,CpuChr,AOFF_IAA); </v>
      </c>
      <c r="BP71" s="22" t="str">
        <f aca="false">"#define "&amp;SUBSTITUTE(BH71,"INSTDECODE_",IF(P71="X","JMP_","")&amp;IF(Q71="X","CONST_","")&amp;"INSTEND_")&amp;IF(Q71="X",REPT(" ",20-LEN(BH71)),IF(P71="X",REPT(" ",22-LEN(BH71)),REPT(" ",26-LEN(BH71))))&amp;" "&amp;IF(P71="X","","IP+="&amp;TRIM(AU71)&amp;"; "&amp;REPT(" ",10-LEN(TRIM(AU71))))&amp;IF(Q71="X","CONST_INST_DISPATCH;","PROG_INST_DISPATCH;")</f>
        <v>#define INSTEND_3_CCC_AAA       IP+=ISIZ_IAAA;  PROG_INST_DISPATCH;</v>
      </c>
      <c r="BQ71" s="22" t="str">
        <f aca="false">""</f>
        <v/>
      </c>
    </row>
    <row r="72" customFormat="false" ht="15.95" hidden="false" customHeight="true" outlineLevel="0" collapsed="false">
      <c r="A72" s="22" t="s">
        <v>557</v>
      </c>
      <c r="B72" s="22" t="s">
        <v>258</v>
      </c>
      <c r="C72" s="26" t="s">
        <v>29</v>
      </c>
      <c r="D72" s="27" t="n">
        <f aca="false">4-COUNTIF(F72:I72,".")</f>
        <v>3</v>
      </c>
      <c r="E72" s="27" t="str">
        <f aca="false">IF(ISERROR(SEARCH("Z",F72&amp;G72&amp;H72&amp;I72))=0,"X","-")</f>
        <v>-</v>
      </c>
      <c r="F72" s="26" t="s">
        <v>463</v>
      </c>
      <c r="G72" s="26" t="s">
        <v>463</v>
      </c>
      <c r="H72" s="26" t="s">
        <v>463</v>
      </c>
      <c r="I72" s="26" t="s">
        <v>28</v>
      </c>
      <c r="J72" s="27" t="str">
        <f aca="false">IF(OR(ISERROR(SEARCH(MID($J$2,1,1),F72&amp;G72&amp;H72&amp;I72))=0,ISERROR(SEARCH(MID($J$2,2,1),F72&amp;G72&amp;H72&amp;I72))=0),"X","-")</f>
        <v>-</v>
      </c>
      <c r="K72" s="26" t="s">
        <v>453</v>
      </c>
      <c r="L72" s="26" t="s">
        <v>453</v>
      </c>
      <c r="M72" s="26" t="s">
        <v>453</v>
      </c>
      <c r="N72" s="26" t="s">
        <v>28</v>
      </c>
      <c r="O72" s="28" t="str">
        <f aca="false">IF(OR(K72=$O$2,L72=$O$2,M72=$O$2,N72=$O$2),"X","-")</f>
        <v>-</v>
      </c>
      <c r="R72" s="22" t="s">
        <v>576</v>
      </c>
      <c r="S72" s="22" t="s">
        <v>9</v>
      </c>
      <c r="T72" s="22" t="s">
        <v>455</v>
      </c>
      <c r="U72" s="22" t="s">
        <v>575</v>
      </c>
      <c r="W72" s="30" t="str">
        <f aca="false">SUBSTITUTE(SUBSTITUTE(IF(AND(F72="%",K72&lt;&gt;"AD",K72&lt;&gt;"MR"),"Error1","Ok")&amp;" "&amp;IF(AND(G72="%",L72&lt;&gt;"AD",L72&lt;&gt;"MR"),"Error2","Ok")&amp;" "&amp;IF(AND(H72="%",M72&lt;&gt;"AD",M72&lt;&gt;"MR"),"Error3","Ok")&amp;" "&amp;IF(AND(I72="%",N72&lt;&gt;"AD",N72&lt;&gt;"MR"),"Error4","Ok"),"Ok Ok Ok Ok","Passed"),"Ok","")</f>
        <v>Passed</v>
      </c>
      <c r="X72" s="28" t="str">
        <f aca="false">IF(W72&lt;&gt;"Passed","--- Error ---",SUBSTITUTE(SUBSTITUTE(SUBSTITUTE(SUBSTITUTE(SUBSTITUTE(SUBSTITUTE(SUBSTITUTE(SUBSTITUTE(SUBSTITUTE(SUBSTITUTE(SUBSTITUTE(SUBSTITUTE(SUBSTITUTE(SUBSTITUTE(SUBSTITUTE(SUBSTITUTE(SUBSTITUTE(SUBSTITUTE($X$1, "&lt;mnemonic&gt;",""""&amp;B72&amp;""""&amp;REPT(" ",5-LEN(B72))), "&lt;argnr&gt;",D72), "&lt;type1&gt;",VLOOKUP(F72,BR:BZ,9,0)), "&lt;type2&gt;",VLOOKUP(G72,BR:BZ,9,0)), "&lt;type3&gt;",VLOOKUP(H72,BR:BZ,9,0)), "&lt;type4&gt;",VLOOKUP(I72,BR:BZ,9,0)), "&lt;mode1&gt;",VLOOKUP(K72, CB:CG,6,0)),"&lt;mode2&gt;",VLOOKUP(L72,CB:CG,6,0)),"&lt;mode3&gt;",VLOOKUP(M72,CB:CG,6,0)),"&lt;mode4&gt;",VLOOKUP(N72,CB:CG,6,0)), "."," "), "&lt;desc&gt;",R72), "&lt;size&gt;",AU72), "&lt;comma&gt;",IF(B73=""," ",",")),"&lt;off1&gt;",IF(AQ72&lt;&gt;"",AQ72,"0"&amp;REPT(" ",5+AQ$1-1))),"&lt;off2&gt;",IF(AR72&lt;&gt;"",AR72,"0"&amp;REPT(" ",5+AR$1-1))),"&lt;off3&gt;",IF(AS72&lt;&gt;"",AS72,"0"&amp;REPT(" ",5+AS$1-1))),"&lt;off4&gt;",IF(AT72&lt;&gt;"",AT72,"0"&amp;REPT(" ",5+AT$1-1))))</f>
        <v>{ "SHLw" ,3, ISIZ_IAAA , {CpuDataType::Short    ,CpuDataType::Short    ,CpuDataType::Short    ,(CpuDataType)0        }, {_AmdAddr,_AmdAddr,_AmdAddr,_AmdNull}, {AOFF_I,AOFF_IA,AOFF_IAA,0        } }, //Shift left (Short)</v>
      </c>
      <c r="Y72" s="31" t="s">
        <v>28</v>
      </c>
      <c r="Z72" s="22" t="str">
        <f aca="false">IF(F72&lt;&gt;".",IF(K72="MR","R",VLOOKUP(F72,$BR:$BT,3,0)),"")</f>
        <v>W</v>
      </c>
      <c r="AA72" s="22" t="str">
        <f aca="false">IF(G72&lt;&gt;".",IF(L72="MR","R",VLOOKUP(G72,$BR:$BT,3,0)),"")</f>
        <v>W</v>
      </c>
      <c r="AB72" s="22" t="str">
        <f aca="false">IF(H72&lt;&gt;".",IF(M72="MR","R",VLOOKUP(H72,$BR:$BT,3,0)),"")</f>
        <v>W</v>
      </c>
      <c r="AC72" s="22" t="str">
        <f aca="false">IF(I72&lt;&gt;".",IF(N72="MR","R",VLOOKUP(I72,$BR:$BT,3,0)),"")</f>
        <v/>
      </c>
      <c r="AD72" s="22" t="str">
        <f aca="false">IF(F72&lt;&gt;".",VLOOKUP(K72,$CB:$CC,2,0),"")</f>
        <v>A</v>
      </c>
      <c r="AE72" s="22" t="str">
        <f aca="false">IF(G72&lt;&gt;".",VLOOKUP(L72,$CB:$CC,2,0),"")</f>
        <v>A</v>
      </c>
      <c r="AF72" s="22" t="str">
        <f aca="false">IF(H72&lt;&gt;".",VLOOKUP(M72,$CB:$CC,2,0),"")</f>
        <v>A</v>
      </c>
      <c r="AG72" s="22" t="str">
        <f aca="false">IF(I72&lt;&gt;".",VLOOKUP(N72,$CB:$CC,2,0),"")</f>
        <v/>
      </c>
      <c r="AH72" s="22" t="str">
        <f aca="false">IF(AD72&lt;&gt;"",IF(OR(AD72="A",AD72="I"),"SZA",VLOOKUP(Z72,$BT$3:$BU$16,2,0)),"")</f>
        <v>SZA</v>
      </c>
      <c r="AI72" s="22" t="str">
        <f aca="false">IF(AE72&lt;&gt;"",IF(OR(AE72="A",AE72="I"),"SZA",VLOOKUP(AA72,$BT$3:$BU$16,2,0)),"")</f>
        <v>SZA</v>
      </c>
      <c r="AJ72" s="22" t="str">
        <f aca="false">IF(AF72&lt;&gt;"",IF(OR(AF72="A",AF72="I"),"SZA",VLOOKUP(AB72,$BT$3:$BU$16,2,0)),"")</f>
        <v>SZA</v>
      </c>
      <c r="AK72" s="22" t="str">
        <f aca="false">IF(AG72&lt;&gt;"",IF(OR(AG72="A",AG72="I"),"SZA",VLOOKUP(AC72,$BT$3:$BU$16,2,0)),"")</f>
        <v/>
      </c>
      <c r="AL72" s="22" t="str">
        <f aca="false">IF(AD72&lt;&gt;"","I","")</f>
        <v>I</v>
      </c>
      <c r="AM72" s="22" t="str">
        <f aca="false">SUBSTITUTE(IF(AE72&lt;&gt;"",AL72&amp;"+"&amp;AH72,""),"+SZ","")</f>
        <v>IA</v>
      </c>
      <c r="AN72" s="22" t="str">
        <f aca="false">SUBSTITUTE(IF(AF72&lt;&gt;"",AM72&amp;"+"&amp;AI72,""),"+SZ","")</f>
        <v>IAA</v>
      </c>
      <c r="AO72" s="22" t="str">
        <f aca="false">SUBSTITUTE(IF(AG72&lt;&gt;"",AN72&amp;"+"&amp;AJ72,""),"+SZ","")</f>
        <v/>
      </c>
      <c r="AP72" s="22" t="str">
        <f aca="false">SUBSTITUTE("I"&amp;IF(AH72&lt;&gt;"","+"&amp;AH72,"")&amp;IF(AI72&lt;&gt;"","+"&amp;AI72,"")&amp;IF(AJ72&lt;&gt;"","+"&amp;AJ72,"")&amp;IF(AK72&lt;&gt;"","+"&amp;AK72,""),"+SZ","")</f>
        <v>IAAA</v>
      </c>
      <c r="AQ72" s="22" t="str">
        <f aca="false">IF(Z72&lt;&gt;"","AOFF_"&amp;AL72&amp;REPT(" ",AQ$1-LEN(AL72)),"")</f>
        <v>AOFF_I</v>
      </c>
      <c r="AR72" s="22" t="str">
        <f aca="false">IF(AA72&lt;&gt;"","AOFF_"&amp;AM72&amp;REPT(" ",AR$1-LEN(AM72)),"")</f>
        <v>AOFF_IA</v>
      </c>
      <c r="AS72" s="22" t="str">
        <f aca="false">IF(AB72&lt;&gt;"","AOFF_"&amp;AN72&amp;REPT(" ",AS$1-LEN(AN72)),"")</f>
        <v>AOFF_IAA</v>
      </c>
      <c r="AT72" s="22" t="str">
        <f aca="false">IF(AC72&lt;&gt;"","AOFF_"&amp;AO72&amp;REPT(" ",AT$1-LEN(AO72)),"")</f>
        <v/>
      </c>
      <c r="AU72" s="22" t="str">
        <f aca="false">"ISIZ_"&amp;AP72&amp;REPT(" ",$AU$1-LEN(AP72))</f>
        <v>ISIZ_IAAA </v>
      </c>
      <c r="AV72" s="26" t="n">
        <f aca="false">IF(Z72&lt;&gt;"",6,"")</f>
        <v>6</v>
      </c>
      <c r="AW72" s="26" t="n">
        <f aca="false">IF(AA72&lt;&gt;"",AV72+VLOOKUP(AH72,$BU$2:$BV$17,2,0),"")</f>
        <v>10</v>
      </c>
      <c r="AX72" s="26" t="n">
        <f aca="false">IF(AB72&lt;&gt;"",AW72+VLOOKUP(AI72,$BU$2:$BV$17,2,0),"")</f>
        <v>14</v>
      </c>
      <c r="AY72" s="26" t="str">
        <f aca="false">IF(AC72&lt;&gt;"",AX72+VLOOKUP(AJ72,$BU$2:$BV$17,2,0),"")</f>
        <v/>
      </c>
      <c r="AZ72" s="26" t="n">
        <f aca="false">6+IF(Z72&lt;&gt;"",VLOOKUP(AH72,$BU$2:$BV$17,2,0),0)+IF(AA72&lt;&gt;"",VLOOKUP(AI72,$BU$2:$BV$17,2,0),0)+IF(AB72&lt;&gt;"",VLOOKUP(AJ72,$BU$2:$BV$17,2,0),0)+IF(AC72&lt;&gt;"",VLOOKUP(AK72,$BU$2:$BV$17,2,0),0)</f>
        <v>18</v>
      </c>
      <c r="BA72" s="26" t="n">
        <f aca="false">IF(Z72&lt;&gt;"",10,"")</f>
        <v>10</v>
      </c>
      <c r="BB72" s="26" t="n">
        <f aca="false">IF(AA72&lt;&gt;"",BA72+VLOOKUP(AH72,$BU$2:$BW$17,3,0),"")</f>
        <v>18</v>
      </c>
      <c r="BC72" s="26" t="n">
        <f aca="false">IF(AB72&lt;&gt;"",BB72+VLOOKUP(AI72,$BU$2:$BW$17,3,0),"")</f>
        <v>26</v>
      </c>
      <c r="BD72" s="26" t="str">
        <f aca="false">IF(AC72&lt;&gt;"",BC72+VLOOKUP(AJ72,$BU$2:$BW$17,3,0),"")</f>
        <v/>
      </c>
      <c r="BE72" s="26" t="n">
        <f aca="false">10+IF(Z72&lt;&gt;"",VLOOKUP(AH72,$BU$2:$BW$17,3,0),0)+IF(AA72&lt;&gt;"",VLOOKUP(AI72,$BU$2:$BW$17,3,0),0)+IF(AB72&lt;&gt;"",VLOOKUP(AJ72,$BU$2:$BW$17,3,0),0)+IF(AC72&lt;&gt;"",VLOOKUP(AK72,$BU$2:$BW$17,3,0),0)</f>
        <v>34</v>
      </c>
      <c r="BF72" s="36" t="str">
        <f aca="false">IF(AV72&lt;&gt;"","#define "&amp;AQ72&amp;" "&amp;AV72&amp;"&lt;end&gt; ","")&amp;IF(AW72&lt;&gt;"","#define "&amp;AR72&amp;" "&amp;AW72&amp;"&lt;end&gt; ","")&amp;IF(AX72&lt;&gt;"","#define "&amp;AS72&amp;" "&amp;AX72&amp;"&lt;end&gt; ","")&amp;IF(AY72&lt;&gt;"","#define "&amp;AT72&amp;" "&amp;AY72&amp;"&lt;end&gt; ","")&amp;"#define "&amp;AU72&amp;" "&amp;AZ72&amp;"&lt;end&gt;"</f>
        <v>#define AOFF_I 6&lt;end&gt; #define AOFF_IA 10&lt;end&gt; #define AOFF_IAA 14&lt;end&gt; #define ISIZ_IAAA  18&lt;end&gt;</v>
      </c>
      <c r="BG72" s="36" t="str">
        <f aca="false">IF(BA72&lt;&gt;"","#define "&amp;AQ72&amp;" "&amp;BA72&amp;"&lt;end&gt; ","")&amp;IF(BB72&lt;&gt;"","#define "&amp;AR72&amp;" "&amp;BB72&amp;"&lt;end&gt; ","")&amp;IF(BC72&lt;&gt;"","#define "&amp;AS72&amp;" "&amp;BC72&amp;"&lt;end&gt; ","")&amp;IF(BD72&lt;&gt;"","#define "&amp;AT72&amp;" "&amp;BD72&amp;"&lt;end&gt; ","")&amp;"#define "&amp;AU72&amp;" "&amp;BE72&amp;"&lt;end&gt;"</f>
        <v>#define AOFF_I 10&lt;end&gt; #define AOFF_IA 18&lt;end&gt; #define AOFF_IAA 26&lt;end&gt; #define ISIZ_IAAA  34&lt;end&gt;</v>
      </c>
      <c r="BH72" s="22" t="str">
        <f aca="false">"INSTDECODE_"&amp;D72&amp;IF(D72&lt;&gt;0,"_"&amp;CONCATENATE(Z72,AA72,AB72,AC72)&amp;"_"&amp;CONCATENATE(AD72,AE72,AF72,AG72),"")</f>
        <v>INSTDECODE_3_WWW_AAA</v>
      </c>
      <c r="BI72" s="22" t="n">
        <f aca="false">LEN(BH72)</f>
        <v>20</v>
      </c>
      <c r="BJ72" s="22" t="str">
        <f aca="false">IF(Z72&lt;&gt;"","DECODE_"&amp;VLOOKUP(AD72,$CC:$CD,2,0)&amp;"("&amp;BJ$2&amp;","&amp;IF(K72="MR","REF",VLOOKUP(F72,$BR:$BS,2,0))&amp;",Cpu"&amp;PROPER(IF(K72="MR","REF",VLOOKUP(F72,$BR:$BS,2,0)))&amp;","&amp;AQ72&amp;"); ", "")</f>
        <v>DECODE_ADR(1,SHR,CpuShr,AOFF_I); </v>
      </c>
      <c r="BK72" s="22" t="str">
        <f aca="false">IF(AA72&lt;&gt;"","DECODE_"&amp;VLOOKUP(AE72,$CC:$CD,2,0)&amp;"("&amp;BK$2&amp;","&amp;IF(L72="MR","REF",VLOOKUP(G72,$BR:$BS,2,0))&amp;",Cpu"&amp;PROPER(IF(L72="MR","REF",VLOOKUP(G72,$BR:$BS,2,0)))&amp;","&amp;AR72&amp;"); ", "")</f>
        <v>DECODE_ADR(2,SHR,CpuShr,AOFF_IA); </v>
      </c>
      <c r="BL72" s="22" t="str">
        <f aca="false">IF(AB72&lt;&gt;"","DECODE_"&amp;VLOOKUP(AF72,$CC:$CD,2,0)&amp;"("&amp;BL$2&amp;","&amp;IF(M72="MR","REF",VLOOKUP(H72,$BR:$BS,2,0))&amp;",Cpu"&amp;PROPER(IF(M72="MR","REF",VLOOKUP(H72,$BR:$BS,2,0)))&amp;","&amp;AS72&amp;"); ", "")</f>
        <v>DECODE_ADR(3,SHR,CpuShr,AOFF_IAA); </v>
      </c>
      <c r="BM72" s="22" t="str">
        <f aca="false">IF(AC72&lt;&gt;"","DECODE_"&amp;VLOOKUP(AG72,$CC:$CD,2,0)&amp;"("&amp;BM$2&amp;","&amp;IF(N72="MR","REF",VLOOKUP(I72,$BR:$BS,2,0))&amp;",Cpu"&amp;PROPER(IF(N72="MR","REF",VLOOKUP(I72,$BR:$BS,2,0)))&amp;","&amp;AT72&amp;"); ", "")</f>
        <v/>
      </c>
      <c r="BN72" s="22" t="str">
        <f aca="false">IF(ISERROR(VLOOKUP(BO72,BO$2:BO71,1,0))=0,"X","")</f>
        <v>X</v>
      </c>
      <c r="BO72" s="22" t="str">
        <f aca="false">SUBSTITUTE("#define "&amp;BH72&amp;REPT(" ",28-LEN(BH72))&amp;BJ72&amp;BK72&amp;BL72&amp;BM72,"%","D")</f>
        <v>#define INSTDECODE_3_WWW_AAA        DECODE_ADR(1,SHR,CpuShr,AOFF_I); DECODE_ADR(2,SHR,CpuShr,AOFF_IA); DECODE_ADR(3,SHR,CpuShr,AOFF_IAA); </v>
      </c>
      <c r="BP72" s="22" t="str">
        <f aca="false">"#define "&amp;SUBSTITUTE(BH72,"INSTDECODE_",IF(P72="X","JMP_","")&amp;IF(Q72="X","CONST_","")&amp;"INSTEND_")&amp;IF(Q72="X",REPT(" ",20-LEN(BH72)),IF(P72="X",REPT(" ",22-LEN(BH72)),REPT(" ",26-LEN(BH72))))&amp;" "&amp;IF(P72="X","","IP+="&amp;TRIM(AU72)&amp;"; "&amp;REPT(" ",10-LEN(TRIM(AU72))))&amp;IF(Q72="X","CONST_INST_DISPATCH;","PROG_INST_DISPATCH;")</f>
        <v>#define INSTEND_3_WWW_AAA       IP+=ISIZ_IAAA;  PROG_INST_DISPATCH;</v>
      </c>
      <c r="BQ72" s="22" t="str">
        <f aca="false">""</f>
        <v/>
      </c>
    </row>
    <row r="73" customFormat="false" ht="15.95" hidden="false" customHeight="true" outlineLevel="0" collapsed="false">
      <c r="A73" s="22" t="s">
        <v>557</v>
      </c>
      <c r="B73" s="22" t="s">
        <v>259</v>
      </c>
      <c r="C73" s="26" t="s">
        <v>29</v>
      </c>
      <c r="D73" s="27" t="n">
        <f aca="false">4-COUNTIF(F73:I73,".")</f>
        <v>3</v>
      </c>
      <c r="E73" s="27" t="str">
        <f aca="false">IF(ISERROR(SEARCH("Z",F73&amp;G73&amp;H73&amp;I73))=0,"X","-")</f>
        <v>-</v>
      </c>
      <c r="F73" s="26" t="s">
        <v>470</v>
      </c>
      <c r="G73" s="26" t="s">
        <v>470</v>
      </c>
      <c r="H73" s="26" t="s">
        <v>470</v>
      </c>
      <c r="I73" s="26" t="s">
        <v>28</v>
      </c>
      <c r="J73" s="27" t="str">
        <f aca="false">IF(OR(ISERROR(SEARCH(MID($J$2,1,1),F73&amp;G73&amp;H73&amp;I73))=0,ISERROR(SEARCH(MID($J$2,2,1),F73&amp;G73&amp;H73&amp;I73))=0),"X","-")</f>
        <v>-</v>
      </c>
      <c r="K73" s="26" t="s">
        <v>453</v>
      </c>
      <c r="L73" s="26" t="s">
        <v>453</v>
      </c>
      <c r="M73" s="26" t="s">
        <v>453</v>
      </c>
      <c r="N73" s="26" t="s">
        <v>28</v>
      </c>
      <c r="O73" s="28" t="str">
        <f aca="false">IF(OR(K73=$O$2,L73=$O$2,M73=$O$2,N73=$O$2),"X","-")</f>
        <v>-</v>
      </c>
      <c r="R73" s="22" t="s">
        <v>577</v>
      </c>
      <c r="S73" s="22" t="s">
        <v>9</v>
      </c>
      <c r="T73" s="22" t="s">
        <v>455</v>
      </c>
      <c r="U73" s="22" t="s">
        <v>575</v>
      </c>
      <c r="W73" s="30" t="str">
        <f aca="false">SUBSTITUTE(SUBSTITUTE(IF(AND(F73="%",K73&lt;&gt;"AD",K73&lt;&gt;"MR"),"Error1","Ok")&amp;" "&amp;IF(AND(G73="%",L73&lt;&gt;"AD",L73&lt;&gt;"MR"),"Error2","Ok")&amp;" "&amp;IF(AND(H73="%",M73&lt;&gt;"AD",M73&lt;&gt;"MR"),"Error3","Ok")&amp;" "&amp;IF(AND(I73="%",N73&lt;&gt;"AD",N73&lt;&gt;"MR"),"Error4","Ok"),"Ok Ok Ok Ok","Passed"),"Ok","")</f>
        <v>Passed</v>
      </c>
      <c r="X73" s="28" t="str">
        <f aca="false">IF(W73&lt;&gt;"Passed","--- Error ---",SUBSTITUTE(SUBSTITUTE(SUBSTITUTE(SUBSTITUTE(SUBSTITUTE(SUBSTITUTE(SUBSTITUTE(SUBSTITUTE(SUBSTITUTE(SUBSTITUTE(SUBSTITUTE(SUBSTITUTE(SUBSTITUTE(SUBSTITUTE(SUBSTITUTE(SUBSTITUTE(SUBSTITUTE(SUBSTITUTE($X$1, "&lt;mnemonic&gt;",""""&amp;B73&amp;""""&amp;REPT(" ",5-LEN(B73))), "&lt;argnr&gt;",D73), "&lt;type1&gt;",VLOOKUP(F73,BR:BZ,9,0)), "&lt;type2&gt;",VLOOKUP(G73,BR:BZ,9,0)), "&lt;type3&gt;",VLOOKUP(H73,BR:BZ,9,0)), "&lt;type4&gt;",VLOOKUP(I73,BR:BZ,9,0)), "&lt;mode1&gt;",VLOOKUP(K73, CB:CG,6,0)),"&lt;mode2&gt;",VLOOKUP(L73,CB:CG,6,0)),"&lt;mode3&gt;",VLOOKUP(M73,CB:CG,6,0)),"&lt;mode4&gt;",VLOOKUP(N73,CB:CG,6,0)), "."," "), "&lt;desc&gt;",R73), "&lt;size&gt;",AU73), "&lt;comma&gt;",IF(B74=""," ",",")),"&lt;off1&gt;",IF(AQ73&lt;&gt;"",AQ73,"0"&amp;REPT(" ",5+AQ$1-1))),"&lt;off2&gt;",IF(AR73&lt;&gt;"",AR73,"0"&amp;REPT(" ",5+AR$1-1))),"&lt;off3&gt;",IF(AS73&lt;&gt;"",AS73,"0"&amp;REPT(" ",5+AS$1-1))),"&lt;off4&gt;",IF(AT73&lt;&gt;"",AT73,"0"&amp;REPT(" ",5+AT$1-1))))</f>
        <v>{ "SHLi" ,3, ISIZ_IAAA , {CpuDataType::Integer  ,CpuDataType::Integer  ,CpuDataType::Integer  ,(CpuDataType)0        }, {_AmdAddr,_AmdAddr,_AmdAddr,_AmdNull}, {AOFF_I,AOFF_IA,AOFF_IAA,0        } }, //Shift left (Integer)</v>
      </c>
      <c r="Y73" s="31" t="s">
        <v>28</v>
      </c>
      <c r="Z73" s="22" t="str">
        <f aca="false">IF(F73&lt;&gt;".",IF(K73="MR","R",VLOOKUP(F73,$BR:$BT,3,0)),"")</f>
        <v>I</v>
      </c>
      <c r="AA73" s="22" t="str">
        <f aca="false">IF(G73&lt;&gt;".",IF(L73="MR","R",VLOOKUP(G73,$BR:$BT,3,0)),"")</f>
        <v>I</v>
      </c>
      <c r="AB73" s="22" t="str">
        <f aca="false">IF(H73&lt;&gt;".",IF(M73="MR","R",VLOOKUP(H73,$BR:$BT,3,0)),"")</f>
        <v>I</v>
      </c>
      <c r="AC73" s="22" t="str">
        <f aca="false">IF(I73&lt;&gt;".",IF(N73="MR","R",VLOOKUP(I73,$BR:$BT,3,0)),"")</f>
        <v/>
      </c>
      <c r="AD73" s="22" t="str">
        <f aca="false">IF(F73&lt;&gt;".",VLOOKUP(K73,$CB:$CC,2,0),"")</f>
        <v>A</v>
      </c>
      <c r="AE73" s="22" t="str">
        <f aca="false">IF(G73&lt;&gt;".",VLOOKUP(L73,$CB:$CC,2,0),"")</f>
        <v>A</v>
      </c>
      <c r="AF73" s="22" t="str">
        <f aca="false">IF(H73&lt;&gt;".",VLOOKUP(M73,$CB:$CC,2,0),"")</f>
        <v>A</v>
      </c>
      <c r="AG73" s="22" t="str">
        <f aca="false">IF(I73&lt;&gt;".",VLOOKUP(N73,$CB:$CC,2,0),"")</f>
        <v/>
      </c>
      <c r="AH73" s="22" t="str">
        <f aca="false">IF(AD73&lt;&gt;"",IF(OR(AD73="A",AD73="I"),"SZA",VLOOKUP(Z73,$BT$3:$BU$16,2,0)),"")</f>
        <v>SZA</v>
      </c>
      <c r="AI73" s="22" t="str">
        <f aca="false">IF(AE73&lt;&gt;"",IF(OR(AE73="A",AE73="I"),"SZA",VLOOKUP(AA73,$BT$3:$BU$16,2,0)),"")</f>
        <v>SZA</v>
      </c>
      <c r="AJ73" s="22" t="str">
        <f aca="false">IF(AF73&lt;&gt;"",IF(OR(AF73="A",AF73="I"),"SZA",VLOOKUP(AB73,$BT$3:$BU$16,2,0)),"")</f>
        <v>SZA</v>
      </c>
      <c r="AK73" s="22" t="str">
        <f aca="false">IF(AG73&lt;&gt;"",IF(OR(AG73="A",AG73="I"),"SZA",VLOOKUP(AC73,$BT$3:$BU$16,2,0)),"")</f>
        <v/>
      </c>
      <c r="AL73" s="22" t="str">
        <f aca="false">IF(AD73&lt;&gt;"","I","")</f>
        <v>I</v>
      </c>
      <c r="AM73" s="22" t="str">
        <f aca="false">SUBSTITUTE(IF(AE73&lt;&gt;"",AL73&amp;"+"&amp;AH73,""),"+SZ","")</f>
        <v>IA</v>
      </c>
      <c r="AN73" s="22" t="str">
        <f aca="false">SUBSTITUTE(IF(AF73&lt;&gt;"",AM73&amp;"+"&amp;AI73,""),"+SZ","")</f>
        <v>IAA</v>
      </c>
      <c r="AO73" s="22" t="str">
        <f aca="false">SUBSTITUTE(IF(AG73&lt;&gt;"",AN73&amp;"+"&amp;AJ73,""),"+SZ","")</f>
        <v/>
      </c>
      <c r="AP73" s="22" t="str">
        <f aca="false">SUBSTITUTE("I"&amp;IF(AH73&lt;&gt;"","+"&amp;AH73,"")&amp;IF(AI73&lt;&gt;"","+"&amp;AI73,"")&amp;IF(AJ73&lt;&gt;"","+"&amp;AJ73,"")&amp;IF(AK73&lt;&gt;"","+"&amp;AK73,""),"+SZ","")</f>
        <v>IAAA</v>
      </c>
      <c r="AQ73" s="22" t="str">
        <f aca="false">IF(Z73&lt;&gt;"","AOFF_"&amp;AL73&amp;REPT(" ",AQ$1-LEN(AL73)),"")</f>
        <v>AOFF_I</v>
      </c>
      <c r="AR73" s="22" t="str">
        <f aca="false">IF(AA73&lt;&gt;"","AOFF_"&amp;AM73&amp;REPT(" ",AR$1-LEN(AM73)),"")</f>
        <v>AOFF_IA</v>
      </c>
      <c r="AS73" s="22" t="str">
        <f aca="false">IF(AB73&lt;&gt;"","AOFF_"&amp;AN73&amp;REPT(" ",AS$1-LEN(AN73)),"")</f>
        <v>AOFF_IAA</v>
      </c>
      <c r="AT73" s="22" t="str">
        <f aca="false">IF(AC73&lt;&gt;"","AOFF_"&amp;AO73&amp;REPT(" ",AT$1-LEN(AO73)),"")</f>
        <v/>
      </c>
      <c r="AU73" s="22" t="str">
        <f aca="false">"ISIZ_"&amp;AP73&amp;REPT(" ",$AU$1-LEN(AP73))</f>
        <v>ISIZ_IAAA </v>
      </c>
      <c r="AV73" s="26" t="n">
        <f aca="false">IF(Z73&lt;&gt;"",6,"")</f>
        <v>6</v>
      </c>
      <c r="AW73" s="26" t="n">
        <f aca="false">IF(AA73&lt;&gt;"",AV73+VLOOKUP(AH73,$BU$2:$BV$17,2,0),"")</f>
        <v>10</v>
      </c>
      <c r="AX73" s="26" t="n">
        <f aca="false">IF(AB73&lt;&gt;"",AW73+VLOOKUP(AI73,$BU$2:$BV$17,2,0),"")</f>
        <v>14</v>
      </c>
      <c r="AY73" s="26" t="str">
        <f aca="false">IF(AC73&lt;&gt;"",AX73+VLOOKUP(AJ73,$BU$2:$BV$17,2,0),"")</f>
        <v/>
      </c>
      <c r="AZ73" s="26" t="n">
        <f aca="false">6+IF(Z73&lt;&gt;"",VLOOKUP(AH73,$BU$2:$BV$17,2,0),0)+IF(AA73&lt;&gt;"",VLOOKUP(AI73,$BU$2:$BV$17,2,0),0)+IF(AB73&lt;&gt;"",VLOOKUP(AJ73,$BU$2:$BV$17,2,0),0)+IF(AC73&lt;&gt;"",VLOOKUP(AK73,$BU$2:$BV$17,2,0),0)</f>
        <v>18</v>
      </c>
      <c r="BA73" s="26" t="n">
        <f aca="false">IF(Z73&lt;&gt;"",10,"")</f>
        <v>10</v>
      </c>
      <c r="BB73" s="26" t="n">
        <f aca="false">IF(AA73&lt;&gt;"",BA73+VLOOKUP(AH73,$BU$2:$BW$17,3,0),"")</f>
        <v>18</v>
      </c>
      <c r="BC73" s="26" t="n">
        <f aca="false">IF(AB73&lt;&gt;"",BB73+VLOOKUP(AI73,$BU$2:$BW$17,3,0),"")</f>
        <v>26</v>
      </c>
      <c r="BD73" s="26" t="str">
        <f aca="false">IF(AC73&lt;&gt;"",BC73+VLOOKUP(AJ73,$BU$2:$BW$17,3,0),"")</f>
        <v/>
      </c>
      <c r="BE73" s="26" t="n">
        <f aca="false">10+IF(Z73&lt;&gt;"",VLOOKUP(AH73,$BU$2:$BW$17,3,0),0)+IF(AA73&lt;&gt;"",VLOOKUP(AI73,$BU$2:$BW$17,3,0),0)+IF(AB73&lt;&gt;"",VLOOKUP(AJ73,$BU$2:$BW$17,3,0),0)+IF(AC73&lt;&gt;"",VLOOKUP(AK73,$BU$2:$BW$17,3,0),0)</f>
        <v>34</v>
      </c>
      <c r="BF73" s="36" t="str">
        <f aca="false">IF(AV73&lt;&gt;"","#define "&amp;AQ73&amp;" "&amp;AV73&amp;"&lt;end&gt; ","")&amp;IF(AW73&lt;&gt;"","#define "&amp;AR73&amp;" "&amp;AW73&amp;"&lt;end&gt; ","")&amp;IF(AX73&lt;&gt;"","#define "&amp;AS73&amp;" "&amp;AX73&amp;"&lt;end&gt; ","")&amp;IF(AY73&lt;&gt;"","#define "&amp;AT73&amp;" "&amp;AY73&amp;"&lt;end&gt; ","")&amp;"#define "&amp;AU73&amp;" "&amp;AZ73&amp;"&lt;end&gt;"</f>
        <v>#define AOFF_I 6&lt;end&gt; #define AOFF_IA 10&lt;end&gt; #define AOFF_IAA 14&lt;end&gt; #define ISIZ_IAAA  18&lt;end&gt;</v>
      </c>
      <c r="BG73" s="36" t="str">
        <f aca="false">IF(BA73&lt;&gt;"","#define "&amp;AQ73&amp;" "&amp;BA73&amp;"&lt;end&gt; ","")&amp;IF(BB73&lt;&gt;"","#define "&amp;AR73&amp;" "&amp;BB73&amp;"&lt;end&gt; ","")&amp;IF(BC73&lt;&gt;"","#define "&amp;AS73&amp;" "&amp;BC73&amp;"&lt;end&gt; ","")&amp;IF(BD73&lt;&gt;"","#define "&amp;AT73&amp;" "&amp;BD73&amp;"&lt;end&gt; ","")&amp;"#define "&amp;AU73&amp;" "&amp;BE73&amp;"&lt;end&gt;"</f>
        <v>#define AOFF_I 10&lt;end&gt; #define AOFF_IA 18&lt;end&gt; #define AOFF_IAA 26&lt;end&gt; #define ISIZ_IAAA  34&lt;end&gt;</v>
      </c>
      <c r="BH73" s="22" t="str">
        <f aca="false">"INSTDECODE_"&amp;D73&amp;IF(D73&lt;&gt;0,"_"&amp;CONCATENATE(Z73,AA73,AB73,AC73)&amp;"_"&amp;CONCATENATE(AD73,AE73,AF73,AG73),"")</f>
        <v>INSTDECODE_3_III_AAA</v>
      </c>
      <c r="BI73" s="22" t="n">
        <f aca="false">LEN(BH73)</f>
        <v>20</v>
      </c>
      <c r="BJ73" s="22" t="str">
        <f aca="false">IF(Z73&lt;&gt;"","DECODE_"&amp;VLOOKUP(AD73,$CC:$CD,2,0)&amp;"("&amp;BJ$2&amp;","&amp;IF(K73="MR","REF",VLOOKUP(F73,$BR:$BS,2,0))&amp;",Cpu"&amp;PROPER(IF(K73="MR","REF",VLOOKUP(F73,$BR:$BS,2,0)))&amp;","&amp;AQ73&amp;"); ", "")</f>
        <v>DECODE_ADR(1,INT,CpuInt,AOFF_I); </v>
      </c>
      <c r="BK73" s="22" t="str">
        <f aca="false">IF(AA73&lt;&gt;"","DECODE_"&amp;VLOOKUP(AE73,$CC:$CD,2,0)&amp;"("&amp;BK$2&amp;","&amp;IF(L73="MR","REF",VLOOKUP(G73,$BR:$BS,2,0))&amp;",Cpu"&amp;PROPER(IF(L73="MR","REF",VLOOKUP(G73,$BR:$BS,2,0)))&amp;","&amp;AR73&amp;"); ", "")</f>
        <v>DECODE_ADR(2,INT,CpuInt,AOFF_IA); </v>
      </c>
      <c r="BL73" s="22" t="str">
        <f aca="false">IF(AB73&lt;&gt;"","DECODE_"&amp;VLOOKUP(AF73,$CC:$CD,2,0)&amp;"("&amp;BL$2&amp;","&amp;IF(M73="MR","REF",VLOOKUP(H73,$BR:$BS,2,0))&amp;",Cpu"&amp;PROPER(IF(M73="MR","REF",VLOOKUP(H73,$BR:$BS,2,0)))&amp;","&amp;AS73&amp;"); ", "")</f>
        <v>DECODE_ADR(3,INT,CpuInt,AOFF_IAA); </v>
      </c>
      <c r="BM73" s="22" t="str">
        <f aca="false">IF(AC73&lt;&gt;"","DECODE_"&amp;VLOOKUP(AG73,$CC:$CD,2,0)&amp;"("&amp;BM$2&amp;","&amp;IF(N73="MR","REF",VLOOKUP(I73,$BR:$BS,2,0))&amp;",Cpu"&amp;PROPER(IF(N73="MR","REF",VLOOKUP(I73,$BR:$BS,2,0)))&amp;","&amp;AT73&amp;"); ", "")</f>
        <v/>
      </c>
      <c r="BN73" s="22" t="str">
        <f aca="false">IF(ISERROR(VLOOKUP(BO73,BO$2:BO72,1,0))=0,"X","")</f>
        <v>X</v>
      </c>
      <c r="BO73" s="22" t="str">
        <f aca="false">SUBSTITUTE("#define "&amp;BH73&amp;REPT(" ",28-LEN(BH73))&amp;BJ73&amp;BK73&amp;BL73&amp;BM73,"%","D")</f>
        <v>#define INSTDECODE_3_III_AAA        DECODE_ADR(1,INT,CpuInt,AOFF_I); DECODE_ADR(2,INT,CpuInt,AOFF_IA); DECODE_ADR(3,INT,CpuInt,AOFF_IAA); </v>
      </c>
      <c r="BP73" s="22" t="str">
        <f aca="false">"#define "&amp;SUBSTITUTE(BH73,"INSTDECODE_",IF(P73="X","JMP_","")&amp;IF(Q73="X","CONST_","")&amp;"INSTEND_")&amp;IF(Q73="X",REPT(" ",20-LEN(BH73)),IF(P73="X",REPT(" ",22-LEN(BH73)),REPT(" ",26-LEN(BH73))))&amp;" "&amp;IF(P73="X","","IP+="&amp;TRIM(AU73)&amp;"; "&amp;REPT(" ",10-LEN(TRIM(AU73))))&amp;IF(Q73="X","CONST_INST_DISPATCH;","PROG_INST_DISPATCH;")</f>
        <v>#define INSTEND_3_III_AAA       IP+=ISIZ_IAAA;  PROG_INST_DISPATCH;</v>
      </c>
      <c r="BQ73" s="22" t="str">
        <f aca="false">""</f>
        <v/>
      </c>
    </row>
    <row r="74" customFormat="false" ht="15.95" hidden="false" customHeight="true" outlineLevel="0" collapsed="false">
      <c r="A74" s="22" t="s">
        <v>557</v>
      </c>
      <c r="B74" s="22" t="s">
        <v>260</v>
      </c>
      <c r="C74" s="26" t="s">
        <v>29</v>
      </c>
      <c r="D74" s="27" t="n">
        <f aca="false">4-COUNTIF(F74:I74,".")</f>
        <v>3</v>
      </c>
      <c r="E74" s="27" t="str">
        <f aca="false">IF(ISERROR(SEARCH("Z",F74&amp;G74&amp;H74&amp;I74))=0,"X","-")</f>
        <v>-</v>
      </c>
      <c r="F74" s="26" t="s">
        <v>474</v>
      </c>
      <c r="G74" s="26" t="s">
        <v>474</v>
      </c>
      <c r="H74" s="26" t="s">
        <v>474</v>
      </c>
      <c r="I74" s="26" t="s">
        <v>28</v>
      </c>
      <c r="J74" s="27" t="str">
        <f aca="false">IF(OR(ISERROR(SEARCH(MID($J$2,1,1),F74&amp;G74&amp;H74&amp;I74))=0,ISERROR(SEARCH(MID($J$2,2,1),F74&amp;G74&amp;H74&amp;I74))=0),"X","-")</f>
        <v>-</v>
      </c>
      <c r="K74" s="26" t="s">
        <v>453</v>
      </c>
      <c r="L74" s="26" t="s">
        <v>453</v>
      </c>
      <c r="M74" s="26" t="s">
        <v>453</v>
      </c>
      <c r="N74" s="26" t="s">
        <v>28</v>
      </c>
      <c r="O74" s="28" t="str">
        <f aca="false">IF(OR(K74=$O$2,L74=$O$2,M74=$O$2,N74=$O$2),"X","-")</f>
        <v>-</v>
      </c>
      <c r="R74" s="22" t="s">
        <v>578</v>
      </c>
      <c r="S74" s="22" t="s">
        <v>9</v>
      </c>
      <c r="T74" s="22" t="s">
        <v>455</v>
      </c>
      <c r="U74" s="22" t="s">
        <v>575</v>
      </c>
      <c r="W74" s="30" t="str">
        <f aca="false">SUBSTITUTE(SUBSTITUTE(IF(AND(F74="%",K74&lt;&gt;"AD",K74&lt;&gt;"MR"),"Error1","Ok")&amp;" "&amp;IF(AND(G74="%",L74&lt;&gt;"AD",L74&lt;&gt;"MR"),"Error2","Ok")&amp;" "&amp;IF(AND(H74="%",M74&lt;&gt;"AD",M74&lt;&gt;"MR"),"Error3","Ok")&amp;" "&amp;IF(AND(I74="%",N74&lt;&gt;"AD",N74&lt;&gt;"MR"),"Error4","Ok"),"Ok Ok Ok Ok","Passed"),"Ok","")</f>
        <v>Passed</v>
      </c>
      <c r="X74" s="28" t="str">
        <f aca="false">IF(W74&lt;&gt;"Passed","--- Error ---",SUBSTITUTE(SUBSTITUTE(SUBSTITUTE(SUBSTITUTE(SUBSTITUTE(SUBSTITUTE(SUBSTITUTE(SUBSTITUTE(SUBSTITUTE(SUBSTITUTE(SUBSTITUTE(SUBSTITUTE(SUBSTITUTE(SUBSTITUTE(SUBSTITUTE(SUBSTITUTE(SUBSTITUTE(SUBSTITUTE($X$1, "&lt;mnemonic&gt;",""""&amp;B74&amp;""""&amp;REPT(" ",5-LEN(B74))), "&lt;argnr&gt;",D74), "&lt;type1&gt;",VLOOKUP(F74,BR:BZ,9,0)), "&lt;type2&gt;",VLOOKUP(G74,BR:BZ,9,0)), "&lt;type3&gt;",VLOOKUP(H74,BR:BZ,9,0)), "&lt;type4&gt;",VLOOKUP(I74,BR:BZ,9,0)), "&lt;mode1&gt;",VLOOKUP(K74, CB:CG,6,0)),"&lt;mode2&gt;",VLOOKUP(L74,CB:CG,6,0)),"&lt;mode3&gt;",VLOOKUP(M74,CB:CG,6,0)),"&lt;mode4&gt;",VLOOKUP(N74,CB:CG,6,0)), "."," "), "&lt;desc&gt;",R74), "&lt;size&gt;",AU74), "&lt;comma&gt;",IF(B75=""," ",",")),"&lt;off1&gt;",IF(AQ74&lt;&gt;"",AQ74,"0"&amp;REPT(" ",5+AQ$1-1))),"&lt;off2&gt;",IF(AR74&lt;&gt;"",AR74,"0"&amp;REPT(" ",5+AR$1-1))),"&lt;off3&gt;",IF(AS74&lt;&gt;"",AS74,"0"&amp;REPT(" ",5+AS$1-1))),"&lt;off4&gt;",IF(AT74&lt;&gt;"",AT74,"0"&amp;REPT(" ",5+AT$1-1))))</f>
        <v>{ "SHLl" ,3, ISIZ_IAAA , {CpuDataType::Long     ,CpuDataType::Long     ,CpuDataType::Long     ,(CpuDataType)0        }, {_AmdAddr,_AmdAddr,_AmdAddr,_AmdNull}, {AOFF_I,AOFF_IA,AOFF_IAA,0        } }, //Shift left (Long)</v>
      </c>
      <c r="Y74" s="31" t="s">
        <v>28</v>
      </c>
      <c r="Z74" s="22" t="str">
        <f aca="false">IF(F74&lt;&gt;".",IF(K74="MR","R",VLOOKUP(F74,$BR:$BT,3,0)),"")</f>
        <v>L</v>
      </c>
      <c r="AA74" s="22" t="str">
        <f aca="false">IF(G74&lt;&gt;".",IF(L74="MR","R",VLOOKUP(G74,$BR:$BT,3,0)),"")</f>
        <v>L</v>
      </c>
      <c r="AB74" s="22" t="str">
        <f aca="false">IF(H74&lt;&gt;".",IF(M74="MR","R",VLOOKUP(H74,$BR:$BT,3,0)),"")</f>
        <v>L</v>
      </c>
      <c r="AC74" s="22" t="str">
        <f aca="false">IF(I74&lt;&gt;".",IF(N74="MR","R",VLOOKUP(I74,$BR:$BT,3,0)),"")</f>
        <v/>
      </c>
      <c r="AD74" s="22" t="str">
        <f aca="false">IF(F74&lt;&gt;".",VLOOKUP(K74,$CB:$CC,2,0),"")</f>
        <v>A</v>
      </c>
      <c r="AE74" s="22" t="str">
        <f aca="false">IF(G74&lt;&gt;".",VLOOKUP(L74,$CB:$CC,2,0),"")</f>
        <v>A</v>
      </c>
      <c r="AF74" s="22" t="str">
        <f aca="false">IF(H74&lt;&gt;".",VLOOKUP(M74,$CB:$CC,2,0),"")</f>
        <v>A</v>
      </c>
      <c r="AG74" s="22" t="str">
        <f aca="false">IF(I74&lt;&gt;".",VLOOKUP(N74,$CB:$CC,2,0),"")</f>
        <v/>
      </c>
      <c r="AH74" s="22" t="str">
        <f aca="false">IF(AD74&lt;&gt;"",IF(OR(AD74="A",AD74="I"),"SZA",VLOOKUP(Z74,$BT$3:$BU$16,2,0)),"")</f>
        <v>SZA</v>
      </c>
      <c r="AI74" s="22" t="str">
        <f aca="false">IF(AE74&lt;&gt;"",IF(OR(AE74="A",AE74="I"),"SZA",VLOOKUP(AA74,$BT$3:$BU$16,2,0)),"")</f>
        <v>SZA</v>
      </c>
      <c r="AJ74" s="22" t="str">
        <f aca="false">IF(AF74&lt;&gt;"",IF(OR(AF74="A",AF74="I"),"SZA",VLOOKUP(AB74,$BT$3:$BU$16,2,0)),"")</f>
        <v>SZA</v>
      </c>
      <c r="AK74" s="22" t="str">
        <f aca="false">IF(AG74&lt;&gt;"",IF(OR(AG74="A",AG74="I"),"SZA",VLOOKUP(AC74,$BT$3:$BU$16,2,0)),"")</f>
        <v/>
      </c>
      <c r="AL74" s="22" t="str">
        <f aca="false">IF(AD74&lt;&gt;"","I","")</f>
        <v>I</v>
      </c>
      <c r="AM74" s="22" t="str">
        <f aca="false">SUBSTITUTE(IF(AE74&lt;&gt;"",AL74&amp;"+"&amp;AH74,""),"+SZ","")</f>
        <v>IA</v>
      </c>
      <c r="AN74" s="22" t="str">
        <f aca="false">SUBSTITUTE(IF(AF74&lt;&gt;"",AM74&amp;"+"&amp;AI74,""),"+SZ","")</f>
        <v>IAA</v>
      </c>
      <c r="AO74" s="22" t="str">
        <f aca="false">SUBSTITUTE(IF(AG74&lt;&gt;"",AN74&amp;"+"&amp;AJ74,""),"+SZ","")</f>
        <v/>
      </c>
      <c r="AP74" s="22" t="str">
        <f aca="false">SUBSTITUTE("I"&amp;IF(AH74&lt;&gt;"","+"&amp;AH74,"")&amp;IF(AI74&lt;&gt;"","+"&amp;AI74,"")&amp;IF(AJ74&lt;&gt;"","+"&amp;AJ74,"")&amp;IF(AK74&lt;&gt;"","+"&amp;AK74,""),"+SZ","")</f>
        <v>IAAA</v>
      </c>
      <c r="AQ74" s="22" t="str">
        <f aca="false">IF(Z74&lt;&gt;"","AOFF_"&amp;AL74&amp;REPT(" ",AQ$1-LEN(AL74)),"")</f>
        <v>AOFF_I</v>
      </c>
      <c r="AR74" s="22" t="str">
        <f aca="false">IF(AA74&lt;&gt;"","AOFF_"&amp;AM74&amp;REPT(" ",AR$1-LEN(AM74)),"")</f>
        <v>AOFF_IA</v>
      </c>
      <c r="AS74" s="22" t="str">
        <f aca="false">IF(AB74&lt;&gt;"","AOFF_"&amp;AN74&amp;REPT(" ",AS$1-LEN(AN74)),"")</f>
        <v>AOFF_IAA</v>
      </c>
      <c r="AT74" s="22" t="str">
        <f aca="false">IF(AC74&lt;&gt;"","AOFF_"&amp;AO74&amp;REPT(" ",AT$1-LEN(AO74)),"")</f>
        <v/>
      </c>
      <c r="AU74" s="22" t="str">
        <f aca="false">"ISIZ_"&amp;AP74&amp;REPT(" ",$AU$1-LEN(AP74))</f>
        <v>ISIZ_IAAA </v>
      </c>
      <c r="AV74" s="26" t="n">
        <f aca="false">IF(Z74&lt;&gt;"",6,"")</f>
        <v>6</v>
      </c>
      <c r="AW74" s="26" t="n">
        <f aca="false">IF(AA74&lt;&gt;"",AV74+VLOOKUP(AH74,$BU$2:$BV$17,2,0),"")</f>
        <v>10</v>
      </c>
      <c r="AX74" s="26" t="n">
        <f aca="false">IF(AB74&lt;&gt;"",AW74+VLOOKUP(AI74,$BU$2:$BV$17,2,0),"")</f>
        <v>14</v>
      </c>
      <c r="AY74" s="26" t="str">
        <f aca="false">IF(AC74&lt;&gt;"",AX74+VLOOKUP(AJ74,$BU$2:$BV$17,2,0),"")</f>
        <v/>
      </c>
      <c r="AZ74" s="26" t="n">
        <f aca="false">6+IF(Z74&lt;&gt;"",VLOOKUP(AH74,$BU$2:$BV$17,2,0),0)+IF(AA74&lt;&gt;"",VLOOKUP(AI74,$BU$2:$BV$17,2,0),0)+IF(AB74&lt;&gt;"",VLOOKUP(AJ74,$BU$2:$BV$17,2,0),0)+IF(AC74&lt;&gt;"",VLOOKUP(AK74,$BU$2:$BV$17,2,0),0)</f>
        <v>18</v>
      </c>
      <c r="BA74" s="26" t="n">
        <f aca="false">IF(Z74&lt;&gt;"",10,"")</f>
        <v>10</v>
      </c>
      <c r="BB74" s="26" t="n">
        <f aca="false">IF(AA74&lt;&gt;"",BA74+VLOOKUP(AH74,$BU$2:$BW$17,3,0),"")</f>
        <v>18</v>
      </c>
      <c r="BC74" s="26" t="n">
        <f aca="false">IF(AB74&lt;&gt;"",BB74+VLOOKUP(AI74,$BU$2:$BW$17,3,0),"")</f>
        <v>26</v>
      </c>
      <c r="BD74" s="26" t="str">
        <f aca="false">IF(AC74&lt;&gt;"",BC74+VLOOKUP(AJ74,$BU$2:$BW$17,3,0),"")</f>
        <v/>
      </c>
      <c r="BE74" s="26" t="n">
        <f aca="false">10+IF(Z74&lt;&gt;"",VLOOKUP(AH74,$BU$2:$BW$17,3,0),0)+IF(AA74&lt;&gt;"",VLOOKUP(AI74,$BU$2:$BW$17,3,0),0)+IF(AB74&lt;&gt;"",VLOOKUP(AJ74,$BU$2:$BW$17,3,0),0)+IF(AC74&lt;&gt;"",VLOOKUP(AK74,$BU$2:$BW$17,3,0),0)</f>
        <v>34</v>
      </c>
      <c r="BF74" s="36" t="str">
        <f aca="false">IF(AV74&lt;&gt;"","#define "&amp;AQ74&amp;" "&amp;AV74&amp;"&lt;end&gt; ","")&amp;IF(AW74&lt;&gt;"","#define "&amp;AR74&amp;" "&amp;AW74&amp;"&lt;end&gt; ","")&amp;IF(AX74&lt;&gt;"","#define "&amp;AS74&amp;" "&amp;AX74&amp;"&lt;end&gt; ","")&amp;IF(AY74&lt;&gt;"","#define "&amp;AT74&amp;" "&amp;AY74&amp;"&lt;end&gt; ","")&amp;"#define "&amp;AU74&amp;" "&amp;AZ74&amp;"&lt;end&gt;"</f>
        <v>#define AOFF_I 6&lt;end&gt; #define AOFF_IA 10&lt;end&gt; #define AOFF_IAA 14&lt;end&gt; #define ISIZ_IAAA  18&lt;end&gt;</v>
      </c>
      <c r="BG74" s="36" t="str">
        <f aca="false">IF(BA74&lt;&gt;"","#define "&amp;AQ74&amp;" "&amp;BA74&amp;"&lt;end&gt; ","")&amp;IF(BB74&lt;&gt;"","#define "&amp;AR74&amp;" "&amp;BB74&amp;"&lt;end&gt; ","")&amp;IF(BC74&lt;&gt;"","#define "&amp;AS74&amp;" "&amp;BC74&amp;"&lt;end&gt; ","")&amp;IF(BD74&lt;&gt;"","#define "&amp;AT74&amp;" "&amp;BD74&amp;"&lt;end&gt; ","")&amp;"#define "&amp;AU74&amp;" "&amp;BE74&amp;"&lt;end&gt;"</f>
        <v>#define AOFF_I 10&lt;end&gt; #define AOFF_IA 18&lt;end&gt; #define AOFF_IAA 26&lt;end&gt; #define ISIZ_IAAA  34&lt;end&gt;</v>
      </c>
      <c r="BH74" s="22" t="str">
        <f aca="false">"INSTDECODE_"&amp;D74&amp;IF(D74&lt;&gt;0,"_"&amp;CONCATENATE(Z74,AA74,AB74,AC74)&amp;"_"&amp;CONCATENATE(AD74,AE74,AF74,AG74),"")</f>
        <v>INSTDECODE_3_LLL_AAA</v>
      </c>
      <c r="BI74" s="22" t="n">
        <f aca="false">LEN(BH74)</f>
        <v>20</v>
      </c>
      <c r="BJ74" s="22" t="str">
        <f aca="false">IF(Z74&lt;&gt;"","DECODE_"&amp;VLOOKUP(AD74,$CC:$CD,2,0)&amp;"("&amp;BJ$2&amp;","&amp;IF(K74="MR","REF",VLOOKUP(F74,$BR:$BS,2,0))&amp;",Cpu"&amp;PROPER(IF(K74="MR","REF",VLOOKUP(F74,$BR:$BS,2,0)))&amp;","&amp;AQ74&amp;"); ", "")</f>
        <v>DECODE_ADR(1,LON,CpuLon,AOFF_I); </v>
      </c>
      <c r="BK74" s="22" t="str">
        <f aca="false">IF(AA74&lt;&gt;"","DECODE_"&amp;VLOOKUP(AE74,$CC:$CD,2,0)&amp;"("&amp;BK$2&amp;","&amp;IF(L74="MR","REF",VLOOKUP(G74,$BR:$BS,2,0))&amp;",Cpu"&amp;PROPER(IF(L74="MR","REF",VLOOKUP(G74,$BR:$BS,2,0)))&amp;","&amp;AR74&amp;"); ", "")</f>
        <v>DECODE_ADR(2,LON,CpuLon,AOFF_IA); </v>
      </c>
      <c r="BL74" s="22" t="str">
        <f aca="false">IF(AB74&lt;&gt;"","DECODE_"&amp;VLOOKUP(AF74,$CC:$CD,2,0)&amp;"("&amp;BL$2&amp;","&amp;IF(M74="MR","REF",VLOOKUP(H74,$BR:$BS,2,0))&amp;",Cpu"&amp;PROPER(IF(M74="MR","REF",VLOOKUP(H74,$BR:$BS,2,0)))&amp;","&amp;AS74&amp;"); ", "")</f>
        <v>DECODE_ADR(3,LON,CpuLon,AOFF_IAA); </v>
      </c>
      <c r="BM74" s="22" t="str">
        <f aca="false">IF(AC74&lt;&gt;"","DECODE_"&amp;VLOOKUP(AG74,$CC:$CD,2,0)&amp;"("&amp;BM$2&amp;","&amp;IF(N74="MR","REF",VLOOKUP(I74,$BR:$BS,2,0))&amp;",Cpu"&amp;PROPER(IF(N74="MR","REF",VLOOKUP(I74,$BR:$BS,2,0)))&amp;","&amp;AT74&amp;"); ", "")</f>
        <v/>
      </c>
      <c r="BN74" s="22" t="str">
        <f aca="false">IF(ISERROR(VLOOKUP(BO74,BO$2:BO73,1,0))=0,"X","")</f>
        <v>X</v>
      </c>
      <c r="BO74" s="22" t="str">
        <f aca="false">SUBSTITUTE("#define "&amp;BH74&amp;REPT(" ",28-LEN(BH74))&amp;BJ74&amp;BK74&amp;BL74&amp;BM74,"%","D")</f>
        <v>#define INSTDECODE_3_LLL_AAA        DECODE_ADR(1,LON,CpuLon,AOFF_I); DECODE_ADR(2,LON,CpuLon,AOFF_IA); DECODE_ADR(3,LON,CpuLon,AOFF_IAA); </v>
      </c>
      <c r="BP74" s="22" t="str">
        <f aca="false">"#define "&amp;SUBSTITUTE(BH74,"INSTDECODE_",IF(P74="X","JMP_","")&amp;IF(Q74="X","CONST_","")&amp;"INSTEND_")&amp;IF(Q74="X",REPT(" ",20-LEN(BH74)),IF(P74="X",REPT(" ",22-LEN(BH74)),REPT(" ",26-LEN(BH74))))&amp;" "&amp;IF(P74="X","","IP+="&amp;TRIM(AU74)&amp;"; "&amp;REPT(" ",10-LEN(TRIM(AU74))))&amp;IF(Q74="X","CONST_INST_DISPATCH;","PROG_INST_DISPATCH;")</f>
        <v>#define INSTEND_3_LLL_AAA       IP+=ISIZ_IAAA;  PROG_INST_DISPATCH;</v>
      </c>
      <c r="BQ74" s="22" t="str">
        <f aca="false">""</f>
        <v/>
      </c>
    </row>
    <row r="75" customFormat="false" ht="15.95" hidden="false" customHeight="true" outlineLevel="0" collapsed="false">
      <c r="A75" s="22" t="s">
        <v>557</v>
      </c>
      <c r="B75" s="22" t="s">
        <v>263</v>
      </c>
      <c r="C75" s="26" t="s">
        <v>29</v>
      </c>
      <c r="D75" s="27" t="n">
        <f aca="false">4-COUNTIF(F75:I75,".")</f>
        <v>3</v>
      </c>
      <c r="E75" s="27" t="str">
        <f aca="false">IF(ISERROR(SEARCH("Z",F75&amp;G75&amp;H75&amp;I75))=0,"X","-")</f>
        <v>-</v>
      </c>
      <c r="F75" s="26" t="s">
        <v>452</v>
      </c>
      <c r="G75" s="26" t="s">
        <v>452</v>
      </c>
      <c r="H75" s="26" t="s">
        <v>452</v>
      </c>
      <c r="I75" s="26" t="s">
        <v>28</v>
      </c>
      <c r="J75" s="27" t="str">
        <f aca="false">IF(OR(ISERROR(SEARCH(MID($J$2,1,1),F75&amp;G75&amp;H75&amp;I75))=0,ISERROR(SEARCH(MID($J$2,2,1),F75&amp;G75&amp;H75&amp;I75))=0),"X","-")</f>
        <v>-</v>
      </c>
      <c r="K75" s="26" t="s">
        <v>453</v>
      </c>
      <c r="L75" s="26" t="s">
        <v>453</v>
      </c>
      <c r="M75" s="26" t="s">
        <v>453</v>
      </c>
      <c r="N75" s="26" t="s">
        <v>28</v>
      </c>
      <c r="O75" s="28" t="str">
        <f aca="false">IF(OR(K75=$O$2,L75=$O$2,M75=$O$2,N75=$O$2),"X","-")</f>
        <v>-</v>
      </c>
      <c r="R75" s="22" t="s">
        <v>579</v>
      </c>
      <c r="S75" s="22" t="s">
        <v>9</v>
      </c>
      <c r="T75" s="22" t="s">
        <v>455</v>
      </c>
      <c r="U75" s="22" t="s">
        <v>575</v>
      </c>
      <c r="W75" s="30" t="str">
        <f aca="false">SUBSTITUTE(SUBSTITUTE(IF(AND(F75="%",K75&lt;&gt;"AD",K75&lt;&gt;"MR"),"Error1","Ok")&amp;" "&amp;IF(AND(G75="%",L75&lt;&gt;"AD",L75&lt;&gt;"MR"),"Error2","Ok")&amp;" "&amp;IF(AND(H75="%",M75&lt;&gt;"AD",M75&lt;&gt;"MR"),"Error3","Ok")&amp;" "&amp;IF(AND(I75="%",N75&lt;&gt;"AD",N75&lt;&gt;"MR"),"Error4","Ok"),"Ok Ok Ok Ok","Passed"),"Ok","")</f>
        <v>Passed</v>
      </c>
      <c r="X75" s="28" t="str">
        <f aca="false">IF(W75&lt;&gt;"Passed","--- Error ---",SUBSTITUTE(SUBSTITUTE(SUBSTITUTE(SUBSTITUTE(SUBSTITUTE(SUBSTITUTE(SUBSTITUTE(SUBSTITUTE(SUBSTITUTE(SUBSTITUTE(SUBSTITUTE(SUBSTITUTE(SUBSTITUTE(SUBSTITUTE(SUBSTITUTE(SUBSTITUTE(SUBSTITUTE(SUBSTITUTE($X$1, "&lt;mnemonic&gt;",""""&amp;B75&amp;""""&amp;REPT(" ",5-LEN(B75))), "&lt;argnr&gt;",D75), "&lt;type1&gt;",VLOOKUP(F75,BR:BZ,9,0)), "&lt;type2&gt;",VLOOKUP(G75,BR:BZ,9,0)), "&lt;type3&gt;",VLOOKUP(H75,BR:BZ,9,0)), "&lt;type4&gt;",VLOOKUP(I75,BR:BZ,9,0)), "&lt;mode1&gt;",VLOOKUP(K75, CB:CG,6,0)),"&lt;mode2&gt;",VLOOKUP(L75,CB:CG,6,0)),"&lt;mode3&gt;",VLOOKUP(M75,CB:CG,6,0)),"&lt;mode4&gt;",VLOOKUP(N75,CB:CG,6,0)), "."," "), "&lt;desc&gt;",R75), "&lt;size&gt;",AU75), "&lt;comma&gt;",IF(B76=""," ",",")),"&lt;off1&gt;",IF(AQ75&lt;&gt;"",AQ75,"0"&amp;REPT(" ",5+AQ$1-1))),"&lt;off2&gt;",IF(AR75&lt;&gt;"",AR75,"0"&amp;REPT(" ",5+AR$1-1))),"&lt;off3&gt;",IF(AS75&lt;&gt;"",AS75,"0"&amp;REPT(" ",5+AS$1-1))),"&lt;off4&gt;",IF(AT75&lt;&gt;"",AT75,"0"&amp;REPT(" ",5+AT$1-1))))</f>
        <v>{ "SHRc" ,3, ISIZ_IAAA , {CpuDataType::Char     ,CpuDataType::Char     ,CpuDataType::Char     ,(CpuDataType)0        }, {_AmdAddr,_AmdAddr,_AmdAddr,_AmdNull}, {AOFF_I,AOFF_IA,AOFF_IAA,0        } }, //shift right (Char)</v>
      </c>
      <c r="Y75" s="31" t="s">
        <v>28</v>
      </c>
      <c r="Z75" s="22" t="str">
        <f aca="false">IF(F75&lt;&gt;".",IF(K75="MR","R",VLOOKUP(F75,$BR:$BT,3,0)),"")</f>
        <v>C</v>
      </c>
      <c r="AA75" s="22" t="str">
        <f aca="false">IF(G75&lt;&gt;".",IF(L75="MR","R",VLOOKUP(G75,$BR:$BT,3,0)),"")</f>
        <v>C</v>
      </c>
      <c r="AB75" s="22" t="str">
        <f aca="false">IF(H75&lt;&gt;".",IF(M75="MR","R",VLOOKUP(H75,$BR:$BT,3,0)),"")</f>
        <v>C</v>
      </c>
      <c r="AC75" s="22" t="str">
        <f aca="false">IF(I75&lt;&gt;".",IF(N75="MR","R",VLOOKUP(I75,$BR:$BT,3,0)),"")</f>
        <v/>
      </c>
      <c r="AD75" s="22" t="str">
        <f aca="false">IF(F75&lt;&gt;".",VLOOKUP(K75,$CB:$CC,2,0),"")</f>
        <v>A</v>
      </c>
      <c r="AE75" s="22" t="str">
        <f aca="false">IF(G75&lt;&gt;".",VLOOKUP(L75,$CB:$CC,2,0),"")</f>
        <v>A</v>
      </c>
      <c r="AF75" s="22" t="str">
        <f aca="false">IF(H75&lt;&gt;".",VLOOKUP(M75,$CB:$CC,2,0),"")</f>
        <v>A</v>
      </c>
      <c r="AG75" s="22" t="str">
        <f aca="false">IF(I75&lt;&gt;".",VLOOKUP(N75,$CB:$CC,2,0),"")</f>
        <v/>
      </c>
      <c r="AH75" s="22" t="str">
        <f aca="false">IF(AD75&lt;&gt;"",IF(OR(AD75="A",AD75="I"),"SZA",VLOOKUP(Z75,$BT$3:$BU$16,2,0)),"")</f>
        <v>SZA</v>
      </c>
      <c r="AI75" s="22" t="str">
        <f aca="false">IF(AE75&lt;&gt;"",IF(OR(AE75="A",AE75="I"),"SZA",VLOOKUP(AA75,$BT$3:$BU$16,2,0)),"")</f>
        <v>SZA</v>
      </c>
      <c r="AJ75" s="22" t="str">
        <f aca="false">IF(AF75&lt;&gt;"",IF(OR(AF75="A",AF75="I"),"SZA",VLOOKUP(AB75,$BT$3:$BU$16,2,0)),"")</f>
        <v>SZA</v>
      </c>
      <c r="AK75" s="22" t="str">
        <f aca="false">IF(AG75&lt;&gt;"",IF(OR(AG75="A",AG75="I"),"SZA",VLOOKUP(AC75,$BT$3:$BU$16,2,0)),"")</f>
        <v/>
      </c>
      <c r="AL75" s="22" t="str">
        <f aca="false">IF(AD75&lt;&gt;"","I","")</f>
        <v>I</v>
      </c>
      <c r="AM75" s="22" t="str">
        <f aca="false">SUBSTITUTE(IF(AE75&lt;&gt;"",AL75&amp;"+"&amp;AH75,""),"+SZ","")</f>
        <v>IA</v>
      </c>
      <c r="AN75" s="22" t="str">
        <f aca="false">SUBSTITUTE(IF(AF75&lt;&gt;"",AM75&amp;"+"&amp;AI75,""),"+SZ","")</f>
        <v>IAA</v>
      </c>
      <c r="AO75" s="22" t="str">
        <f aca="false">SUBSTITUTE(IF(AG75&lt;&gt;"",AN75&amp;"+"&amp;AJ75,""),"+SZ","")</f>
        <v/>
      </c>
      <c r="AP75" s="22" t="str">
        <f aca="false">SUBSTITUTE("I"&amp;IF(AH75&lt;&gt;"","+"&amp;AH75,"")&amp;IF(AI75&lt;&gt;"","+"&amp;AI75,"")&amp;IF(AJ75&lt;&gt;"","+"&amp;AJ75,"")&amp;IF(AK75&lt;&gt;"","+"&amp;AK75,""),"+SZ","")</f>
        <v>IAAA</v>
      </c>
      <c r="AQ75" s="22" t="str">
        <f aca="false">IF(Z75&lt;&gt;"","AOFF_"&amp;AL75&amp;REPT(" ",AQ$1-LEN(AL75)),"")</f>
        <v>AOFF_I</v>
      </c>
      <c r="AR75" s="22" t="str">
        <f aca="false">IF(AA75&lt;&gt;"","AOFF_"&amp;AM75&amp;REPT(" ",AR$1-LEN(AM75)),"")</f>
        <v>AOFF_IA</v>
      </c>
      <c r="AS75" s="22" t="str">
        <f aca="false">IF(AB75&lt;&gt;"","AOFF_"&amp;AN75&amp;REPT(" ",AS$1-LEN(AN75)),"")</f>
        <v>AOFF_IAA</v>
      </c>
      <c r="AT75" s="22" t="str">
        <f aca="false">IF(AC75&lt;&gt;"","AOFF_"&amp;AO75&amp;REPT(" ",AT$1-LEN(AO75)),"")</f>
        <v/>
      </c>
      <c r="AU75" s="22" t="str">
        <f aca="false">"ISIZ_"&amp;AP75&amp;REPT(" ",$AU$1-LEN(AP75))</f>
        <v>ISIZ_IAAA </v>
      </c>
      <c r="AV75" s="26" t="n">
        <f aca="false">IF(Z75&lt;&gt;"",6,"")</f>
        <v>6</v>
      </c>
      <c r="AW75" s="26" t="n">
        <f aca="false">IF(AA75&lt;&gt;"",AV75+VLOOKUP(AH75,$BU$2:$BV$17,2,0),"")</f>
        <v>10</v>
      </c>
      <c r="AX75" s="26" t="n">
        <f aca="false">IF(AB75&lt;&gt;"",AW75+VLOOKUP(AI75,$BU$2:$BV$17,2,0),"")</f>
        <v>14</v>
      </c>
      <c r="AY75" s="26" t="str">
        <f aca="false">IF(AC75&lt;&gt;"",AX75+VLOOKUP(AJ75,$BU$2:$BV$17,2,0),"")</f>
        <v/>
      </c>
      <c r="AZ75" s="26" t="n">
        <f aca="false">6+IF(Z75&lt;&gt;"",VLOOKUP(AH75,$BU$2:$BV$17,2,0),0)+IF(AA75&lt;&gt;"",VLOOKUP(AI75,$BU$2:$BV$17,2,0),0)+IF(AB75&lt;&gt;"",VLOOKUP(AJ75,$BU$2:$BV$17,2,0),0)+IF(AC75&lt;&gt;"",VLOOKUP(AK75,$BU$2:$BV$17,2,0),0)</f>
        <v>18</v>
      </c>
      <c r="BA75" s="26" t="n">
        <f aca="false">IF(Z75&lt;&gt;"",10,"")</f>
        <v>10</v>
      </c>
      <c r="BB75" s="26" t="n">
        <f aca="false">IF(AA75&lt;&gt;"",BA75+VLOOKUP(AH75,$BU$2:$BW$17,3,0),"")</f>
        <v>18</v>
      </c>
      <c r="BC75" s="26" t="n">
        <f aca="false">IF(AB75&lt;&gt;"",BB75+VLOOKUP(AI75,$BU$2:$BW$17,3,0),"")</f>
        <v>26</v>
      </c>
      <c r="BD75" s="26" t="str">
        <f aca="false">IF(AC75&lt;&gt;"",BC75+VLOOKUP(AJ75,$BU$2:$BW$17,3,0),"")</f>
        <v/>
      </c>
      <c r="BE75" s="26" t="n">
        <f aca="false">10+IF(Z75&lt;&gt;"",VLOOKUP(AH75,$BU$2:$BW$17,3,0),0)+IF(AA75&lt;&gt;"",VLOOKUP(AI75,$BU$2:$BW$17,3,0),0)+IF(AB75&lt;&gt;"",VLOOKUP(AJ75,$BU$2:$BW$17,3,0),0)+IF(AC75&lt;&gt;"",VLOOKUP(AK75,$BU$2:$BW$17,3,0),0)</f>
        <v>34</v>
      </c>
      <c r="BF75" s="36" t="str">
        <f aca="false">IF(AV75&lt;&gt;"","#define "&amp;AQ75&amp;" "&amp;AV75&amp;"&lt;end&gt; ","")&amp;IF(AW75&lt;&gt;"","#define "&amp;AR75&amp;" "&amp;AW75&amp;"&lt;end&gt; ","")&amp;IF(AX75&lt;&gt;"","#define "&amp;AS75&amp;" "&amp;AX75&amp;"&lt;end&gt; ","")&amp;IF(AY75&lt;&gt;"","#define "&amp;AT75&amp;" "&amp;AY75&amp;"&lt;end&gt; ","")&amp;"#define "&amp;AU75&amp;" "&amp;AZ75&amp;"&lt;end&gt;"</f>
        <v>#define AOFF_I 6&lt;end&gt; #define AOFF_IA 10&lt;end&gt; #define AOFF_IAA 14&lt;end&gt; #define ISIZ_IAAA  18&lt;end&gt;</v>
      </c>
      <c r="BG75" s="36" t="str">
        <f aca="false">IF(BA75&lt;&gt;"","#define "&amp;AQ75&amp;" "&amp;BA75&amp;"&lt;end&gt; ","")&amp;IF(BB75&lt;&gt;"","#define "&amp;AR75&amp;" "&amp;BB75&amp;"&lt;end&gt; ","")&amp;IF(BC75&lt;&gt;"","#define "&amp;AS75&amp;" "&amp;BC75&amp;"&lt;end&gt; ","")&amp;IF(BD75&lt;&gt;"","#define "&amp;AT75&amp;" "&amp;BD75&amp;"&lt;end&gt; ","")&amp;"#define "&amp;AU75&amp;" "&amp;BE75&amp;"&lt;end&gt;"</f>
        <v>#define AOFF_I 10&lt;end&gt; #define AOFF_IA 18&lt;end&gt; #define AOFF_IAA 26&lt;end&gt; #define ISIZ_IAAA  34&lt;end&gt;</v>
      </c>
      <c r="BH75" s="22" t="str">
        <f aca="false">"INSTDECODE_"&amp;D75&amp;IF(D75&lt;&gt;0,"_"&amp;CONCATENATE(Z75,AA75,AB75,AC75)&amp;"_"&amp;CONCATENATE(AD75,AE75,AF75,AG75),"")</f>
        <v>INSTDECODE_3_CCC_AAA</v>
      </c>
      <c r="BI75" s="22" t="n">
        <f aca="false">LEN(BH75)</f>
        <v>20</v>
      </c>
      <c r="BJ75" s="22" t="str">
        <f aca="false">IF(Z75&lt;&gt;"","DECODE_"&amp;VLOOKUP(AD75,$CC:$CD,2,0)&amp;"("&amp;BJ$2&amp;","&amp;IF(K75="MR","REF",VLOOKUP(F75,$BR:$BS,2,0))&amp;",Cpu"&amp;PROPER(IF(K75="MR","REF",VLOOKUP(F75,$BR:$BS,2,0)))&amp;","&amp;AQ75&amp;"); ", "")</f>
        <v>DECODE_ADR(1,CHR,CpuChr,AOFF_I); </v>
      </c>
      <c r="BK75" s="22" t="str">
        <f aca="false">IF(AA75&lt;&gt;"","DECODE_"&amp;VLOOKUP(AE75,$CC:$CD,2,0)&amp;"("&amp;BK$2&amp;","&amp;IF(L75="MR","REF",VLOOKUP(G75,$BR:$BS,2,0))&amp;",Cpu"&amp;PROPER(IF(L75="MR","REF",VLOOKUP(G75,$BR:$BS,2,0)))&amp;","&amp;AR75&amp;"); ", "")</f>
        <v>DECODE_ADR(2,CHR,CpuChr,AOFF_IA); </v>
      </c>
      <c r="BL75" s="22" t="str">
        <f aca="false">IF(AB75&lt;&gt;"","DECODE_"&amp;VLOOKUP(AF75,$CC:$CD,2,0)&amp;"("&amp;BL$2&amp;","&amp;IF(M75="MR","REF",VLOOKUP(H75,$BR:$BS,2,0))&amp;",Cpu"&amp;PROPER(IF(M75="MR","REF",VLOOKUP(H75,$BR:$BS,2,0)))&amp;","&amp;AS75&amp;"); ", "")</f>
        <v>DECODE_ADR(3,CHR,CpuChr,AOFF_IAA); </v>
      </c>
      <c r="BM75" s="22" t="str">
        <f aca="false">IF(AC75&lt;&gt;"","DECODE_"&amp;VLOOKUP(AG75,$CC:$CD,2,0)&amp;"("&amp;BM$2&amp;","&amp;IF(N75="MR","REF",VLOOKUP(I75,$BR:$BS,2,0))&amp;",Cpu"&amp;PROPER(IF(N75="MR","REF",VLOOKUP(I75,$BR:$BS,2,0)))&amp;","&amp;AT75&amp;"); ", "")</f>
        <v/>
      </c>
      <c r="BN75" s="22" t="str">
        <f aca="false">IF(ISERROR(VLOOKUP(BO75,BO$2:BO74,1,0))=0,"X","")</f>
        <v>X</v>
      </c>
      <c r="BO75" s="22" t="str">
        <f aca="false">SUBSTITUTE("#define "&amp;BH75&amp;REPT(" ",28-LEN(BH75))&amp;BJ75&amp;BK75&amp;BL75&amp;BM75,"%","D")</f>
        <v>#define INSTDECODE_3_CCC_AAA        DECODE_ADR(1,CHR,CpuChr,AOFF_I); DECODE_ADR(2,CHR,CpuChr,AOFF_IA); DECODE_ADR(3,CHR,CpuChr,AOFF_IAA); </v>
      </c>
      <c r="BP75" s="22" t="str">
        <f aca="false">"#define "&amp;SUBSTITUTE(BH75,"INSTDECODE_",IF(P75="X","JMP_","")&amp;IF(Q75="X","CONST_","")&amp;"INSTEND_")&amp;IF(Q75="X",REPT(" ",20-LEN(BH75)),IF(P75="X",REPT(" ",22-LEN(BH75)),REPT(" ",26-LEN(BH75))))&amp;" "&amp;IF(P75="X","","IP+="&amp;TRIM(AU75)&amp;"; "&amp;REPT(" ",10-LEN(TRIM(AU75))))&amp;IF(Q75="X","CONST_INST_DISPATCH;","PROG_INST_DISPATCH;")</f>
        <v>#define INSTEND_3_CCC_AAA       IP+=ISIZ_IAAA;  PROG_INST_DISPATCH;</v>
      </c>
      <c r="BQ75" s="22" t="str">
        <f aca="false">""</f>
        <v/>
      </c>
    </row>
    <row r="76" customFormat="false" ht="15.95" hidden="false" customHeight="true" outlineLevel="0" collapsed="false">
      <c r="A76" s="22" t="s">
        <v>557</v>
      </c>
      <c r="B76" s="22" t="s">
        <v>264</v>
      </c>
      <c r="C76" s="26" t="s">
        <v>29</v>
      </c>
      <c r="D76" s="27" t="n">
        <f aca="false">4-COUNTIF(F76:I76,".")</f>
        <v>3</v>
      </c>
      <c r="E76" s="27" t="str">
        <f aca="false">IF(ISERROR(SEARCH("Z",F76&amp;G76&amp;H76&amp;I76))=0,"X","-")</f>
        <v>-</v>
      </c>
      <c r="F76" s="26" t="s">
        <v>463</v>
      </c>
      <c r="G76" s="26" t="s">
        <v>463</v>
      </c>
      <c r="H76" s="26" t="s">
        <v>463</v>
      </c>
      <c r="I76" s="26" t="s">
        <v>28</v>
      </c>
      <c r="J76" s="27" t="str">
        <f aca="false">IF(OR(ISERROR(SEARCH(MID($J$2,1,1),F76&amp;G76&amp;H76&amp;I76))=0,ISERROR(SEARCH(MID($J$2,2,1),F76&amp;G76&amp;H76&amp;I76))=0),"X","-")</f>
        <v>-</v>
      </c>
      <c r="K76" s="26" t="s">
        <v>453</v>
      </c>
      <c r="L76" s="26" t="s">
        <v>453</v>
      </c>
      <c r="M76" s="26" t="s">
        <v>453</v>
      </c>
      <c r="N76" s="26" t="s">
        <v>28</v>
      </c>
      <c r="O76" s="28" t="str">
        <f aca="false">IF(OR(K76=$O$2,L76=$O$2,M76=$O$2,N76=$O$2),"X","-")</f>
        <v>-</v>
      </c>
      <c r="R76" s="22" t="s">
        <v>580</v>
      </c>
      <c r="S76" s="22" t="s">
        <v>9</v>
      </c>
      <c r="T76" s="22" t="s">
        <v>455</v>
      </c>
      <c r="U76" s="22" t="s">
        <v>575</v>
      </c>
      <c r="W76" s="30" t="str">
        <f aca="false">SUBSTITUTE(SUBSTITUTE(IF(AND(F76="%",K76&lt;&gt;"AD",K76&lt;&gt;"MR"),"Error1","Ok")&amp;" "&amp;IF(AND(G76="%",L76&lt;&gt;"AD",L76&lt;&gt;"MR"),"Error2","Ok")&amp;" "&amp;IF(AND(H76="%",M76&lt;&gt;"AD",M76&lt;&gt;"MR"),"Error3","Ok")&amp;" "&amp;IF(AND(I76="%",N76&lt;&gt;"AD",N76&lt;&gt;"MR"),"Error4","Ok"),"Ok Ok Ok Ok","Passed"),"Ok","")</f>
        <v>Passed</v>
      </c>
      <c r="X76" s="28" t="str">
        <f aca="false">IF(W76&lt;&gt;"Passed","--- Error ---",SUBSTITUTE(SUBSTITUTE(SUBSTITUTE(SUBSTITUTE(SUBSTITUTE(SUBSTITUTE(SUBSTITUTE(SUBSTITUTE(SUBSTITUTE(SUBSTITUTE(SUBSTITUTE(SUBSTITUTE(SUBSTITUTE(SUBSTITUTE(SUBSTITUTE(SUBSTITUTE(SUBSTITUTE(SUBSTITUTE($X$1, "&lt;mnemonic&gt;",""""&amp;B76&amp;""""&amp;REPT(" ",5-LEN(B76))), "&lt;argnr&gt;",D76), "&lt;type1&gt;",VLOOKUP(F76,BR:BZ,9,0)), "&lt;type2&gt;",VLOOKUP(G76,BR:BZ,9,0)), "&lt;type3&gt;",VLOOKUP(H76,BR:BZ,9,0)), "&lt;type4&gt;",VLOOKUP(I76,BR:BZ,9,0)), "&lt;mode1&gt;",VLOOKUP(K76, CB:CG,6,0)),"&lt;mode2&gt;",VLOOKUP(L76,CB:CG,6,0)),"&lt;mode3&gt;",VLOOKUP(M76,CB:CG,6,0)),"&lt;mode4&gt;",VLOOKUP(N76,CB:CG,6,0)), "."," "), "&lt;desc&gt;",R76), "&lt;size&gt;",AU76), "&lt;comma&gt;",IF(B77=""," ",",")),"&lt;off1&gt;",IF(AQ76&lt;&gt;"",AQ76,"0"&amp;REPT(" ",5+AQ$1-1))),"&lt;off2&gt;",IF(AR76&lt;&gt;"",AR76,"0"&amp;REPT(" ",5+AR$1-1))),"&lt;off3&gt;",IF(AS76&lt;&gt;"",AS76,"0"&amp;REPT(" ",5+AS$1-1))),"&lt;off4&gt;",IF(AT76&lt;&gt;"",AT76,"0"&amp;REPT(" ",5+AT$1-1))))</f>
        <v>{ "SHRw" ,3, ISIZ_IAAA , {CpuDataType::Short    ,CpuDataType::Short    ,CpuDataType::Short    ,(CpuDataType)0        }, {_AmdAddr,_AmdAddr,_AmdAddr,_AmdNull}, {AOFF_I,AOFF_IA,AOFF_IAA,0        } }, //shift right (Short)</v>
      </c>
      <c r="Y76" s="31" t="s">
        <v>28</v>
      </c>
      <c r="Z76" s="22" t="str">
        <f aca="false">IF(F76&lt;&gt;".",IF(K76="MR","R",VLOOKUP(F76,$BR:$BT,3,0)),"")</f>
        <v>W</v>
      </c>
      <c r="AA76" s="22" t="str">
        <f aca="false">IF(G76&lt;&gt;".",IF(L76="MR","R",VLOOKUP(G76,$BR:$BT,3,0)),"")</f>
        <v>W</v>
      </c>
      <c r="AB76" s="22" t="str">
        <f aca="false">IF(H76&lt;&gt;".",IF(M76="MR","R",VLOOKUP(H76,$BR:$BT,3,0)),"")</f>
        <v>W</v>
      </c>
      <c r="AC76" s="22" t="str">
        <f aca="false">IF(I76&lt;&gt;".",IF(N76="MR","R",VLOOKUP(I76,$BR:$BT,3,0)),"")</f>
        <v/>
      </c>
      <c r="AD76" s="22" t="str">
        <f aca="false">IF(F76&lt;&gt;".",VLOOKUP(K76,$CB:$CC,2,0),"")</f>
        <v>A</v>
      </c>
      <c r="AE76" s="22" t="str">
        <f aca="false">IF(G76&lt;&gt;".",VLOOKUP(L76,$CB:$CC,2,0),"")</f>
        <v>A</v>
      </c>
      <c r="AF76" s="22" t="str">
        <f aca="false">IF(H76&lt;&gt;".",VLOOKUP(M76,$CB:$CC,2,0),"")</f>
        <v>A</v>
      </c>
      <c r="AG76" s="22" t="str">
        <f aca="false">IF(I76&lt;&gt;".",VLOOKUP(N76,$CB:$CC,2,0),"")</f>
        <v/>
      </c>
      <c r="AH76" s="22" t="str">
        <f aca="false">IF(AD76&lt;&gt;"",IF(OR(AD76="A",AD76="I"),"SZA",VLOOKUP(Z76,$BT$3:$BU$16,2,0)),"")</f>
        <v>SZA</v>
      </c>
      <c r="AI76" s="22" t="str">
        <f aca="false">IF(AE76&lt;&gt;"",IF(OR(AE76="A",AE76="I"),"SZA",VLOOKUP(AA76,$BT$3:$BU$16,2,0)),"")</f>
        <v>SZA</v>
      </c>
      <c r="AJ76" s="22" t="str">
        <f aca="false">IF(AF76&lt;&gt;"",IF(OR(AF76="A",AF76="I"),"SZA",VLOOKUP(AB76,$BT$3:$BU$16,2,0)),"")</f>
        <v>SZA</v>
      </c>
      <c r="AK76" s="22" t="str">
        <f aca="false">IF(AG76&lt;&gt;"",IF(OR(AG76="A",AG76="I"),"SZA",VLOOKUP(AC76,$BT$3:$BU$16,2,0)),"")</f>
        <v/>
      </c>
      <c r="AL76" s="22" t="str">
        <f aca="false">IF(AD76&lt;&gt;"","I","")</f>
        <v>I</v>
      </c>
      <c r="AM76" s="22" t="str">
        <f aca="false">SUBSTITUTE(IF(AE76&lt;&gt;"",AL76&amp;"+"&amp;AH76,""),"+SZ","")</f>
        <v>IA</v>
      </c>
      <c r="AN76" s="22" t="str">
        <f aca="false">SUBSTITUTE(IF(AF76&lt;&gt;"",AM76&amp;"+"&amp;AI76,""),"+SZ","")</f>
        <v>IAA</v>
      </c>
      <c r="AO76" s="22" t="str">
        <f aca="false">SUBSTITUTE(IF(AG76&lt;&gt;"",AN76&amp;"+"&amp;AJ76,""),"+SZ","")</f>
        <v/>
      </c>
      <c r="AP76" s="22" t="str">
        <f aca="false">SUBSTITUTE("I"&amp;IF(AH76&lt;&gt;"","+"&amp;AH76,"")&amp;IF(AI76&lt;&gt;"","+"&amp;AI76,"")&amp;IF(AJ76&lt;&gt;"","+"&amp;AJ76,"")&amp;IF(AK76&lt;&gt;"","+"&amp;AK76,""),"+SZ","")</f>
        <v>IAAA</v>
      </c>
      <c r="AQ76" s="22" t="str">
        <f aca="false">IF(Z76&lt;&gt;"","AOFF_"&amp;AL76&amp;REPT(" ",AQ$1-LEN(AL76)),"")</f>
        <v>AOFF_I</v>
      </c>
      <c r="AR76" s="22" t="str">
        <f aca="false">IF(AA76&lt;&gt;"","AOFF_"&amp;AM76&amp;REPT(" ",AR$1-LEN(AM76)),"")</f>
        <v>AOFF_IA</v>
      </c>
      <c r="AS76" s="22" t="str">
        <f aca="false">IF(AB76&lt;&gt;"","AOFF_"&amp;AN76&amp;REPT(" ",AS$1-LEN(AN76)),"")</f>
        <v>AOFF_IAA</v>
      </c>
      <c r="AT76" s="22" t="str">
        <f aca="false">IF(AC76&lt;&gt;"","AOFF_"&amp;AO76&amp;REPT(" ",AT$1-LEN(AO76)),"")</f>
        <v/>
      </c>
      <c r="AU76" s="22" t="str">
        <f aca="false">"ISIZ_"&amp;AP76&amp;REPT(" ",$AU$1-LEN(AP76))</f>
        <v>ISIZ_IAAA </v>
      </c>
      <c r="AV76" s="26" t="n">
        <f aca="false">IF(Z76&lt;&gt;"",6,"")</f>
        <v>6</v>
      </c>
      <c r="AW76" s="26" t="n">
        <f aca="false">IF(AA76&lt;&gt;"",AV76+VLOOKUP(AH76,$BU$2:$BV$17,2,0),"")</f>
        <v>10</v>
      </c>
      <c r="AX76" s="26" t="n">
        <f aca="false">IF(AB76&lt;&gt;"",AW76+VLOOKUP(AI76,$BU$2:$BV$17,2,0),"")</f>
        <v>14</v>
      </c>
      <c r="AY76" s="26" t="str">
        <f aca="false">IF(AC76&lt;&gt;"",AX76+VLOOKUP(AJ76,$BU$2:$BV$17,2,0),"")</f>
        <v/>
      </c>
      <c r="AZ76" s="26" t="n">
        <f aca="false">6+IF(Z76&lt;&gt;"",VLOOKUP(AH76,$BU$2:$BV$17,2,0),0)+IF(AA76&lt;&gt;"",VLOOKUP(AI76,$BU$2:$BV$17,2,0),0)+IF(AB76&lt;&gt;"",VLOOKUP(AJ76,$BU$2:$BV$17,2,0),0)+IF(AC76&lt;&gt;"",VLOOKUP(AK76,$BU$2:$BV$17,2,0),0)</f>
        <v>18</v>
      </c>
      <c r="BA76" s="26" t="n">
        <f aca="false">IF(Z76&lt;&gt;"",10,"")</f>
        <v>10</v>
      </c>
      <c r="BB76" s="26" t="n">
        <f aca="false">IF(AA76&lt;&gt;"",BA76+VLOOKUP(AH76,$BU$2:$BW$17,3,0),"")</f>
        <v>18</v>
      </c>
      <c r="BC76" s="26" t="n">
        <f aca="false">IF(AB76&lt;&gt;"",BB76+VLOOKUP(AI76,$BU$2:$BW$17,3,0),"")</f>
        <v>26</v>
      </c>
      <c r="BD76" s="26" t="str">
        <f aca="false">IF(AC76&lt;&gt;"",BC76+VLOOKUP(AJ76,$BU$2:$BW$17,3,0),"")</f>
        <v/>
      </c>
      <c r="BE76" s="26" t="n">
        <f aca="false">10+IF(Z76&lt;&gt;"",VLOOKUP(AH76,$BU$2:$BW$17,3,0),0)+IF(AA76&lt;&gt;"",VLOOKUP(AI76,$BU$2:$BW$17,3,0),0)+IF(AB76&lt;&gt;"",VLOOKUP(AJ76,$BU$2:$BW$17,3,0),0)+IF(AC76&lt;&gt;"",VLOOKUP(AK76,$BU$2:$BW$17,3,0),0)</f>
        <v>34</v>
      </c>
      <c r="BF76" s="36" t="str">
        <f aca="false">IF(AV76&lt;&gt;"","#define "&amp;AQ76&amp;" "&amp;AV76&amp;"&lt;end&gt; ","")&amp;IF(AW76&lt;&gt;"","#define "&amp;AR76&amp;" "&amp;AW76&amp;"&lt;end&gt; ","")&amp;IF(AX76&lt;&gt;"","#define "&amp;AS76&amp;" "&amp;AX76&amp;"&lt;end&gt; ","")&amp;IF(AY76&lt;&gt;"","#define "&amp;AT76&amp;" "&amp;AY76&amp;"&lt;end&gt; ","")&amp;"#define "&amp;AU76&amp;" "&amp;AZ76&amp;"&lt;end&gt;"</f>
        <v>#define AOFF_I 6&lt;end&gt; #define AOFF_IA 10&lt;end&gt; #define AOFF_IAA 14&lt;end&gt; #define ISIZ_IAAA  18&lt;end&gt;</v>
      </c>
      <c r="BG76" s="36" t="str">
        <f aca="false">IF(BA76&lt;&gt;"","#define "&amp;AQ76&amp;" "&amp;BA76&amp;"&lt;end&gt; ","")&amp;IF(BB76&lt;&gt;"","#define "&amp;AR76&amp;" "&amp;BB76&amp;"&lt;end&gt; ","")&amp;IF(BC76&lt;&gt;"","#define "&amp;AS76&amp;" "&amp;BC76&amp;"&lt;end&gt; ","")&amp;IF(BD76&lt;&gt;"","#define "&amp;AT76&amp;" "&amp;BD76&amp;"&lt;end&gt; ","")&amp;"#define "&amp;AU76&amp;" "&amp;BE76&amp;"&lt;end&gt;"</f>
        <v>#define AOFF_I 10&lt;end&gt; #define AOFF_IA 18&lt;end&gt; #define AOFF_IAA 26&lt;end&gt; #define ISIZ_IAAA  34&lt;end&gt;</v>
      </c>
      <c r="BH76" s="22" t="str">
        <f aca="false">"INSTDECODE_"&amp;D76&amp;IF(D76&lt;&gt;0,"_"&amp;CONCATENATE(Z76,AA76,AB76,AC76)&amp;"_"&amp;CONCATENATE(AD76,AE76,AF76,AG76),"")</f>
        <v>INSTDECODE_3_WWW_AAA</v>
      </c>
      <c r="BI76" s="22" t="n">
        <f aca="false">LEN(BH76)</f>
        <v>20</v>
      </c>
      <c r="BJ76" s="22" t="str">
        <f aca="false">IF(Z76&lt;&gt;"","DECODE_"&amp;VLOOKUP(AD76,$CC:$CD,2,0)&amp;"("&amp;BJ$2&amp;","&amp;IF(K76="MR","REF",VLOOKUP(F76,$BR:$BS,2,0))&amp;",Cpu"&amp;PROPER(IF(K76="MR","REF",VLOOKUP(F76,$BR:$BS,2,0)))&amp;","&amp;AQ76&amp;"); ", "")</f>
        <v>DECODE_ADR(1,SHR,CpuShr,AOFF_I); </v>
      </c>
      <c r="BK76" s="22" t="str">
        <f aca="false">IF(AA76&lt;&gt;"","DECODE_"&amp;VLOOKUP(AE76,$CC:$CD,2,0)&amp;"("&amp;BK$2&amp;","&amp;IF(L76="MR","REF",VLOOKUP(G76,$BR:$BS,2,0))&amp;",Cpu"&amp;PROPER(IF(L76="MR","REF",VLOOKUP(G76,$BR:$BS,2,0)))&amp;","&amp;AR76&amp;"); ", "")</f>
        <v>DECODE_ADR(2,SHR,CpuShr,AOFF_IA); </v>
      </c>
      <c r="BL76" s="22" t="str">
        <f aca="false">IF(AB76&lt;&gt;"","DECODE_"&amp;VLOOKUP(AF76,$CC:$CD,2,0)&amp;"("&amp;BL$2&amp;","&amp;IF(M76="MR","REF",VLOOKUP(H76,$BR:$BS,2,0))&amp;",Cpu"&amp;PROPER(IF(M76="MR","REF",VLOOKUP(H76,$BR:$BS,2,0)))&amp;","&amp;AS76&amp;"); ", "")</f>
        <v>DECODE_ADR(3,SHR,CpuShr,AOFF_IAA); </v>
      </c>
      <c r="BM76" s="22" t="str">
        <f aca="false">IF(AC76&lt;&gt;"","DECODE_"&amp;VLOOKUP(AG76,$CC:$CD,2,0)&amp;"("&amp;BM$2&amp;","&amp;IF(N76="MR","REF",VLOOKUP(I76,$BR:$BS,2,0))&amp;",Cpu"&amp;PROPER(IF(N76="MR","REF",VLOOKUP(I76,$BR:$BS,2,0)))&amp;","&amp;AT76&amp;"); ", "")</f>
        <v/>
      </c>
      <c r="BN76" s="22" t="str">
        <f aca="false">IF(ISERROR(VLOOKUP(BO76,BO$2:BO75,1,0))=0,"X","")</f>
        <v>X</v>
      </c>
      <c r="BO76" s="22" t="str">
        <f aca="false">SUBSTITUTE("#define "&amp;BH76&amp;REPT(" ",28-LEN(BH76))&amp;BJ76&amp;BK76&amp;BL76&amp;BM76,"%","D")</f>
        <v>#define INSTDECODE_3_WWW_AAA        DECODE_ADR(1,SHR,CpuShr,AOFF_I); DECODE_ADR(2,SHR,CpuShr,AOFF_IA); DECODE_ADR(3,SHR,CpuShr,AOFF_IAA); </v>
      </c>
      <c r="BP76" s="22" t="str">
        <f aca="false">"#define "&amp;SUBSTITUTE(BH76,"INSTDECODE_",IF(P76="X","JMP_","")&amp;IF(Q76="X","CONST_","")&amp;"INSTEND_")&amp;IF(Q76="X",REPT(" ",20-LEN(BH76)),IF(P76="X",REPT(" ",22-LEN(BH76)),REPT(" ",26-LEN(BH76))))&amp;" "&amp;IF(P76="X","","IP+="&amp;TRIM(AU76)&amp;"; "&amp;REPT(" ",10-LEN(TRIM(AU76))))&amp;IF(Q76="X","CONST_INST_DISPATCH;","PROG_INST_DISPATCH;")</f>
        <v>#define INSTEND_3_WWW_AAA       IP+=ISIZ_IAAA;  PROG_INST_DISPATCH;</v>
      </c>
      <c r="BQ76" s="22" t="str">
        <f aca="false">""</f>
        <v/>
      </c>
    </row>
    <row r="77" customFormat="false" ht="15.95" hidden="false" customHeight="true" outlineLevel="0" collapsed="false">
      <c r="A77" s="22" t="s">
        <v>557</v>
      </c>
      <c r="B77" s="22" t="s">
        <v>265</v>
      </c>
      <c r="C77" s="26" t="s">
        <v>29</v>
      </c>
      <c r="D77" s="27" t="n">
        <f aca="false">4-COUNTIF(F77:I77,".")</f>
        <v>3</v>
      </c>
      <c r="E77" s="27" t="str">
        <f aca="false">IF(ISERROR(SEARCH("Z",F77&amp;G77&amp;H77&amp;I77))=0,"X","-")</f>
        <v>-</v>
      </c>
      <c r="F77" s="26" t="s">
        <v>470</v>
      </c>
      <c r="G77" s="26" t="s">
        <v>470</v>
      </c>
      <c r="H77" s="26" t="s">
        <v>470</v>
      </c>
      <c r="I77" s="26" t="s">
        <v>28</v>
      </c>
      <c r="J77" s="27" t="str">
        <f aca="false">IF(OR(ISERROR(SEARCH(MID($J$2,1,1),F77&amp;G77&amp;H77&amp;I77))=0,ISERROR(SEARCH(MID($J$2,2,1),F77&amp;G77&amp;H77&amp;I77))=0),"X","-")</f>
        <v>-</v>
      </c>
      <c r="K77" s="26" t="s">
        <v>453</v>
      </c>
      <c r="L77" s="26" t="s">
        <v>453</v>
      </c>
      <c r="M77" s="26" t="s">
        <v>453</v>
      </c>
      <c r="N77" s="26" t="s">
        <v>28</v>
      </c>
      <c r="O77" s="28" t="str">
        <f aca="false">IF(OR(K77=$O$2,L77=$O$2,M77=$O$2,N77=$O$2),"X","-")</f>
        <v>-</v>
      </c>
      <c r="R77" s="22" t="s">
        <v>581</v>
      </c>
      <c r="S77" s="22" t="s">
        <v>9</v>
      </c>
      <c r="T77" s="22" t="s">
        <v>455</v>
      </c>
      <c r="U77" s="22" t="s">
        <v>575</v>
      </c>
      <c r="W77" s="30" t="str">
        <f aca="false">SUBSTITUTE(SUBSTITUTE(IF(AND(F77="%",K77&lt;&gt;"AD",K77&lt;&gt;"MR"),"Error1","Ok")&amp;" "&amp;IF(AND(G77="%",L77&lt;&gt;"AD",L77&lt;&gt;"MR"),"Error2","Ok")&amp;" "&amp;IF(AND(H77="%",M77&lt;&gt;"AD",M77&lt;&gt;"MR"),"Error3","Ok")&amp;" "&amp;IF(AND(I77="%",N77&lt;&gt;"AD",N77&lt;&gt;"MR"),"Error4","Ok"),"Ok Ok Ok Ok","Passed"),"Ok","")</f>
        <v>Passed</v>
      </c>
      <c r="X77" s="28" t="str">
        <f aca="false">IF(W77&lt;&gt;"Passed","--- Error ---",SUBSTITUTE(SUBSTITUTE(SUBSTITUTE(SUBSTITUTE(SUBSTITUTE(SUBSTITUTE(SUBSTITUTE(SUBSTITUTE(SUBSTITUTE(SUBSTITUTE(SUBSTITUTE(SUBSTITUTE(SUBSTITUTE(SUBSTITUTE(SUBSTITUTE(SUBSTITUTE(SUBSTITUTE(SUBSTITUTE($X$1, "&lt;mnemonic&gt;",""""&amp;B77&amp;""""&amp;REPT(" ",5-LEN(B77))), "&lt;argnr&gt;",D77), "&lt;type1&gt;",VLOOKUP(F77,BR:BZ,9,0)), "&lt;type2&gt;",VLOOKUP(G77,BR:BZ,9,0)), "&lt;type3&gt;",VLOOKUP(H77,BR:BZ,9,0)), "&lt;type4&gt;",VLOOKUP(I77,BR:BZ,9,0)), "&lt;mode1&gt;",VLOOKUP(K77, CB:CG,6,0)),"&lt;mode2&gt;",VLOOKUP(L77,CB:CG,6,0)),"&lt;mode3&gt;",VLOOKUP(M77,CB:CG,6,0)),"&lt;mode4&gt;",VLOOKUP(N77,CB:CG,6,0)), "."," "), "&lt;desc&gt;",R77), "&lt;size&gt;",AU77), "&lt;comma&gt;",IF(B78=""," ",",")),"&lt;off1&gt;",IF(AQ77&lt;&gt;"",AQ77,"0"&amp;REPT(" ",5+AQ$1-1))),"&lt;off2&gt;",IF(AR77&lt;&gt;"",AR77,"0"&amp;REPT(" ",5+AR$1-1))),"&lt;off3&gt;",IF(AS77&lt;&gt;"",AS77,"0"&amp;REPT(" ",5+AS$1-1))),"&lt;off4&gt;",IF(AT77&lt;&gt;"",AT77,"0"&amp;REPT(" ",5+AT$1-1))))</f>
        <v>{ "SHRi" ,3, ISIZ_IAAA , {CpuDataType::Integer  ,CpuDataType::Integer  ,CpuDataType::Integer  ,(CpuDataType)0        }, {_AmdAddr,_AmdAddr,_AmdAddr,_AmdNull}, {AOFF_I,AOFF_IA,AOFF_IAA,0        } }, //shift right (Integer)</v>
      </c>
      <c r="Y77" s="31" t="s">
        <v>28</v>
      </c>
      <c r="Z77" s="22" t="str">
        <f aca="false">IF(F77&lt;&gt;".",IF(K77="MR","R",VLOOKUP(F77,$BR:$BT,3,0)),"")</f>
        <v>I</v>
      </c>
      <c r="AA77" s="22" t="str">
        <f aca="false">IF(G77&lt;&gt;".",IF(L77="MR","R",VLOOKUP(G77,$BR:$BT,3,0)),"")</f>
        <v>I</v>
      </c>
      <c r="AB77" s="22" t="str">
        <f aca="false">IF(H77&lt;&gt;".",IF(M77="MR","R",VLOOKUP(H77,$BR:$BT,3,0)),"")</f>
        <v>I</v>
      </c>
      <c r="AC77" s="22" t="str">
        <f aca="false">IF(I77&lt;&gt;".",IF(N77="MR","R",VLOOKUP(I77,$BR:$BT,3,0)),"")</f>
        <v/>
      </c>
      <c r="AD77" s="22" t="str">
        <f aca="false">IF(F77&lt;&gt;".",VLOOKUP(K77,$CB:$CC,2,0),"")</f>
        <v>A</v>
      </c>
      <c r="AE77" s="22" t="str">
        <f aca="false">IF(G77&lt;&gt;".",VLOOKUP(L77,$CB:$CC,2,0),"")</f>
        <v>A</v>
      </c>
      <c r="AF77" s="22" t="str">
        <f aca="false">IF(H77&lt;&gt;".",VLOOKUP(M77,$CB:$CC,2,0),"")</f>
        <v>A</v>
      </c>
      <c r="AG77" s="22" t="str">
        <f aca="false">IF(I77&lt;&gt;".",VLOOKUP(N77,$CB:$CC,2,0),"")</f>
        <v/>
      </c>
      <c r="AH77" s="22" t="str">
        <f aca="false">IF(AD77&lt;&gt;"",IF(OR(AD77="A",AD77="I"),"SZA",VLOOKUP(Z77,$BT$3:$BU$16,2,0)),"")</f>
        <v>SZA</v>
      </c>
      <c r="AI77" s="22" t="str">
        <f aca="false">IF(AE77&lt;&gt;"",IF(OR(AE77="A",AE77="I"),"SZA",VLOOKUP(AA77,$BT$3:$BU$16,2,0)),"")</f>
        <v>SZA</v>
      </c>
      <c r="AJ77" s="22" t="str">
        <f aca="false">IF(AF77&lt;&gt;"",IF(OR(AF77="A",AF77="I"),"SZA",VLOOKUP(AB77,$BT$3:$BU$16,2,0)),"")</f>
        <v>SZA</v>
      </c>
      <c r="AK77" s="22" t="str">
        <f aca="false">IF(AG77&lt;&gt;"",IF(OR(AG77="A",AG77="I"),"SZA",VLOOKUP(AC77,$BT$3:$BU$16,2,0)),"")</f>
        <v/>
      </c>
      <c r="AL77" s="22" t="str">
        <f aca="false">IF(AD77&lt;&gt;"","I","")</f>
        <v>I</v>
      </c>
      <c r="AM77" s="22" t="str">
        <f aca="false">SUBSTITUTE(IF(AE77&lt;&gt;"",AL77&amp;"+"&amp;AH77,""),"+SZ","")</f>
        <v>IA</v>
      </c>
      <c r="AN77" s="22" t="str">
        <f aca="false">SUBSTITUTE(IF(AF77&lt;&gt;"",AM77&amp;"+"&amp;AI77,""),"+SZ","")</f>
        <v>IAA</v>
      </c>
      <c r="AO77" s="22" t="str">
        <f aca="false">SUBSTITUTE(IF(AG77&lt;&gt;"",AN77&amp;"+"&amp;AJ77,""),"+SZ","")</f>
        <v/>
      </c>
      <c r="AP77" s="22" t="str">
        <f aca="false">SUBSTITUTE("I"&amp;IF(AH77&lt;&gt;"","+"&amp;AH77,"")&amp;IF(AI77&lt;&gt;"","+"&amp;AI77,"")&amp;IF(AJ77&lt;&gt;"","+"&amp;AJ77,"")&amp;IF(AK77&lt;&gt;"","+"&amp;AK77,""),"+SZ","")</f>
        <v>IAAA</v>
      </c>
      <c r="AQ77" s="22" t="str">
        <f aca="false">IF(Z77&lt;&gt;"","AOFF_"&amp;AL77&amp;REPT(" ",AQ$1-LEN(AL77)),"")</f>
        <v>AOFF_I</v>
      </c>
      <c r="AR77" s="22" t="str">
        <f aca="false">IF(AA77&lt;&gt;"","AOFF_"&amp;AM77&amp;REPT(" ",AR$1-LEN(AM77)),"")</f>
        <v>AOFF_IA</v>
      </c>
      <c r="AS77" s="22" t="str">
        <f aca="false">IF(AB77&lt;&gt;"","AOFF_"&amp;AN77&amp;REPT(" ",AS$1-LEN(AN77)),"")</f>
        <v>AOFF_IAA</v>
      </c>
      <c r="AT77" s="22" t="str">
        <f aca="false">IF(AC77&lt;&gt;"","AOFF_"&amp;AO77&amp;REPT(" ",AT$1-LEN(AO77)),"")</f>
        <v/>
      </c>
      <c r="AU77" s="22" t="str">
        <f aca="false">"ISIZ_"&amp;AP77&amp;REPT(" ",$AU$1-LEN(AP77))</f>
        <v>ISIZ_IAAA </v>
      </c>
      <c r="AV77" s="26" t="n">
        <f aca="false">IF(Z77&lt;&gt;"",6,"")</f>
        <v>6</v>
      </c>
      <c r="AW77" s="26" t="n">
        <f aca="false">IF(AA77&lt;&gt;"",AV77+VLOOKUP(AH77,$BU$2:$BV$17,2,0),"")</f>
        <v>10</v>
      </c>
      <c r="AX77" s="26" t="n">
        <f aca="false">IF(AB77&lt;&gt;"",AW77+VLOOKUP(AI77,$BU$2:$BV$17,2,0),"")</f>
        <v>14</v>
      </c>
      <c r="AY77" s="26" t="str">
        <f aca="false">IF(AC77&lt;&gt;"",AX77+VLOOKUP(AJ77,$BU$2:$BV$17,2,0),"")</f>
        <v/>
      </c>
      <c r="AZ77" s="26" t="n">
        <f aca="false">6+IF(Z77&lt;&gt;"",VLOOKUP(AH77,$BU$2:$BV$17,2,0),0)+IF(AA77&lt;&gt;"",VLOOKUP(AI77,$BU$2:$BV$17,2,0),0)+IF(AB77&lt;&gt;"",VLOOKUP(AJ77,$BU$2:$BV$17,2,0),0)+IF(AC77&lt;&gt;"",VLOOKUP(AK77,$BU$2:$BV$17,2,0),0)</f>
        <v>18</v>
      </c>
      <c r="BA77" s="26" t="n">
        <f aca="false">IF(Z77&lt;&gt;"",10,"")</f>
        <v>10</v>
      </c>
      <c r="BB77" s="26" t="n">
        <f aca="false">IF(AA77&lt;&gt;"",BA77+VLOOKUP(AH77,$BU$2:$BW$17,3,0),"")</f>
        <v>18</v>
      </c>
      <c r="BC77" s="26" t="n">
        <f aca="false">IF(AB77&lt;&gt;"",BB77+VLOOKUP(AI77,$BU$2:$BW$17,3,0),"")</f>
        <v>26</v>
      </c>
      <c r="BD77" s="26" t="str">
        <f aca="false">IF(AC77&lt;&gt;"",BC77+VLOOKUP(AJ77,$BU$2:$BW$17,3,0),"")</f>
        <v/>
      </c>
      <c r="BE77" s="26" t="n">
        <f aca="false">10+IF(Z77&lt;&gt;"",VLOOKUP(AH77,$BU$2:$BW$17,3,0),0)+IF(AA77&lt;&gt;"",VLOOKUP(AI77,$BU$2:$BW$17,3,0),0)+IF(AB77&lt;&gt;"",VLOOKUP(AJ77,$BU$2:$BW$17,3,0),0)+IF(AC77&lt;&gt;"",VLOOKUP(AK77,$BU$2:$BW$17,3,0),0)</f>
        <v>34</v>
      </c>
      <c r="BF77" s="36" t="str">
        <f aca="false">IF(AV77&lt;&gt;"","#define "&amp;AQ77&amp;" "&amp;AV77&amp;"&lt;end&gt; ","")&amp;IF(AW77&lt;&gt;"","#define "&amp;AR77&amp;" "&amp;AW77&amp;"&lt;end&gt; ","")&amp;IF(AX77&lt;&gt;"","#define "&amp;AS77&amp;" "&amp;AX77&amp;"&lt;end&gt; ","")&amp;IF(AY77&lt;&gt;"","#define "&amp;AT77&amp;" "&amp;AY77&amp;"&lt;end&gt; ","")&amp;"#define "&amp;AU77&amp;" "&amp;AZ77&amp;"&lt;end&gt;"</f>
        <v>#define AOFF_I 6&lt;end&gt; #define AOFF_IA 10&lt;end&gt; #define AOFF_IAA 14&lt;end&gt; #define ISIZ_IAAA  18&lt;end&gt;</v>
      </c>
      <c r="BG77" s="36" t="str">
        <f aca="false">IF(BA77&lt;&gt;"","#define "&amp;AQ77&amp;" "&amp;BA77&amp;"&lt;end&gt; ","")&amp;IF(BB77&lt;&gt;"","#define "&amp;AR77&amp;" "&amp;BB77&amp;"&lt;end&gt; ","")&amp;IF(BC77&lt;&gt;"","#define "&amp;AS77&amp;" "&amp;BC77&amp;"&lt;end&gt; ","")&amp;IF(BD77&lt;&gt;"","#define "&amp;AT77&amp;" "&amp;BD77&amp;"&lt;end&gt; ","")&amp;"#define "&amp;AU77&amp;" "&amp;BE77&amp;"&lt;end&gt;"</f>
        <v>#define AOFF_I 10&lt;end&gt; #define AOFF_IA 18&lt;end&gt; #define AOFF_IAA 26&lt;end&gt; #define ISIZ_IAAA  34&lt;end&gt;</v>
      </c>
      <c r="BH77" s="22" t="str">
        <f aca="false">"INSTDECODE_"&amp;D77&amp;IF(D77&lt;&gt;0,"_"&amp;CONCATENATE(Z77,AA77,AB77,AC77)&amp;"_"&amp;CONCATENATE(AD77,AE77,AF77,AG77),"")</f>
        <v>INSTDECODE_3_III_AAA</v>
      </c>
      <c r="BI77" s="22" t="n">
        <f aca="false">LEN(BH77)</f>
        <v>20</v>
      </c>
      <c r="BJ77" s="22" t="str">
        <f aca="false">IF(Z77&lt;&gt;"","DECODE_"&amp;VLOOKUP(AD77,$CC:$CD,2,0)&amp;"("&amp;BJ$2&amp;","&amp;IF(K77="MR","REF",VLOOKUP(F77,$BR:$BS,2,0))&amp;",Cpu"&amp;PROPER(IF(K77="MR","REF",VLOOKUP(F77,$BR:$BS,2,0)))&amp;","&amp;AQ77&amp;"); ", "")</f>
        <v>DECODE_ADR(1,INT,CpuInt,AOFF_I); </v>
      </c>
      <c r="BK77" s="22" t="str">
        <f aca="false">IF(AA77&lt;&gt;"","DECODE_"&amp;VLOOKUP(AE77,$CC:$CD,2,0)&amp;"("&amp;BK$2&amp;","&amp;IF(L77="MR","REF",VLOOKUP(G77,$BR:$BS,2,0))&amp;",Cpu"&amp;PROPER(IF(L77="MR","REF",VLOOKUP(G77,$BR:$BS,2,0)))&amp;","&amp;AR77&amp;"); ", "")</f>
        <v>DECODE_ADR(2,INT,CpuInt,AOFF_IA); </v>
      </c>
      <c r="BL77" s="22" t="str">
        <f aca="false">IF(AB77&lt;&gt;"","DECODE_"&amp;VLOOKUP(AF77,$CC:$CD,2,0)&amp;"("&amp;BL$2&amp;","&amp;IF(M77="MR","REF",VLOOKUP(H77,$BR:$BS,2,0))&amp;",Cpu"&amp;PROPER(IF(M77="MR","REF",VLOOKUP(H77,$BR:$BS,2,0)))&amp;","&amp;AS77&amp;"); ", "")</f>
        <v>DECODE_ADR(3,INT,CpuInt,AOFF_IAA); </v>
      </c>
      <c r="BM77" s="22" t="str">
        <f aca="false">IF(AC77&lt;&gt;"","DECODE_"&amp;VLOOKUP(AG77,$CC:$CD,2,0)&amp;"("&amp;BM$2&amp;","&amp;IF(N77="MR","REF",VLOOKUP(I77,$BR:$BS,2,0))&amp;",Cpu"&amp;PROPER(IF(N77="MR","REF",VLOOKUP(I77,$BR:$BS,2,0)))&amp;","&amp;AT77&amp;"); ", "")</f>
        <v/>
      </c>
      <c r="BN77" s="22" t="str">
        <f aca="false">IF(ISERROR(VLOOKUP(BO77,BO$2:BO76,1,0))=0,"X","")</f>
        <v>X</v>
      </c>
      <c r="BO77" s="22" t="str">
        <f aca="false">SUBSTITUTE("#define "&amp;BH77&amp;REPT(" ",28-LEN(BH77))&amp;BJ77&amp;BK77&amp;BL77&amp;BM77,"%","D")</f>
        <v>#define INSTDECODE_3_III_AAA        DECODE_ADR(1,INT,CpuInt,AOFF_I); DECODE_ADR(2,INT,CpuInt,AOFF_IA); DECODE_ADR(3,INT,CpuInt,AOFF_IAA); </v>
      </c>
      <c r="BP77" s="22" t="str">
        <f aca="false">"#define "&amp;SUBSTITUTE(BH77,"INSTDECODE_",IF(P77="X","JMP_","")&amp;IF(Q77="X","CONST_","")&amp;"INSTEND_")&amp;IF(Q77="X",REPT(" ",20-LEN(BH77)),IF(P77="X",REPT(" ",22-LEN(BH77)),REPT(" ",26-LEN(BH77))))&amp;" "&amp;IF(P77="X","","IP+="&amp;TRIM(AU77)&amp;"; "&amp;REPT(" ",10-LEN(TRIM(AU77))))&amp;IF(Q77="X","CONST_INST_DISPATCH;","PROG_INST_DISPATCH;")</f>
        <v>#define INSTEND_3_III_AAA       IP+=ISIZ_IAAA;  PROG_INST_DISPATCH;</v>
      </c>
      <c r="BQ77" s="22" t="str">
        <f aca="false">""</f>
        <v/>
      </c>
    </row>
    <row r="78" customFormat="false" ht="15.95" hidden="false" customHeight="true" outlineLevel="0" collapsed="false">
      <c r="A78" s="22" t="s">
        <v>557</v>
      </c>
      <c r="B78" s="22" t="s">
        <v>266</v>
      </c>
      <c r="C78" s="26" t="s">
        <v>29</v>
      </c>
      <c r="D78" s="27" t="n">
        <f aca="false">4-COUNTIF(F78:I78,".")</f>
        <v>3</v>
      </c>
      <c r="E78" s="27" t="str">
        <f aca="false">IF(ISERROR(SEARCH("Z",F78&amp;G78&amp;H78&amp;I78))=0,"X","-")</f>
        <v>-</v>
      </c>
      <c r="F78" s="26" t="s">
        <v>474</v>
      </c>
      <c r="G78" s="26" t="s">
        <v>474</v>
      </c>
      <c r="H78" s="26" t="s">
        <v>474</v>
      </c>
      <c r="I78" s="26" t="s">
        <v>28</v>
      </c>
      <c r="J78" s="27" t="str">
        <f aca="false">IF(OR(ISERROR(SEARCH(MID($J$2,1,1),F78&amp;G78&amp;H78&amp;I78))=0,ISERROR(SEARCH(MID($J$2,2,1),F78&amp;G78&amp;H78&amp;I78))=0),"X","-")</f>
        <v>-</v>
      </c>
      <c r="K78" s="26" t="s">
        <v>453</v>
      </c>
      <c r="L78" s="26" t="s">
        <v>453</v>
      </c>
      <c r="M78" s="26" t="s">
        <v>453</v>
      </c>
      <c r="N78" s="26" t="s">
        <v>28</v>
      </c>
      <c r="O78" s="28" t="str">
        <f aca="false">IF(OR(K78=$O$2,L78=$O$2,M78=$O$2,N78=$O$2),"X","-")</f>
        <v>-</v>
      </c>
      <c r="R78" s="22" t="s">
        <v>582</v>
      </c>
      <c r="S78" s="22" t="s">
        <v>9</v>
      </c>
      <c r="T78" s="22" t="s">
        <v>455</v>
      </c>
      <c r="U78" s="22" t="s">
        <v>575</v>
      </c>
      <c r="W78" s="30" t="str">
        <f aca="false">SUBSTITUTE(SUBSTITUTE(IF(AND(F78="%",K78&lt;&gt;"AD",K78&lt;&gt;"MR"),"Error1","Ok")&amp;" "&amp;IF(AND(G78="%",L78&lt;&gt;"AD",L78&lt;&gt;"MR"),"Error2","Ok")&amp;" "&amp;IF(AND(H78="%",M78&lt;&gt;"AD",M78&lt;&gt;"MR"),"Error3","Ok")&amp;" "&amp;IF(AND(I78="%",N78&lt;&gt;"AD",N78&lt;&gt;"MR"),"Error4","Ok"),"Ok Ok Ok Ok","Passed"),"Ok","")</f>
        <v>Passed</v>
      </c>
      <c r="X78" s="28" t="str">
        <f aca="false">IF(W78&lt;&gt;"Passed","--- Error ---",SUBSTITUTE(SUBSTITUTE(SUBSTITUTE(SUBSTITUTE(SUBSTITUTE(SUBSTITUTE(SUBSTITUTE(SUBSTITUTE(SUBSTITUTE(SUBSTITUTE(SUBSTITUTE(SUBSTITUTE(SUBSTITUTE(SUBSTITUTE(SUBSTITUTE(SUBSTITUTE(SUBSTITUTE(SUBSTITUTE($X$1, "&lt;mnemonic&gt;",""""&amp;B78&amp;""""&amp;REPT(" ",5-LEN(B78))), "&lt;argnr&gt;",D78), "&lt;type1&gt;",VLOOKUP(F78,BR:BZ,9,0)), "&lt;type2&gt;",VLOOKUP(G78,BR:BZ,9,0)), "&lt;type3&gt;",VLOOKUP(H78,BR:BZ,9,0)), "&lt;type4&gt;",VLOOKUP(I78,BR:BZ,9,0)), "&lt;mode1&gt;",VLOOKUP(K78, CB:CG,6,0)),"&lt;mode2&gt;",VLOOKUP(L78,CB:CG,6,0)),"&lt;mode3&gt;",VLOOKUP(M78,CB:CG,6,0)),"&lt;mode4&gt;",VLOOKUP(N78,CB:CG,6,0)), "."," "), "&lt;desc&gt;",R78), "&lt;size&gt;",AU78), "&lt;comma&gt;",IF(B79=""," ",",")),"&lt;off1&gt;",IF(AQ78&lt;&gt;"",AQ78,"0"&amp;REPT(" ",5+AQ$1-1))),"&lt;off2&gt;",IF(AR78&lt;&gt;"",AR78,"0"&amp;REPT(" ",5+AR$1-1))),"&lt;off3&gt;",IF(AS78&lt;&gt;"",AS78,"0"&amp;REPT(" ",5+AS$1-1))),"&lt;off4&gt;",IF(AT78&lt;&gt;"",AT78,"0"&amp;REPT(" ",5+AT$1-1))))</f>
        <v>{ "SHRl" ,3, ISIZ_IAAA , {CpuDataType::Long     ,CpuDataType::Long     ,CpuDataType::Long     ,(CpuDataType)0        }, {_AmdAddr,_AmdAddr,_AmdAddr,_AmdNull}, {AOFF_I,AOFF_IA,AOFF_IAA,0        } }, //shift right (Long)</v>
      </c>
      <c r="Y78" s="31" t="s">
        <v>28</v>
      </c>
      <c r="Z78" s="22" t="str">
        <f aca="false">IF(F78&lt;&gt;".",IF(K78="MR","R",VLOOKUP(F78,$BR:$BT,3,0)),"")</f>
        <v>L</v>
      </c>
      <c r="AA78" s="22" t="str">
        <f aca="false">IF(G78&lt;&gt;".",IF(L78="MR","R",VLOOKUP(G78,$BR:$BT,3,0)),"")</f>
        <v>L</v>
      </c>
      <c r="AB78" s="22" t="str">
        <f aca="false">IF(H78&lt;&gt;".",IF(M78="MR","R",VLOOKUP(H78,$BR:$BT,3,0)),"")</f>
        <v>L</v>
      </c>
      <c r="AC78" s="22" t="str">
        <f aca="false">IF(I78&lt;&gt;".",IF(N78="MR","R",VLOOKUP(I78,$BR:$BT,3,0)),"")</f>
        <v/>
      </c>
      <c r="AD78" s="22" t="str">
        <f aca="false">IF(F78&lt;&gt;".",VLOOKUP(K78,$CB:$CC,2,0),"")</f>
        <v>A</v>
      </c>
      <c r="AE78" s="22" t="str">
        <f aca="false">IF(G78&lt;&gt;".",VLOOKUP(L78,$CB:$CC,2,0),"")</f>
        <v>A</v>
      </c>
      <c r="AF78" s="22" t="str">
        <f aca="false">IF(H78&lt;&gt;".",VLOOKUP(M78,$CB:$CC,2,0),"")</f>
        <v>A</v>
      </c>
      <c r="AG78" s="22" t="str">
        <f aca="false">IF(I78&lt;&gt;".",VLOOKUP(N78,$CB:$CC,2,0),"")</f>
        <v/>
      </c>
      <c r="AH78" s="22" t="str">
        <f aca="false">IF(AD78&lt;&gt;"",IF(OR(AD78="A",AD78="I"),"SZA",VLOOKUP(Z78,$BT$3:$BU$16,2,0)),"")</f>
        <v>SZA</v>
      </c>
      <c r="AI78" s="22" t="str">
        <f aca="false">IF(AE78&lt;&gt;"",IF(OR(AE78="A",AE78="I"),"SZA",VLOOKUP(AA78,$BT$3:$BU$16,2,0)),"")</f>
        <v>SZA</v>
      </c>
      <c r="AJ78" s="22" t="str">
        <f aca="false">IF(AF78&lt;&gt;"",IF(OR(AF78="A",AF78="I"),"SZA",VLOOKUP(AB78,$BT$3:$BU$16,2,0)),"")</f>
        <v>SZA</v>
      </c>
      <c r="AK78" s="22" t="str">
        <f aca="false">IF(AG78&lt;&gt;"",IF(OR(AG78="A",AG78="I"),"SZA",VLOOKUP(AC78,$BT$3:$BU$16,2,0)),"")</f>
        <v/>
      </c>
      <c r="AL78" s="22" t="str">
        <f aca="false">IF(AD78&lt;&gt;"","I","")</f>
        <v>I</v>
      </c>
      <c r="AM78" s="22" t="str">
        <f aca="false">SUBSTITUTE(IF(AE78&lt;&gt;"",AL78&amp;"+"&amp;AH78,""),"+SZ","")</f>
        <v>IA</v>
      </c>
      <c r="AN78" s="22" t="str">
        <f aca="false">SUBSTITUTE(IF(AF78&lt;&gt;"",AM78&amp;"+"&amp;AI78,""),"+SZ","")</f>
        <v>IAA</v>
      </c>
      <c r="AO78" s="22" t="str">
        <f aca="false">SUBSTITUTE(IF(AG78&lt;&gt;"",AN78&amp;"+"&amp;AJ78,""),"+SZ","")</f>
        <v/>
      </c>
      <c r="AP78" s="22" t="str">
        <f aca="false">SUBSTITUTE("I"&amp;IF(AH78&lt;&gt;"","+"&amp;AH78,"")&amp;IF(AI78&lt;&gt;"","+"&amp;AI78,"")&amp;IF(AJ78&lt;&gt;"","+"&amp;AJ78,"")&amp;IF(AK78&lt;&gt;"","+"&amp;AK78,""),"+SZ","")</f>
        <v>IAAA</v>
      </c>
      <c r="AQ78" s="22" t="str">
        <f aca="false">IF(Z78&lt;&gt;"","AOFF_"&amp;AL78&amp;REPT(" ",AQ$1-LEN(AL78)),"")</f>
        <v>AOFF_I</v>
      </c>
      <c r="AR78" s="22" t="str">
        <f aca="false">IF(AA78&lt;&gt;"","AOFF_"&amp;AM78&amp;REPT(" ",AR$1-LEN(AM78)),"")</f>
        <v>AOFF_IA</v>
      </c>
      <c r="AS78" s="22" t="str">
        <f aca="false">IF(AB78&lt;&gt;"","AOFF_"&amp;AN78&amp;REPT(" ",AS$1-LEN(AN78)),"")</f>
        <v>AOFF_IAA</v>
      </c>
      <c r="AT78" s="22" t="str">
        <f aca="false">IF(AC78&lt;&gt;"","AOFF_"&amp;AO78&amp;REPT(" ",AT$1-LEN(AO78)),"")</f>
        <v/>
      </c>
      <c r="AU78" s="22" t="str">
        <f aca="false">"ISIZ_"&amp;AP78&amp;REPT(" ",$AU$1-LEN(AP78))</f>
        <v>ISIZ_IAAA </v>
      </c>
      <c r="AV78" s="26" t="n">
        <f aca="false">IF(Z78&lt;&gt;"",6,"")</f>
        <v>6</v>
      </c>
      <c r="AW78" s="26" t="n">
        <f aca="false">IF(AA78&lt;&gt;"",AV78+VLOOKUP(AH78,$BU$2:$BV$17,2,0),"")</f>
        <v>10</v>
      </c>
      <c r="AX78" s="26" t="n">
        <f aca="false">IF(AB78&lt;&gt;"",AW78+VLOOKUP(AI78,$BU$2:$BV$17,2,0),"")</f>
        <v>14</v>
      </c>
      <c r="AY78" s="26" t="str">
        <f aca="false">IF(AC78&lt;&gt;"",AX78+VLOOKUP(AJ78,$BU$2:$BV$17,2,0),"")</f>
        <v/>
      </c>
      <c r="AZ78" s="26" t="n">
        <f aca="false">6+IF(Z78&lt;&gt;"",VLOOKUP(AH78,$BU$2:$BV$17,2,0),0)+IF(AA78&lt;&gt;"",VLOOKUP(AI78,$BU$2:$BV$17,2,0),0)+IF(AB78&lt;&gt;"",VLOOKUP(AJ78,$BU$2:$BV$17,2,0),0)+IF(AC78&lt;&gt;"",VLOOKUP(AK78,$BU$2:$BV$17,2,0),0)</f>
        <v>18</v>
      </c>
      <c r="BA78" s="26" t="n">
        <f aca="false">IF(Z78&lt;&gt;"",10,"")</f>
        <v>10</v>
      </c>
      <c r="BB78" s="26" t="n">
        <f aca="false">IF(AA78&lt;&gt;"",BA78+VLOOKUP(AH78,$BU$2:$BW$17,3,0),"")</f>
        <v>18</v>
      </c>
      <c r="BC78" s="26" t="n">
        <f aca="false">IF(AB78&lt;&gt;"",BB78+VLOOKUP(AI78,$BU$2:$BW$17,3,0),"")</f>
        <v>26</v>
      </c>
      <c r="BD78" s="26" t="str">
        <f aca="false">IF(AC78&lt;&gt;"",BC78+VLOOKUP(AJ78,$BU$2:$BW$17,3,0),"")</f>
        <v/>
      </c>
      <c r="BE78" s="26" t="n">
        <f aca="false">10+IF(Z78&lt;&gt;"",VLOOKUP(AH78,$BU$2:$BW$17,3,0),0)+IF(AA78&lt;&gt;"",VLOOKUP(AI78,$BU$2:$BW$17,3,0),0)+IF(AB78&lt;&gt;"",VLOOKUP(AJ78,$BU$2:$BW$17,3,0),0)+IF(AC78&lt;&gt;"",VLOOKUP(AK78,$BU$2:$BW$17,3,0),0)</f>
        <v>34</v>
      </c>
      <c r="BF78" s="36" t="str">
        <f aca="false">IF(AV78&lt;&gt;"","#define "&amp;AQ78&amp;" "&amp;AV78&amp;"&lt;end&gt; ","")&amp;IF(AW78&lt;&gt;"","#define "&amp;AR78&amp;" "&amp;AW78&amp;"&lt;end&gt; ","")&amp;IF(AX78&lt;&gt;"","#define "&amp;AS78&amp;" "&amp;AX78&amp;"&lt;end&gt; ","")&amp;IF(AY78&lt;&gt;"","#define "&amp;AT78&amp;" "&amp;AY78&amp;"&lt;end&gt; ","")&amp;"#define "&amp;AU78&amp;" "&amp;AZ78&amp;"&lt;end&gt;"</f>
        <v>#define AOFF_I 6&lt;end&gt; #define AOFF_IA 10&lt;end&gt; #define AOFF_IAA 14&lt;end&gt; #define ISIZ_IAAA  18&lt;end&gt;</v>
      </c>
      <c r="BG78" s="36" t="str">
        <f aca="false">IF(BA78&lt;&gt;"","#define "&amp;AQ78&amp;" "&amp;BA78&amp;"&lt;end&gt; ","")&amp;IF(BB78&lt;&gt;"","#define "&amp;AR78&amp;" "&amp;BB78&amp;"&lt;end&gt; ","")&amp;IF(BC78&lt;&gt;"","#define "&amp;AS78&amp;" "&amp;BC78&amp;"&lt;end&gt; ","")&amp;IF(BD78&lt;&gt;"","#define "&amp;AT78&amp;" "&amp;BD78&amp;"&lt;end&gt; ","")&amp;"#define "&amp;AU78&amp;" "&amp;BE78&amp;"&lt;end&gt;"</f>
        <v>#define AOFF_I 10&lt;end&gt; #define AOFF_IA 18&lt;end&gt; #define AOFF_IAA 26&lt;end&gt; #define ISIZ_IAAA  34&lt;end&gt;</v>
      </c>
      <c r="BH78" s="22" t="str">
        <f aca="false">"INSTDECODE_"&amp;D78&amp;IF(D78&lt;&gt;0,"_"&amp;CONCATENATE(Z78,AA78,AB78,AC78)&amp;"_"&amp;CONCATENATE(AD78,AE78,AF78,AG78),"")</f>
        <v>INSTDECODE_3_LLL_AAA</v>
      </c>
      <c r="BI78" s="22" t="n">
        <f aca="false">LEN(BH78)</f>
        <v>20</v>
      </c>
      <c r="BJ78" s="22" t="str">
        <f aca="false">IF(Z78&lt;&gt;"","DECODE_"&amp;VLOOKUP(AD78,$CC:$CD,2,0)&amp;"("&amp;BJ$2&amp;","&amp;IF(K78="MR","REF",VLOOKUP(F78,$BR:$BS,2,0))&amp;",Cpu"&amp;PROPER(IF(K78="MR","REF",VLOOKUP(F78,$BR:$BS,2,0)))&amp;","&amp;AQ78&amp;"); ", "")</f>
        <v>DECODE_ADR(1,LON,CpuLon,AOFF_I); </v>
      </c>
      <c r="BK78" s="22" t="str">
        <f aca="false">IF(AA78&lt;&gt;"","DECODE_"&amp;VLOOKUP(AE78,$CC:$CD,2,0)&amp;"("&amp;BK$2&amp;","&amp;IF(L78="MR","REF",VLOOKUP(G78,$BR:$BS,2,0))&amp;",Cpu"&amp;PROPER(IF(L78="MR","REF",VLOOKUP(G78,$BR:$BS,2,0)))&amp;","&amp;AR78&amp;"); ", "")</f>
        <v>DECODE_ADR(2,LON,CpuLon,AOFF_IA); </v>
      </c>
      <c r="BL78" s="22" t="str">
        <f aca="false">IF(AB78&lt;&gt;"","DECODE_"&amp;VLOOKUP(AF78,$CC:$CD,2,0)&amp;"("&amp;BL$2&amp;","&amp;IF(M78="MR","REF",VLOOKUP(H78,$BR:$BS,2,0))&amp;",Cpu"&amp;PROPER(IF(M78="MR","REF",VLOOKUP(H78,$BR:$BS,2,0)))&amp;","&amp;AS78&amp;"); ", "")</f>
        <v>DECODE_ADR(3,LON,CpuLon,AOFF_IAA); </v>
      </c>
      <c r="BM78" s="22" t="str">
        <f aca="false">IF(AC78&lt;&gt;"","DECODE_"&amp;VLOOKUP(AG78,$CC:$CD,2,0)&amp;"("&amp;BM$2&amp;","&amp;IF(N78="MR","REF",VLOOKUP(I78,$BR:$BS,2,0))&amp;",Cpu"&amp;PROPER(IF(N78="MR","REF",VLOOKUP(I78,$BR:$BS,2,0)))&amp;","&amp;AT78&amp;"); ", "")</f>
        <v/>
      </c>
      <c r="BN78" s="22" t="str">
        <f aca="false">IF(ISERROR(VLOOKUP(BO78,BO$2:BO77,1,0))=0,"X","")</f>
        <v>X</v>
      </c>
      <c r="BO78" s="22" t="str">
        <f aca="false">SUBSTITUTE("#define "&amp;BH78&amp;REPT(" ",28-LEN(BH78))&amp;BJ78&amp;BK78&amp;BL78&amp;BM78,"%","D")</f>
        <v>#define INSTDECODE_3_LLL_AAA        DECODE_ADR(1,LON,CpuLon,AOFF_I); DECODE_ADR(2,LON,CpuLon,AOFF_IA); DECODE_ADR(3,LON,CpuLon,AOFF_IAA); </v>
      </c>
      <c r="BP78" s="22" t="str">
        <f aca="false">"#define "&amp;SUBSTITUTE(BH78,"INSTDECODE_",IF(P78="X","JMP_","")&amp;IF(Q78="X","CONST_","")&amp;"INSTEND_")&amp;IF(Q78="X",REPT(" ",20-LEN(BH78)),IF(P78="X",REPT(" ",22-LEN(BH78)),REPT(" ",26-LEN(BH78))))&amp;" "&amp;IF(P78="X","","IP+="&amp;TRIM(AU78)&amp;"; "&amp;REPT(" ",10-LEN(TRIM(AU78))))&amp;IF(Q78="X","CONST_INST_DISPATCH;","PROG_INST_DISPATCH;")</f>
        <v>#define INSTEND_3_LLL_AAA       IP+=ISIZ_IAAA;  PROG_INST_DISPATCH;</v>
      </c>
      <c r="BQ78" s="22" t="str">
        <f aca="false">""</f>
        <v/>
      </c>
    </row>
    <row r="79" customFormat="false" ht="15.95" hidden="false" customHeight="true" outlineLevel="0" collapsed="false">
      <c r="A79" s="22" t="s">
        <v>583</v>
      </c>
      <c r="B79" s="22" t="s">
        <v>269</v>
      </c>
      <c r="C79" s="26" t="s">
        <v>29</v>
      </c>
      <c r="D79" s="27" t="n">
        <f aca="false">4-COUNTIF(F79:I79,".")</f>
        <v>3</v>
      </c>
      <c r="E79" s="27" t="str">
        <f aca="false">IF(ISERROR(SEARCH("Z",F79&amp;G79&amp;H79&amp;I79))=0,"X","-")</f>
        <v>-</v>
      </c>
      <c r="F79" s="26" t="s">
        <v>456</v>
      </c>
      <c r="G79" s="26" t="s">
        <v>456</v>
      </c>
      <c r="H79" s="26" t="s">
        <v>456</v>
      </c>
      <c r="I79" s="26" t="s">
        <v>28</v>
      </c>
      <c r="J79" s="27" t="str">
        <f aca="false">IF(OR(ISERROR(SEARCH(MID($J$2,1,1),F79&amp;G79&amp;H79&amp;I79))=0,ISERROR(SEARCH(MID($J$2,2,1),F79&amp;G79&amp;H79&amp;I79))=0),"X","-")</f>
        <v>-</v>
      </c>
      <c r="K79" s="26" t="s">
        <v>453</v>
      </c>
      <c r="L79" s="26" t="s">
        <v>453</v>
      </c>
      <c r="M79" s="26" t="s">
        <v>453</v>
      </c>
      <c r="N79" s="26" t="s">
        <v>28</v>
      </c>
      <c r="O79" s="28" t="str">
        <f aca="false">IF(OR(K79=$O$2,L79=$O$2,M79=$O$2,N79=$O$2),"X","-")</f>
        <v>-</v>
      </c>
      <c r="R79" s="22" t="s">
        <v>584</v>
      </c>
      <c r="S79" s="22" t="s">
        <v>9</v>
      </c>
      <c r="T79" s="22" t="s">
        <v>455</v>
      </c>
      <c r="U79" s="22" t="s">
        <v>455</v>
      </c>
      <c r="W79" s="30" t="str">
        <f aca="false">SUBSTITUTE(SUBSTITUTE(IF(AND(F79="%",K79&lt;&gt;"AD",K79&lt;&gt;"MR"),"Error1","Ok")&amp;" "&amp;IF(AND(G79="%",L79&lt;&gt;"AD",L79&lt;&gt;"MR"),"Error2","Ok")&amp;" "&amp;IF(AND(H79="%",M79&lt;&gt;"AD",M79&lt;&gt;"MR"),"Error3","Ok")&amp;" "&amp;IF(AND(I79="%",N79&lt;&gt;"AD",N79&lt;&gt;"MR"),"Error4","Ok"),"Ok Ok Ok Ok","Passed"),"Ok","")</f>
        <v>Passed</v>
      </c>
      <c r="X79" s="28" t="str">
        <f aca="false">IF(W79&lt;&gt;"Passed","--- Error ---",SUBSTITUTE(SUBSTITUTE(SUBSTITUTE(SUBSTITUTE(SUBSTITUTE(SUBSTITUTE(SUBSTITUTE(SUBSTITUTE(SUBSTITUTE(SUBSTITUTE(SUBSTITUTE(SUBSTITUTE(SUBSTITUTE(SUBSTITUTE(SUBSTITUTE(SUBSTITUTE(SUBSTITUTE(SUBSTITUTE($X$1, "&lt;mnemonic&gt;",""""&amp;B79&amp;""""&amp;REPT(" ",5-LEN(B79))), "&lt;argnr&gt;",D79), "&lt;type1&gt;",VLOOKUP(F79,BR:BZ,9,0)), "&lt;type2&gt;",VLOOKUP(G79,BR:BZ,9,0)), "&lt;type3&gt;",VLOOKUP(H79,BR:BZ,9,0)), "&lt;type4&gt;",VLOOKUP(I79,BR:BZ,9,0)), "&lt;mode1&gt;",VLOOKUP(K79, CB:CG,6,0)),"&lt;mode2&gt;",VLOOKUP(L79,CB:CG,6,0)),"&lt;mode3&gt;",VLOOKUP(M79,CB:CG,6,0)),"&lt;mode4&gt;",VLOOKUP(N79,CB:CG,6,0)), "."," "), "&lt;desc&gt;",R79), "&lt;size&gt;",AU79), "&lt;comma&gt;",IF(B80=""," ",",")),"&lt;off1&gt;",IF(AQ79&lt;&gt;"",AQ79,"0"&amp;REPT(" ",5+AQ$1-1))),"&lt;off2&gt;",IF(AR79&lt;&gt;"",AR79,"0"&amp;REPT(" ",5+AR$1-1))),"&lt;off3&gt;",IF(AS79&lt;&gt;"",AS79,"0"&amp;REPT(" ",5+AS$1-1))),"&lt;off4&gt;",IF(AT79&lt;&gt;"",AT79,"0"&amp;REPT(" ",5+AT$1-1))))</f>
        <v>{ "LESb" ,3, ISIZ_IAAA , {CpuDataType::Boolean  ,CpuDataType::Boolean  ,CpuDataType::Boolean  ,(CpuDataType)0        }, {_AmdAddr,_AmdAddr,_AmdAddr,_AmdNull}, {AOFF_I,AOFF_IA,AOFF_IAA,0        } }, //Less (Boolean)</v>
      </c>
      <c r="Y79" s="31" t="s">
        <v>28</v>
      </c>
      <c r="Z79" s="22" t="str">
        <f aca="false">IF(F79&lt;&gt;".",IF(K79="MR","R",VLOOKUP(F79,$BR:$BT,3,0)),"")</f>
        <v>B</v>
      </c>
      <c r="AA79" s="22" t="str">
        <f aca="false">IF(G79&lt;&gt;".",IF(L79="MR","R",VLOOKUP(G79,$BR:$BT,3,0)),"")</f>
        <v>B</v>
      </c>
      <c r="AB79" s="22" t="str">
        <f aca="false">IF(H79&lt;&gt;".",IF(M79="MR","R",VLOOKUP(H79,$BR:$BT,3,0)),"")</f>
        <v>B</v>
      </c>
      <c r="AC79" s="22" t="str">
        <f aca="false">IF(I79&lt;&gt;".",IF(N79="MR","R",VLOOKUP(I79,$BR:$BT,3,0)),"")</f>
        <v/>
      </c>
      <c r="AD79" s="22" t="str">
        <f aca="false">IF(F79&lt;&gt;".",VLOOKUP(K79,$CB:$CC,2,0),"")</f>
        <v>A</v>
      </c>
      <c r="AE79" s="22" t="str">
        <f aca="false">IF(G79&lt;&gt;".",VLOOKUP(L79,$CB:$CC,2,0),"")</f>
        <v>A</v>
      </c>
      <c r="AF79" s="22" t="str">
        <f aca="false">IF(H79&lt;&gt;".",VLOOKUP(M79,$CB:$CC,2,0),"")</f>
        <v>A</v>
      </c>
      <c r="AG79" s="22" t="str">
        <f aca="false">IF(I79&lt;&gt;".",VLOOKUP(N79,$CB:$CC,2,0),"")</f>
        <v/>
      </c>
      <c r="AH79" s="22" t="str">
        <f aca="false">IF(AD79&lt;&gt;"",IF(OR(AD79="A",AD79="I"),"SZA",VLOOKUP(Z79,$BT$3:$BU$16,2,0)),"")</f>
        <v>SZA</v>
      </c>
      <c r="AI79" s="22" t="str">
        <f aca="false">IF(AE79&lt;&gt;"",IF(OR(AE79="A",AE79="I"),"SZA",VLOOKUP(AA79,$BT$3:$BU$16,2,0)),"")</f>
        <v>SZA</v>
      </c>
      <c r="AJ79" s="22" t="str">
        <f aca="false">IF(AF79&lt;&gt;"",IF(OR(AF79="A",AF79="I"),"SZA",VLOOKUP(AB79,$BT$3:$BU$16,2,0)),"")</f>
        <v>SZA</v>
      </c>
      <c r="AK79" s="22" t="str">
        <f aca="false">IF(AG79&lt;&gt;"",IF(OR(AG79="A",AG79="I"),"SZA",VLOOKUP(AC79,$BT$3:$BU$16,2,0)),"")</f>
        <v/>
      </c>
      <c r="AL79" s="22" t="str">
        <f aca="false">IF(AD79&lt;&gt;"","I","")</f>
        <v>I</v>
      </c>
      <c r="AM79" s="22" t="str">
        <f aca="false">SUBSTITUTE(IF(AE79&lt;&gt;"",AL79&amp;"+"&amp;AH79,""),"+SZ","")</f>
        <v>IA</v>
      </c>
      <c r="AN79" s="22" t="str">
        <f aca="false">SUBSTITUTE(IF(AF79&lt;&gt;"",AM79&amp;"+"&amp;AI79,""),"+SZ","")</f>
        <v>IAA</v>
      </c>
      <c r="AO79" s="22" t="str">
        <f aca="false">SUBSTITUTE(IF(AG79&lt;&gt;"",AN79&amp;"+"&amp;AJ79,""),"+SZ","")</f>
        <v/>
      </c>
      <c r="AP79" s="22" t="str">
        <f aca="false">SUBSTITUTE("I"&amp;IF(AH79&lt;&gt;"","+"&amp;AH79,"")&amp;IF(AI79&lt;&gt;"","+"&amp;AI79,"")&amp;IF(AJ79&lt;&gt;"","+"&amp;AJ79,"")&amp;IF(AK79&lt;&gt;"","+"&amp;AK79,""),"+SZ","")</f>
        <v>IAAA</v>
      </c>
      <c r="AQ79" s="22" t="str">
        <f aca="false">IF(Z79&lt;&gt;"","AOFF_"&amp;AL79&amp;REPT(" ",AQ$1-LEN(AL79)),"")</f>
        <v>AOFF_I</v>
      </c>
      <c r="AR79" s="22" t="str">
        <f aca="false">IF(AA79&lt;&gt;"","AOFF_"&amp;AM79&amp;REPT(" ",AR$1-LEN(AM79)),"")</f>
        <v>AOFF_IA</v>
      </c>
      <c r="AS79" s="22" t="str">
        <f aca="false">IF(AB79&lt;&gt;"","AOFF_"&amp;AN79&amp;REPT(" ",AS$1-LEN(AN79)),"")</f>
        <v>AOFF_IAA</v>
      </c>
      <c r="AT79" s="22" t="str">
        <f aca="false">IF(AC79&lt;&gt;"","AOFF_"&amp;AO79&amp;REPT(" ",AT$1-LEN(AO79)),"")</f>
        <v/>
      </c>
      <c r="AU79" s="22" t="str">
        <f aca="false">"ISIZ_"&amp;AP79&amp;REPT(" ",$AU$1-LEN(AP79))</f>
        <v>ISIZ_IAAA </v>
      </c>
      <c r="AV79" s="26" t="n">
        <f aca="false">IF(Z79&lt;&gt;"",6,"")</f>
        <v>6</v>
      </c>
      <c r="AW79" s="26" t="n">
        <f aca="false">IF(AA79&lt;&gt;"",AV79+VLOOKUP(AH79,$BU$2:$BV$17,2,0),"")</f>
        <v>10</v>
      </c>
      <c r="AX79" s="26" t="n">
        <f aca="false">IF(AB79&lt;&gt;"",AW79+VLOOKUP(AI79,$BU$2:$BV$17,2,0),"")</f>
        <v>14</v>
      </c>
      <c r="AY79" s="26" t="str">
        <f aca="false">IF(AC79&lt;&gt;"",AX79+VLOOKUP(AJ79,$BU$2:$BV$17,2,0),"")</f>
        <v/>
      </c>
      <c r="AZ79" s="26" t="n">
        <f aca="false">6+IF(Z79&lt;&gt;"",VLOOKUP(AH79,$BU$2:$BV$17,2,0),0)+IF(AA79&lt;&gt;"",VLOOKUP(AI79,$BU$2:$BV$17,2,0),0)+IF(AB79&lt;&gt;"",VLOOKUP(AJ79,$BU$2:$BV$17,2,0),0)+IF(AC79&lt;&gt;"",VLOOKUP(AK79,$BU$2:$BV$17,2,0),0)</f>
        <v>18</v>
      </c>
      <c r="BA79" s="26" t="n">
        <f aca="false">IF(Z79&lt;&gt;"",10,"")</f>
        <v>10</v>
      </c>
      <c r="BB79" s="26" t="n">
        <f aca="false">IF(AA79&lt;&gt;"",BA79+VLOOKUP(AH79,$BU$2:$BW$17,3,0),"")</f>
        <v>18</v>
      </c>
      <c r="BC79" s="26" t="n">
        <f aca="false">IF(AB79&lt;&gt;"",BB79+VLOOKUP(AI79,$BU$2:$BW$17,3,0),"")</f>
        <v>26</v>
      </c>
      <c r="BD79" s="26" t="str">
        <f aca="false">IF(AC79&lt;&gt;"",BC79+VLOOKUP(AJ79,$BU$2:$BW$17,3,0),"")</f>
        <v/>
      </c>
      <c r="BE79" s="26" t="n">
        <f aca="false">10+IF(Z79&lt;&gt;"",VLOOKUP(AH79,$BU$2:$BW$17,3,0),0)+IF(AA79&lt;&gt;"",VLOOKUP(AI79,$BU$2:$BW$17,3,0),0)+IF(AB79&lt;&gt;"",VLOOKUP(AJ79,$BU$2:$BW$17,3,0),0)+IF(AC79&lt;&gt;"",VLOOKUP(AK79,$BU$2:$BW$17,3,0),0)</f>
        <v>34</v>
      </c>
      <c r="BF79" s="36" t="str">
        <f aca="false">IF(AV79&lt;&gt;"","#define "&amp;AQ79&amp;" "&amp;AV79&amp;"&lt;end&gt; ","")&amp;IF(AW79&lt;&gt;"","#define "&amp;AR79&amp;" "&amp;AW79&amp;"&lt;end&gt; ","")&amp;IF(AX79&lt;&gt;"","#define "&amp;AS79&amp;" "&amp;AX79&amp;"&lt;end&gt; ","")&amp;IF(AY79&lt;&gt;"","#define "&amp;AT79&amp;" "&amp;AY79&amp;"&lt;end&gt; ","")&amp;"#define "&amp;AU79&amp;" "&amp;AZ79&amp;"&lt;end&gt;"</f>
        <v>#define AOFF_I 6&lt;end&gt; #define AOFF_IA 10&lt;end&gt; #define AOFF_IAA 14&lt;end&gt; #define ISIZ_IAAA  18&lt;end&gt;</v>
      </c>
      <c r="BG79" s="36" t="str">
        <f aca="false">IF(BA79&lt;&gt;"","#define "&amp;AQ79&amp;" "&amp;BA79&amp;"&lt;end&gt; ","")&amp;IF(BB79&lt;&gt;"","#define "&amp;AR79&amp;" "&amp;BB79&amp;"&lt;end&gt; ","")&amp;IF(BC79&lt;&gt;"","#define "&amp;AS79&amp;" "&amp;BC79&amp;"&lt;end&gt; ","")&amp;IF(BD79&lt;&gt;"","#define "&amp;AT79&amp;" "&amp;BD79&amp;"&lt;end&gt; ","")&amp;"#define "&amp;AU79&amp;" "&amp;BE79&amp;"&lt;end&gt;"</f>
        <v>#define AOFF_I 10&lt;end&gt; #define AOFF_IA 18&lt;end&gt; #define AOFF_IAA 26&lt;end&gt; #define ISIZ_IAAA  34&lt;end&gt;</v>
      </c>
      <c r="BH79" s="22" t="str">
        <f aca="false">"INSTDECODE_"&amp;D79&amp;IF(D79&lt;&gt;0,"_"&amp;CONCATENATE(Z79,AA79,AB79,AC79)&amp;"_"&amp;CONCATENATE(AD79,AE79,AF79,AG79),"")</f>
        <v>INSTDECODE_3_BBB_AAA</v>
      </c>
      <c r="BI79" s="22" t="n">
        <f aca="false">LEN(BH79)</f>
        <v>20</v>
      </c>
      <c r="BJ79" s="22" t="str">
        <f aca="false">IF(Z79&lt;&gt;"","DECODE_"&amp;VLOOKUP(AD79,$CC:$CD,2,0)&amp;"("&amp;BJ$2&amp;","&amp;IF(K79="MR","REF",VLOOKUP(F79,$BR:$BS,2,0))&amp;",Cpu"&amp;PROPER(IF(K79="MR","REF",VLOOKUP(F79,$BR:$BS,2,0)))&amp;","&amp;AQ79&amp;"); ", "")</f>
        <v>DECODE_ADR(1,BOL,CpuBol,AOFF_I); </v>
      </c>
      <c r="BK79" s="22" t="str">
        <f aca="false">IF(AA79&lt;&gt;"","DECODE_"&amp;VLOOKUP(AE79,$CC:$CD,2,0)&amp;"("&amp;BK$2&amp;","&amp;IF(L79="MR","REF",VLOOKUP(G79,$BR:$BS,2,0))&amp;",Cpu"&amp;PROPER(IF(L79="MR","REF",VLOOKUP(G79,$BR:$BS,2,0)))&amp;","&amp;AR79&amp;"); ", "")</f>
        <v>DECODE_ADR(2,BOL,CpuBol,AOFF_IA); </v>
      </c>
      <c r="BL79" s="22" t="str">
        <f aca="false">IF(AB79&lt;&gt;"","DECODE_"&amp;VLOOKUP(AF79,$CC:$CD,2,0)&amp;"("&amp;BL$2&amp;","&amp;IF(M79="MR","REF",VLOOKUP(H79,$BR:$BS,2,0))&amp;",Cpu"&amp;PROPER(IF(M79="MR","REF",VLOOKUP(H79,$BR:$BS,2,0)))&amp;","&amp;AS79&amp;"); ", "")</f>
        <v>DECODE_ADR(3,BOL,CpuBol,AOFF_IAA); </v>
      </c>
      <c r="BM79" s="22" t="str">
        <f aca="false">IF(AC79&lt;&gt;"","DECODE_"&amp;VLOOKUP(AG79,$CC:$CD,2,0)&amp;"("&amp;BM$2&amp;","&amp;IF(N79="MR","REF",VLOOKUP(I79,$BR:$BS,2,0))&amp;",Cpu"&amp;PROPER(IF(N79="MR","REF",VLOOKUP(I79,$BR:$BS,2,0)))&amp;","&amp;AT79&amp;"); ", "")</f>
        <v/>
      </c>
      <c r="BN79" s="22" t="str">
        <f aca="false">IF(ISERROR(VLOOKUP(BO79,BO$2:BO78,1,0))=0,"X","")</f>
        <v>X</v>
      </c>
      <c r="BO79" s="22" t="str">
        <f aca="false">SUBSTITUTE("#define "&amp;BH79&amp;REPT(" ",28-LEN(BH79))&amp;BJ79&amp;BK79&amp;BL79&amp;BM79,"%","D")</f>
        <v>#define INSTDECODE_3_BBB_AAA        DECODE_ADR(1,BOL,CpuBol,AOFF_I); DECODE_ADR(2,BOL,CpuBol,AOFF_IA); DECODE_ADR(3,BOL,CpuBol,AOFF_IAA); </v>
      </c>
      <c r="BP79" s="22" t="str">
        <f aca="false">"#define "&amp;SUBSTITUTE(BH79,"INSTDECODE_",IF(P79="X","JMP_","")&amp;IF(Q79="X","CONST_","")&amp;"INSTEND_")&amp;IF(Q79="X",REPT(" ",20-LEN(BH79)),IF(P79="X",REPT(" ",22-LEN(BH79)),REPT(" ",26-LEN(BH79))))&amp;" "&amp;IF(P79="X","","IP+="&amp;TRIM(AU79)&amp;"; "&amp;REPT(" ",10-LEN(TRIM(AU79))))&amp;IF(Q79="X","CONST_INST_DISPATCH;","PROG_INST_DISPATCH;")</f>
        <v>#define INSTEND_3_BBB_AAA       IP+=ISIZ_IAAA;  PROG_INST_DISPATCH;</v>
      </c>
      <c r="BQ79" s="22" t="str">
        <f aca="false">""</f>
        <v/>
      </c>
    </row>
    <row r="80" customFormat="false" ht="15.95" hidden="false" customHeight="true" outlineLevel="0" collapsed="false">
      <c r="A80" s="22" t="s">
        <v>583</v>
      </c>
      <c r="B80" s="22" t="s">
        <v>270</v>
      </c>
      <c r="C80" s="26" t="s">
        <v>29</v>
      </c>
      <c r="D80" s="27" t="n">
        <f aca="false">4-COUNTIF(F80:I80,".")</f>
        <v>3</v>
      </c>
      <c r="E80" s="27" t="str">
        <f aca="false">IF(ISERROR(SEARCH("Z",F80&amp;G80&amp;H80&amp;I80))=0,"X","-")</f>
        <v>-</v>
      </c>
      <c r="F80" s="26" t="s">
        <v>456</v>
      </c>
      <c r="G80" s="26" t="s">
        <v>452</v>
      </c>
      <c r="H80" s="26" t="s">
        <v>452</v>
      </c>
      <c r="I80" s="26" t="s">
        <v>28</v>
      </c>
      <c r="J80" s="27" t="str">
        <f aca="false">IF(OR(ISERROR(SEARCH(MID($J$2,1,1),F80&amp;G80&amp;H80&amp;I80))=0,ISERROR(SEARCH(MID($J$2,2,1),F80&amp;G80&amp;H80&amp;I80))=0),"X","-")</f>
        <v>-</v>
      </c>
      <c r="K80" s="26" t="s">
        <v>453</v>
      </c>
      <c r="L80" s="26" t="s">
        <v>453</v>
      </c>
      <c r="M80" s="26" t="s">
        <v>453</v>
      </c>
      <c r="N80" s="26" t="s">
        <v>28</v>
      </c>
      <c r="O80" s="28" t="str">
        <f aca="false">IF(OR(K80=$O$2,L80=$O$2,M80=$O$2,N80=$O$2),"X","-")</f>
        <v>-</v>
      </c>
      <c r="R80" s="22" t="s">
        <v>585</v>
      </c>
      <c r="S80" s="22" t="s">
        <v>9</v>
      </c>
      <c r="T80" s="22" t="s">
        <v>455</v>
      </c>
      <c r="U80" s="22" t="s">
        <v>455</v>
      </c>
      <c r="W80" s="30" t="str">
        <f aca="false">SUBSTITUTE(SUBSTITUTE(IF(AND(F80="%",K80&lt;&gt;"AD",K80&lt;&gt;"MR"),"Error1","Ok")&amp;" "&amp;IF(AND(G80="%",L80&lt;&gt;"AD",L80&lt;&gt;"MR"),"Error2","Ok")&amp;" "&amp;IF(AND(H80="%",M80&lt;&gt;"AD",M80&lt;&gt;"MR"),"Error3","Ok")&amp;" "&amp;IF(AND(I80="%",N80&lt;&gt;"AD",N80&lt;&gt;"MR"),"Error4","Ok"),"Ok Ok Ok Ok","Passed"),"Ok","")</f>
        <v>Passed</v>
      </c>
      <c r="X80" s="28" t="str">
        <f aca="false">IF(W80&lt;&gt;"Passed","--- Error ---",SUBSTITUTE(SUBSTITUTE(SUBSTITUTE(SUBSTITUTE(SUBSTITUTE(SUBSTITUTE(SUBSTITUTE(SUBSTITUTE(SUBSTITUTE(SUBSTITUTE(SUBSTITUTE(SUBSTITUTE(SUBSTITUTE(SUBSTITUTE(SUBSTITUTE(SUBSTITUTE(SUBSTITUTE(SUBSTITUTE($X$1, "&lt;mnemonic&gt;",""""&amp;B80&amp;""""&amp;REPT(" ",5-LEN(B80))), "&lt;argnr&gt;",D80), "&lt;type1&gt;",VLOOKUP(F80,BR:BZ,9,0)), "&lt;type2&gt;",VLOOKUP(G80,BR:BZ,9,0)), "&lt;type3&gt;",VLOOKUP(H80,BR:BZ,9,0)), "&lt;type4&gt;",VLOOKUP(I80,BR:BZ,9,0)), "&lt;mode1&gt;",VLOOKUP(K80, CB:CG,6,0)),"&lt;mode2&gt;",VLOOKUP(L80,CB:CG,6,0)),"&lt;mode3&gt;",VLOOKUP(M80,CB:CG,6,0)),"&lt;mode4&gt;",VLOOKUP(N80,CB:CG,6,0)), "."," "), "&lt;desc&gt;",R80), "&lt;size&gt;",AU80), "&lt;comma&gt;",IF(B81=""," ",",")),"&lt;off1&gt;",IF(AQ80&lt;&gt;"",AQ80,"0"&amp;REPT(" ",5+AQ$1-1))),"&lt;off2&gt;",IF(AR80&lt;&gt;"",AR80,"0"&amp;REPT(" ",5+AR$1-1))),"&lt;off3&gt;",IF(AS80&lt;&gt;"",AS80,"0"&amp;REPT(" ",5+AS$1-1))),"&lt;off4&gt;",IF(AT80&lt;&gt;"",AT80,"0"&amp;REPT(" ",5+AT$1-1))))</f>
        <v>{ "LESc" ,3, ISIZ_IAAA , {CpuDataType::Boolean  ,CpuDataType::Char     ,CpuDataType::Char     ,(CpuDataType)0        }, {_AmdAddr,_AmdAddr,_AmdAddr,_AmdNull}, {AOFF_I,AOFF_IA,AOFF_IAA,0        } }, //Less (Char)</v>
      </c>
      <c r="Y80" s="31" t="s">
        <v>28</v>
      </c>
      <c r="Z80" s="22" t="str">
        <f aca="false">IF(F80&lt;&gt;".",IF(K80="MR","R",VLOOKUP(F80,$BR:$BT,3,0)),"")</f>
        <v>B</v>
      </c>
      <c r="AA80" s="22" t="str">
        <f aca="false">IF(G80&lt;&gt;".",IF(L80="MR","R",VLOOKUP(G80,$BR:$BT,3,0)),"")</f>
        <v>C</v>
      </c>
      <c r="AB80" s="22" t="str">
        <f aca="false">IF(H80&lt;&gt;".",IF(M80="MR","R",VLOOKUP(H80,$BR:$BT,3,0)),"")</f>
        <v>C</v>
      </c>
      <c r="AC80" s="22" t="str">
        <f aca="false">IF(I80&lt;&gt;".",IF(N80="MR","R",VLOOKUP(I80,$BR:$BT,3,0)),"")</f>
        <v/>
      </c>
      <c r="AD80" s="22" t="str">
        <f aca="false">IF(F80&lt;&gt;".",VLOOKUP(K80,$CB:$CC,2,0),"")</f>
        <v>A</v>
      </c>
      <c r="AE80" s="22" t="str">
        <f aca="false">IF(G80&lt;&gt;".",VLOOKUP(L80,$CB:$CC,2,0),"")</f>
        <v>A</v>
      </c>
      <c r="AF80" s="22" t="str">
        <f aca="false">IF(H80&lt;&gt;".",VLOOKUP(M80,$CB:$CC,2,0),"")</f>
        <v>A</v>
      </c>
      <c r="AG80" s="22" t="str">
        <f aca="false">IF(I80&lt;&gt;".",VLOOKUP(N80,$CB:$CC,2,0),"")</f>
        <v/>
      </c>
      <c r="AH80" s="22" t="str">
        <f aca="false">IF(AD80&lt;&gt;"",IF(OR(AD80="A",AD80="I"),"SZA",VLOOKUP(Z80,$BT$3:$BU$16,2,0)),"")</f>
        <v>SZA</v>
      </c>
      <c r="AI80" s="22" t="str">
        <f aca="false">IF(AE80&lt;&gt;"",IF(OR(AE80="A",AE80="I"),"SZA",VLOOKUP(AA80,$BT$3:$BU$16,2,0)),"")</f>
        <v>SZA</v>
      </c>
      <c r="AJ80" s="22" t="str">
        <f aca="false">IF(AF80&lt;&gt;"",IF(OR(AF80="A",AF80="I"),"SZA",VLOOKUP(AB80,$BT$3:$BU$16,2,0)),"")</f>
        <v>SZA</v>
      </c>
      <c r="AK80" s="22" t="str">
        <f aca="false">IF(AG80&lt;&gt;"",IF(OR(AG80="A",AG80="I"),"SZA",VLOOKUP(AC80,$BT$3:$BU$16,2,0)),"")</f>
        <v/>
      </c>
      <c r="AL80" s="22" t="str">
        <f aca="false">IF(AD80&lt;&gt;"","I","")</f>
        <v>I</v>
      </c>
      <c r="AM80" s="22" t="str">
        <f aca="false">SUBSTITUTE(IF(AE80&lt;&gt;"",AL80&amp;"+"&amp;AH80,""),"+SZ","")</f>
        <v>IA</v>
      </c>
      <c r="AN80" s="22" t="str">
        <f aca="false">SUBSTITUTE(IF(AF80&lt;&gt;"",AM80&amp;"+"&amp;AI80,""),"+SZ","")</f>
        <v>IAA</v>
      </c>
      <c r="AO80" s="22" t="str">
        <f aca="false">SUBSTITUTE(IF(AG80&lt;&gt;"",AN80&amp;"+"&amp;AJ80,""),"+SZ","")</f>
        <v/>
      </c>
      <c r="AP80" s="22" t="str">
        <f aca="false">SUBSTITUTE("I"&amp;IF(AH80&lt;&gt;"","+"&amp;AH80,"")&amp;IF(AI80&lt;&gt;"","+"&amp;AI80,"")&amp;IF(AJ80&lt;&gt;"","+"&amp;AJ80,"")&amp;IF(AK80&lt;&gt;"","+"&amp;AK80,""),"+SZ","")</f>
        <v>IAAA</v>
      </c>
      <c r="AQ80" s="22" t="str">
        <f aca="false">IF(Z80&lt;&gt;"","AOFF_"&amp;AL80&amp;REPT(" ",AQ$1-LEN(AL80)),"")</f>
        <v>AOFF_I</v>
      </c>
      <c r="AR80" s="22" t="str">
        <f aca="false">IF(AA80&lt;&gt;"","AOFF_"&amp;AM80&amp;REPT(" ",AR$1-LEN(AM80)),"")</f>
        <v>AOFF_IA</v>
      </c>
      <c r="AS80" s="22" t="str">
        <f aca="false">IF(AB80&lt;&gt;"","AOFF_"&amp;AN80&amp;REPT(" ",AS$1-LEN(AN80)),"")</f>
        <v>AOFF_IAA</v>
      </c>
      <c r="AT80" s="22" t="str">
        <f aca="false">IF(AC80&lt;&gt;"","AOFF_"&amp;AO80&amp;REPT(" ",AT$1-LEN(AO80)),"")</f>
        <v/>
      </c>
      <c r="AU80" s="22" t="str">
        <f aca="false">"ISIZ_"&amp;AP80&amp;REPT(" ",$AU$1-LEN(AP80))</f>
        <v>ISIZ_IAAA </v>
      </c>
      <c r="AV80" s="26" t="n">
        <f aca="false">IF(Z80&lt;&gt;"",6,"")</f>
        <v>6</v>
      </c>
      <c r="AW80" s="26" t="n">
        <f aca="false">IF(AA80&lt;&gt;"",AV80+VLOOKUP(AH80,$BU$2:$BV$17,2,0),"")</f>
        <v>10</v>
      </c>
      <c r="AX80" s="26" t="n">
        <f aca="false">IF(AB80&lt;&gt;"",AW80+VLOOKUP(AI80,$BU$2:$BV$17,2,0),"")</f>
        <v>14</v>
      </c>
      <c r="AY80" s="26" t="str">
        <f aca="false">IF(AC80&lt;&gt;"",AX80+VLOOKUP(AJ80,$BU$2:$BV$17,2,0),"")</f>
        <v/>
      </c>
      <c r="AZ80" s="26" t="n">
        <f aca="false">6+IF(Z80&lt;&gt;"",VLOOKUP(AH80,$BU$2:$BV$17,2,0),0)+IF(AA80&lt;&gt;"",VLOOKUP(AI80,$BU$2:$BV$17,2,0),0)+IF(AB80&lt;&gt;"",VLOOKUP(AJ80,$BU$2:$BV$17,2,0),0)+IF(AC80&lt;&gt;"",VLOOKUP(AK80,$BU$2:$BV$17,2,0),0)</f>
        <v>18</v>
      </c>
      <c r="BA80" s="26" t="n">
        <f aca="false">IF(Z80&lt;&gt;"",10,"")</f>
        <v>10</v>
      </c>
      <c r="BB80" s="26" t="n">
        <f aca="false">IF(AA80&lt;&gt;"",BA80+VLOOKUP(AH80,$BU$2:$BW$17,3,0),"")</f>
        <v>18</v>
      </c>
      <c r="BC80" s="26" t="n">
        <f aca="false">IF(AB80&lt;&gt;"",BB80+VLOOKUP(AI80,$BU$2:$BW$17,3,0),"")</f>
        <v>26</v>
      </c>
      <c r="BD80" s="26" t="str">
        <f aca="false">IF(AC80&lt;&gt;"",BC80+VLOOKUP(AJ80,$BU$2:$BW$17,3,0),"")</f>
        <v/>
      </c>
      <c r="BE80" s="26" t="n">
        <f aca="false">10+IF(Z80&lt;&gt;"",VLOOKUP(AH80,$BU$2:$BW$17,3,0),0)+IF(AA80&lt;&gt;"",VLOOKUP(AI80,$BU$2:$BW$17,3,0),0)+IF(AB80&lt;&gt;"",VLOOKUP(AJ80,$BU$2:$BW$17,3,0),0)+IF(AC80&lt;&gt;"",VLOOKUP(AK80,$BU$2:$BW$17,3,0),0)</f>
        <v>34</v>
      </c>
      <c r="BF80" s="36" t="str">
        <f aca="false">IF(AV80&lt;&gt;"","#define "&amp;AQ80&amp;" "&amp;AV80&amp;"&lt;end&gt; ","")&amp;IF(AW80&lt;&gt;"","#define "&amp;AR80&amp;" "&amp;AW80&amp;"&lt;end&gt; ","")&amp;IF(AX80&lt;&gt;"","#define "&amp;AS80&amp;" "&amp;AX80&amp;"&lt;end&gt; ","")&amp;IF(AY80&lt;&gt;"","#define "&amp;AT80&amp;" "&amp;AY80&amp;"&lt;end&gt; ","")&amp;"#define "&amp;AU80&amp;" "&amp;AZ80&amp;"&lt;end&gt;"</f>
        <v>#define AOFF_I 6&lt;end&gt; #define AOFF_IA 10&lt;end&gt; #define AOFF_IAA 14&lt;end&gt; #define ISIZ_IAAA  18&lt;end&gt;</v>
      </c>
      <c r="BG80" s="36" t="str">
        <f aca="false">IF(BA80&lt;&gt;"","#define "&amp;AQ80&amp;" "&amp;BA80&amp;"&lt;end&gt; ","")&amp;IF(BB80&lt;&gt;"","#define "&amp;AR80&amp;" "&amp;BB80&amp;"&lt;end&gt; ","")&amp;IF(BC80&lt;&gt;"","#define "&amp;AS80&amp;" "&amp;BC80&amp;"&lt;end&gt; ","")&amp;IF(BD80&lt;&gt;"","#define "&amp;AT80&amp;" "&amp;BD80&amp;"&lt;end&gt; ","")&amp;"#define "&amp;AU80&amp;" "&amp;BE80&amp;"&lt;end&gt;"</f>
        <v>#define AOFF_I 10&lt;end&gt; #define AOFF_IA 18&lt;end&gt; #define AOFF_IAA 26&lt;end&gt; #define ISIZ_IAAA  34&lt;end&gt;</v>
      </c>
      <c r="BH80" s="22" t="str">
        <f aca="false">"INSTDECODE_"&amp;D80&amp;IF(D80&lt;&gt;0,"_"&amp;CONCATENATE(Z80,AA80,AB80,AC80)&amp;"_"&amp;CONCATENATE(AD80,AE80,AF80,AG80),"")</f>
        <v>INSTDECODE_3_BCC_AAA</v>
      </c>
      <c r="BI80" s="22" t="n">
        <f aca="false">LEN(BH80)</f>
        <v>20</v>
      </c>
      <c r="BJ80" s="22" t="str">
        <f aca="false">IF(Z80&lt;&gt;"","DECODE_"&amp;VLOOKUP(AD80,$CC:$CD,2,0)&amp;"("&amp;BJ$2&amp;","&amp;IF(K80="MR","REF",VLOOKUP(F80,$BR:$BS,2,0))&amp;",Cpu"&amp;PROPER(IF(K80="MR","REF",VLOOKUP(F80,$BR:$BS,2,0)))&amp;","&amp;AQ80&amp;"); ", "")</f>
        <v>DECODE_ADR(1,BOL,CpuBol,AOFF_I); </v>
      </c>
      <c r="BK80" s="22" t="str">
        <f aca="false">IF(AA80&lt;&gt;"","DECODE_"&amp;VLOOKUP(AE80,$CC:$CD,2,0)&amp;"("&amp;BK$2&amp;","&amp;IF(L80="MR","REF",VLOOKUP(G80,$BR:$BS,2,0))&amp;",Cpu"&amp;PROPER(IF(L80="MR","REF",VLOOKUP(G80,$BR:$BS,2,0)))&amp;","&amp;AR80&amp;"); ", "")</f>
        <v>DECODE_ADR(2,CHR,CpuChr,AOFF_IA); </v>
      </c>
      <c r="BL80" s="22" t="str">
        <f aca="false">IF(AB80&lt;&gt;"","DECODE_"&amp;VLOOKUP(AF80,$CC:$CD,2,0)&amp;"("&amp;BL$2&amp;","&amp;IF(M80="MR","REF",VLOOKUP(H80,$BR:$BS,2,0))&amp;",Cpu"&amp;PROPER(IF(M80="MR","REF",VLOOKUP(H80,$BR:$BS,2,0)))&amp;","&amp;AS80&amp;"); ", "")</f>
        <v>DECODE_ADR(3,CHR,CpuChr,AOFF_IAA); </v>
      </c>
      <c r="BM80" s="22" t="str">
        <f aca="false">IF(AC80&lt;&gt;"","DECODE_"&amp;VLOOKUP(AG80,$CC:$CD,2,0)&amp;"("&amp;BM$2&amp;","&amp;IF(N80="MR","REF",VLOOKUP(I80,$BR:$BS,2,0))&amp;",Cpu"&amp;PROPER(IF(N80="MR","REF",VLOOKUP(I80,$BR:$BS,2,0)))&amp;","&amp;AT80&amp;"); ", "")</f>
        <v/>
      </c>
      <c r="BN80" s="22" t="str">
        <f aca="false">IF(ISERROR(VLOOKUP(BO80,BO$2:BO79,1,0))=0,"X","")</f>
        <v/>
      </c>
      <c r="BO80" s="22" t="str">
        <f aca="false">SUBSTITUTE("#define "&amp;BH80&amp;REPT(" ",28-LEN(BH80))&amp;BJ80&amp;BK80&amp;BL80&amp;BM80,"%","D")</f>
        <v>#define INSTDECODE_3_BCC_AAA        DECODE_ADR(1,BOL,CpuBol,AOFF_I); DECODE_ADR(2,CHR,CpuChr,AOFF_IA); DECODE_ADR(3,CHR,CpuChr,AOFF_IAA); </v>
      </c>
      <c r="BP80" s="22" t="str">
        <f aca="false">"#define "&amp;SUBSTITUTE(BH80,"INSTDECODE_",IF(P80="X","JMP_","")&amp;IF(Q80="X","CONST_","")&amp;"INSTEND_")&amp;IF(Q80="X",REPT(" ",20-LEN(BH80)),IF(P80="X",REPT(" ",22-LEN(BH80)),REPT(" ",26-LEN(BH80))))&amp;" "&amp;IF(P80="X","","IP+="&amp;TRIM(AU80)&amp;"; "&amp;REPT(" ",10-LEN(TRIM(AU80))))&amp;IF(Q80="X","CONST_INST_DISPATCH;","PROG_INST_DISPATCH;")</f>
        <v>#define INSTEND_3_BCC_AAA       IP+=ISIZ_IAAA;  PROG_INST_DISPATCH;</v>
      </c>
      <c r="BQ80" s="22" t="str">
        <f aca="false">""</f>
        <v/>
      </c>
    </row>
    <row r="81" customFormat="false" ht="15.95" hidden="false" customHeight="true" outlineLevel="0" collapsed="false">
      <c r="A81" s="22" t="s">
        <v>583</v>
      </c>
      <c r="B81" s="22" t="s">
        <v>271</v>
      </c>
      <c r="C81" s="26" t="s">
        <v>29</v>
      </c>
      <c r="D81" s="27" t="n">
        <f aca="false">4-COUNTIF(F81:I81,".")</f>
        <v>3</v>
      </c>
      <c r="E81" s="27" t="str">
        <f aca="false">IF(ISERROR(SEARCH("Z",F81&amp;G81&amp;H81&amp;I81))=0,"X","-")</f>
        <v>-</v>
      </c>
      <c r="F81" s="26" t="s">
        <v>456</v>
      </c>
      <c r="G81" s="26" t="s">
        <v>463</v>
      </c>
      <c r="H81" s="26" t="s">
        <v>463</v>
      </c>
      <c r="I81" s="26" t="s">
        <v>28</v>
      </c>
      <c r="J81" s="27" t="str">
        <f aca="false">IF(OR(ISERROR(SEARCH(MID($J$2,1,1),F81&amp;G81&amp;H81&amp;I81))=0,ISERROR(SEARCH(MID($J$2,2,1),F81&amp;G81&amp;H81&amp;I81))=0),"X","-")</f>
        <v>-</v>
      </c>
      <c r="K81" s="26" t="s">
        <v>453</v>
      </c>
      <c r="L81" s="26" t="s">
        <v>453</v>
      </c>
      <c r="M81" s="26" t="s">
        <v>453</v>
      </c>
      <c r="N81" s="26" t="s">
        <v>28</v>
      </c>
      <c r="O81" s="28" t="str">
        <f aca="false">IF(OR(K81=$O$2,L81=$O$2,M81=$O$2,N81=$O$2),"X","-")</f>
        <v>-</v>
      </c>
      <c r="R81" s="22" t="s">
        <v>586</v>
      </c>
      <c r="S81" s="22" t="s">
        <v>9</v>
      </c>
      <c r="T81" s="22" t="s">
        <v>455</v>
      </c>
      <c r="U81" s="22" t="s">
        <v>455</v>
      </c>
      <c r="W81" s="30" t="str">
        <f aca="false">SUBSTITUTE(SUBSTITUTE(IF(AND(F81="%",K81&lt;&gt;"AD",K81&lt;&gt;"MR"),"Error1","Ok")&amp;" "&amp;IF(AND(G81="%",L81&lt;&gt;"AD",L81&lt;&gt;"MR"),"Error2","Ok")&amp;" "&amp;IF(AND(H81="%",M81&lt;&gt;"AD",M81&lt;&gt;"MR"),"Error3","Ok")&amp;" "&amp;IF(AND(I81="%",N81&lt;&gt;"AD",N81&lt;&gt;"MR"),"Error4","Ok"),"Ok Ok Ok Ok","Passed"),"Ok","")</f>
        <v>Passed</v>
      </c>
      <c r="X81" s="28" t="str">
        <f aca="false">IF(W81&lt;&gt;"Passed","--- Error ---",SUBSTITUTE(SUBSTITUTE(SUBSTITUTE(SUBSTITUTE(SUBSTITUTE(SUBSTITUTE(SUBSTITUTE(SUBSTITUTE(SUBSTITUTE(SUBSTITUTE(SUBSTITUTE(SUBSTITUTE(SUBSTITUTE(SUBSTITUTE(SUBSTITUTE(SUBSTITUTE(SUBSTITUTE(SUBSTITUTE($X$1, "&lt;mnemonic&gt;",""""&amp;B81&amp;""""&amp;REPT(" ",5-LEN(B81))), "&lt;argnr&gt;",D81), "&lt;type1&gt;",VLOOKUP(F81,BR:BZ,9,0)), "&lt;type2&gt;",VLOOKUP(G81,BR:BZ,9,0)), "&lt;type3&gt;",VLOOKUP(H81,BR:BZ,9,0)), "&lt;type4&gt;",VLOOKUP(I81,BR:BZ,9,0)), "&lt;mode1&gt;",VLOOKUP(K81, CB:CG,6,0)),"&lt;mode2&gt;",VLOOKUP(L81,CB:CG,6,0)),"&lt;mode3&gt;",VLOOKUP(M81,CB:CG,6,0)),"&lt;mode4&gt;",VLOOKUP(N81,CB:CG,6,0)), "."," "), "&lt;desc&gt;",R81), "&lt;size&gt;",AU81), "&lt;comma&gt;",IF(B82=""," ",",")),"&lt;off1&gt;",IF(AQ81&lt;&gt;"",AQ81,"0"&amp;REPT(" ",5+AQ$1-1))),"&lt;off2&gt;",IF(AR81&lt;&gt;"",AR81,"0"&amp;REPT(" ",5+AR$1-1))),"&lt;off3&gt;",IF(AS81&lt;&gt;"",AS81,"0"&amp;REPT(" ",5+AS$1-1))),"&lt;off4&gt;",IF(AT81&lt;&gt;"",AT81,"0"&amp;REPT(" ",5+AT$1-1))))</f>
        <v>{ "LESw" ,3, ISIZ_IAAA , {CpuDataType::Boolean  ,CpuDataType::Short    ,CpuDataType::Short    ,(CpuDataType)0        }, {_AmdAddr,_AmdAddr,_AmdAddr,_AmdNull}, {AOFF_I,AOFF_IA,AOFF_IAA,0        } }, //Less (Short)</v>
      </c>
      <c r="Y81" s="31" t="s">
        <v>28</v>
      </c>
      <c r="Z81" s="22" t="str">
        <f aca="false">IF(F81&lt;&gt;".",IF(K81="MR","R",VLOOKUP(F81,$BR:$BT,3,0)),"")</f>
        <v>B</v>
      </c>
      <c r="AA81" s="22" t="str">
        <f aca="false">IF(G81&lt;&gt;".",IF(L81="MR","R",VLOOKUP(G81,$BR:$BT,3,0)),"")</f>
        <v>W</v>
      </c>
      <c r="AB81" s="22" t="str">
        <f aca="false">IF(H81&lt;&gt;".",IF(M81="MR","R",VLOOKUP(H81,$BR:$BT,3,0)),"")</f>
        <v>W</v>
      </c>
      <c r="AC81" s="22" t="str">
        <f aca="false">IF(I81&lt;&gt;".",IF(N81="MR","R",VLOOKUP(I81,$BR:$BT,3,0)),"")</f>
        <v/>
      </c>
      <c r="AD81" s="22" t="str">
        <f aca="false">IF(F81&lt;&gt;".",VLOOKUP(K81,$CB:$CC,2,0),"")</f>
        <v>A</v>
      </c>
      <c r="AE81" s="22" t="str">
        <f aca="false">IF(G81&lt;&gt;".",VLOOKUP(L81,$CB:$CC,2,0),"")</f>
        <v>A</v>
      </c>
      <c r="AF81" s="22" t="str">
        <f aca="false">IF(H81&lt;&gt;".",VLOOKUP(M81,$CB:$CC,2,0),"")</f>
        <v>A</v>
      </c>
      <c r="AG81" s="22" t="str">
        <f aca="false">IF(I81&lt;&gt;".",VLOOKUP(N81,$CB:$CC,2,0),"")</f>
        <v/>
      </c>
      <c r="AH81" s="22" t="str">
        <f aca="false">IF(AD81&lt;&gt;"",IF(OR(AD81="A",AD81="I"),"SZA",VLOOKUP(Z81,$BT$3:$BU$16,2,0)),"")</f>
        <v>SZA</v>
      </c>
      <c r="AI81" s="22" t="str">
        <f aca="false">IF(AE81&lt;&gt;"",IF(OR(AE81="A",AE81="I"),"SZA",VLOOKUP(AA81,$BT$3:$BU$16,2,0)),"")</f>
        <v>SZA</v>
      </c>
      <c r="AJ81" s="22" t="str">
        <f aca="false">IF(AF81&lt;&gt;"",IF(OR(AF81="A",AF81="I"),"SZA",VLOOKUP(AB81,$BT$3:$BU$16,2,0)),"")</f>
        <v>SZA</v>
      </c>
      <c r="AK81" s="22" t="str">
        <f aca="false">IF(AG81&lt;&gt;"",IF(OR(AG81="A",AG81="I"),"SZA",VLOOKUP(AC81,$BT$3:$BU$16,2,0)),"")</f>
        <v/>
      </c>
      <c r="AL81" s="22" t="str">
        <f aca="false">IF(AD81&lt;&gt;"","I","")</f>
        <v>I</v>
      </c>
      <c r="AM81" s="22" t="str">
        <f aca="false">SUBSTITUTE(IF(AE81&lt;&gt;"",AL81&amp;"+"&amp;AH81,""),"+SZ","")</f>
        <v>IA</v>
      </c>
      <c r="AN81" s="22" t="str">
        <f aca="false">SUBSTITUTE(IF(AF81&lt;&gt;"",AM81&amp;"+"&amp;AI81,""),"+SZ","")</f>
        <v>IAA</v>
      </c>
      <c r="AO81" s="22" t="str">
        <f aca="false">SUBSTITUTE(IF(AG81&lt;&gt;"",AN81&amp;"+"&amp;AJ81,""),"+SZ","")</f>
        <v/>
      </c>
      <c r="AP81" s="22" t="str">
        <f aca="false">SUBSTITUTE("I"&amp;IF(AH81&lt;&gt;"","+"&amp;AH81,"")&amp;IF(AI81&lt;&gt;"","+"&amp;AI81,"")&amp;IF(AJ81&lt;&gt;"","+"&amp;AJ81,"")&amp;IF(AK81&lt;&gt;"","+"&amp;AK81,""),"+SZ","")</f>
        <v>IAAA</v>
      </c>
      <c r="AQ81" s="22" t="str">
        <f aca="false">IF(Z81&lt;&gt;"","AOFF_"&amp;AL81&amp;REPT(" ",AQ$1-LEN(AL81)),"")</f>
        <v>AOFF_I</v>
      </c>
      <c r="AR81" s="22" t="str">
        <f aca="false">IF(AA81&lt;&gt;"","AOFF_"&amp;AM81&amp;REPT(" ",AR$1-LEN(AM81)),"")</f>
        <v>AOFF_IA</v>
      </c>
      <c r="AS81" s="22" t="str">
        <f aca="false">IF(AB81&lt;&gt;"","AOFF_"&amp;AN81&amp;REPT(" ",AS$1-LEN(AN81)),"")</f>
        <v>AOFF_IAA</v>
      </c>
      <c r="AT81" s="22" t="str">
        <f aca="false">IF(AC81&lt;&gt;"","AOFF_"&amp;AO81&amp;REPT(" ",AT$1-LEN(AO81)),"")</f>
        <v/>
      </c>
      <c r="AU81" s="22" t="str">
        <f aca="false">"ISIZ_"&amp;AP81&amp;REPT(" ",$AU$1-LEN(AP81))</f>
        <v>ISIZ_IAAA </v>
      </c>
      <c r="AV81" s="26" t="n">
        <f aca="false">IF(Z81&lt;&gt;"",6,"")</f>
        <v>6</v>
      </c>
      <c r="AW81" s="26" t="n">
        <f aca="false">IF(AA81&lt;&gt;"",AV81+VLOOKUP(AH81,$BU$2:$BV$17,2,0),"")</f>
        <v>10</v>
      </c>
      <c r="AX81" s="26" t="n">
        <f aca="false">IF(AB81&lt;&gt;"",AW81+VLOOKUP(AI81,$BU$2:$BV$17,2,0),"")</f>
        <v>14</v>
      </c>
      <c r="AY81" s="26" t="str">
        <f aca="false">IF(AC81&lt;&gt;"",AX81+VLOOKUP(AJ81,$BU$2:$BV$17,2,0),"")</f>
        <v/>
      </c>
      <c r="AZ81" s="26" t="n">
        <f aca="false">6+IF(Z81&lt;&gt;"",VLOOKUP(AH81,$BU$2:$BV$17,2,0),0)+IF(AA81&lt;&gt;"",VLOOKUP(AI81,$BU$2:$BV$17,2,0),0)+IF(AB81&lt;&gt;"",VLOOKUP(AJ81,$BU$2:$BV$17,2,0),0)+IF(AC81&lt;&gt;"",VLOOKUP(AK81,$BU$2:$BV$17,2,0),0)</f>
        <v>18</v>
      </c>
      <c r="BA81" s="26" t="n">
        <f aca="false">IF(Z81&lt;&gt;"",10,"")</f>
        <v>10</v>
      </c>
      <c r="BB81" s="26" t="n">
        <f aca="false">IF(AA81&lt;&gt;"",BA81+VLOOKUP(AH81,$BU$2:$BW$17,3,0),"")</f>
        <v>18</v>
      </c>
      <c r="BC81" s="26" t="n">
        <f aca="false">IF(AB81&lt;&gt;"",BB81+VLOOKUP(AI81,$BU$2:$BW$17,3,0),"")</f>
        <v>26</v>
      </c>
      <c r="BD81" s="26" t="str">
        <f aca="false">IF(AC81&lt;&gt;"",BC81+VLOOKUP(AJ81,$BU$2:$BW$17,3,0),"")</f>
        <v/>
      </c>
      <c r="BE81" s="26" t="n">
        <f aca="false">10+IF(Z81&lt;&gt;"",VLOOKUP(AH81,$BU$2:$BW$17,3,0),0)+IF(AA81&lt;&gt;"",VLOOKUP(AI81,$BU$2:$BW$17,3,0),0)+IF(AB81&lt;&gt;"",VLOOKUP(AJ81,$BU$2:$BW$17,3,0),0)+IF(AC81&lt;&gt;"",VLOOKUP(AK81,$BU$2:$BW$17,3,0),0)</f>
        <v>34</v>
      </c>
      <c r="BF81" s="36" t="str">
        <f aca="false">IF(AV81&lt;&gt;"","#define "&amp;AQ81&amp;" "&amp;AV81&amp;"&lt;end&gt; ","")&amp;IF(AW81&lt;&gt;"","#define "&amp;AR81&amp;" "&amp;AW81&amp;"&lt;end&gt; ","")&amp;IF(AX81&lt;&gt;"","#define "&amp;AS81&amp;" "&amp;AX81&amp;"&lt;end&gt; ","")&amp;IF(AY81&lt;&gt;"","#define "&amp;AT81&amp;" "&amp;AY81&amp;"&lt;end&gt; ","")&amp;"#define "&amp;AU81&amp;" "&amp;AZ81&amp;"&lt;end&gt;"</f>
        <v>#define AOFF_I 6&lt;end&gt; #define AOFF_IA 10&lt;end&gt; #define AOFF_IAA 14&lt;end&gt; #define ISIZ_IAAA  18&lt;end&gt;</v>
      </c>
      <c r="BG81" s="36" t="str">
        <f aca="false">IF(BA81&lt;&gt;"","#define "&amp;AQ81&amp;" "&amp;BA81&amp;"&lt;end&gt; ","")&amp;IF(BB81&lt;&gt;"","#define "&amp;AR81&amp;" "&amp;BB81&amp;"&lt;end&gt; ","")&amp;IF(BC81&lt;&gt;"","#define "&amp;AS81&amp;" "&amp;BC81&amp;"&lt;end&gt; ","")&amp;IF(BD81&lt;&gt;"","#define "&amp;AT81&amp;" "&amp;BD81&amp;"&lt;end&gt; ","")&amp;"#define "&amp;AU81&amp;" "&amp;BE81&amp;"&lt;end&gt;"</f>
        <v>#define AOFF_I 10&lt;end&gt; #define AOFF_IA 18&lt;end&gt; #define AOFF_IAA 26&lt;end&gt; #define ISIZ_IAAA  34&lt;end&gt;</v>
      </c>
      <c r="BH81" s="22" t="str">
        <f aca="false">"INSTDECODE_"&amp;D81&amp;IF(D81&lt;&gt;0,"_"&amp;CONCATENATE(Z81,AA81,AB81,AC81)&amp;"_"&amp;CONCATENATE(AD81,AE81,AF81,AG81),"")</f>
        <v>INSTDECODE_3_BWW_AAA</v>
      </c>
      <c r="BI81" s="22" t="n">
        <f aca="false">LEN(BH81)</f>
        <v>20</v>
      </c>
      <c r="BJ81" s="22" t="str">
        <f aca="false">IF(Z81&lt;&gt;"","DECODE_"&amp;VLOOKUP(AD81,$CC:$CD,2,0)&amp;"("&amp;BJ$2&amp;","&amp;IF(K81="MR","REF",VLOOKUP(F81,$BR:$BS,2,0))&amp;",Cpu"&amp;PROPER(IF(K81="MR","REF",VLOOKUP(F81,$BR:$BS,2,0)))&amp;","&amp;AQ81&amp;"); ", "")</f>
        <v>DECODE_ADR(1,BOL,CpuBol,AOFF_I); </v>
      </c>
      <c r="BK81" s="22" t="str">
        <f aca="false">IF(AA81&lt;&gt;"","DECODE_"&amp;VLOOKUP(AE81,$CC:$CD,2,0)&amp;"("&amp;BK$2&amp;","&amp;IF(L81="MR","REF",VLOOKUP(G81,$BR:$BS,2,0))&amp;",Cpu"&amp;PROPER(IF(L81="MR","REF",VLOOKUP(G81,$BR:$BS,2,0)))&amp;","&amp;AR81&amp;"); ", "")</f>
        <v>DECODE_ADR(2,SHR,CpuShr,AOFF_IA); </v>
      </c>
      <c r="BL81" s="22" t="str">
        <f aca="false">IF(AB81&lt;&gt;"","DECODE_"&amp;VLOOKUP(AF81,$CC:$CD,2,0)&amp;"("&amp;BL$2&amp;","&amp;IF(M81="MR","REF",VLOOKUP(H81,$BR:$BS,2,0))&amp;",Cpu"&amp;PROPER(IF(M81="MR","REF",VLOOKUP(H81,$BR:$BS,2,0)))&amp;","&amp;AS81&amp;"); ", "")</f>
        <v>DECODE_ADR(3,SHR,CpuShr,AOFF_IAA); </v>
      </c>
      <c r="BM81" s="22" t="str">
        <f aca="false">IF(AC81&lt;&gt;"","DECODE_"&amp;VLOOKUP(AG81,$CC:$CD,2,0)&amp;"("&amp;BM$2&amp;","&amp;IF(N81="MR","REF",VLOOKUP(I81,$BR:$BS,2,0))&amp;",Cpu"&amp;PROPER(IF(N81="MR","REF",VLOOKUP(I81,$BR:$BS,2,0)))&amp;","&amp;AT81&amp;"); ", "")</f>
        <v/>
      </c>
      <c r="BN81" s="22" t="str">
        <f aca="false">IF(ISERROR(VLOOKUP(BO81,BO$2:BO80,1,0))=0,"X","")</f>
        <v/>
      </c>
      <c r="BO81" s="22" t="str">
        <f aca="false">SUBSTITUTE("#define "&amp;BH81&amp;REPT(" ",28-LEN(BH81))&amp;BJ81&amp;BK81&amp;BL81&amp;BM81,"%","D")</f>
        <v>#define INSTDECODE_3_BWW_AAA        DECODE_ADR(1,BOL,CpuBol,AOFF_I); DECODE_ADR(2,SHR,CpuShr,AOFF_IA); DECODE_ADR(3,SHR,CpuShr,AOFF_IAA); </v>
      </c>
      <c r="BP81" s="22" t="str">
        <f aca="false">"#define "&amp;SUBSTITUTE(BH81,"INSTDECODE_",IF(P81="X","JMP_","")&amp;IF(Q81="X","CONST_","")&amp;"INSTEND_")&amp;IF(Q81="X",REPT(" ",20-LEN(BH81)),IF(P81="X",REPT(" ",22-LEN(BH81)),REPT(" ",26-LEN(BH81))))&amp;" "&amp;IF(P81="X","","IP+="&amp;TRIM(AU81)&amp;"; "&amp;REPT(" ",10-LEN(TRIM(AU81))))&amp;IF(Q81="X","CONST_INST_DISPATCH;","PROG_INST_DISPATCH;")</f>
        <v>#define INSTEND_3_BWW_AAA       IP+=ISIZ_IAAA;  PROG_INST_DISPATCH;</v>
      </c>
      <c r="BQ81" s="22" t="str">
        <f aca="false">""</f>
        <v/>
      </c>
    </row>
    <row r="82" customFormat="false" ht="15.95" hidden="false" customHeight="true" outlineLevel="0" collapsed="false">
      <c r="A82" s="22" t="s">
        <v>583</v>
      </c>
      <c r="B82" s="22" t="s">
        <v>272</v>
      </c>
      <c r="C82" s="26" t="s">
        <v>29</v>
      </c>
      <c r="D82" s="27" t="n">
        <f aca="false">4-COUNTIF(F82:I82,".")</f>
        <v>3</v>
      </c>
      <c r="E82" s="27" t="str">
        <f aca="false">IF(ISERROR(SEARCH("Z",F82&amp;G82&amp;H82&amp;I82))=0,"X","-")</f>
        <v>-</v>
      </c>
      <c r="F82" s="26" t="s">
        <v>456</v>
      </c>
      <c r="G82" s="26" t="s">
        <v>470</v>
      </c>
      <c r="H82" s="26" t="s">
        <v>470</v>
      </c>
      <c r="I82" s="26" t="s">
        <v>28</v>
      </c>
      <c r="J82" s="27" t="str">
        <f aca="false">IF(OR(ISERROR(SEARCH(MID($J$2,1,1),F82&amp;G82&amp;H82&amp;I82))=0,ISERROR(SEARCH(MID($J$2,2,1),F82&amp;G82&amp;H82&amp;I82))=0),"X","-")</f>
        <v>-</v>
      </c>
      <c r="K82" s="26" t="s">
        <v>453</v>
      </c>
      <c r="L82" s="26" t="s">
        <v>453</v>
      </c>
      <c r="M82" s="26" t="s">
        <v>453</v>
      </c>
      <c r="N82" s="26" t="s">
        <v>28</v>
      </c>
      <c r="O82" s="28" t="str">
        <f aca="false">IF(OR(K82=$O$2,L82=$O$2,M82=$O$2,N82=$O$2),"X","-")</f>
        <v>-</v>
      </c>
      <c r="R82" s="22" t="s">
        <v>587</v>
      </c>
      <c r="S82" s="22" t="s">
        <v>9</v>
      </c>
      <c r="T82" s="22" t="s">
        <v>455</v>
      </c>
      <c r="U82" s="22" t="s">
        <v>455</v>
      </c>
      <c r="W82" s="30" t="str">
        <f aca="false">SUBSTITUTE(SUBSTITUTE(IF(AND(F82="%",K82&lt;&gt;"AD",K82&lt;&gt;"MR"),"Error1","Ok")&amp;" "&amp;IF(AND(G82="%",L82&lt;&gt;"AD",L82&lt;&gt;"MR"),"Error2","Ok")&amp;" "&amp;IF(AND(H82="%",M82&lt;&gt;"AD",M82&lt;&gt;"MR"),"Error3","Ok")&amp;" "&amp;IF(AND(I82="%",N82&lt;&gt;"AD",N82&lt;&gt;"MR"),"Error4","Ok"),"Ok Ok Ok Ok","Passed"),"Ok","")</f>
        <v>Passed</v>
      </c>
      <c r="X82" s="28" t="str">
        <f aca="false">IF(W82&lt;&gt;"Passed","--- Error ---",SUBSTITUTE(SUBSTITUTE(SUBSTITUTE(SUBSTITUTE(SUBSTITUTE(SUBSTITUTE(SUBSTITUTE(SUBSTITUTE(SUBSTITUTE(SUBSTITUTE(SUBSTITUTE(SUBSTITUTE(SUBSTITUTE(SUBSTITUTE(SUBSTITUTE(SUBSTITUTE(SUBSTITUTE(SUBSTITUTE($X$1, "&lt;mnemonic&gt;",""""&amp;B82&amp;""""&amp;REPT(" ",5-LEN(B82))), "&lt;argnr&gt;",D82), "&lt;type1&gt;",VLOOKUP(F82,BR:BZ,9,0)), "&lt;type2&gt;",VLOOKUP(G82,BR:BZ,9,0)), "&lt;type3&gt;",VLOOKUP(H82,BR:BZ,9,0)), "&lt;type4&gt;",VLOOKUP(I82,BR:BZ,9,0)), "&lt;mode1&gt;",VLOOKUP(K82, CB:CG,6,0)),"&lt;mode2&gt;",VLOOKUP(L82,CB:CG,6,0)),"&lt;mode3&gt;",VLOOKUP(M82,CB:CG,6,0)),"&lt;mode4&gt;",VLOOKUP(N82,CB:CG,6,0)), "."," "), "&lt;desc&gt;",R82), "&lt;size&gt;",AU82), "&lt;comma&gt;",IF(B83=""," ",",")),"&lt;off1&gt;",IF(AQ82&lt;&gt;"",AQ82,"0"&amp;REPT(" ",5+AQ$1-1))),"&lt;off2&gt;",IF(AR82&lt;&gt;"",AR82,"0"&amp;REPT(" ",5+AR$1-1))),"&lt;off3&gt;",IF(AS82&lt;&gt;"",AS82,"0"&amp;REPT(" ",5+AS$1-1))),"&lt;off4&gt;",IF(AT82&lt;&gt;"",AT82,"0"&amp;REPT(" ",5+AT$1-1))))</f>
        <v>{ "LESi" ,3, ISIZ_IAAA , {CpuDataType::Boolean  ,CpuDataType::Integer  ,CpuDataType::Integer  ,(CpuDataType)0        }, {_AmdAddr,_AmdAddr,_AmdAddr,_AmdNull}, {AOFF_I,AOFF_IA,AOFF_IAA,0        } }, //Less (Integer)</v>
      </c>
      <c r="Y82" s="31" t="s">
        <v>28</v>
      </c>
      <c r="Z82" s="22" t="str">
        <f aca="false">IF(F82&lt;&gt;".",IF(K82="MR","R",VLOOKUP(F82,$BR:$BT,3,0)),"")</f>
        <v>B</v>
      </c>
      <c r="AA82" s="22" t="str">
        <f aca="false">IF(G82&lt;&gt;".",IF(L82="MR","R",VLOOKUP(G82,$BR:$BT,3,0)),"")</f>
        <v>I</v>
      </c>
      <c r="AB82" s="22" t="str">
        <f aca="false">IF(H82&lt;&gt;".",IF(M82="MR","R",VLOOKUP(H82,$BR:$BT,3,0)),"")</f>
        <v>I</v>
      </c>
      <c r="AC82" s="22" t="str">
        <f aca="false">IF(I82&lt;&gt;".",IF(N82="MR","R",VLOOKUP(I82,$BR:$BT,3,0)),"")</f>
        <v/>
      </c>
      <c r="AD82" s="22" t="str">
        <f aca="false">IF(F82&lt;&gt;".",VLOOKUP(K82,$CB:$CC,2,0),"")</f>
        <v>A</v>
      </c>
      <c r="AE82" s="22" t="str">
        <f aca="false">IF(G82&lt;&gt;".",VLOOKUP(L82,$CB:$CC,2,0),"")</f>
        <v>A</v>
      </c>
      <c r="AF82" s="22" t="str">
        <f aca="false">IF(H82&lt;&gt;".",VLOOKUP(M82,$CB:$CC,2,0),"")</f>
        <v>A</v>
      </c>
      <c r="AG82" s="22" t="str">
        <f aca="false">IF(I82&lt;&gt;".",VLOOKUP(N82,$CB:$CC,2,0),"")</f>
        <v/>
      </c>
      <c r="AH82" s="22" t="str">
        <f aca="false">IF(AD82&lt;&gt;"",IF(OR(AD82="A",AD82="I"),"SZA",VLOOKUP(Z82,$BT$3:$BU$16,2,0)),"")</f>
        <v>SZA</v>
      </c>
      <c r="AI82" s="22" t="str">
        <f aca="false">IF(AE82&lt;&gt;"",IF(OR(AE82="A",AE82="I"),"SZA",VLOOKUP(AA82,$BT$3:$BU$16,2,0)),"")</f>
        <v>SZA</v>
      </c>
      <c r="AJ82" s="22" t="str">
        <f aca="false">IF(AF82&lt;&gt;"",IF(OR(AF82="A",AF82="I"),"SZA",VLOOKUP(AB82,$BT$3:$BU$16,2,0)),"")</f>
        <v>SZA</v>
      </c>
      <c r="AK82" s="22" t="str">
        <f aca="false">IF(AG82&lt;&gt;"",IF(OR(AG82="A",AG82="I"),"SZA",VLOOKUP(AC82,$BT$3:$BU$16,2,0)),"")</f>
        <v/>
      </c>
      <c r="AL82" s="22" t="str">
        <f aca="false">IF(AD82&lt;&gt;"","I","")</f>
        <v>I</v>
      </c>
      <c r="AM82" s="22" t="str">
        <f aca="false">SUBSTITUTE(IF(AE82&lt;&gt;"",AL82&amp;"+"&amp;AH82,""),"+SZ","")</f>
        <v>IA</v>
      </c>
      <c r="AN82" s="22" t="str">
        <f aca="false">SUBSTITUTE(IF(AF82&lt;&gt;"",AM82&amp;"+"&amp;AI82,""),"+SZ","")</f>
        <v>IAA</v>
      </c>
      <c r="AO82" s="22" t="str">
        <f aca="false">SUBSTITUTE(IF(AG82&lt;&gt;"",AN82&amp;"+"&amp;AJ82,""),"+SZ","")</f>
        <v/>
      </c>
      <c r="AP82" s="22" t="str">
        <f aca="false">SUBSTITUTE("I"&amp;IF(AH82&lt;&gt;"","+"&amp;AH82,"")&amp;IF(AI82&lt;&gt;"","+"&amp;AI82,"")&amp;IF(AJ82&lt;&gt;"","+"&amp;AJ82,"")&amp;IF(AK82&lt;&gt;"","+"&amp;AK82,""),"+SZ","")</f>
        <v>IAAA</v>
      </c>
      <c r="AQ82" s="22" t="str">
        <f aca="false">IF(Z82&lt;&gt;"","AOFF_"&amp;AL82&amp;REPT(" ",AQ$1-LEN(AL82)),"")</f>
        <v>AOFF_I</v>
      </c>
      <c r="AR82" s="22" t="str">
        <f aca="false">IF(AA82&lt;&gt;"","AOFF_"&amp;AM82&amp;REPT(" ",AR$1-LEN(AM82)),"")</f>
        <v>AOFF_IA</v>
      </c>
      <c r="AS82" s="22" t="str">
        <f aca="false">IF(AB82&lt;&gt;"","AOFF_"&amp;AN82&amp;REPT(" ",AS$1-LEN(AN82)),"")</f>
        <v>AOFF_IAA</v>
      </c>
      <c r="AT82" s="22" t="str">
        <f aca="false">IF(AC82&lt;&gt;"","AOFF_"&amp;AO82&amp;REPT(" ",AT$1-LEN(AO82)),"")</f>
        <v/>
      </c>
      <c r="AU82" s="22" t="str">
        <f aca="false">"ISIZ_"&amp;AP82&amp;REPT(" ",$AU$1-LEN(AP82))</f>
        <v>ISIZ_IAAA </v>
      </c>
      <c r="AV82" s="26" t="n">
        <f aca="false">IF(Z82&lt;&gt;"",6,"")</f>
        <v>6</v>
      </c>
      <c r="AW82" s="26" t="n">
        <f aca="false">IF(AA82&lt;&gt;"",AV82+VLOOKUP(AH82,$BU$2:$BV$17,2,0),"")</f>
        <v>10</v>
      </c>
      <c r="AX82" s="26" t="n">
        <f aca="false">IF(AB82&lt;&gt;"",AW82+VLOOKUP(AI82,$BU$2:$BV$17,2,0),"")</f>
        <v>14</v>
      </c>
      <c r="AY82" s="26" t="str">
        <f aca="false">IF(AC82&lt;&gt;"",AX82+VLOOKUP(AJ82,$BU$2:$BV$17,2,0),"")</f>
        <v/>
      </c>
      <c r="AZ82" s="26" t="n">
        <f aca="false">6+IF(Z82&lt;&gt;"",VLOOKUP(AH82,$BU$2:$BV$17,2,0),0)+IF(AA82&lt;&gt;"",VLOOKUP(AI82,$BU$2:$BV$17,2,0),0)+IF(AB82&lt;&gt;"",VLOOKUP(AJ82,$BU$2:$BV$17,2,0),0)+IF(AC82&lt;&gt;"",VLOOKUP(AK82,$BU$2:$BV$17,2,0),0)</f>
        <v>18</v>
      </c>
      <c r="BA82" s="26" t="n">
        <f aca="false">IF(Z82&lt;&gt;"",10,"")</f>
        <v>10</v>
      </c>
      <c r="BB82" s="26" t="n">
        <f aca="false">IF(AA82&lt;&gt;"",BA82+VLOOKUP(AH82,$BU$2:$BW$17,3,0),"")</f>
        <v>18</v>
      </c>
      <c r="BC82" s="26" t="n">
        <f aca="false">IF(AB82&lt;&gt;"",BB82+VLOOKUP(AI82,$BU$2:$BW$17,3,0),"")</f>
        <v>26</v>
      </c>
      <c r="BD82" s="26" t="str">
        <f aca="false">IF(AC82&lt;&gt;"",BC82+VLOOKUP(AJ82,$BU$2:$BW$17,3,0),"")</f>
        <v/>
      </c>
      <c r="BE82" s="26" t="n">
        <f aca="false">10+IF(Z82&lt;&gt;"",VLOOKUP(AH82,$BU$2:$BW$17,3,0),0)+IF(AA82&lt;&gt;"",VLOOKUP(AI82,$BU$2:$BW$17,3,0),0)+IF(AB82&lt;&gt;"",VLOOKUP(AJ82,$BU$2:$BW$17,3,0),0)+IF(AC82&lt;&gt;"",VLOOKUP(AK82,$BU$2:$BW$17,3,0),0)</f>
        <v>34</v>
      </c>
      <c r="BF82" s="36" t="str">
        <f aca="false">IF(AV82&lt;&gt;"","#define "&amp;AQ82&amp;" "&amp;AV82&amp;"&lt;end&gt; ","")&amp;IF(AW82&lt;&gt;"","#define "&amp;AR82&amp;" "&amp;AW82&amp;"&lt;end&gt; ","")&amp;IF(AX82&lt;&gt;"","#define "&amp;AS82&amp;" "&amp;AX82&amp;"&lt;end&gt; ","")&amp;IF(AY82&lt;&gt;"","#define "&amp;AT82&amp;" "&amp;AY82&amp;"&lt;end&gt; ","")&amp;"#define "&amp;AU82&amp;" "&amp;AZ82&amp;"&lt;end&gt;"</f>
        <v>#define AOFF_I 6&lt;end&gt; #define AOFF_IA 10&lt;end&gt; #define AOFF_IAA 14&lt;end&gt; #define ISIZ_IAAA  18&lt;end&gt;</v>
      </c>
      <c r="BG82" s="36" t="str">
        <f aca="false">IF(BA82&lt;&gt;"","#define "&amp;AQ82&amp;" "&amp;BA82&amp;"&lt;end&gt; ","")&amp;IF(BB82&lt;&gt;"","#define "&amp;AR82&amp;" "&amp;BB82&amp;"&lt;end&gt; ","")&amp;IF(BC82&lt;&gt;"","#define "&amp;AS82&amp;" "&amp;BC82&amp;"&lt;end&gt; ","")&amp;IF(BD82&lt;&gt;"","#define "&amp;AT82&amp;" "&amp;BD82&amp;"&lt;end&gt; ","")&amp;"#define "&amp;AU82&amp;" "&amp;BE82&amp;"&lt;end&gt;"</f>
        <v>#define AOFF_I 10&lt;end&gt; #define AOFF_IA 18&lt;end&gt; #define AOFF_IAA 26&lt;end&gt; #define ISIZ_IAAA  34&lt;end&gt;</v>
      </c>
      <c r="BH82" s="22" t="str">
        <f aca="false">"INSTDECODE_"&amp;D82&amp;IF(D82&lt;&gt;0,"_"&amp;CONCATENATE(Z82,AA82,AB82,AC82)&amp;"_"&amp;CONCATENATE(AD82,AE82,AF82,AG82),"")</f>
        <v>INSTDECODE_3_BII_AAA</v>
      </c>
      <c r="BI82" s="22" t="n">
        <f aca="false">LEN(BH82)</f>
        <v>20</v>
      </c>
      <c r="BJ82" s="22" t="str">
        <f aca="false">IF(Z82&lt;&gt;"","DECODE_"&amp;VLOOKUP(AD82,$CC:$CD,2,0)&amp;"("&amp;BJ$2&amp;","&amp;IF(K82="MR","REF",VLOOKUP(F82,$BR:$BS,2,0))&amp;",Cpu"&amp;PROPER(IF(K82="MR","REF",VLOOKUP(F82,$BR:$BS,2,0)))&amp;","&amp;AQ82&amp;"); ", "")</f>
        <v>DECODE_ADR(1,BOL,CpuBol,AOFF_I); </v>
      </c>
      <c r="BK82" s="22" t="str">
        <f aca="false">IF(AA82&lt;&gt;"","DECODE_"&amp;VLOOKUP(AE82,$CC:$CD,2,0)&amp;"("&amp;BK$2&amp;","&amp;IF(L82="MR","REF",VLOOKUP(G82,$BR:$BS,2,0))&amp;",Cpu"&amp;PROPER(IF(L82="MR","REF",VLOOKUP(G82,$BR:$BS,2,0)))&amp;","&amp;AR82&amp;"); ", "")</f>
        <v>DECODE_ADR(2,INT,CpuInt,AOFF_IA); </v>
      </c>
      <c r="BL82" s="22" t="str">
        <f aca="false">IF(AB82&lt;&gt;"","DECODE_"&amp;VLOOKUP(AF82,$CC:$CD,2,0)&amp;"("&amp;BL$2&amp;","&amp;IF(M82="MR","REF",VLOOKUP(H82,$BR:$BS,2,0))&amp;",Cpu"&amp;PROPER(IF(M82="MR","REF",VLOOKUP(H82,$BR:$BS,2,0)))&amp;","&amp;AS82&amp;"); ", "")</f>
        <v>DECODE_ADR(3,INT,CpuInt,AOFF_IAA); </v>
      </c>
      <c r="BM82" s="22" t="str">
        <f aca="false">IF(AC82&lt;&gt;"","DECODE_"&amp;VLOOKUP(AG82,$CC:$CD,2,0)&amp;"("&amp;BM$2&amp;","&amp;IF(N82="MR","REF",VLOOKUP(I82,$BR:$BS,2,0))&amp;",Cpu"&amp;PROPER(IF(N82="MR","REF",VLOOKUP(I82,$BR:$BS,2,0)))&amp;","&amp;AT82&amp;"); ", "")</f>
        <v/>
      </c>
      <c r="BN82" s="22" t="str">
        <f aca="false">IF(ISERROR(VLOOKUP(BO82,BO$2:BO81,1,0))=0,"X","")</f>
        <v/>
      </c>
      <c r="BO82" s="22" t="str">
        <f aca="false">SUBSTITUTE("#define "&amp;BH82&amp;REPT(" ",28-LEN(BH82))&amp;BJ82&amp;BK82&amp;BL82&amp;BM82,"%","D")</f>
        <v>#define INSTDECODE_3_BII_AAA        DECODE_ADR(1,BOL,CpuBol,AOFF_I); DECODE_ADR(2,INT,CpuInt,AOFF_IA); DECODE_ADR(3,INT,CpuInt,AOFF_IAA); </v>
      </c>
      <c r="BP82" s="22" t="str">
        <f aca="false">"#define "&amp;SUBSTITUTE(BH82,"INSTDECODE_",IF(P82="X","JMP_","")&amp;IF(Q82="X","CONST_","")&amp;"INSTEND_")&amp;IF(Q82="X",REPT(" ",20-LEN(BH82)),IF(P82="X",REPT(" ",22-LEN(BH82)),REPT(" ",26-LEN(BH82))))&amp;" "&amp;IF(P82="X","","IP+="&amp;TRIM(AU82)&amp;"; "&amp;REPT(" ",10-LEN(TRIM(AU82))))&amp;IF(Q82="X","CONST_INST_DISPATCH;","PROG_INST_DISPATCH;")</f>
        <v>#define INSTEND_3_BII_AAA       IP+=ISIZ_IAAA;  PROG_INST_DISPATCH;</v>
      </c>
      <c r="BQ82" s="22" t="str">
        <f aca="false">""</f>
        <v/>
      </c>
    </row>
    <row r="83" customFormat="false" ht="15.95" hidden="false" customHeight="true" outlineLevel="0" collapsed="false">
      <c r="A83" s="22" t="s">
        <v>583</v>
      </c>
      <c r="B83" s="22" t="s">
        <v>273</v>
      </c>
      <c r="C83" s="26" t="s">
        <v>29</v>
      </c>
      <c r="D83" s="27" t="n">
        <f aca="false">4-COUNTIF(F83:I83,".")</f>
        <v>3</v>
      </c>
      <c r="E83" s="27" t="str">
        <f aca="false">IF(ISERROR(SEARCH("Z",F83&amp;G83&amp;H83&amp;I83))=0,"X","-")</f>
        <v>-</v>
      </c>
      <c r="F83" s="26" t="s">
        <v>456</v>
      </c>
      <c r="G83" s="26" t="s">
        <v>474</v>
      </c>
      <c r="H83" s="26" t="s">
        <v>474</v>
      </c>
      <c r="I83" s="26" t="s">
        <v>28</v>
      </c>
      <c r="J83" s="27" t="str">
        <f aca="false">IF(OR(ISERROR(SEARCH(MID($J$2,1,1),F83&amp;G83&amp;H83&amp;I83))=0,ISERROR(SEARCH(MID($J$2,2,1),F83&amp;G83&amp;H83&amp;I83))=0),"X","-")</f>
        <v>-</v>
      </c>
      <c r="K83" s="26" t="s">
        <v>453</v>
      </c>
      <c r="L83" s="26" t="s">
        <v>453</v>
      </c>
      <c r="M83" s="26" t="s">
        <v>453</v>
      </c>
      <c r="N83" s="26" t="s">
        <v>28</v>
      </c>
      <c r="O83" s="28" t="str">
        <f aca="false">IF(OR(K83=$O$2,L83=$O$2,M83=$O$2,N83=$O$2),"X","-")</f>
        <v>-</v>
      </c>
      <c r="R83" s="22" t="s">
        <v>588</v>
      </c>
      <c r="S83" s="22" t="s">
        <v>9</v>
      </c>
      <c r="T83" s="22" t="s">
        <v>455</v>
      </c>
      <c r="U83" s="22" t="s">
        <v>455</v>
      </c>
      <c r="W83" s="30" t="str">
        <f aca="false">SUBSTITUTE(SUBSTITUTE(IF(AND(F83="%",K83&lt;&gt;"AD",K83&lt;&gt;"MR"),"Error1","Ok")&amp;" "&amp;IF(AND(G83="%",L83&lt;&gt;"AD",L83&lt;&gt;"MR"),"Error2","Ok")&amp;" "&amp;IF(AND(H83="%",M83&lt;&gt;"AD",M83&lt;&gt;"MR"),"Error3","Ok")&amp;" "&amp;IF(AND(I83="%",N83&lt;&gt;"AD",N83&lt;&gt;"MR"),"Error4","Ok"),"Ok Ok Ok Ok","Passed"),"Ok","")</f>
        <v>Passed</v>
      </c>
      <c r="X83" s="28" t="str">
        <f aca="false">IF(W83&lt;&gt;"Passed","--- Error ---",SUBSTITUTE(SUBSTITUTE(SUBSTITUTE(SUBSTITUTE(SUBSTITUTE(SUBSTITUTE(SUBSTITUTE(SUBSTITUTE(SUBSTITUTE(SUBSTITUTE(SUBSTITUTE(SUBSTITUTE(SUBSTITUTE(SUBSTITUTE(SUBSTITUTE(SUBSTITUTE(SUBSTITUTE(SUBSTITUTE($X$1, "&lt;mnemonic&gt;",""""&amp;B83&amp;""""&amp;REPT(" ",5-LEN(B83))), "&lt;argnr&gt;",D83), "&lt;type1&gt;",VLOOKUP(F83,BR:BZ,9,0)), "&lt;type2&gt;",VLOOKUP(G83,BR:BZ,9,0)), "&lt;type3&gt;",VLOOKUP(H83,BR:BZ,9,0)), "&lt;type4&gt;",VLOOKUP(I83,BR:BZ,9,0)), "&lt;mode1&gt;",VLOOKUP(K83, CB:CG,6,0)),"&lt;mode2&gt;",VLOOKUP(L83,CB:CG,6,0)),"&lt;mode3&gt;",VLOOKUP(M83,CB:CG,6,0)),"&lt;mode4&gt;",VLOOKUP(N83,CB:CG,6,0)), "."," "), "&lt;desc&gt;",R83), "&lt;size&gt;",AU83), "&lt;comma&gt;",IF(B84=""," ",",")),"&lt;off1&gt;",IF(AQ83&lt;&gt;"",AQ83,"0"&amp;REPT(" ",5+AQ$1-1))),"&lt;off2&gt;",IF(AR83&lt;&gt;"",AR83,"0"&amp;REPT(" ",5+AR$1-1))),"&lt;off3&gt;",IF(AS83&lt;&gt;"",AS83,"0"&amp;REPT(" ",5+AS$1-1))),"&lt;off4&gt;",IF(AT83&lt;&gt;"",AT83,"0"&amp;REPT(" ",5+AT$1-1))))</f>
        <v>{ "LESl" ,3, ISIZ_IAAA , {CpuDataType::Boolean  ,CpuDataType::Long     ,CpuDataType::Long     ,(CpuDataType)0        }, {_AmdAddr,_AmdAddr,_AmdAddr,_AmdNull}, {AOFF_I,AOFF_IA,AOFF_IAA,0        } }, //Less (Long)</v>
      </c>
      <c r="Y83" s="31" t="s">
        <v>28</v>
      </c>
      <c r="Z83" s="22" t="str">
        <f aca="false">IF(F83&lt;&gt;".",IF(K83="MR","R",VLOOKUP(F83,$BR:$BT,3,0)),"")</f>
        <v>B</v>
      </c>
      <c r="AA83" s="22" t="str">
        <f aca="false">IF(G83&lt;&gt;".",IF(L83="MR","R",VLOOKUP(G83,$BR:$BT,3,0)),"")</f>
        <v>L</v>
      </c>
      <c r="AB83" s="22" t="str">
        <f aca="false">IF(H83&lt;&gt;".",IF(M83="MR","R",VLOOKUP(H83,$BR:$BT,3,0)),"")</f>
        <v>L</v>
      </c>
      <c r="AC83" s="22" t="str">
        <f aca="false">IF(I83&lt;&gt;".",IF(N83="MR","R",VLOOKUP(I83,$BR:$BT,3,0)),"")</f>
        <v/>
      </c>
      <c r="AD83" s="22" t="str">
        <f aca="false">IF(F83&lt;&gt;".",VLOOKUP(K83,$CB:$CC,2,0),"")</f>
        <v>A</v>
      </c>
      <c r="AE83" s="22" t="str">
        <f aca="false">IF(G83&lt;&gt;".",VLOOKUP(L83,$CB:$CC,2,0),"")</f>
        <v>A</v>
      </c>
      <c r="AF83" s="22" t="str">
        <f aca="false">IF(H83&lt;&gt;".",VLOOKUP(M83,$CB:$CC,2,0),"")</f>
        <v>A</v>
      </c>
      <c r="AG83" s="22" t="str">
        <f aca="false">IF(I83&lt;&gt;".",VLOOKUP(N83,$CB:$CC,2,0),"")</f>
        <v/>
      </c>
      <c r="AH83" s="22" t="str">
        <f aca="false">IF(AD83&lt;&gt;"",IF(OR(AD83="A",AD83="I"),"SZA",VLOOKUP(Z83,$BT$3:$BU$16,2,0)),"")</f>
        <v>SZA</v>
      </c>
      <c r="AI83" s="22" t="str">
        <f aca="false">IF(AE83&lt;&gt;"",IF(OR(AE83="A",AE83="I"),"SZA",VLOOKUP(AA83,$BT$3:$BU$16,2,0)),"")</f>
        <v>SZA</v>
      </c>
      <c r="AJ83" s="22" t="str">
        <f aca="false">IF(AF83&lt;&gt;"",IF(OR(AF83="A",AF83="I"),"SZA",VLOOKUP(AB83,$BT$3:$BU$16,2,0)),"")</f>
        <v>SZA</v>
      </c>
      <c r="AK83" s="22" t="str">
        <f aca="false">IF(AG83&lt;&gt;"",IF(OR(AG83="A",AG83="I"),"SZA",VLOOKUP(AC83,$BT$3:$BU$16,2,0)),"")</f>
        <v/>
      </c>
      <c r="AL83" s="22" t="str">
        <f aca="false">IF(AD83&lt;&gt;"","I","")</f>
        <v>I</v>
      </c>
      <c r="AM83" s="22" t="str">
        <f aca="false">SUBSTITUTE(IF(AE83&lt;&gt;"",AL83&amp;"+"&amp;AH83,""),"+SZ","")</f>
        <v>IA</v>
      </c>
      <c r="AN83" s="22" t="str">
        <f aca="false">SUBSTITUTE(IF(AF83&lt;&gt;"",AM83&amp;"+"&amp;AI83,""),"+SZ","")</f>
        <v>IAA</v>
      </c>
      <c r="AO83" s="22" t="str">
        <f aca="false">SUBSTITUTE(IF(AG83&lt;&gt;"",AN83&amp;"+"&amp;AJ83,""),"+SZ","")</f>
        <v/>
      </c>
      <c r="AP83" s="22" t="str">
        <f aca="false">SUBSTITUTE("I"&amp;IF(AH83&lt;&gt;"","+"&amp;AH83,"")&amp;IF(AI83&lt;&gt;"","+"&amp;AI83,"")&amp;IF(AJ83&lt;&gt;"","+"&amp;AJ83,"")&amp;IF(AK83&lt;&gt;"","+"&amp;AK83,""),"+SZ","")</f>
        <v>IAAA</v>
      </c>
      <c r="AQ83" s="22" t="str">
        <f aca="false">IF(Z83&lt;&gt;"","AOFF_"&amp;AL83&amp;REPT(" ",AQ$1-LEN(AL83)),"")</f>
        <v>AOFF_I</v>
      </c>
      <c r="AR83" s="22" t="str">
        <f aca="false">IF(AA83&lt;&gt;"","AOFF_"&amp;AM83&amp;REPT(" ",AR$1-LEN(AM83)),"")</f>
        <v>AOFF_IA</v>
      </c>
      <c r="AS83" s="22" t="str">
        <f aca="false">IF(AB83&lt;&gt;"","AOFF_"&amp;AN83&amp;REPT(" ",AS$1-LEN(AN83)),"")</f>
        <v>AOFF_IAA</v>
      </c>
      <c r="AT83" s="22" t="str">
        <f aca="false">IF(AC83&lt;&gt;"","AOFF_"&amp;AO83&amp;REPT(" ",AT$1-LEN(AO83)),"")</f>
        <v/>
      </c>
      <c r="AU83" s="22" t="str">
        <f aca="false">"ISIZ_"&amp;AP83&amp;REPT(" ",$AU$1-LEN(AP83))</f>
        <v>ISIZ_IAAA </v>
      </c>
      <c r="AV83" s="26" t="n">
        <f aca="false">IF(Z83&lt;&gt;"",6,"")</f>
        <v>6</v>
      </c>
      <c r="AW83" s="26" t="n">
        <f aca="false">IF(AA83&lt;&gt;"",AV83+VLOOKUP(AH83,$BU$2:$BV$17,2,0),"")</f>
        <v>10</v>
      </c>
      <c r="AX83" s="26" t="n">
        <f aca="false">IF(AB83&lt;&gt;"",AW83+VLOOKUP(AI83,$BU$2:$BV$17,2,0),"")</f>
        <v>14</v>
      </c>
      <c r="AY83" s="26" t="str">
        <f aca="false">IF(AC83&lt;&gt;"",AX83+VLOOKUP(AJ83,$BU$2:$BV$17,2,0),"")</f>
        <v/>
      </c>
      <c r="AZ83" s="26" t="n">
        <f aca="false">6+IF(Z83&lt;&gt;"",VLOOKUP(AH83,$BU$2:$BV$17,2,0),0)+IF(AA83&lt;&gt;"",VLOOKUP(AI83,$BU$2:$BV$17,2,0),0)+IF(AB83&lt;&gt;"",VLOOKUP(AJ83,$BU$2:$BV$17,2,0),0)+IF(AC83&lt;&gt;"",VLOOKUP(AK83,$BU$2:$BV$17,2,0),0)</f>
        <v>18</v>
      </c>
      <c r="BA83" s="26" t="n">
        <f aca="false">IF(Z83&lt;&gt;"",10,"")</f>
        <v>10</v>
      </c>
      <c r="BB83" s="26" t="n">
        <f aca="false">IF(AA83&lt;&gt;"",BA83+VLOOKUP(AH83,$BU$2:$BW$17,3,0),"")</f>
        <v>18</v>
      </c>
      <c r="BC83" s="26" t="n">
        <f aca="false">IF(AB83&lt;&gt;"",BB83+VLOOKUP(AI83,$BU$2:$BW$17,3,0),"")</f>
        <v>26</v>
      </c>
      <c r="BD83" s="26" t="str">
        <f aca="false">IF(AC83&lt;&gt;"",BC83+VLOOKUP(AJ83,$BU$2:$BW$17,3,0),"")</f>
        <v/>
      </c>
      <c r="BE83" s="26" t="n">
        <f aca="false">10+IF(Z83&lt;&gt;"",VLOOKUP(AH83,$BU$2:$BW$17,3,0),0)+IF(AA83&lt;&gt;"",VLOOKUP(AI83,$BU$2:$BW$17,3,0),0)+IF(AB83&lt;&gt;"",VLOOKUP(AJ83,$BU$2:$BW$17,3,0),0)+IF(AC83&lt;&gt;"",VLOOKUP(AK83,$BU$2:$BW$17,3,0),0)</f>
        <v>34</v>
      </c>
      <c r="BF83" s="36" t="str">
        <f aca="false">IF(AV83&lt;&gt;"","#define "&amp;AQ83&amp;" "&amp;AV83&amp;"&lt;end&gt; ","")&amp;IF(AW83&lt;&gt;"","#define "&amp;AR83&amp;" "&amp;AW83&amp;"&lt;end&gt; ","")&amp;IF(AX83&lt;&gt;"","#define "&amp;AS83&amp;" "&amp;AX83&amp;"&lt;end&gt; ","")&amp;IF(AY83&lt;&gt;"","#define "&amp;AT83&amp;" "&amp;AY83&amp;"&lt;end&gt; ","")&amp;"#define "&amp;AU83&amp;" "&amp;AZ83&amp;"&lt;end&gt;"</f>
        <v>#define AOFF_I 6&lt;end&gt; #define AOFF_IA 10&lt;end&gt; #define AOFF_IAA 14&lt;end&gt; #define ISIZ_IAAA  18&lt;end&gt;</v>
      </c>
      <c r="BG83" s="36" t="str">
        <f aca="false">IF(BA83&lt;&gt;"","#define "&amp;AQ83&amp;" "&amp;BA83&amp;"&lt;end&gt; ","")&amp;IF(BB83&lt;&gt;"","#define "&amp;AR83&amp;" "&amp;BB83&amp;"&lt;end&gt; ","")&amp;IF(BC83&lt;&gt;"","#define "&amp;AS83&amp;" "&amp;BC83&amp;"&lt;end&gt; ","")&amp;IF(BD83&lt;&gt;"","#define "&amp;AT83&amp;" "&amp;BD83&amp;"&lt;end&gt; ","")&amp;"#define "&amp;AU83&amp;" "&amp;BE83&amp;"&lt;end&gt;"</f>
        <v>#define AOFF_I 10&lt;end&gt; #define AOFF_IA 18&lt;end&gt; #define AOFF_IAA 26&lt;end&gt; #define ISIZ_IAAA  34&lt;end&gt;</v>
      </c>
      <c r="BH83" s="22" t="str">
        <f aca="false">"INSTDECODE_"&amp;D83&amp;IF(D83&lt;&gt;0,"_"&amp;CONCATENATE(Z83,AA83,AB83,AC83)&amp;"_"&amp;CONCATENATE(AD83,AE83,AF83,AG83),"")</f>
        <v>INSTDECODE_3_BLL_AAA</v>
      </c>
      <c r="BI83" s="22" t="n">
        <f aca="false">LEN(BH83)</f>
        <v>20</v>
      </c>
      <c r="BJ83" s="22" t="str">
        <f aca="false">IF(Z83&lt;&gt;"","DECODE_"&amp;VLOOKUP(AD83,$CC:$CD,2,0)&amp;"("&amp;BJ$2&amp;","&amp;IF(K83="MR","REF",VLOOKUP(F83,$BR:$BS,2,0))&amp;",Cpu"&amp;PROPER(IF(K83="MR","REF",VLOOKUP(F83,$BR:$BS,2,0)))&amp;","&amp;AQ83&amp;"); ", "")</f>
        <v>DECODE_ADR(1,BOL,CpuBol,AOFF_I); </v>
      </c>
      <c r="BK83" s="22" t="str">
        <f aca="false">IF(AA83&lt;&gt;"","DECODE_"&amp;VLOOKUP(AE83,$CC:$CD,2,0)&amp;"("&amp;BK$2&amp;","&amp;IF(L83="MR","REF",VLOOKUP(G83,$BR:$BS,2,0))&amp;",Cpu"&amp;PROPER(IF(L83="MR","REF",VLOOKUP(G83,$BR:$BS,2,0)))&amp;","&amp;AR83&amp;"); ", "")</f>
        <v>DECODE_ADR(2,LON,CpuLon,AOFF_IA); </v>
      </c>
      <c r="BL83" s="22" t="str">
        <f aca="false">IF(AB83&lt;&gt;"","DECODE_"&amp;VLOOKUP(AF83,$CC:$CD,2,0)&amp;"("&amp;BL$2&amp;","&amp;IF(M83="MR","REF",VLOOKUP(H83,$BR:$BS,2,0))&amp;",Cpu"&amp;PROPER(IF(M83="MR","REF",VLOOKUP(H83,$BR:$BS,2,0)))&amp;","&amp;AS83&amp;"); ", "")</f>
        <v>DECODE_ADR(3,LON,CpuLon,AOFF_IAA); </v>
      </c>
      <c r="BM83" s="22" t="str">
        <f aca="false">IF(AC83&lt;&gt;"","DECODE_"&amp;VLOOKUP(AG83,$CC:$CD,2,0)&amp;"("&amp;BM$2&amp;","&amp;IF(N83="MR","REF",VLOOKUP(I83,$BR:$BS,2,0))&amp;",Cpu"&amp;PROPER(IF(N83="MR","REF",VLOOKUP(I83,$BR:$BS,2,0)))&amp;","&amp;AT83&amp;"); ", "")</f>
        <v/>
      </c>
      <c r="BN83" s="22" t="str">
        <f aca="false">IF(ISERROR(VLOOKUP(BO83,BO$2:BO82,1,0))=0,"X","")</f>
        <v/>
      </c>
      <c r="BO83" s="22" t="str">
        <f aca="false">SUBSTITUTE("#define "&amp;BH83&amp;REPT(" ",28-LEN(BH83))&amp;BJ83&amp;BK83&amp;BL83&amp;BM83,"%","D")</f>
        <v>#define INSTDECODE_3_BLL_AAA        DECODE_ADR(1,BOL,CpuBol,AOFF_I); DECODE_ADR(2,LON,CpuLon,AOFF_IA); DECODE_ADR(3,LON,CpuLon,AOFF_IAA); </v>
      </c>
      <c r="BP83" s="22" t="str">
        <f aca="false">"#define "&amp;SUBSTITUTE(BH83,"INSTDECODE_",IF(P83="X","JMP_","")&amp;IF(Q83="X","CONST_","")&amp;"INSTEND_")&amp;IF(Q83="X",REPT(" ",20-LEN(BH83)),IF(P83="X",REPT(" ",22-LEN(BH83)),REPT(" ",26-LEN(BH83))))&amp;" "&amp;IF(P83="X","","IP+="&amp;TRIM(AU83)&amp;"; "&amp;REPT(" ",10-LEN(TRIM(AU83))))&amp;IF(Q83="X","CONST_INST_DISPATCH;","PROG_INST_DISPATCH;")</f>
        <v>#define INSTEND_3_BLL_AAA       IP+=ISIZ_IAAA;  PROG_INST_DISPATCH;</v>
      </c>
      <c r="BQ83" s="22" t="str">
        <f aca="false">""</f>
        <v/>
      </c>
    </row>
    <row r="84" customFormat="false" ht="15.95" hidden="false" customHeight="true" outlineLevel="0" collapsed="false">
      <c r="A84" s="22" t="s">
        <v>583</v>
      </c>
      <c r="B84" s="22" t="s">
        <v>274</v>
      </c>
      <c r="C84" s="26" t="s">
        <v>29</v>
      </c>
      <c r="D84" s="27" t="n">
        <f aca="false">4-COUNTIF(F84:I84,".")</f>
        <v>3</v>
      </c>
      <c r="E84" s="27" t="str">
        <f aca="false">IF(ISERROR(SEARCH("Z",F84&amp;G84&amp;H84&amp;I84))=0,"X","-")</f>
        <v>-</v>
      </c>
      <c r="F84" s="26" t="s">
        <v>456</v>
      </c>
      <c r="G84" s="26" t="s">
        <v>478</v>
      </c>
      <c r="H84" s="26" t="s">
        <v>478</v>
      </c>
      <c r="I84" s="26" t="s">
        <v>28</v>
      </c>
      <c r="J84" s="27" t="str">
        <f aca="false">IF(OR(ISERROR(SEARCH(MID($J$2,1,1),F84&amp;G84&amp;H84&amp;I84))=0,ISERROR(SEARCH(MID($J$2,2,1),F84&amp;G84&amp;H84&amp;I84))=0),"X","-")</f>
        <v>-</v>
      </c>
      <c r="K84" s="26" t="s">
        <v>453</v>
      </c>
      <c r="L84" s="26" t="s">
        <v>453</v>
      </c>
      <c r="M84" s="26" t="s">
        <v>453</v>
      </c>
      <c r="N84" s="26" t="s">
        <v>28</v>
      </c>
      <c r="O84" s="28" t="str">
        <f aca="false">IF(OR(K84=$O$2,L84=$O$2,M84=$O$2,N84=$O$2),"X","-")</f>
        <v>-</v>
      </c>
      <c r="R84" s="22" t="s">
        <v>589</v>
      </c>
      <c r="S84" s="22" t="s">
        <v>9</v>
      </c>
      <c r="T84" s="22" t="s">
        <v>455</v>
      </c>
      <c r="U84" s="22" t="s">
        <v>455</v>
      </c>
      <c r="W84" s="30" t="str">
        <f aca="false">SUBSTITUTE(SUBSTITUTE(IF(AND(F84="%",K84&lt;&gt;"AD",K84&lt;&gt;"MR"),"Error1","Ok")&amp;" "&amp;IF(AND(G84="%",L84&lt;&gt;"AD",L84&lt;&gt;"MR"),"Error2","Ok")&amp;" "&amp;IF(AND(H84="%",M84&lt;&gt;"AD",M84&lt;&gt;"MR"),"Error3","Ok")&amp;" "&amp;IF(AND(I84="%",N84&lt;&gt;"AD",N84&lt;&gt;"MR"),"Error4","Ok"),"Ok Ok Ok Ok","Passed"),"Ok","")</f>
        <v>Passed</v>
      </c>
      <c r="X84" s="28" t="str">
        <f aca="false">IF(W84&lt;&gt;"Passed","--- Error ---",SUBSTITUTE(SUBSTITUTE(SUBSTITUTE(SUBSTITUTE(SUBSTITUTE(SUBSTITUTE(SUBSTITUTE(SUBSTITUTE(SUBSTITUTE(SUBSTITUTE(SUBSTITUTE(SUBSTITUTE(SUBSTITUTE(SUBSTITUTE(SUBSTITUTE(SUBSTITUTE(SUBSTITUTE(SUBSTITUTE($X$1, "&lt;mnemonic&gt;",""""&amp;B84&amp;""""&amp;REPT(" ",5-LEN(B84))), "&lt;argnr&gt;",D84), "&lt;type1&gt;",VLOOKUP(F84,BR:BZ,9,0)), "&lt;type2&gt;",VLOOKUP(G84,BR:BZ,9,0)), "&lt;type3&gt;",VLOOKUP(H84,BR:BZ,9,0)), "&lt;type4&gt;",VLOOKUP(I84,BR:BZ,9,0)), "&lt;mode1&gt;",VLOOKUP(K84, CB:CG,6,0)),"&lt;mode2&gt;",VLOOKUP(L84,CB:CG,6,0)),"&lt;mode3&gt;",VLOOKUP(M84,CB:CG,6,0)),"&lt;mode4&gt;",VLOOKUP(N84,CB:CG,6,0)), "."," "), "&lt;desc&gt;",R84), "&lt;size&gt;",AU84), "&lt;comma&gt;",IF(B85=""," ",",")),"&lt;off1&gt;",IF(AQ84&lt;&gt;"",AQ84,"0"&amp;REPT(" ",5+AQ$1-1))),"&lt;off2&gt;",IF(AR84&lt;&gt;"",AR84,"0"&amp;REPT(" ",5+AR$1-1))),"&lt;off3&gt;",IF(AS84&lt;&gt;"",AS84,"0"&amp;REPT(" ",5+AS$1-1))),"&lt;off4&gt;",IF(AT84&lt;&gt;"",AT84,"0"&amp;REPT(" ",5+AT$1-1))))</f>
        <v>{ "LESf" ,3, ISIZ_IAAA , {CpuDataType::Boolean  ,CpuDataType::Float    ,CpuDataType::Float    ,(CpuDataType)0        }, {_AmdAddr,_AmdAddr,_AmdAddr,_AmdNull}, {AOFF_I,AOFF_IA,AOFF_IAA,0        } }, //Less (Float)</v>
      </c>
      <c r="Y84" s="31" t="s">
        <v>28</v>
      </c>
      <c r="Z84" s="22" t="str">
        <f aca="false">IF(F84&lt;&gt;".",IF(K84="MR","R",VLOOKUP(F84,$BR:$BT,3,0)),"")</f>
        <v>B</v>
      </c>
      <c r="AA84" s="22" t="str">
        <f aca="false">IF(G84&lt;&gt;".",IF(L84="MR","R",VLOOKUP(G84,$BR:$BT,3,0)),"")</f>
        <v>F</v>
      </c>
      <c r="AB84" s="22" t="str">
        <f aca="false">IF(H84&lt;&gt;".",IF(M84="MR","R",VLOOKUP(H84,$BR:$BT,3,0)),"")</f>
        <v>F</v>
      </c>
      <c r="AC84" s="22" t="str">
        <f aca="false">IF(I84&lt;&gt;".",IF(N84="MR","R",VLOOKUP(I84,$BR:$BT,3,0)),"")</f>
        <v/>
      </c>
      <c r="AD84" s="22" t="str">
        <f aca="false">IF(F84&lt;&gt;".",VLOOKUP(K84,$CB:$CC,2,0),"")</f>
        <v>A</v>
      </c>
      <c r="AE84" s="22" t="str">
        <f aca="false">IF(G84&lt;&gt;".",VLOOKUP(L84,$CB:$CC,2,0),"")</f>
        <v>A</v>
      </c>
      <c r="AF84" s="22" t="str">
        <f aca="false">IF(H84&lt;&gt;".",VLOOKUP(M84,$CB:$CC,2,0),"")</f>
        <v>A</v>
      </c>
      <c r="AG84" s="22" t="str">
        <f aca="false">IF(I84&lt;&gt;".",VLOOKUP(N84,$CB:$CC,2,0),"")</f>
        <v/>
      </c>
      <c r="AH84" s="22" t="str">
        <f aca="false">IF(AD84&lt;&gt;"",IF(OR(AD84="A",AD84="I"),"SZA",VLOOKUP(Z84,$BT$3:$BU$16,2,0)),"")</f>
        <v>SZA</v>
      </c>
      <c r="AI84" s="22" t="str">
        <f aca="false">IF(AE84&lt;&gt;"",IF(OR(AE84="A",AE84="I"),"SZA",VLOOKUP(AA84,$BT$3:$BU$16,2,0)),"")</f>
        <v>SZA</v>
      </c>
      <c r="AJ84" s="22" t="str">
        <f aca="false">IF(AF84&lt;&gt;"",IF(OR(AF84="A",AF84="I"),"SZA",VLOOKUP(AB84,$BT$3:$BU$16,2,0)),"")</f>
        <v>SZA</v>
      </c>
      <c r="AK84" s="22" t="str">
        <f aca="false">IF(AG84&lt;&gt;"",IF(OR(AG84="A",AG84="I"),"SZA",VLOOKUP(AC84,$BT$3:$BU$16,2,0)),"")</f>
        <v/>
      </c>
      <c r="AL84" s="22" t="str">
        <f aca="false">IF(AD84&lt;&gt;"","I","")</f>
        <v>I</v>
      </c>
      <c r="AM84" s="22" t="str">
        <f aca="false">SUBSTITUTE(IF(AE84&lt;&gt;"",AL84&amp;"+"&amp;AH84,""),"+SZ","")</f>
        <v>IA</v>
      </c>
      <c r="AN84" s="22" t="str">
        <f aca="false">SUBSTITUTE(IF(AF84&lt;&gt;"",AM84&amp;"+"&amp;AI84,""),"+SZ","")</f>
        <v>IAA</v>
      </c>
      <c r="AO84" s="22" t="str">
        <f aca="false">SUBSTITUTE(IF(AG84&lt;&gt;"",AN84&amp;"+"&amp;AJ84,""),"+SZ","")</f>
        <v/>
      </c>
      <c r="AP84" s="22" t="str">
        <f aca="false">SUBSTITUTE("I"&amp;IF(AH84&lt;&gt;"","+"&amp;AH84,"")&amp;IF(AI84&lt;&gt;"","+"&amp;AI84,"")&amp;IF(AJ84&lt;&gt;"","+"&amp;AJ84,"")&amp;IF(AK84&lt;&gt;"","+"&amp;AK84,""),"+SZ","")</f>
        <v>IAAA</v>
      </c>
      <c r="AQ84" s="22" t="str">
        <f aca="false">IF(Z84&lt;&gt;"","AOFF_"&amp;AL84&amp;REPT(" ",AQ$1-LEN(AL84)),"")</f>
        <v>AOFF_I</v>
      </c>
      <c r="AR84" s="22" t="str">
        <f aca="false">IF(AA84&lt;&gt;"","AOFF_"&amp;AM84&amp;REPT(" ",AR$1-LEN(AM84)),"")</f>
        <v>AOFF_IA</v>
      </c>
      <c r="AS84" s="22" t="str">
        <f aca="false">IF(AB84&lt;&gt;"","AOFF_"&amp;AN84&amp;REPT(" ",AS$1-LEN(AN84)),"")</f>
        <v>AOFF_IAA</v>
      </c>
      <c r="AT84" s="22" t="str">
        <f aca="false">IF(AC84&lt;&gt;"","AOFF_"&amp;AO84&amp;REPT(" ",AT$1-LEN(AO84)),"")</f>
        <v/>
      </c>
      <c r="AU84" s="22" t="str">
        <f aca="false">"ISIZ_"&amp;AP84&amp;REPT(" ",$AU$1-LEN(AP84))</f>
        <v>ISIZ_IAAA </v>
      </c>
      <c r="AV84" s="26" t="n">
        <f aca="false">IF(Z84&lt;&gt;"",6,"")</f>
        <v>6</v>
      </c>
      <c r="AW84" s="26" t="n">
        <f aca="false">IF(AA84&lt;&gt;"",AV84+VLOOKUP(AH84,$BU$2:$BV$17,2,0),"")</f>
        <v>10</v>
      </c>
      <c r="AX84" s="26" t="n">
        <f aca="false">IF(AB84&lt;&gt;"",AW84+VLOOKUP(AI84,$BU$2:$BV$17,2,0),"")</f>
        <v>14</v>
      </c>
      <c r="AY84" s="26" t="str">
        <f aca="false">IF(AC84&lt;&gt;"",AX84+VLOOKUP(AJ84,$BU$2:$BV$17,2,0),"")</f>
        <v/>
      </c>
      <c r="AZ84" s="26" t="n">
        <f aca="false">6+IF(Z84&lt;&gt;"",VLOOKUP(AH84,$BU$2:$BV$17,2,0),0)+IF(AA84&lt;&gt;"",VLOOKUP(AI84,$BU$2:$BV$17,2,0),0)+IF(AB84&lt;&gt;"",VLOOKUP(AJ84,$BU$2:$BV$17,2,0),0)+IF(AC84&lt;&gt;"",VLOOKUP(AK84,$BU$2:$BV$17,2,0),0)</f>
        <v>18</v>
      </c>
      <c r="BA84" s="26" t="n">
        <f aca="false">IF(Z84&lt;&gt;"",10,"")</f>
        <v>10</v>
      </c>
      <c r="BB84" s="26" t="n">
        <f aca="false">IF(AA84&lt;&gt;"",BA84+VLOOKUP(AH84,$BU$2:$BW$17,3,0),"")</f>
        <v>18</v>
      </c>
      <c r="BC84" s="26" t="n">
        <f aca="false">IF(AB84&lt;&gt;"",BB84+VLOOKUP(AI84,$BU$2:$BW$17,3,0),"")</f>
        <v>26</v>
      </c>
      <c r="BD84" s="26" t="str">
        <f aca="false">IF(AC84&lt;&gt;"",BC84+VLOOKUP(AJ84,$BU$2:$BW$17,3,0),"")</f>
        <v/>
      </c>
      <c r="BE84" s="26" t="n">
        <f aca="false">10+IF(Z84&lt;&gt;"",VLOOKUP(AH84,$BU$2:$BW$17,3,0),0)+IF(AA84&lt;&gt;"",VLOOKUP(AI84,$BU$2:$BW$17,3,0),0)+IF(AB84&lt;&gt;"",VLOOKUP(AJ84,$BU$2:$BW$17,3,0),0)+IF(AC84&lt;&gt;"",VLOOKUP(AK84,$BU$2:$BW$17,3,0),0)</f>
        <v>34</v>
      </c>
      <c r="BF84" s="36" t="str">
        <f aca="false">IF(AV84&lt;&gt;"","#define "&amp;AQ84&amp;" "&amp;AV84&amp;"&lt;end&gt; ","")&amp;IF(AW84&lt;&gt;"","#define "&amp;AR84&amp;" "&amp;AW84&amp;"&lt;end&gt; ","")&amp;IF(AX84&lt;&gt;"","#define "&amp;AS84&amp;" "&amp;AX84&amp;"&lt;end&gt; ","")&amp;IF(AY84&lt;&gt;"","#define "&amp;AT84&amp;" "&amp;AY84&amp;"&lt;end&gt; ","")&amp;"#define "&amp;AU84&amp;" "&amp;AZ84&amp;"&lt;end&gt;"</f>
        <v>#define AOFF_I 6&lt;end&gt; #define AOFF_IA 10&lt;end&gt; #define AOFF_IAA 14&lt;end&gt; #define ISIZ_IAAA  18&lt;end&gt;</v>
      </c>
      <c r="BG84" s="36" t="str">
        <f aca="false">IF(BA84&lt;&gt;"","#define "&amp;AQ84&amp;" "&amp;BA84&amp;"&lt;end&gt; ","")&amp;IF(BB84&lt;&gt;"","#define "&amp;AR84&amp;" "&amp;BB84&amp;"&lt;end&gt; ","")&amp;IF(BC84&lt;&gt;"","#define "&amp;AS84&amp;" "&amp;BC84&amp;"&lt;end&gt; ","")&amp;IF(BD84&lt;&gt;"","#define "&amp;AT84&amp;" "&amp;BD84&amp;"&lt;end&gt; ","")&amp;"#define "&amp;AU84&amp;" "&amp;BE84&amp;"&lt;end&gt;"</f>
        <v>#define AOFF_I 10&lt;end&gt; #define AOFF_IA 18&lt;end&gt; #define AOFF_IAA 26&lt;end&gt; #define ISIZ_IAAA  34&lt;end&gt;</v>
      </c>
      <c r="BH84" s="22" t="str">
        <f aca="false">"INSTDECODE_"&amp;D84&amp;IF(D84&lt;&gt;0,"_"&amp;CONCATENATE(Z84,AA84,AB84,AC84)&amp;"_"&amp;CONCATENATE(AD84,AE84,AF84,AG84),"")</f>
        <v>INSTDECODE_3_BFF_AAA</v>
      </c>
      <c r="BI84" s="22" t="n">
        <f aca="false">LEN(BH84)</f>
        <v>20</v>
      </c>
      <c r="BJ84" s="22" t="str">
        <f aca="false">IF(Z84&lt;&gt;"","DECODE_"&amp;VLOOKUP(AD84,$CC:$CD,2,0)&amp;"("&amp;BJ$2&amp;","&amp;IF(K84="MR","REF",VLOOKUP(F84,$BR:$BS,2,0))&amp;",Cpu"&amp;PROPER(IF(K84="MR","REF",VLOOKUP(F84,$BR:$BS,2,0)))&amp;","&amp;AQ84&amp;"); ", "")</f>
        <v>DECODE_ADR(1,BOL,CpuBol,AOFF_I); </v>
      </c>
      <c r="BK84" s="22" t="str">
        <f aca="false">IF(AA84&lt;&gt;"","DECODE_"&amp;VLOOKUP(AE84,$CC:$CD,2,0)&amp;"("&amp;BK$2&amp;","&amp;IF(L84="MR","REF",VLOOKUP(G84,$BR:$BS,2,0))&amp;",Cpu"&amp;PROPER(IF(L84="MR","REF",VLOOKUP(G84,$BR:$BS,2,0)))&amp;","&amp;AR84&amp;"); ", "")</f>
        <v>DECODE_ADR(2,FLO,CpuFlo,AOFF_IA); </v>
      </c>
      <c r="BL84" s="22" t="str">
        <f aca="false">IF(AB84&lt;&gt;"","DECODE_"&amp;VLOOKUP(AF84,$CC:$CD,2,0)&amp;"("&amp;BL$2&amp;","&amp;IF(M84="MR","REF",VLOOKUP(H84,$BR:$BS,2,0))&amp;",Cpu"&amp;PROPER(IF(M84="MR","REF",VLOOKUP(H84,$BR:$BS,2,0)))&amp;","&amp;AS84&amp;"); ", "")</f>
        <v>DECODE_ADR(3,FLO,CpuFlo,AOFF_IAA); </v>
      </c>
      <c r="BM84" s="22" t="str">
        <f aca="false">IF(AC84&lt;&gt;"","DECODE_"&amp;VLOOKUP(AG84,$CC:$CD,2,0)&amp;"("&amp;BM$2&amp;","&amp;IF(N84="MR","REF",VLOOKUP(I84,$BR:$BS,2,0))&amp;",Cpu"&amp;PROPER(IF(N84="MR","REF",VLOOKUP(I84,$BR:$BS,2,0)))&amp;","&amp;AT84&amp;"); ", "")</f>
        <v/>
      </c>
      <c r="BN84" s="22" t="str">
        <f aca="false">IF(ISERROR(VLOOKUP(BO84,BO$2:BO83,1,0))=0,"X","")</f>
        <v/>
      </c>
      <c r="BO84" s="22" t="str">
        <f aca="false">SUBSTITUTE("#define "&amp;BH84&amp;REPT(" ",28-LEN(BH84))&amp;BJ84&amp;BK84&amp;BL84&amp;BM84,"%","D")</f>
        <v>#define INSTDECODE_3_BFF_AAA        DECODE_ADR(1,BOL,CpuBol,AOFF_I); DECODE_ADR(2,FLO,CpuFlo,AOFF_IA); DECODE_ADR(3,FLO,CpuFlo,AOFF_IAA); </v>
      </c>
      <c r="BP84" s="22" t="str">
        <f aca="false">"#define "&amp;SUBSTITUTE(BH84,"INSTDECODE_",IF(P84="X","JMP_","")&amp;IF(Q84="X","CONST_","")&amp;"INSTEND_")&amp;IF(Q84="X",REPT(" ",20-LEN(BH84)),IF(P84="X",REPT(" ",22-LEN(BH84)),REPT(" ",26-LEN(BH84))))&amp;" "&amp;IF(P84="X","","IP+="&amp;TRIM(AU84)&amp;"; "&amp;REPT(" ",10-LEN(TRIM(AU84))))&amp;IF(Q84="X","CONST_INST_DISPATCH;","PROG_INST_DISPATCH;")</f>
        <v>#define INSTEND_3_BFF_AAA       IP+=ISIZ_IAAA;  PROG_INST_DISPATCH;</v>
      </c>
      <c r="BQ84" s="22" t="str">
        <f aca="false">""</f>
        <v/>
      </c>
    </row>
    <row r="85" customFormat="false" ht="15.95" hidden="false" customHeight="true" outlineLevel="0" collapsed="false">
      <c r="A85" s="22" t="s">
        <v>583</v>
      </c>
      <c r="B85" s="22" t="s">
        <v>275</v>
      </c>
      <c r="C85" s="26" t="s">
        <v>29</v>
      </c>
      <c r="D85" s="27" t="n">
        <f aca="false">4-COUNTIF(F85:I85,".")</f>
        <v>3</v>
      </c>
      <c r="E85" s="27" t="str">
        <f aca="false">IF(ISERROR(SEARCH("Z",F85&amp;G85&amp;H85&amp;I85))=0,"X","-")</f>
        <v>-</v>
      </c>
      <c r="F85" s="26" t="s">
        <v>456</v>
      </c>
      <c r="G85" s="26" t="s">
        <v>486</v>
      </c>
      <c r="H85" s="26" t="s">
        <v>486</v>
      </c>
      <c r="I85" s="26" t="s">
        <v>28</v>
      </c>
      <c r="J85" s="27" t="str">
        <f aca="false">IF(OR(ISERROR(SEARCH(MID($J$2,1,1),F85&amp;G85&amp;H85&amp;I85))=0,ISERROR(SEARCH(MID($J$2,2,1),F85&amp;G85&amp;H85&amp;I85))=0),"X","-")</f>
        <v>-</v>
      </c>
      <c r="K85" s="26" t="s">
        <v>453</v>
      </c>
      <c r="L85" s="26" t="s">
        <v>453</v>
      </c>
      <c r="M85" s="26" t="s">
        <v>453</v>
      </c>
      <c r="N85" s="26" t="s">
        <v>28</v>
      </c>
      <c r="O85" s="28" t="str">
        <f aca="false">IF(OR(K85=$O$2,L85=$O$2,M85=$O$2,N85=$O$2),"X","-")</f>
        <v>-</v>
      </c>
      <c r="R85" s="22" t="s">
        <v>590</v>
      </c>
      <c r="S85" s="22" t="s">
        <v>9</v>
      </c>
      <c r="T85" s="22" t="s">
        <v>455</v>
      </c>
      <c r="U85" s="22" t="s">
        <v>455</v>
      </c>
      <c r="W85" s="30" t="str">
        <f aca="false">SUBSTITUTE(SUBSTITUTE(IF(AND(F85="%",K85&lt;&gt;"AD",K85&lt;&gt;"MR"),"Error1","Ok")&amp;" "&amp;IF(AND(G85="%",L85&lt;&gt;"AD",L85&lt;&gt;"MR"),"Error2","Ok")&amp;" "&amp;IF(AND(H85="%",M85&lt;&gt;"AD",M85&lt;&gt;"MR"),"Error3","Ok")&amp;" "&amp;IF(AND(I85="%",N85&lt;&gt;"AD",N85&lt;&gt;"MR"),"Error4","Ok"),"Ok Ok Ok Ok","Passed"),"Ok","")</f>
        <v>Passed</v>
      </c>
      <c r="X85" s="28" t="str">
        <f aca="false">IF(W85&lt;&gt;"Passed","--- Error ---",SUBSTITUTE(SUBSTITUTE(SUBSTITUTE(SUBSTITUTE(SUBSTITUTE(SUBSTITUTE(SUBSTITUTE(SUBSTITUTE(SUBSTITUTE(SUBSTITUTE(SUBSTITUTE(SUBSTITUTE(SUBSTITUTE(SUBSTITUTE(SUBSTITUTE(SUBSTITUTE(SUBSTITUTE(SUBSTITUTE($X$1, "&lt;mnemonic&gt;",""""&amp;B85&amp;""""&amp;REPT(" ",5-LEN(B85))), "&lt;argnr&gt;",D85), "&lt;type1&gt;",VLOOKUP(F85,BR:BZ,9,0)), "&lt;type2&gt;",VLOOKUP(G85,BR:BZ,9,0)), "&lt;type3&gt;",VLOOKUP(H85,BR:BZ,9,0)), "&lt;type4&gt;",VLOOKUP(I85,BR:BZ,9,0)), "&lt;mode1&gt;",VLOOKUP(K85, CB:CG,6,0)),"&lt;mode2&gt;",VLOOKUP(L85,CB:CG,6,0)),"&lt;mode3&gt;",VLOOKUP(M85,CB:CG,6,0)),"&lt;mode4&gt;",VLOOKUP(N85,CB:CG,6,0)), "."," "), "&lt;desc&gt;",R85), "&lt;size&gt;",AU85), "&lt;comma&gt;",IF(B86=""," ",",")),"&lt;off1&gt;",IF(AQ85&lt;&gt;"",AQ85,"0"&amp;REPT(" ",5+AQ$1-1))),"&lt;off2&gt;",IF(AR85&lt;&gt;"",AR85,"0"&amp;REPT(" ",5+AR$1-1))),"&lt;off3&gt;",IF(AS85&lt;&gt;"",AS85,"0"&amp;REPT(" ",5+AS$1-1))),"&lt;off4&gt;",IF(AT85&lt;&gt;"",AT85,"0"&amp;REPT(" ",5+AT$1-1))))</f>
        <v>{ "LESs" ,3, ISIZ_IAAA , {CpuDataType::Boolean  ,CpuDataType::StrBlk   ,CpuDataType::StrBlk   ,(CpuDataType)0        }, {_AmdAddr,_AmdAddr,_AmdAddr,_AmdNull}, {AOFF_I,AOFF_IA,AOFF_IAA,0        } }, //Less (String)</v>
      </c>
      <c r="Y85" s="31" t="s">
        <v>28</v>
      </c>
      <c r="Z85" s="22" t="str">
        <f aca="false">IF(F85&lt;&gt;".",IF(K85="MR","R",VLOOKUP(F85,$BR:$BT,3,0)),"")</f>
        <v>B</v>
      </c>
      <c r="AA85" s="22" t="str">
        <f aca="false">IF(G85&lt;&gt;".",IF(L85="MR","R",VLOOKUP(G85,$BR:$BT,3,0)),"")</f>
        <v>M</v>
      </c>
      <c r="AB85" s="22" t="str">
        <f aca="false">IF(H85&lt;&gt;".",IF(M85="MR","R",VLOOKUP(H85,$BR:$BT,3,0)),"")</f>
        <v>M</v>
      </c>
      <c r="AC85" s="22" t="str">
        <f aca="false">IF(I85&lt;&gt;".",IF(N85="MR","R",VLOOKUP(I85,$BR:$BT,3,0)),"")</f>
        <v/>
      </c>
      <c r="AD85" s="22" t="str">
        <f aca="false">IF(F85&lt;&gt;".",VLOOKUP(K85,$CB:$CC,2,0),"")</f>
        <v>A</v>
      </c>
      <c r="AE85" s="22" t="str">
        <f aca="false">IF(G85&lt;&gt;".",VLOOKUP(L85,$CB:$CC,2,0),"")</f>
        <v>A</v>
      </c>
      <c r="AF85" s="22" t="str">
        <f aca="false">IF(H85&lt;&gt;".",VLOOKUP(M85,$CB:$CC,2,0),"")</f>
        <v>A</v>
      </c>
      <c r="AG85" s="22" t="str">
        <f aca="false">IF(I85&lt;&gt;".",VLOOKUP(N85,$CB:$CC,2,0),"")</f>
        <v/>
      </c>
      <c r="AH85" s="22" t="str">
        <f aca="false">IF(AD85&lt;&gt;"",IF(OR(AD85="A",AD85="I"),"SZA",VLOOKUP(Z85,$BT$3:$BU$16,2,0)),"")</f>
        <v>SZA</v>
      </c>
      <c r="AI85" s="22" t="str">
        <f aca="false">IF(AE85&lt;&gt;"",IF(OR(AE85="A",AE85="I"),"SZA",VLOOKUP(AA85,$BT$3:$BU$16,2,0)),"")</f>
        <v>SZA</v>
      </c>
      <c r="AJ85" s="22" t="str">
        <f aca="false">IF(AF85&lt;&gt;"",IF(OR(AF85="A",AF85="I"),"SZA",VLOOKUP(AB85,$BT$3:$BU$16,2,0)),"")</f>
        <v>SZA</v>
      </c>
      <c r="AK85" s="22" t="str">
        <f aca="false">IF(AG85&lt;&gt;"",IF(OR(AG85="A",AG85="I"),"SZA",VLOOKUP(AC85,$BT$3:$BU$16,2,0)),"")</f>
        <v/>
      </c>
      <c r="AL85" s="22" t="str">
        <f aca="false">IF(AD85&lt;&gt;"","I","")</f>
        <v>I</v>
      </c>
      <c r="AM85" s="22" t="str">
        <f aca="false">SUBSTITUTE(IF(AE85&lt;&gt;"",AL85&amp;"+"&amp;AH85,""),"+SZ","")</f>
        <v>IA</v>
      </c>
      <c r="AN85" s="22" t="str">
        <f aca="false">SUBSTITUTE(IF(AF85&lt;&gt;"",AM85&amp;"+"&amp;AI85,""),"+SZ","")</f>
        <v>IAA</v>
      </c>
      <c r="AO85" s="22" t="str">
        <f aca="false">SUBSTITUTE(IF(AG85&lt;&gt;"",AN85&amp;"+"&amp;AJ85,""),"+SZ","")</f>
        <v/>
      </c>
      <c r="AP85" s="22" t="str">
        <f aca="false">SUBSTITUTE("I"&amp;IF(AH85&lt;&gt;"","+"&amp;AH85,"")&amp;IF(AI85&lt;&gt;"","+"&amp;AI85,"")&amp;IF(AJ85&lt;&gt;"","+"&amp;AJ85,"")&amp;IF(AK85&lt;&gt;"","+"&amp;AK85,""),"+SZ","")</f>
        <v>IAAA</v>
      </c>
      <c r="AQ85" s="22" t="str">
        <f aca="false">IF(Z85&lt;&gt;"","AOFF_"&amp;AL85&amp;REPT(" ",AQ$1-LEN(AL85)),"")</f>
        <v>AOFF_I</v>
      </c>
      <c r="AR85" s="22" t="str">
        <f aca="false">IF(AA85&lt;&gt;"","AOFF_"&amp;AM85&amp;REPT(" ",AR$1-LEN(AM85)),"")</f>
        <v>AOFF_IA</v>
      </c>
      <c r="AS85" s="22" t="str">
        <f aca="false">IF(AB85&lt;&gt;"","AOFF_"&amp;AN85&amp;REPT(" ",AS$1-LEN(AN85)),"")</f>
        <v>AOFF_IAA</v>
      </c>
      <c r="AT85" s="22" t="str">
        <f aca="false">IF(AC85&lt;&gt;"","AOFF_"&amp;AO85&amp;REPT(" ",AT$1-LEN(AO85)),"")</f>
        <v/>
      </c>
      <c r="AU85" s="22" t="str">
        <f aca="false">"ISIZ_"&amp;AP85&amp;REPT(" ",$AU$1-LEN(AP85))</f>
        <v>ISIZ_IAAA </v>
      </c>
      <c r="AV85" s="26" t="n">
        <f aca="false">IF(Z85&lt;&gt;"",6,"")</f>
        <v>6</v>
      </c>
      <c r="AW85" s="26" t="n">
        <f aca="false">IF(AA85&lt;&gt;"",AV85+VLOOKUP(AH85,$BU$2:$BV$17,2,0),"")</f>
        <v>10</v>
      </c>
      <c r="AX85" s="26" t="n">
        <f aca="false">IF(AB85&lt;&gt;"",AW85+VLOOKUP(AI85,$BU$2:$BV$17,2,0),"")</f>
        <v>14</v>
      </c>
      <c r="AY85" s="26" t="str">
        <f aca="false">IF(AC85&lt;&gt;"",AX85+VLOOKUP(AJ85,$BU$2:$BV$17,2,0),"")</f>
        <v/>
      </c>
      <c r="AZ85" s="26" t="n">
        <f aca="false">6+IF(Z85&lt;&gt;"",VLOOKUP(AH85,$BU$2:$BV$17,2,0),0)+IF(AA85&lt;&gt;"",VLOOKUP(AI85,$BU$2:$BV$17,2,0),0)+IF(AB85&lt;&gt;"",VLOOKUP(AJ85,$BU$2:$BV$17,2,0),0)+IF(AC85&lt;&gt;"",VLOOKUP(AK85,$BU$2:$BV$17,2,0),0)</f>
        <v>18</v>
      </c>
      <c r="BA85" s="26" t="n">
        <f aca="false">IF(Z85&lt;&gt;"",10,"")</f>
        <v>10</v>
      </c>
      <c r="BB85" s="26" t="n">
        <f aca="false">IF(AA85&lt;&gt;"",BA85+VLOOKUP(AH85,$BU$2:$BW$17,3,0),"")</f>
        <v>18</v>
      </c>
      <c r="BC85" s="26" t="n">
        <f aca="false">IF(AB85&lt;&gt;"",BB85+VLOOKUP(AI85,$BU$2:$BW$17,3,0),"")</f>
        <v>26</v>
      </c>
      <c r="BD85" s="26" t="str">
        <f aca="false">IF(AC85&lt;&gt;"",BC85+VLOOKUP(AJ85,$BU$2:$BW$17,3,0),"")</f>
        <v/>
      </c>
      <c r="BE85" s="26" t="n">
        <f aca="false">10+IF(Z85&lt;&gt;"",VLOOKUP(AH85,$BU$2:$BW$17,3,0),0)+IF(AA85&lt;&gt;"",VLOOKUP(AI85,$BU$2:$BW$17,3,0),0)+IF(AB85&lt;&gt;"",VLOOKUP(AJ85,$BU$2:$BW$17,3,0),0)+IF(AC85&lt;&gt;"",VLOOKUP(AK85,$BU$2:$BW$17,3,0),0)</f>
        <v>34</v>
      </c>
      <c r="BF85" s="36" t="str">
        <f aca="false">IF(AV85&lt;&gt;"","#define "&amp;AQ85&amp;" "&amp;AV85&amp;"&lt;end&gt; ","")&amp;IF(AW85&lt;&gt;"","#define "&amp;AR85&amp;" "&amp;AW85&amp;"&lt;end&gt; ","")&amp;IF(AX85&lt;&gt;"","#define "&amp;AS85&amp;" "&amp;AX85&amp;"&lt;end&gt; ","")&amp;IF(AY85&lt;&gt;"","#define "&amp;AT85&amp;" "&amp;AY85&amp;"&lt;end&gt; ","")&amp;"#define "&amp;AU85&amp;" "&amp;AZ85&amp;"&lt;end&gt;"</f>
        <v>#define AOFF_I 6&lt;end&gt; #define AOFF_IA 10&lt;end&gt; #define AOFF_IAA 14&lt;end&gt; #define ISIZ_IAAA  18&lt;end&gt;</v>
      </c>
      <c r="BG85" s="36" t="str">
        <f aca="false">IF(BA85&lt;&gt;"","#define "&amp;AQ85&amp;" "&amp;BA85&amp;"&lt;end&gt; ","")&amp;IF(BB85&lt;&gt;"","#define "&amp;AR85&amp;" "&amp;BB85&amp;"&lt;end&gt; ","")&amp;IF(BC85&lt;&gt;"","#define "&amp;AS85&amp;" "&amp;BC85&amp;"&lt;end&gt; ","")&amp;IF(BD85&lt;&gt;"","#define "&amp;AT85&amp;" "&amp;BD85&amp;"&lt;end&gt; ","")&amp;"#define "&amp;AU85&amp;" "&amp;BE85&amp;"&lt;end&gt;"</f>
        <v>#define AOFF_I 10&lt;end&gt; #define AOFF_IA 18&lt;end&gt; #define AOFF_IAA 26&lt;end&gt; #define ISIZ_IAAA  34&lt;end&gt;</v>
      </c>
      <c r="BH85" s="22" t="str">
        <f aca="false">"INSTDECODE_"&amp;D85&amp;IF(D85&lt;&gt;0,"_"&amp;CONCATENATE(Z85,AA85,AB85,AC85)&amp;"_"&amp;CONCATENATE(AD85,AE85,AF85,AG85),"")</f>
        <v>INSTDECODE_3_BMM_AAA</v>
      </c>
      <c r="BI85" s="22" t="n">
        <f aca="false">LEN(BH85)</f>
        <v>20</v>
      </c>
      <c r="BJ85" s="22" t="str">
        <f aca="false">IF(Z85&lt;&gt;"","DECODE_"&amp;VLOOKUP(AD85,$CC:$CD,2,0)&amp;"("&amp;BJ$2&amp;","&amp;IF(K85="MR","REF",VLOOKUP(F85,$BR:$BS,2,0))&amp;",Cpu"&amp;PROPER(IF(K85="MR","REF",VLOOKUP(F85,$BR:$BS,2,0)))&amp;","&amp;AQ85&amp;"); ", "")</f>
        <v>DECODE_ADR(1,BOL,CpuBol,AOFF_I); </v>
      </c>
      <c r="BK85" s="22" t="str">
        <f aca="false">IF(AA85&lt;&gt;"","DECODE_"&amp;VLOOKUP(AE85,$CC:$CD,2,0)&amp;"("&amp;BK$2&amp;","&amp;IF(L85="MR","REF",VLOOKUP(G85,$BR:$BS,2,0))&amp;",Cpu"&amp;PROPER(IF(L85="MR","REF",VLOOKUP(G85,$BR:$BS,2,0)))&amp;","&amp;AR85&amp;"); ", "")</f>
        <v>DECODE_ADR(2,MBL,CpuMbl,AOFF_IA); </v>
      </c>
      <c r="BL85" s="22" t="str">
        <f aca="false">IF(AB85&lt;&gt;"","DECODE_"&amp;VLOOKUP(AF85,$CC:$CD,2,0)&amp;"("&amp;BL$2&amp;","&amp;IF(M85="MR","REF",VLOOKUP(H85,$BR:$BS,2,0))&amp;",Cpu"&amp;PROPER(IF(M85="MR","REF",VLOOKUP(H85,$BR:$BS,2,0)))&amp;","&amp;AS85&amp;"); ", "")</f>
        <v>DECODE_ADR(3,MBL,CpuMbl,AOFF_IAA); </v>
      </c>
      <c r="BM85" s="22" t="str">
        <f aca="false">IF(AC85&lt;&gt;"","DECODE_"&amp;VLOOKUP(AG85,$CC:$CD,2,0)&amp;"("&amp;BM$2&amp;","&amp;IF(N85="MR","REF",VLOOKUP(I85,$BR:$BS,2,0))&amp;",Cpu"&amp;PROPER(IF(N85="MR","REF",VLOOKUP(I85,$BR:$BS,2,0)))&amp;","&amp;AT85&amp;"); ", "")</f>
        <v/>
      </c>
      <c r="BN85" s="22" t="str">
        <f aca="false">IF(ISERROR(VLOOKUP(BO85,BO$2:BO84,1,0))=0,"X","")</f>
        <v/>
      </c>
      <c r="BO85" s="22" t="str">
        <f aca="false">SUBSTITUTE("#define "&amp;BH85&amp;REPT(" ",28-LEN(BH85))&amp;BJ85&amp;BK85&amp;BL85&amp;BM85,"%","D")</f>
        <v>#define INSTDECODE_3_BMM_AAA        DECODE_ADR(1,BOL,CpuBol,AOFF_I); DECODE_ADR(2,MBL,CpuMbl,AOFF_IA); DECODE_ADR(3,MBL,CpuMbl,AOFF_IAA); </v>
      </c>
      <c r="BP85" s="22" t="str">
        <f aca="false">"#define "&amp;SUBSTITUTE(BH85,"INSTDECODE_",IF(P85="X","JMP_","")&amp;IF(Q85="X","CONST_","")&amp;"INSTEND_")&amp;IF(Q85="X",REPT(" ",20-LEN(BH85)),IF(P85="X",REPT(" ",22-LEN(BH85)),REPT(" ",26-LEN(BH85))))&amp;" "&amp;IF(P85="X","","IP+="&amp;TRIM(AU85)&amp;"; "&amp;REPT(" ",10-LEN(TRIM(AU85))))&amp;IF(Q85="X","CONST_INST_DISPATCH;","PROG_INST_DISPATCH;")</f>
        <v>#define INSTEND_3_BMM_AAA       IP+=ISIZ_IAAA;  PROG_INST_DISPATCH;</v>
      </c>
      <c r="BQ85" s="22" t="str">
        <f aca="false">""</f>
        <v/>
      </c>
    </row>
    <row r="86" customFormat="false" ht="15.95" hidden="false" customHeight="true" outlineLevel="0" collapsed="false">
      <c r="A86" s="22" t="s">
        <v>583</v>
      </c>
      <c r="B86" s="22" t="s">
        <v>278</v>
      </c>
      <c r="C86" s="26" t="s">
        <v>29</v>
      </c>
      <c r="D86" s="27" t="n">
        <f aca="false">4-COUNTIF(F86:I86,".")</f>
        <v>3</v>
      </c>
      <c r="E86" s="27" t="str">
        <f aca="false">IF(ISERROR(SEARCH("Z",F86&amp;G86&amp;H86&amp;I86))=0,"X","-")</f>
        <v>-</v>
      </c>
      <c r="F86" s="26" t="s">
        <v>456</v>
      </c>
      <c r="G86" s="26" t="s">
        <v>456</v>
      </c>
      <c r="H86" s="26" t="s">
        <v>456</v>
      </c>
      <c r="I86" s="26" t="s">
        <v>28</v>
      </c>
      <c r="J86" s="27" t="str">
        <f aca="false">IF(OR(ISERROR(SEARCH(MID($J$2,1,1),F86&amp;G86&amp;H86&amp;I86))=0,ISERROR(SEARCH(MID($J$2,2,1),F86&amp;G86&amp;H86&amp;I86))=0),"X","-")</f>
        <v>-</v>
      </c>
      <c r="K86" s="26" t="s">
        <v>453</v>
      </c>
      <c r="L86" s="26" t="s">
        <v>453</v>
      </c>
      <c r="M86" s="26" t="s">
        <v>453</v>
      </c>
      <c r="N86" s="26" t="s">
        <v>28</v>
      </c>
      <c r="O86" s="28" t="str">
        <f aca="false">IF(OR(K86=$O$2,L86=$O$2,M86=$O$2,N86=$O$2),"X","-")</f>
        <v>-</v>
      </c>
      <c r="R86" s="22" t="s">
        <v>591</v>
      </c>
      <c r="S86" s="22" t="s">
        <v>9</v>
      </c>
      <c r="T86" s="22" t="s">
        <v>455</v>
      </c>
      <c r="U86" s="22" t="s">
        <v>455</v>
      </c>
      <c r="W86" s="30" t="str">
        <f aca="false">SUBSTITUTE(SUBSTITUTE(IF(AND(F86="%",K86&lt;&gt;"AD",K86&lt;&gt;"MR"),"Error1","Ok")&amp;" "&amp;IF(AND(G86="%",L86&lt;&gt;"AD",L86&lt;&gt;"MR"),"Error2","Ok")&amp;" "&amp;IF(AND(H86="%",M86&lt;&gt;"AD",M86&lt;&gt;"MR"),"Error3","Ok")&amp;" "&amp;IF(AND(I86="%",N86&lt;&gt;"AD",N86&lt;&gt;"MR"),"Error4","Ok"),"Ok Ok Ok Ok","Passed"),"Ok","")</f>
        <v>Passed</v>
      </c>
      <c r="X86" s="28" t="str">
        <f aca="false">IF(W86&lt;&gt;"Passed","--- Error ---",SUBSTITUTE(SUBSTITUTE(SUBSTITUTE(SUBSTITUTE(SUBSTITUTE(SUBSTITUTE(SUBSTITUTE(SUBSTITUTE(SUBSTITUTE(SUBSTITUTE(SUBSTITUTE(SUBSTITUTE(SUBSTITUTE(SUBSTITUTE(SUBSTITUTE(SUBSTITUTE(SUBSTITUTE(SUBSTITUTE($X$1, "&lt;mnemonic&gt;",""""&amp;B86&amp;""""&amp;REPT(" ",5-LEN(B86))), "&lt;argnr&gt;",D86), "&lt;type1&gt;",VLOOKUP(F86,BR:BZ,9,0)), "&lt;type2&gt;",VLOOKUP(G86,BR:BZ,9,0)), "&lt;type3&gt;",VLOOKUP(H86,BR:BZ,9,0)), "&lt;type4&gt;",VLOOKUP(I86,BR:BZ,9,0)), "&lt;mode1&gt;",VLOOKUP(K86, CB:CG,6,0)),"&lt;mode2&gt;",VLOOKUP(L86,CB:CG,6,0)),"&lt;mode3&gt;",VLOOKUP(M86,CB:CG,6,0)),"&lt;mode4&gt;",VLOOKUP(N86,CB:CG,6,0)), "."," "), "&lt;desc&gt;",R86), "&lt;size&gt;",AU86), "&lt;comma&gt;",IF(B87=""," ",",")),"&lt;off1&gt;",IF(AQ86&lt;&gt;"",AQ86,"0"&amp;REPT(" ",5+AQ$1-1))),"&lt;off2&gt;",IF(AR86&lt;&gt;"",AR86,"0"&amp;REPT(" ",5+AR$1-1))),"&lt;off3&gt;",IF(AS86&lt;&gt;"",AS86,"0"&amp;REPT(" ",5+AS$1-1))),"&lt;off4&gt;",IF(AT86&lt;&gt;"",AT86,"0"&amp;REPT(" ",5+AT$1-1))))</f>
        <v>{ "LEQb" ,3, ISIZ_IAAA , {CpuDataType::Boolean  ,CpuDataType::Boolean  ,CpuDataType::Boolean  ,(CpuDataType)0        }, {_AmdAddr,_AmdAddr,_AmdAddr,_AmdNull}, {AOFF_I,AOFF_IA,AOFF_IAA,0        } }, //Less or equal (Boolean)</v>
      </c>
      <c r="Y86" s="31" t="s">
        <v>28</v>
      </c>
      <c r="Z86" s="22" t="str">
        <f aca="false">IF(F86&lt;&gt;".",IF(K86="MR","R",VLOOKUP(F86,$BR:$BT,3,0)),"")</f>
        <v>B</v>
      </c>
      <c r="AA86" s="22" t="str">
        <f aca="false">IF(G86&lt;&gt;".",IF(L86="MR","R",VLOOKUP(G86,$BR:$BT,3,0)),"")</f>
        <v>B</v>
      </c>
      <c r="AB86" s="22" t="str">
        <f aca="false">IF(H86&lt;&gt;".",IF(M86="MR","R",VLOOKUP(H86,$BR:$BT,3,0)),"")</f>
        <v>B</v>
      </c>
      <c r="AC86" s="22" t="str">
        <f aca="false">IF(I86&lt;&gt;".",IF(N86="MR","R",VLOOKUP(I86,$BR:$BT,3,0)),"")</f>
        <v/>
      </c>
      <c r="AD86" s="22" t="str">
        <f aca="false">IF(F86&lt;&gt;".",VLOOKUP(K86,$CB:$CC,2,0),"")</f>
        <v>A</v>
      </c>
      <c r="AE86" s="22" t="str">
        <f aca="false">IF(G86&lt;&gt;".",VLOOKUP(L86,$CB:$CC,2,0),"")</f>
        <v>A</v>
      </c>
      <c r="AF86" s="22" t="str">
        <f aca="false">IF(H86&lt;&gt;".",VLOOKUP(M86,$CB:$CC,2,0),"")</f>
        <v>A</v>
      </c>
      <c r="AG86" s="22" t="str">
        <f aca="false">IF(I86&lt;&gt;".",VLOOKUP(N86,$CB:$CC,2,0),"")</f>
        <v/>
      </c>
      <c r="AH86" s="22" t="str">
        <f aca="false">IF(AD86&lt;&gt;"",IF(OR(AD86="A",AD86="I"),"SZA",VLOOKUP(Z86,$BT$3:$BU$16,2,0)),"")</f>
        <v>SZA</v>
      </c>
      <c r="AI86" s="22" t="str">
        <f aca="false">IF(AE86&lt;&gt;"",IF(OR(AE86="A",AE86="I"),"SZA",VLOOKUP(AA86,$BT$3:$BU$16,2,0)),"")</f>
        <v>SZA</v>
      </c>
      <c r="AJ86" s="22" t="str">
        <f aca="false">IF(AF86&lt;&gt;"",IF(OR(AF86="A",AF86="I"),"SZA",VLOOKUP(AB86,$BT$3:$BU$16,2,0)),"")</f>
        <v>SZA</v>
      </c>
      <c r="AK86" s="22" t="str">
        <f aca="false">IF(AG86&lt;&gt;"",IF(OR(AG86="A",AG86="I"),"SZA",VLOOKUP(AC86,$BT$3:$BU$16,2,0)),"")</f>
        <v/>
      </c>
      <c r="AL86" s="22" t="str">
        <f aca="false">IF(AD86&lt;&gt;"","I","")</f>
        <v>I</v>
      </c>
      <c r="AM86" s="22" t="str">
        <f aca="false">SUBSTITUTE(IF(AE86&lt;&gt;"",AL86&amp;"+"&amp;AH86,""),"+SZ","")</f>
        <v>IA</v>
      </c>
      <c r="AN86" s="22" t="str">
        <f aca="false">SUBSTITUTE(IF(AF86&lt;&gt;"",AM86&amp;"+"&amp;AI86,""),"+SZ","")</f>
        <v>IAA</v>
      </c>
      <c r="AO86" s="22" t="str">
        <f aca="false">SUBSTITUTE(IF(AG86&lt;&gt;"",AN86&amp;"+"&amp;AJ86,""),"+SZ","")</f>
        <v/>
      </c>
      <c r="AP86" s="22" t="str">
        <f aca="false">SUBSTITUTE("I"&amp;IF(AH86&lt;&gt;"","+"&amp;AH86,"")&amp;IF(AI86&lt;&gt;"","+"&amp;AI86,"")&amp;IF(AJ86&lt;&gt;"","+"&amp;AJ86,"")&amp;IF(AK86&lt;&gt;"","+"&amp;AK86,""),"+SZ","")</f>
        <v>IAAA</v>
      </c>
      <c r="AQ86" s="22" t="str">
        <f aca="false">IF(Z86&lt;&gt;"","AOFF_"&amp;AL86&amp;REPT(" ",AQ$1-LEN(AL86)),"")</f>
        <v>AOFF_I</v>
      </c>
      <c r="AR86" s="22" t="str">
        <f aca="false">IF(AA86&lt;&gt;"","AOFF_"&amp;AM86&amp;REPT(" ",AR$1-LEN(AM86)),"")</f>
        <v>AOFF_IA</v>
      </c>
      <c r="AS86" s="22" t="str">
        <f aca="false">IF(AB86&lt;&gt;"","AOFF_"&amp;AN86&amp;REPT(" ",AS$1-LEN(AN86)),"")</f>
        <v>AOFF_IAA</v>
      </c>
      <c r="AT86" s="22" t="str">
        <f aca="false">IF(AC86&lt;&gt;"","AOFF_"&amp;AO86&amp;REPT(" ",AT$1-LEN(AO86)),"")</f>
        <v/>
      </c>
      <c r="AU86" s="22" t="str">
        <f aca="false">"ISIZ_"&amp;AP86&amp;REPT(" ",$AU$1-LEN(AP86))</f>
        <v>ISIZ_IAAA </v>
      </c>
      <c r="AV86" s="26" t="n">
        <f aca="false">IF(Z86&lt;&gt;"",6,"")</f>
        <v>6</v>
      </c>
      <c r="AW86" s="26" t="n">
        <f aca="false">IF(AA86&lt;&gt;"",AV86+VLOOKUP(AH86,$BU$2:$BV$17,2,0),"")</f>
        <v>10</v>
      </c>
      <c r="AX86" s="26" t="n">
        <f aca="false">IF(AB86&lt;&gt;"",AW86+VLOOKUP(AI86,$BU$2:$BV$17,2,0),"")</f>
        <v>14</v>
      </c>
      <c r="AY86" s="26" t="str">
        <f aca="false">IF(AC86&lt;&gt;"",AX86+VLOOKUP(AJ86,$BU$2:$BV$17,2,0),"")</f>
        <v/>
      </c>
      <c r="AZ86" s="26" t="n">
        <f aca="false">6+IF(Z86&lt;&gt;"",VLOOKUP(AH86,$BU$2:$BV$17,2,0),0)+IF(AA86&lt;&gt;"",VLOOKUP(AI86,$BU$2:$BV$17,2,0),0)+IF(AB86&lt;&gt;"",VLOOKUP(AJ86,$BU$2:$BV$17,2,0),0)+IF(AC86&lt;&gt;"",VLOOKUP(AK86,$BU$2:$BV$17,2,0),0)</f>
        <v>18</v>
      </c>
      <c r="BA86" s="26" t="n">
        <f aca="false">IF(Z86&lt;&gt;"",10,"")</f>
        <v>10</v>
      </c>
      <c r="BB86" s="26" t="n">
        <f aca="false">IF(AA86&lt;&gt;"",BA86+VLOOKUP(AH86,$BU$2:$BW$17,3,0),"")</f>
        <v>18</v>
      </c>
      <c r="BC86" s="26" t="n">
        <f aca="false">IF(AB86&lt;&gt;"",BB86+VLOOKUP(AI86,$BU$2:$BW$17,3,0),"")</f>
        <v>26</v>
      </c>
      <c r="BD86" s="26" t="str">
        <f aca="false">IF(AC86&lt;&gt;"",BC86+VLOOKUP(AJ86,$BU$2:$BW$17,3,0),"")</f>
        <v/>
      </c>
      <c r="BE86" s="26" t="n">
        <f aca="false">10+IF(Z86&lt;&gt;"",VLOOKUP(AH86,$BU$2:$BW$17,3,0),0)+IF(AA86&lt;&gt;"",VLOOKUP(AI86,$BU$2:$BW$17,3,0),0)+IF(AB86&lt;&gt;"",VLOOKUP(AJ86,$BU$2:$BW$17,3,0),0)+IF(AC86&lt;&gt;"",VLOOKUP(AK86,$BU$2:$BW$17,3,0),0)</f>
        <v>34</v>
      </c>
      <c r="BF86" s="36" t="str">
        <f aca="false">IF(AV86&lt;&gt;"","#define "&amp;AQ86&amp;" "&amp;AV86&amp;"&lt;end&gt; ","")&amp;IF(AW86&lt;&gt;"","#define "&amp;AR86&amp;" "&amp;AW86&amp;"&lt;end&gt; ","")&amp;IF(AX86&lt;&gt;"","#define "&amp;AS86&amp;" "&amp;AX86&amp;"&lt;end&gt; ","")&amp;IF(AY86&lt;&gt;"","#define "&amp;AT86&amp;" "&amp;AY86&amp;"&lt;end&gt; ","")&amp;"#define "&amp;AU86&amp;" "&amp;AZ86&amp;"&lt;end&gt;"</f>
        <v>#define AOFF_I 6&lt;end&gt; #define AOFF_IA 10&lt;end&gt; #define AOFF_IAA 14&lt;end&gt; #define ISIZ_IAAA  18&lt;end&gt;</v>
      </c>
      <c r="BG86" s="36" t="str">
        <f aca="false">IF(BA86&lt;&gt;"","#define "&amp;AQ86&amp;" "&amp;BA86&amp;"&lt;end&gt; ","")&amp;IF(BB86&lt;&gt;"","#define "&amp;AR86&amp;" "&amp;BB86&amp;"&lt;end&gt; ","")&amp;IF(BC86&lt;&gt;"","#define "&amp;AS86&amp;" "&amp;BC86&amp;"&lt;end&gt; ","")&amp;IF(BD86&lt;&gt;"","#define "&amp;AT86&amp;" "&amp;BD86&amp;"&lt;end&gt; ","")&amp;"#define "&amp;AU86&amp;" "&amp;BE86&amp;"&lt;end&gt;"</f>
        <v>#define AOFF_I 10&lt;end&gt; #define AOFF_IA 18&lt;end&gt; #define AOFF_IAA 26&lt;end&gt; #define ISIZ_IAAA  34&lt;end&gt;</v>
      </c>
      <c r="BH86" s="22" t="str">
        <f aca="false">"INSTDECODE_"&amp;D86&amp;IF(D86&lt;&gt;0,"_"&amp;CONCATENATE(Z86,AA86,AB86,AC86)&amp;"_"&amp;CONCATENATE(AD86,AE86,AF86,AG86),"")</f>
        <v>INSTDECODE_3_BBB_AAA</v>
      </c>
      <c r="BI86" s="22" t="n">
        <f aca="false">LEN(BH86)</f>
        <v>20</v>
      </c>
      <c r="BJ86" s="22" t="str">
        <f aca="false">IF(Z86&lt;&gt;"","DECODE_"&amp;VLOOKUP(AD86,$CC:$CD,2,0)&amp;"("&amp;BJ$2&amp;","&amp;IF(K86="MR","REF",VLOOKUP(F86,$BR:$BS,2,0))&amp;",Cpu"&amp;PROPER(IF(K86="MR","REF",VLOOKUP(F86,$BR:$BS,2,0)))&amp;","&amp;AQ86&amp;"); ", "")</f>
        <v>DECODE_ADR(1,BOL,CpuBol,AOFF_I); </v>
      </c>
      <c r="BK86" s="22" t="str">
        <f aca="false">IF(AA86&lt;&gt;"","DECODE_"&amp;VLOOKUP(AE86,$CC:$CD,2,0)&amp;"("&amp;BK$2&amp;","&amp;IF(L86="MR","REF",VLOOKUP(G86,$BR:$BS,2,0))&amp;",Cpu"&amp;PROPER(IF(L86="MR","REF",VLOOKUP(G86,$BR:$BS,2,0)))&amp;","&amp;AR86&amp;"); ", "")</f>
        <v>DECODE_ADR(2,BOL,CpuBol,AOFF_IA); </v>
      </c>
      <c r="BL86" s="22" t="str">
        <f aca="false">IF(AB86&lt;&gt;"","DECODE_"&amp;VLOOKUP(AF86,$CC:$CD,2,0)&amp;"("&amp;BL$2&amp;","&amp;IF(M86="MR","REF",VLOOKUP(H86,$BR:$BS,2,0))&amp;",Cpu"&amp;PROPER(IF(M86="MR","REF",VLOOKUP(H86,$BR:$BS,2,0)))&amp;","&amp;AS86&amp;"); ", "")</f>
        <v>DECODE_ADR(3,BOL,CpuBol,AOFF_IAA); </v>
      </c>
      <c r="BM86" s="22" t="str">
        <f aca="false">IF(AC86&lt;&gt;"","DECODE_"&amp;VLOOKUP(AG86,$CC:$CD,2,0)&amp;"("&amp;BM$2&amp;","&amp;IF(N86="MR","REF",VLOOKUP(I86,$BR:$BS,2,0))&amp;",Cpu"&amp;PROPER(IF(N86="MR","REF",VLOOKUP(I86,$BR:$BS,2,0)))&amp;","&amp;AT86&amp;"); ", "")</f>
        <v/>
      </c>
      <c r="BN86" s="22" t="str">
        <f aca="false">IF(ISERROR(VLOOKUP(BO86,BO$2:BO85,1,0))=0,"X","")</f>
        <v>X</v>
      </c>
      <c r="BO86" s="22" t="str">
        <f aca="false">SUBSTITUTE("#define "&amp;BH86&amp;REPT(" ",28-LEN(BH86))&amp;BJ86&amp;BK86&amp;BL86&amp;BM86,"%","D")</f>
        <v>#define INSTDECODE_3_BBB_AAA        DECODE_ADR(1,BOL,CpuBol,AOFF_I); DECODE_ADR(2,BOL,CpuBol,AOFF_IA); DECODE_ADR(3,BOL,CpuBol,AOFF_IAA); </v>
      </c>
      <c r="BP86" s="22" t="str">
        <f aca="false">"#define "&amp;SUBSTITUTE(BH86,"INSTDECODE_",IF(P86="X","JMP_","")&amp;IF(Q86="X","CONST_","")&amp;"INSTEND_")&amp;IF(Q86="X",REPT(" ",20-LEN(BH86)),IF(P86="X",REPT(" ",22-LEN(BH86)),REPT(" ",26-LEN(BH86))))&amp;" "&amp;IF(P86="X","","IP+="&amp;TRIM(AU86)&amp;"; "&amp;REPT(" ",10-LEN(TRIM(AU86))))&amp;IF(Q86="X","CONST_INST_DISPATCH;","PROG_INST_DISPATCH;")</f>
        <v>#define INSTEND_3_BBB_AAA       IP+=ISIZ_IAAA;  PROG_INST_DISPATCH;</v>
      </c>
      <c r="BQ86" s="22" t="str">
        <f aca="false">""</f>
        <v/>
      </c>
    </row>
    <row r="87" customFormat="false" ht="15.95" hidden="false" customHeight="true" outlineLevel="0" collapsed="false">
      <c r="A87" s="22" t="s">
        <v>583</v>
      </c>
      <c r="B87" s="22" t="s">
        <v>279</v>
      </c>
      <c r="C87" s="26" t="s">
        <v>29</v>
      </c>
      <c r="D87" s="27" t="n">
        <f aca="false">4-COUNTIF(F87:I87,".")</f>
        <v>3</v>
      </c>
      <c r="E87" s="27" t="str">
        <f aca="false">IF(ISERROR(SEARCH("Z",F87&amp;G87&amp;H87&amp;I87))=0,"X","-")</f>
        <v>-</v>
      </c>
      <c r="F87" s="26" t="s">
        <v>456</v>
      </c>
      <c r="G87" s="26" t="s">
        <v>452</v>
      </c>
      <c r="H87" s="26" t="s">
        <v>452</v>
      </c>
      <c r="I87" s="26" t="s">
        <v>28</v>
      </c>
      <c r="J87" s="27" t="str">
        <f aca="false">IF(OR(ISERROR(SEARCH(MID($J$2,1,1),F87&amp;G87&amp;H87&amp;I87))=0,ISERROR(SEARCH(MID($J$2,2,1),F87&amp;G87&amp;H87&amp;I87))=0),"X","-")</f>
        <v>-</v>
      </c>
      <c r="K87" s="26" t="s">
        <v>453</v>
      </c>
      <c r="L87" s="26" t="s">
        <v>453</v>
      </c>
      <c r="M87" s="26" t="s">
        <v>453</v>
      </c>
      <c r="N87" s="26" t="s">
        <v>28</v>
      </c>
      <c r="O87" s="28" t="str">
        <f aca="false">IF(OR(K87=$O$2,L87=$O$2,M87=$O$2,N87=$O$2),"X","-")</f>
        <v>-</v>
      </c>
      <c r="R87" s="22" t="s">
        <v>592</v>
      </c>
      <c r="S87" s="22" t="s">
        <v>9</v>
      </c>
      <c r="T87" s="22" t="s">
        <v>455</v>
      </c>
      <c r="U87" s="22" t="s">
        <v>455</v>
      </c>
      <c r="W87" s="30" t="str">
        <f aca="false">SUBSTITUTE(SUBSTITUTE(IF(AND(F87="%",K87&lt;&gt;"AD",K87&lt;&gt;"MR"),"Error1","Ok")&amp;" "&amp;IF(AND(G87="%",L87&lt;&gt;"AD",L87&lt;&gt;"MR"),"Error2","Ok")&amp;" "&amp;IF(AND(H87="%",M87&lt;&gt;"AD",M87&lt;&gt;"MR"),"Error3","Ok")&amp;" "&amp;IF(AND(I87="%",N87&lt;&gt;"AD",N87&lt;&gt;"MR"),"Error4","Ok"),"Ok Ok Ok Ok","Passed"),"Ok","")</f>
        <v>Passed</v>
      </c>
      <c r="X87" s="28" t="str">
        <f aca="false">IF(W87&lt;&gt;"Passed","--- Error ---",SUBSTITUTE(SUBSTITUTE(SUBSTITUTE(SUBSTITUTE(SUBSTITUTE(SUBSTITUTE(SUBSTITUTE(SUBSTITUTE(SUBSTITUTE(SUBSTITUTE(SUBSTITUTE(SUBSTITUTE(SUBSTITUTE(SUBSTITUTE(SUBSTITUTE(SUBSTITUTE(SUBSTITUTE(SUBSTITUTE($X$1, "&lt;mnemonic&gt;",""""&amp;B87&amp;""""&amp;REPT(" ",5-LEN(B87))), "&lt;argnr&gt;",D87), "&lt;type1&gt;",VLOOKUP(F87,BR:BZ,9,0)), "&lt;type2&gt;",VLOOKUP(G87,BR:BZ,9,0)), "&lt;type3&gt;",VLOOKUP(H87,BR:BZ,9,0)), "&lt;type4&gt;",VLOOKUP(I87,BR:BZ,9,0)), "&lt;mode1&gt;",VLOOKUP(K87, CB:CG,6,0)),"&lt;mode2&gt;",VLOOKUP(L87,CB:CG,6,0)),"&lt;mode3&gt;",VLOOKUP(M87,CB:CG,6,0)),"&lt;mode4&gt;",VLOOKUP(N87,CB:CG,6,0)), "."," "), "&lt;desc&gt;",R87), "&lt;size&gt;",AU87), "&lt;comma&gt;",IF(B88=""," ",",")),"&lt;off1&gt;",IF(AQ87&lt;&gt;"",AQ87,"0"&amp;REPT(" ",5+AQ$1-1))),"&lt;off2&gt;",IF(AR87&lt;&gt;"",AR87,"0"&amp;REPT(" ",5+AR$1-1))),"&lt;off3&gt;",IF(AS87&lt;&gt;"",AS87,"0"&amp;REPT(" ",5+AS$1-1))),"&lt;off4&gt;",IF(AT87&lt;&gt;"",AT87,"0"&amp;REPT(" ",5+AT$1-1))))</f>
        <v>{ "LEQc" ,3, ISIZ_IAAA , {CpuDataType::Boolean  ,CpuDataType::Char     ,CpuDataType::Char     ,(CpuDataType)0        }, {_AmdAddr,_AmdAddr,_AmdAddr,_AmdNull}, {AOFF_I,AOFF_IA,AOFF_IAA,0        } }, //Less or equal (Char)</v>
      </c>
      <c r="Y87" s="31" t="s">
        <v>28</v>
      </c>
      <c r="Z87" s="22" t="str">
        <f aca="false">IF(F87&lt;&gt;".",IF(K87="MR","R",VLOOKUP(F87,$BR:$BT,3,0)),"")</f>
        <v>B</v>
      </c>
      <c r="AA87" s="22" t="str">
        <f aca="false">IF(G87&lt;&gt;".",IF(L87="MR","R",VLOOKUP(G87,$BR:$BT,3,0)),"")</f>
        <v>C</v>
      </c>
      <c r="AB87" s="22" t="str">
        <f aca="false">IF(H87&lt;&gt;".",IF(M87="MR","R",VLOOKUP(H87,$BR:$BT,3,0)),"")</f>
        <v>C</v>
      </c>
      <c r="AC87" s="22" t="str">
        <f aca="false">IF(I87&lt;&gt;".",IF(N87="MR","R",VLOOKUP(I87,$BR:$BT,3,0)),"")</f>
        <v/>
      </c>
      <c r="AD87" s="22" t="str">
        <f aca="false">IF(F87&lt;&gt;".",VLOOKUP(K87,$CB:$CC,2,0),"")</f>
        <v>A</v>
      </c>
      <c r="AE87" s="22" t="str">
        <f aca="false">IF(G87&lt;&gt;".",VLOOKUP(L87,$CB:$CC,2,0),"")</f>
        <v>A</v>
      </c>
      <c r="AF87" s="22" t="str">
        <f aca="false">IF(H87&lt;&gt;".",VLOOKUP(M87,$CB:$CC,2,0),"")</f>
        <v>A</v>
      </c>
      <c r="AG87" s="22" t="str">
        <f aca="false">IF(I87&lt;&gt;".",VLOOKUP(N87,$CB:$CC,2,0),"")</f>
        <v/>
      </c>
      <c r="AH87" s="22" t="str">
        <f aca="false">IF(AD87&lt;&gt;"",IF(OR(AD87="A",AD87="I"),"SZA",VLOOKUP(Z87,$BT$3:$BU$16,2,0)),"")</f>
        <v>SZA</v>
      </c>
      <c r="AI87" s="22" t="str">
        <f aca="false">IF(AE87&lt;&gt;"",IF(OR(AE87="A",AE87="I"),"SZA",VLOOKUP(AA87,$BT$3:$BU$16,2,0)),"")</f>
        <v>SZA</v>
      </c>
      <c r="AJ87" s="22" t="str">
        <f aca="false">IF(AF87&lt;&gt;"",IF(OR(AF87="A",AF87="I"),"SZA",VLOOKUP(AB87,$BT$3:$BU$16,2,0)),"")</f>
        <v>SZA</v>
      </c>
      <c r="AK87" s="22" t="str">
        <f aca="false">IF(AG87&lt;&gt;"",IF(OR(AG87="A",AG87="I"),"SZA",VLOOKUP(AC87,$BT$3:$BU$16,2,0)),"")</f>
        <v/>
      </c>
      <c r="AL87" s="22" t="str">
        <f aca="false">IF(AD87&lt;&gt;"","I","")</f>
        <v>I</v>
      </c>
      <c r="AM87" s="22" t="str">
        <f aca="false">SUBSTITUTE(IF(AE87&lt;&gt;"",AL87&amp;"+"&amp;AH87,""),"+SZ","")</f>
        <v>IA</v>
      </c>
      <c r="AN87" s="22" t="str">
        <f aca="false">SUBSTITUTE(IF(AF87&lt;&gt;"",AM87&amp;"+"&amp;AI87,""),"+SZ","")</f>
        <v>IAA</v>
      </c>
      <c r="AO87" s="22" t="str">
        <f aca="false">SUBSTITUTE(IF(AG87&lt;&gt;"",AN87&amp;"+"&amp;AJ87,""),"+SZ","")</f>
        <v/>
      </c>
      <c r="AP87" s="22" t="str">
        <f aca="false">SUBSTITUTE("I"&amp;IF(AH87&lt;&gt;"","+"&amp;AH87,"")&amp;IF(AI87&lt;&gt;"","+"&amp;AI87,"")&amp;IF(AJ87&lt;&gt;"","+"&amp;AJ87,"")&amp;IF(AK87&lt;&gt;"","+"&amp;AK87,""),"+SZ","")</f>
        <v>IAAA</v>
      </c>
      <c r="AQ87" s="22" t="str">
        <f aca="false">IF(Z87&lt;&gt;"","AOFF_"&amp;AL87&amp;REPT(" ",AQ$1-LEN(AL87)),"")</f>
        <v>AOFF_I</v>
      </c>
      <c r="AR87" s="22" t="str">
        <f aca="false">IF(AA87&lt;&gt;"","AOFF_"&amp;AM87&amp;REPT(" ",AR$1-LEN(AM87)),"")</f>
        <v>AOFF_IA</v>
      </c>
      <c r="AS87" s="22" t="str">
        <f aca="false">IF(AB87&lt;&gt;"","AOFF_"&amp;AN87&amp;REPT(" ",AS$1-LEN(AN87)),"")</f>
        <v>AOFF_IAA</v>
      </c>
      <c r="AT87" s="22" t="str">
        <f aca="false">IF(AC87&lt;&gt;"","AOFF_"&amp;AO87&amp;REPT(" ",AT$1-LEN(AO87)),"")</f>
        <v/>
      </c>
      <c r="AU87" s="22" t="str">
        <f aca="false">"ISIZ_"&amp;AP87&amp;REPT(" ",$AU$1-LEN(AP87))</f>
        <v>ISIZ_IAAA </v>
      </c>
      <c r="AV87" s="26" t="n">
        <f aca="false">IF(Z87&lt;&gt;"",6,"")</f>
        <v>6</v>
      </c>
      <c r="AW87" s="26" t="n">
        <f aca="false">IF(AA87&lt;&gt;"",AV87+VLOOKUP(AH87,$BU$2:$BV$17,2,0),"")</f>
        <v>10</v>
      </c>
      <c r="AX87" s="26" t="n">
        <f aca="false">IF(AB87&lt;&gt;"",AW87+VLOOKUP(AI87,$BU$2:$BV$17,2,0),"")</f>
        <v>14</v>
      </c>
      <c r="AY87" s="26" t="str">
        <f aca="false">IF(AC87&lt;&gt;"",AX87+VLOOKUP(AJ87,$BU$2:$BV$17,2,0),"")</f>
        <v/>
      </c>
      <c r="AZ87" s="26" t="n">
        <f aca="false">6+IF(Z87&lt;&gt;"",VLOOKUP(AH87,$BU$2:$BV$17,2,0),0)+IF(AA87&lt;&gt;"",VLOOKUP(AI87,$BU$2:$BV$17,2,0),0)+IF(AB87&lt;&gt;"",VLOOKUP(AJ87,$BU$2:$BV$17,2,0),0)+IF(AC87&lt;&gt;"",VLOOKUP(AK87,$BU$2:$BV$17,2,0),0)</f>
        <v>18</v>
      </c>
      <c r="BA87" s="26" t="n">
        <f aca="false">IF(Z87&lt;&gt;"",10,"")</f>
        <v>10</v>
      </c>
      <c r="BB87" s="26" t="n">
        <f aca="false">IF(AA87&lt;&gt;"",BA87+VLOOKUP(AH87,$BU$2:$BW$17,3,0),"")</f>
        <v>18</v>
      </c>
      <c r="BC87" s="26" t="n">
        <f aca="false">IF(AB87&lt;&gt;"",BB87+VLOOKUP(AI87,$BU$2:$BW$17,3,0),"")</f>
        <v>26</v>
      </c>
      <c r="BD87" s="26" t="str">
        <f aca="false">IF(AC87&lt;&gt;"",BC87+VLOOKUP(AJ87,$BU$2:$BW$17,3,0),"")</f>
        <v/>
      </c>
      <c r="BE87" s="26" t="n">
        <f aca="false">10+IF(Z87&lt;&gt;"",VLOOKUP(AH87,$BU$2:$BW$17,3,0),0)+IF(AA87&lt;&gt;"",VLOOKUP(AI87,$BU$2:$BW$17,3,0),0)+IF(AB87&lt;&gt;"",VLOOKUP(AJ87,$BU$2:$BW$17,3,0),0)+IF(AC87&lt;&gt;"",VLOOKUP(AK87,$BU$2:$BW$17,3,0),0)</f>
        <v>34</v>
      </c>
      <c r="BF87" s="36" t="str">
        <f aca="false">IF(AV87&lt;&gt;"","#define "&amp;AQ87&amp;" "&amp;AV87&amp;"&lt;end&gt; ","")&amp;IF(AW87&lt;&gt;"","#define "&amp;AR87&amp;" "&amp;AW87&amp;"&lt;end&gt; ","")&amp;IF(AX87&lt;&gt;"","#define "&amp;AS87&amp;" "&amp;AX87&amp;"&lt;end&gt; ","")&amp;IF(AY87&lt;&gt;"","#define "&amp;AT87&amp;" "&amp;AY87&amp;"&lt;end&gt; ","")&amp;"#define "&amp;AU87&amp;" "&amp;AZ87&amp;"&lt;end&gt;"</f>
        <v>#define AOFF_I 6&lt;end&gt; #define AOFF_IA 10&lt;end&gt; #define AOFF_IAA 14&lt;end&gt; #define ISIZ_IAAA  18&lt;end&gt;</v>
      </c>
      <c r="BG87" s="36" t="str">
        <f aca="false">IF(BA87&lt;&gt;"","#define "&amp;AQ87&amp;" "&amp;BA87&amp;"&lt;end&gt; ","")&amp;IF(BB87&lt;&gt;"","#define "&amp;AR87&amp;" "&amp;BB87&amp;"&lt;end&gt; ","")&amp;IF(BC87&lt;&gt;"","#define "&amp;AS87&amp;" "&amp;BC87&amp;"&lt;end&gt; ","")&amp;IF(BD87&lt;&gt;"","#define "&amp;AT87&amp;" "&amp;BD87&amp;"&lt;end&gt; ","")&amp;"#define "&amp;AU87&amp;" "&amp;BE87&amp;"&lt;end&gt;"</f>
        <v>#define AOFF_I 10&lt;end&gt; #define AOFF_IA 18&lt;end&gt; #define AOFF_IAA 26&lt;end&gt; #define ISIZ_IAAA  34&lt;end&gt;</v>
      </c>
      <c r="BH87" s="22" t="str">
        <f aca="false">"INSTDECODE_"&amp;D87&amp;IF(D87&lt;&gt;0,"_"&amp;CONCATENATE(Z87,AA87,AB87,AC87)&amp;"_"&amp;CONCATENATE(AD87,AE87,AF87,AG87),"")</f>
        <v>INSTDECODE_3_BCC_AAA</v>
      </c>
      <c r="BI87" s="22" t="n">
        <f aca="false">LEN(BH87)</f>
        <v>20</v>
      </c>
      <c r="BJ87" s="22" t="str">
        <f aca="false">IF(Z87&lt;&gt;"","DECODE_"&amp;VLOOKUP(AD87,$CC:$CD,2,0)&amp;"("&amp;BJ$2&amp;","&amp;IF(K87="MR","REF",VLOOKUP(F87,$BR:$BS,2,0))&amp;",Cpu"&amp;PROPER(IF(K87="MR","REF",VLOOKUP(F87,$BR:$BS,2,0)))&amp;","&amp;AQ87&amp;"); ", "")</f>
        <v>DECODE_ADR(1,BOL,CpuBol,AOFF_I); </v>
      </c>
      <c r="BK87" s="22" t="str">
        <f aca="false">IF(AA87&lt;&gt;"","DECODE_"&amp;VLOOKUP(AE87,$CC:$CD,2,0)&amp;"("&amp;BK$2&amp;","&amp;IF(L87="MR","REF",VLOOKUP(G87,$BR:$BS,2,0))&amp;",Cpu"&amp;PROPER(IF(L87="MR","REF",VLOOKUP(G87,$BR:$BS,2,0)))&amp;","&amp;AR87&amp;"); ", "")</f>
        <v>DECODE_ADR(2,CHR,CpuChr,AOFF_IA); </v>
      </c>
      <c r="BL87" s="22" t="str">
        <f aca="false">IF(AB87&lt;&gt;"","DECODE_"&amp;VLOOKUP(AF87,$CC:$CD,2,0)&amp;"("&amp;BL$2&amp;","&amp;IF(M87="MR","REF",VLOOKUP(H87,$BR:$BS,2,0))&amp;",Cpu"&amp;PROPER(IF(M87="MR","REF",VLOOKUP(H87,$BR:$BS,2,0)))&amp;","&amp;AS87&amp;"); ", "")</f>
        <v>DECODE_ADR(3,CHR,CpuChr,AOFF_IAA); </v>
      </c>
      <c r="BM87" s="22" t="str">
        <f aca="false">IF(AC87&lt;&gt;"","DECODE_"&amp;VLOOKUP(AG87,$CC:$CD,2,0)&amp;"("&amp;BM$2&amp;","&amp;IF(N87="MR","REF",VLOOKUP(I87,$BR:$BS,2,0))&amp;",Cpu"&amp;PROPER(IF(N87="MR","REF",VLOOKUP(I87,$BR:$BS,2,0)))&amp;","&amp;AT87&amp;"); ", "")</f>
        <v/>
      </c>
      <c r="BN87" s="22" t="str">
        <f aca="false">IF(ISERROR(VLOOKUP(BO87,BO$2:BO86,1,0))=0,"X","")</f>
        <v>X</v>
      </c>
      <c r="BO87" s="22" t="str">
        <f aca="false">SUBSTITUTE("#define "&amp;BH87&amp;REPT(" ",28-LEN(BH87))&amp;BJ87&amp;BK87&amp;BL87&amp;BM87,"%","D")</f>
        <v>#define INSTDECODE_3_BCC_AAA        DECODE_ADR(1,BOL,CpuBol,AOFF_I); DECODE_ADR(2,CHR,CpuChr,AOFF_IA); DECODE_ADR(3,CHR,CpuChr,AOFF_IAA); </v>
      </c>
      <c r="BP87" s="22" t="str">
        <f aca="false">"#define "&amp;SUBSTITUTE(BH87,"INSTDECODE_",IF(P87="X","JMP_","")&amp;IF(Q87="X","CONST_","")&amp;"INSTEND_")&amp;IF(Q87="X",REPT(" ",20-LEN(BH87)),IF(P87="X",REPT(" ",22-LEN(BH87)),REPT(" ",26-LEN(BH87))))&amp;" "&amp;IF(P87="X","","IP+="&amp;TRIM(AU87)&amp;"; "&amp;REPT(" ",10-LEN(TRIM(AU87))))&amp;IF(Q87="X","CONST_INST_DISPATCH;","PROG_INST_DISPATCH;")</f>
        <v>#define INSTEND_3_BCC_AAA       IP+=ISIZ_IAAA;  PROG_INST_DISPATCH;</v>
      </c>
      <c r="BQ87" s="22" t="str">
        <f aca="false">""</f>
        <v/>
      </c>
    </row>
    <row r="88" customFormat="false" ht="15.95" hidden="false" customHeight="true" outlineLevel="0" collapsed="false">
      <c r="A88" s="22" t="s">
        <v>583</v>
      </c>
      <c r="B88" s="22" t="s">
        <v>280</v>
      </c>
      <c r="C88" s="26" t="s">
        <v>29</v>
      </c>
      <c r="D88" s="27" t="n">
        <f aca="false">4-COUNTIF(F88:I88,".")</f>
        <v>3</v>
      </c>
      <c r="E88" s="27" t="str">
        <f aca="false">IF(ISERROR(SEARCH("Z",F88&amp;G88&amp;H88&amp;I88))=0,"X","-")</f>
        <v>-</v>
      </c>
      <c r="F88" s="26" t="s">
        <v>456</v>
      </c>
      <c r="G88" s="26" t="s">
        <v>463</v>
      </c>
      <c r="H88" s="26" t="s">
        <v>463</v>
      </c>
      <c r="I88" s="26" t="s">
        <v>28</v>
      </c>
      <c r="J88" s="27" t="str">
        <f aca="false">IF(OR(ISERROR(SEARCH(MID($J$2,1,1),F88&amp;G88&amp;H88&amp;I88))=0,ISERROR(SEARCH(MID($J$2,2,1),F88&amp;G88&amp;H88&amp;I88))=0),"X","-")</f>
        <v>-</v>
      </c>
      <c r="K88" s="26" t="s">
        <v>453</v>
      </c>
      <c r="L88" s="26" t="s">
        <v>453</v>
      </c>
      <c r="M88" s="26" t="s">
        <v>453</v>
      </c>
      <c r="N88" s="26" t="s">
        <v>28</v>
      </c>
      <c r="O88" s="28" t="str">
        <f aca="false">IF(OR(K88=$O$2,L88=$O$2,M88=$O$2,N88=$O$2),"X","-")</f>
        <v>-</v>
      </c>
      <c r="R88" s="22" t="s">
        <v>593</v>
      </c>
      <c r="S88" s="22" t="s">
        <v>9</v>
      </c>
      <c r="T88" s="22" t="s">
        <v>455</v>
      </c>
      <c r="U88" s="22" t="s">
        <v>455</v>
      </c>
      <c r="W88" s="30" t="str">
        <f aca="false">SUBSTITUTE(SUBSTITUTE(IF(AND(F88="%",K88&lt;&gt;"AD",K88&lt;&gt;"MR"),"Error1","Ok")&amp;" "&amp;IF(AND(G88="%",L88&lt;&gt;"AD",L88&lt;&gt;"MR"),"Error2","Ok")&amp;" "&amp;IF(AND(H88="%",M88&lt;&gt;"AD",M88&lt;&gt;"MR"),"Error3","Ok")&amp;" "&amp;IF(AND(I88="%",N88&lt;&gt;"AD",N88&lt;&gt;"MR"),"Error4","Ok"),"Ok Ok Ok Ok","Passed"),"Ok","")</f>
        <v>Passed</v>
      </c>
      <c r="X88" s="28" t="str">
        <f aca="false">IF(W88&lt;&gt;"Passed","--- Error ---",SUBSTITUTE(SUBSTITUTE(SUBSTITUTE(SUBSTITUTE(SUBSTITUTE(SUBSTITUTE(SUBSTITUTE(SUBSTITUTE(SUBSTITUTE(SUBSTITUTE(SUBSTITUTE(SUBSTITUTE(SUBSTITUTE(SUBSTITUTE(SUBSTITUTE(SUBSTITUTE(SUBSTITUTE(SUBSTITUTE($X$1, "&lt;mnemonic&gt;",""""&amp;B88&amp;""""&amp;REPT(" ",5-LEN(B88))), "&lt;argnr&gt;",D88), "&lt;type1&gt;",VLOOKUP(F88,BR:BZ,9,0)), "&lt;type2&gt;",VLOOKUP(G88,BR:BZ,9,0)), "&lt;type3&gt;",VLOOKUP(H88,BR:BZ,9,0)), "&lt;type4&gt;",VLOOKUP(I88,BR:BZ,9,0)), "&lt;mode1&gt;",VLOOKUP(K88, CB:CG,6,0)),"&lt;mode2&gt;",VLOOKUP(L88,CB:CG,6,0)),"&lt;mode3&gt;",VLOOKUP(M88,CB:CG,6,0)),"&lt;mode4&gt;",VLOOKUP(N88,CB:CG,6,0)), "."," "), "&lt;desc&gt;",R88), "&lt;size&gt;",AU88), "&lt;comma&gt;",IF(B89=""," ",",")),"&lt;off1&gt;",IF(AQ88&lt;&gt;"",AQ88,"0"&amp;REPT(" ",5+AQ$1-1))),"&lt;off2&gt;",IF(AR88&lt;&gt;"",AR88,"0"&amp;REPT(" ",5+AR$1-1))),"&lt;off3&gt;",IF(AS88&lt;&gt;"",AS88,"0"&amp;REPT(" ",5+AS$1-1))),"&lt;off4&gt;",IF(AT88&lt;&gt;"",AT88,"0"&amp;REPT(" ",5+AT$1-1))))</f>
        <v>{ "LEQw" ,3, ISIZ_IAAA , {CpuDataType::Boolean  ,CpuDataType::Short    ,CpuDataType::Short    ,(CpuDataType)0        }, {_AmdAddr,_AmdAddr,_AmdAddr,_AmdNull}, {AOFF_I,AOFF_IA,AOFF_IAA,0        } }, //Less or equal (Short)</v>
      </c>
      <c r="Y88" s="31" t="s">
        <v>28</v>
      </c>
      <c r="Z88" s="22" t="str">
        <f aca="false">IF(F88&lt;&gt;".",IF(K88="MR","R",VLOOKUP(F88,$BR:$BT,3,0)),"")</f>
        <v>B</v>
      </c>
      <c r="AA88" s="22" t="str">
        <f aca="false">IF(G88&lt;&gt;".",IF(L88="MR","R",VLOOKUP(G88,$BR:$BT,3,0)),"")</f>
        <v>W</v>
      </c>
      <c r="AB88" s="22" t="str">
        <f aca="false">IF(H88&lt;&gt;".",IF(M88="MR","R",VLOOKUP(H88,$BR:$BT,3,0)),"")</f>
        <v>W</v>
      </c>
      <c r="AC88" s="22" t="str">
        <f aca="false">IF(I88&lt;&gt;".",IF(N88="MR","R",VLOOKUP(I88,$BR:$BT,3,0)),"")</f>
        <v/>
      </c>
      <c r="AD88" s="22" t="str">
        <f aca="false">IF(F88&lt;&gt;".",VLOOKUP(K88,$CB:$CC,2,0),"")</f>
        <v>A</v>
      </c>
      <c r="AE88" s="22" t="str">
        <f aca="false">IF(G88&lt;&gt;".",VLOOKUP(L88,$CB:$CC,2,0),"")</f>
        <v>A</v>
      </c>
      <c r="AF88" s="22" t="str">
        <f aca="false">IF(H88&lt;&gt;".",VLOOKUP(M88,$CB:$CC,2,0),"")</f>
        <v>A</v>
      </c>
      <c r="AG88" s="22" t="str">
        <f aca="false">IF(I88&lt;&gt;".",VLOOKUP(N88,$CB:$CC,2,0),"")</f>
        <v/>
      </c>
      <c r="AH88" s="22" t="str">
        <f aca="false">IF(AD88&lt;&gt;"",IF(OR(AD88="A",AD88="I"),"SZA",VLOOKUP(Z88,$BT$3:$BU$16,2,0)),"")</f>
        <v>SZA</v>
      </c>
      <c r="AI88" s="22" t="str">
        <f aca="false">IF(AE88&lt;&gt;"",IF(OR(AE88="A",AE88="I"),"SZA",VLOOKUP(AA88,$BT$3:$BU$16,2,0)),"")</f>
        <v>SZA</v>
      </c>
      <c r="AJ88" s="22" t="str">
        <f aca="false">IF(AF88&lt;&gt;"",IF(OR(AF88="A",AF88="I"),"SZA",VLOOKUP(AB88,$BT$3:$BU$16,2,0)),"")</f>
        <v>SZA</v>
      </c>
      <c r="AK88" s="22" t="str">
        <f aca="false">IF(AG88&lt;&gt;"",IF(OR(AG88="A",AG88="I"),"SZA",VLOOKUP(AC88,$BT$3:$BU$16,2,0)),"")</f>
        <v/>
      </c>
      <c r="AL88" s="22" t="str">
        <f aca="false">IF(AD88&lt;&gt;"","I","")</f>
        <v>I</v>
      </c>
      <c r="AM88" s="22" t="str">
        <f aca="false">SUBSTITUTE(IF(AE88&lt;&gt;"",AL88&amp;"+"&amp;AH88,""),"+SZ","")</f>
        <v>IA</v>
      </c>
      <c r="AN88" s="22" t="str">
        <f aca="false">SUBSTITUTE(IF(AF88&lt;&gt;"",AM88&amp;"+"&amp;AI88,""),"+SZ","")</f>
        <v>IAA</v>
      </c>
      <c r="AO88" s="22" t="str">
        <f aca="false">SUBSTITUTE(IF(AG88&lt;&gt;"",AN88&amp;"+"&amp;AJ88,""),"+SZ","")</f>
        <v/>
      </c>
      <c r="AP88" s="22" t="str">
        <f aca="false">SUBSTITUTE("I"&amp;IF(AH88&lt;&gt;"","+"&amp;AH88,"")&amp;IF(AI88&lt;&gt;"","+"&amp;AI88,"")&amp;IF(AJ88&lt;&gt;"","+"&amp;AJ88,"")&amp;IF(AK88&lt;&gt;"","+"&amp;AK88,""),"+SZ","")</f>
        <v>IAAA</v>
      </c>
      <c r="AQ88" s="22" t="str">
        <f aca="false">IF(Z88&lt;&gt;"","AOFF_"&amp;AL88&amp;REPT(" ",AQ$1-LEN(AL88)),"")</f>
        <v>AOFF_I</v>
      </c>
      <c r="AR88" s="22" t="str">
        <f aca="false">IF(AA88&lt;&gt;"","AOFF_"&amp;AM88&amp;REPT(" ",AR$1-LEN(AM88)),"")</f>
        <v>AOFF_IA</v>
      </c>
      <c r="AS88" s="22" t="str">
        <f aca="false">IF(AB88&lt;&gt;"","AOFF_"&amp;AN88&amp;REPT(" ",AS$1-LEN(AN88)),"")</f>
        <v>AOFF_IAA</v>
      </c>
      <c r="AT88" s="22" t="str">
        <f aca="false">IF(AC88&lt;&gt;"","AOFF_"&amp;AO88&amp;REPT(" ",AT$1-LEN(AO88)),"")</f>
        <v/>
      </c>
      <c r="AU88" s="22" t="str">
        <f aca="false">"ISIZ_"&amp;AP88&amp;REPT(" ",$AU$1-LEN(AP88))</f>
        <v>ISIZ_IAAA </v>
      </c>
      <c r="AV88" s="26" t="n">
        <f aca="false">IF(Z88&lt;&gt;"",6,"")</f>
        <v>6</v>
      </c>
      <c r="AW88" s="26" t="n">
        <f aca="false">IF(AA88&lt;&gt;"",AV88+VLOOKUP(AH88,$BU$2:$BV$17,2,0),"")</f>
        <v>10</v>
      </c>
      <c r="AX88" s="26" t="n">
        <f aca="false">IF(AB88&lt;&gt;"",AW88+VLOOKUP(AI88,$BU$2:$BV$17,2,0),"")</f>
        <v>14</v>
      </c>
      <c r="AY88" s="26" t="str">
        <f aca="false">IF(AC88&lt;&gt;"",AX88+VLOOKUP(AJ88,$BU$2:$BV$17,2,0),"")</f>
        <v/>
      </c>
      <c r="AZ88" s="26" t="n">
        <f aca="false">6+IF(Z88&lt;&gt;"",VLOOKUP(AH88,$BU$2:$BV$17,2,0),0)+IF(AA88&lt;&gt;"",VLOOKUP(AI88,$BU$2:$BV$17,2,0),0)+IF(AB88&lt;&gt;"",VLOOKUP(AJ88,$BU$2:$BV$17,2,0),0)+IF(AC88&lt;&gt;"",VLOOKUP(AK88,$BU$2:$BV$17,2,0),0)</f>
        <v>18</v>
      </c>
      <c r="BA88" s="26" t="n">
        <f aca="false">IF(Z88&lt;&gt;"",10,"")</f>
        <v>10</v>
      </c>
      <c r="BB88" s="26" t="n">
        <f aca="false">IF(AA88&lt;&gt;"",BA88+VLOOKUP(AH88,$BU$2:$BW$17,3,0),"")</f>
        <v>18</v>
      </c>
      <c r="BC88" s="26" t="n">
        <f aca="false">IF(AB88&lt;&gt;"",BB88+VLOOKUP(AI88,$BU$2:$BW$17,3,0),"")</f>
        <v>26</v>
      </c>
      <c r="BD88" s="26" t="str">
        <f aca="false">IF(AC88&lt;&gt;"",BC88+VLOOKUP(AJ88,$BU$2:$BW$17,3,0),"")</f>
        <v/>
      </c>
      <c r="BE88" s="26" t="n">
        <f aca="false">10+IF(Z88&lt;&gt;"",VLOOKUP(AH88,$BU$2:$BW$17,3,0),0)+IF(AA88&lt;&gt;"",VLOOKUP(AI88,$BU$2:$BW$17,3,0),0)+IF(AB88&lt;&gt;"",VLOOKUP(AJ88,$BU$2:$BW$17,3,0),0)+IF(AC88&lt;&gt;"",VLOOKUP(AK88,$BU$2:$BW$17,3,0),0)</f>
        <v>34</v>
      </c>
      <c r="BF88" s="36" t="str">
        <f aca="false">IF(AV88&lt;&gt;"","#define "&amp;AQ88&amp;" "&amp;AV88&amp;"&lt;end&gt; ","")&amp;IF(AW88&lt;&gt;"","#define "&amp;AR88&amp;" "&amp;AW88&amp;"&lt;end&gt; ","")&amp;IF(AX88&lt;&gt;"","#define "&amp;AS88&amp;" "&amp;AX88&amp;"&lt;end&gt; ","")&amp;IF(AY88&lt;&gt;"","#define "&amp;AT88&amp;" "&amp;AY88&amp;"&lt;end&gt; ","")&amp;"#define "&amp;AU88&amp;" "&amp;AZ88&amp;"&lt;end&gt;"</f>
        <v>#define AOFF_I 6&lt;end&gt; #define AOFF_IA 10&lt;end&gt; #define AOFF_IAA 14&lt;end&gt; #define ISIZ_IAAA  18&lt;end&gt;</v>
      </c>
      <c r="BG88" s="36" t="str">
        <f aca="false">IF(BA88&lt;&gt;"","#define "&amp;AQ88&amp;" "&amp;BA88&amp;"&lt;end&gt; ","")&amp;IF(BB88&lt;&gt;"","#define "&amp;AR88&amp;" "&amp;BB88&amp;"&lt;end&gt; ","")&amp;IF(BC88&lt;&gt;"","#define "&amp;AS88&amp;" "&amp;BC88&amp;"&lt;end&gt; ","")&amp;IF(BD88&lt;&gt;"","#define "&amp;AT88&amp;" "&amp;BD88&amp;"&lt;end&gt; ","")&amp;"#define "&amp;AU88&amp;" "&amp;BE88&amp;"&lt;end&gt;"</f>
        <v>#define AOFF_I 10&lt;end&gt; #define AOFF_IA 18&lt;end&gt; #define AOFF_IAA 26&lt;end&gt; #define ISIZ_IAAA  34&lt;end&gt;</v>
      </c>
      <c r="BH88" s="22" t="str">
        <f aca="false">"INSTDECODE_"&amp;D88&amp;IF(D88&lt;&gt;0,"_"&amp;CONCATENATE(Z88,AA88,AB88,AC88)&amp;"_"&amp;CONCATENATE(AD88,AE88,AF88,AG88),"")</f>
        <v>INSTDECODE_3_BWW_AAA</v>
      </c>
      <c r="BI88" s="22" t="n">
        <f aca="false">LEN(BH88)</f>
        <v>20</v>
      </c>
      <c r="BJ88" s="22" t="str">
        <f aca="false">IF(Z88&lt;&gt;"","DECODE_"&amp;VLOOKUP(AD88,$CC:$CD,2,0)&amp;"("&amp;BJ$2&amp;","&amp;IF(K88="MR","REF",VLOOKUP(F88,$BR:$BS,2,0))&amp;",Cpu"&amp;PROPER(IF(K88="MR","REF",VLOOKUP(F88,$BR:$BS,2,0)))&amp;","&amp;AQ88&amp;"); ", "")</f>
        <v>DECODE_ADR(1,BOL,CpuBol,AOFF_I); </v>
      </c>
      <c r="BK88" s="22" t="str">
        <f aca="false">IF(AA88&lt;&gt;"","DECODE_"&amp;VLOOKUP(AE88,$CC:$CD,2,0)&amp;"("&amp;BK$2&amp;","&amp;IF(L88="MR","REF",VLOOKUP(G88,$BR:$BS,2,0))&amp;",Cpu"&amp;PROPER(IF(L88="MR","REF",VLOOKUP(G88,$BR:$BS,2,0)))&amp;","&amp;AR88&amp;"); ", "")</f>
        <v>DECODE_ADR(2,SHR,CpuShr,AOFF_IA); </v>
      </c>
      <c r="BL88" s="22" t="str">
        <f aca="false">IF(AB88&lt;&gt;"","DECODE_"&amp;VLOOKUP(AF88,$CC:$CD,2,0)&amp;"("&amp;BL$2&amp;","&amp;IF(M88="MR","REF",VLOOKUP(H88,$BR:$BS,2,0))&amp;",Cpu"&amp;PROPER(IF(M88="MR","REF",VLOOKUP(H88,$BR:$BS,2,0)))&amp;","&amp;AS88&amp;"); ", "")</f>
        <v>DECODE_ADR(3,SHR,CpuShr,AOFF_IAA); </v>
      </c>
      <c r="BM88" s="22" t="str">
        <f aca="false">IF(AC88&lt;&gt;"","DECODE_"&amp;VLOOKUP(AG88,$CC:$CD,2,0)&amp;"("&amp;BM$2&amp;","&amp;IF(N88="MR","REF",VLOOKUP(I88,$BR:$BS,2,0))&amp;",Cpu"&amp;PROPER(IF(N88="MR","REF",VLOOKUP(I88,$BR:$BS,2,0)))&amp;","&amp;AT88&amp;"); ", "")</f>
        <v/>
      </c>
      <c r="BN88" s="22" t="str">
        <f aca="false">IF(ISERROR(VLOOKUP(BO88,BO$2:BO87,1,0))=0,"X","")</f>
        <v>X</v>
      </c>
      <c r="BO88" s="22" t="str">
        <f aca="false">SUBSTITUTE("#define "&amp;BH88&amp;REPT(" ",28-LEN(BH88))&amp;BJ88&amp;BK88&amp;BL88&amp;BM88,"%","D")</f>
        <v>#define INSTDECODE_3_BWW_AAA        DECODE_ADR(1,BOL,CpuBol,AOFF_I); DECODE_ADR(2,SHR,CpuShr,AOFF_IA); DECODE_ADR(3,SHR,CpuShr,AOFF_IAA); </v>
      </c>
      <c r="BP88" s="22" t="str">
        <f aca="false">"#define "&amp;SUBSTITUTE(BH88,"INSTDECODE_",IF(P88="X","JMP_","")&amp;IF(Q88="X","CONST_","")&amp;"INSTEND_")&amp;IF(Q88="X",REPT(" ",20-LEN(BH88)),IF(P88="X",REPT(" ",22-LEN(BH88)),REPT(" ",26-LEN(BH88))))&amp;" "&amp;IF(P88="X","","IP+="&amp;TRIM(AU88)&amp;"; "&amp;REPT(" ",10-LEN(TRIM(AU88))))&amp;IF(Q88="X","CONST_INST_DISPATCH;","PROG_INST_DISPATCH;")</f>
        <v>#define INSTEND_3_BWW_AAA       IP+=ISIZ_IAAA;  PROG_INST_DISPATCH;</v>
      </c>
      <c r="BQ88" s="22" t="str">
        <f aca="false">""</f>
        <v/>
      </c>
    </row>
    <row r="89" customFormat="false" ht="15.95" hidden="false" customHeight="true" outlineLevel="0" collapsed="false">
      <c r="A89" s="22" t="s">
        <v>583</v>
      </c>
      <c r="B89" s="22" t="s">
        <v>281</v>
      </c>
      <c r="C89" s="26" t="s">
        <v>29</v>
      </c>
      <c r="D89" s="27" t="n">
        <f aca="false">4-COUNTIF(F89:I89,".")</f>
        <v>3</v>
      </c>
      <c r="E89" s="27" t="str">
        <f aca="false">IF(ISERROR(SEARCH("Z",F89&amp;G89&amp;H89&amp;I89))=0,"X","-")</f>
        <v>-</v>
      </c>
      <c r="F89" s="26" t="s">
        <v>456</v>
      </c>
      <c r="G89" s="26" t="s">
        <v>470</v>
      </c>
      <c r="H89" s="26" t="s">
        <v>470</v>
      </c>
      <c r="I89" s="26" t="s">
        <v>28</v>
      </c>
      <c r="J89" s="27" t="str">
        <f aca="false">IF(OR(ISERROR(SEARCH(MID($J$2,1,1),F89&amp;G89&amp;H89&amp;I89))=0,ISERROR(SEARCH(MID($J$2,2,1),F89&amp;G89&amp;H89&amp;I89))=0),"X","-")</f>
        <v>-</v>
      </c>
      <c r="K89" s="26" t="s">
        <v>453</v>
      </c>
      <c r="L89" s="26" t="s">
        <v>453</v>
      </c>
      <c r="M89" s="26" t="s">
        <v>453</v>
      </c>
      <c r="N89" s="26" t="s">
        <v>28</v>
      </c>
      <c r="O89" s="28" t="str">
        <f aca="false">IF(OR(K89=$O$2,L89=$O$2,M89=$O$2,N89=$O$2),"X","-")</f>
        <v>-</v>
      </c>
      <c r="R89" s="22" t="s">
        <v>594</v>
      </c>
      <c r="S89" s="22" t="s">
        <v>9</v>
      </c>
      <c r="T89" s="22" t="s">
        <v>455</v>
      </c>
      <c r="U89" s="22" t="s">
        <v>455</v>
      </c>
      <c r="W89" s="30" t="str">
        <f aca="false">SUBSTITUTE(SUBSTITUTE(IF(AND(F89="%",K89&lt;&gt;"AD",K89&lt;&gt;"MR"),"Error1","Ok")&amp;" "&amp;IF(AND(G89="%",L89&lt;&gt;"AD",L89&lt;&gt;"MR"),"Error2","Ok")&amp;" "&amp;IF(AND(H89="%",M89&lt;&gt;"AD",M89&lt;&gt;"MR"),"Error3","Ok")&amp;" "&amp;IF(AND(I89="%",N89&lt;&gt;"AD",N89&lt;&gt;"MR"),"Error4","Ok"),"Ok Ok Ok Ok","Passed"),"Ok","")</f>
        <v>Passed</v>
      </c>
      <c r="X89" s="28" t="str">
        <f aca="false">IF(W89&lt;&gt;"Passed","--- Error ---",SUBSTITUTE(SUBSTITUTE(SUBSTITUTE(SUBSTITUTE(SUBSTITUTE(SUBSTITUTE(SUBSTITUTE(SUBSTITUTE(SUBSTITUTE(SUBSTITUTE(SUBSTITUTE(SUBSTITUTE(SUBSTITUTE(SUBSTITUTE(SUBSTITUTE(SUBSTITUTE(SUBSTITUTE(SUBSTITUTE($X$1, "&lt;mnemonic&gt;",""""&amp;B89&amp;""""&amp;REPT(" ",5-LEN(B89))), "&lt;argnr&gt;",D89), "&lt;type1&gt;",VLOOKUP(F89,BR:BZ,9,0)), "&lt;type2&gt;",VLOOKUP(G89,BR:BZ,9,0)), "&lt;type3&gt;",VLOOKUP(H89,BR:BZ,9,0)), "&lt;type4&gt;",VLOOKUP(I89,BR:BZ,9,0)), "&lt;mode1&gt;",VLOOKUP(K89, CB:CG,6,0)),"&lt;mode2&gt;",VLOOKUP(L89,CB:CG,6,0)),"&lt;mode3&gt;",VLOOKUP(M89,CB:CG,6,0)),"&lt;mode4&gt;",VLOOKUP(N89,CB:CG,6,0)), "."," "), "&lt;desc&gt;",R89), "&lt;size&gt;",AU89), "&lt;comma&gt;",IF(B90=""," ",",")),"&lt;off1&gt;",IF(AQ89&lt;&gt;"",AQ89,"0"&amp;REPT(" ",5+AQ$1-1))),"&lt;off2&gt;",IF(AR89&lt;&gt;"",AR89,"0"&amp;REPT(" ",5+AR$1-1))),"&lt;off3&gt;",IF(AS89&lt;&gt;"",AS89,"0"&amp;REPT(" ",5+AS$1-1))),"&lt;off4&gt;",IF(AT89&lt;&gt;"",AT89,"0"&amp;REPT(" ",5+AT$1-1))))</f>
        <v>{ "LEQi" ,3, ISIZ_IAAA , {CpuDataType::Boolean  ,CpuDataType::Integer  ,CpuDataType::Integer  ,(CpuDataType)0        }, {_AmdAddr,_AmdAddr,_AmdAddr,_AmdNull}, {AOFF_I,AOFF_IA,AOFF_IAA,0        } }, //Less or equal (Integer)</v>
      </c>
      <c r="Y89" s="31" t="s">
        <v>28</v>
      </c>
      <c r="Z89" s="22" t="str">
        <f aca="false">IF(F89&lt;&gt;".",IF(K89="MR","R",VLOOKUP(F89,$BR:$BT,3,0)),"")</f>
        <v>B</v>
      </c>
      <c r="AA89" s="22" t="str">
        <f aca="false">IF(G89&lt;&gt;".",IF(L89="MR","R",VLOOKUP(G89,$BR:$BT,3,0)),"")</f>
        <v>I</v>
      </c>
      <c r="AB89" s="22" t="str">
        <f aca="false">IF(H89&lt;&gt;".",IF(M89="MR","R",VLOOKUP(H89,$BR:$BT,3,0)),"")</f>
        <v>I</v>
      </c>
      <c r="AC89" s="22" t="str">
        <f aca="false">IF(I89&lt;&gt;".",IF(N89="MR","R",VLOOKUP(I89,$BR:$BT,3,0)),"")</f>
        <v/>
      </c>
      <c r="AD89" s="22" t="str">
        <f aca="false">IF(F89&lt;&gt;".",VLOOKUP(K89,$CB:$CC,2,0),"")</f>
        <v>A</v>
      </c>
      <c r="AE89" s="22" t="str">
        <f aca="false">IF(G89&lt;&gt;".",VLOOKUP(L89,$CB:$CC,2,0),"")</f>
        <v>A</v>
      </c>
      <c r="AF89" s="22" t="str">
        <f aca="false">IF(H89&lt;&gt;".",VLOOKUP(M89,$CB:$CC,2,0),"")</f>
        <v>A</v>
      </c>
      <c r="AG89" s="22" t="str">
        <f aca="false">IF(I89&lt;&gt;".",VLOOKUP(N89,$CB:$CC,2,0),"")</f>
        <v/>
      </c>
      <c r="AH89" s="22" t="str">
        <f aca="false">IF(AD89&lt;&gt;"",IF(OR(AD89="A",AD89="I"),"SZA",VLOOKUP(Z89,$BT$3:$BU$16,2,0)),"")</f>
        <v>SZA</v>
      </c>
      <c r="AI89" s="22" t="str">
        <f aca="false">IF(AE89&lt;&gt;"",IF(OR(AE89="A",AE89="I"),"SZA",VLOOKUP(AA89,$BT$3:$BU$16,2,0)),"")</f>
        <v>SZA</v>
      </c>
      <c r="AJ89" s="22" t="str">
        <f aca="false">IF(AF89&lt;&gt;"",IF(OR(AF89="A",AF89="I"),"SZA",VLOOKUP(AB89,$BT$3:$BU$16,2,0)),"")</f>
        <v>SZA</v>
      </c>
      <c r="AK89" s="22" t="str">
        <f aca="false">IF(AG89&lt;&gt;"",IF(OR(AG89="A",AG89="I"),"SZA",VLOOKUP(AC89,$BT$3:$BU$16,2,0)),"")</f>
        <v/>
      </c>
      <c r="AL89" s="22" t="str">
        <f aca="false">IF(AD89&lt;&gt;"","I","")</f>
        <v>I</v>
      </c>
      <c r="AM89" s="22" t="str">
        <f aca="false">SUBSTITUTE(IF(AE89&lt;&gt;"",AL89&amp;"+"&amp;AH89,""),"+SZ","")</f>
        <v>IA</v>
      </c>
      <c r="AN89" s="22" t="str">
        <f aca="false">SUBSTITUTE(IF(AF89&lt;&gt;"",AM89&amp;"+"&amp;AI89,""),"+SZ","")</f>
        <v>IAA</v>
      </c>
      <c r="AO89" s="22" t="str">
        <f aca="false">SUBSTITUTE(IF(AG89&lt;&gt;"",AN89&amp;"+"&amp;AJ89,""),"+SZ","")</f>
        <v/>
      </c>
      <c r="AP89" s="22" t="str">
        <f aca="false">SUBSTITUTE("I"&amp;IF(AH89&lt;&gt;"","+"&amp;AH89,"")&amp;IF(AI89&lt;&gt;"","+"&amp;AI89,"")&amp;IF(AJ89&lt;&gt;"","+"&amp;AJ89,"")&amp;IF(AK89&lt;&gt;"","+"&amp;AK89,""),"+SZ","")</f>
        <v>IAAA</v>
      </c>
      <c r="AQ89" s="22" t="str">
        <f aca="false">IF(Z89&lt;&gt;"","AOFF_"&amp;AL89&amp;REPT(" ",AQ$1-LEN(AL89)),"")</f>
        <v>AOFF_I</v>
      </c>
      <c r="AR89" s="22" t="str">
        <f aca="false">IF(AA89&lt;&gt;"","AOFF_"&amp;AM89&amp;REPT(" ",AR$1-LEN(AM89)),"")</f>
        <v>AOFF_IA</v>
      </c>
      <c r="AS89" s="22" t="str">
        <f aca="false">IF(AB89&lt;&gt;"","AOFF_"&amp;AN89&amp;REPT(" ",AS$1-LEN(AN89)),"")</f>
        <v>AOFF_IAA</v>
      </c>
      <c r="AT89" s="22" t="str">
        <f aca="false">IF(AC89&lt;&gt;"","AOFF_"&amp;AO89&amp;REPT(" ",AT$1-LEN(AO89)),"")</f>
        <v/>
      </c>
      <c r="AU89" s="22" t="str">
        <f aca="false">"ISIZ_"&amp;AP89&amp;REPT(" ",$AU$1-LEN(AP89))</f>
        <v>ISIZ_IAAA </v>
      </c>
      <c r="AV89" s="26" t="n">
        <f aca="false">IF(Z89&lt;&gt;"",6,"")</f>
        <v>6</v>
      </c>
      <c r="AW89" s="26" t="n">
        <f aca="false">IF(AA89&lt;&gt;"",AV89+VLOOKUP(AH89,$BU$2:$BV$17,2,0),"")</f>
        <v>10</v>
      </c>
      <c r="AX89" s="26" t="n">
        <f aca="false">IF(AB89&lt;&gt;"",AW89+VLOOKUP(AI89,$BU$2:$BV$17,2,0),"")</f>
        <v>14</v>
      </c>
      <c r="AY89" s="26" t="str">
        <f aca="false">IF(AC89&lt;&gt;"",AX89+VLOOKUP(AJ89,$BU$2:$BV$17,2,0),"")</f>
        <v/>
      </c>
      <c r="AZ89" s="26" t="n">
        <f aca="false">6+IF(Z89&lt;&gt;"",VLOOKUP(AH89,$BU$2:$BV$17,2,0),0)+IF(AA89&lt;&gt;"",VLOOKUP(AI89,$BU$2:$BV$17,2,0),0)+IF(AB89&lt;&gt;"",VLOOKUP(AJ89,$BU$2:$BV$17,2,0),0)+IF(AC89&lt;&gt;"",VLOOKUP(AK89,$BU$2:$BV$17,2,0),0)</f>
        <v>18</v>
      </c>
      <c r="BA89" s="26" t="n">
        <f aca="false">IF(Z89&lt;&gt;"",10,"")</f>
        <v>10</v>
      </c>
      <c r="BB89" s="26" t="n">
        <f aca="false">IF(AA89&lt;&gt;"",BA89+VLOOKUP(AH89,$BU$2:$BW$17,3,0),"")</f>
        <v>18</v>
      </c>
      <c r="BC89" s="26" t="n">
        <f aca="false">IF(AB89&lt;&gt;"",BB89+VLOOKUP(AI89,$BU$2:$BW$17,3,0),"")</f>
        <v>26</v>
      </c>
      <c r="BD89" s="26" t="str">
        <f aca="false">IF(AC89&lt;&gt;"",BC89+VLOOKUP(AJ89,$BU$2:$BW$17,3,0),"")</f>
        <v/>
      </c>
      <c r="BE89" s="26" t="n">
        <f aca="false">10+IF(Z89&lt;&gt;"",VLOOKUP(AH89,$BU$2:$BW$17,3,0),0)+IF(AA89&lt;&gt;"",VLOOKUP(AI89,$BU$2:$BW$17,3,0),0)+IF(AB89&lt;&gt;"",VLOOKUP(AJ89,$BU$2:$BW$17,3,0),0)+IF(AC89&lt;&gt;"",VLOOKUP(AK89,$BU$2:$BW$17,3,0),0)</f>
        <v>34</v>
      </c>
      <c r="BF89" s="36" t="str">
        <f aca="false">IF(AV89&lt;&gt;"","#define "&amp;AQ89&amp;" "&amp;AV89&amp;"&lt;end&gt; ","")&amp;IF(AW89&lt;&gt;"","#define "&amp;AR89&amp;" "&amp;AW89&amp;"&lt;end&gt; ","")&amp;IF(AX89&lt;&gt;"","#define "&amp;AS89&amp;" "&amp;AX89&amp;"&lt;end&gt; ","")&amp;IF(AY89&lt;&gt;"","#define "&amp;AT89&amp;" "&amp;AY89&amp;"&lt;end&gt; ","")&amp;"#define "&amp;AU89&amp;" "&amp;AZ89&amp;"&lt;end&gt;"</f>
        <v>#define AOFF_I 6&lt;end&gt; #define AOFF_IA 10&lt;end&gt; #define AOFF_IAA 14&lt;end&gt; #define ISIZ_IAAA  18&lt;end&gt;</v>
      </c>
      <c r="BG89" s="36" t="str">
        <f aca="false">IF(BA89&lt;&gt;"","#define "&amp;AQ89&amp;" "&amp;BA89&amp;"&lt;end&gt; ","")&amp;IF(BB89&lt;&gt;"","#define "&amp;AR89&amp;" "&amp;BB89&amp;"&lt;end&gt; ","")&amp;IF(BC89&lt;&gt;"","#define "&amp;AS89&amp;" "&amp;BC89&amp;"&lt;end&gt; ","")&amp;IF(BD89&lt;&gt;"","#define "&amp;AT89&amp;" "&amp;BD89&amp;"&lt;end&gt; ","")&amp;"#define "&amp;AU89&amp;" "&amp;BE89&amp;"&lt;end&gt;"</f>
        <v>#define AOFF_I 10&lt;end&gt; #define AOFF_IA 18&lt;end&gt; #define AOFF_IAA 26&lt;end&gt; #define ISIZ_IAAA  34&lt;end&gt;</v>
      </c>
      <c r="BH89" s="22" t="str">
        <f aca="false">"INSTDECODE_"&amp;D89&amp;IF(D89&lt;&gt;0,"_"&amp;CONCATENATE(Z89,AA89,AB89,AC89)&amp;"_"&amp;CONCATENATE(AD89,AE89,AF89,AG89),"")</f>
        <v>INSTDECODE_3_BII_AAA</v>
      </c>
      <c r="BI89" s="22" t="n">
        <f aca="false">LEN(BH89)</f>
        <v>20</v>
      </c>
      <c r="BJ89" s="22" t="str">
        <f aca="false">IF(Z89&lt;&gt;"","DECODE_"&amp;VLOOKUP(AD89,$CC:$CD,2,0)&amp;"("&amp;BJ$2&amp;","&amp;IF(K89="MR","REF",VLOOKUP(F89,$BR:$BS,2,0))&amp;",Cpu"&amp;PROPER(IF(K89="MR","REF",VLOOKUP(F89,$BR:$BS,2,0)))&amp;","&amp;AQ89&amp;"); ", "")</f>
        <v>DECODE_ADR(1,BOL,CpuBol,AOFF_I); </v>
      </c>
      <c r="BK89" s="22" t="str">
        <f aca="false">IF(AA89&lt;&gt;"","DECODE_"&amp;VLOOKUP(AE89,$CC:$CD,2,0)&amp;"("&amp;BK$2&amp;","&amp;IF(L89="MR","REF",VLOOKUP(G89,$BR:$BS,2,0))&amp;",Cpu"&amp;PROPER(IF(L89="MR","REF",VLOOKUP(G89,$BR:$BS,2,0)))&amp;","&amp;AR89&amp;"); ", "")</f>
        <v>DECODE_ADR(2,INT,CpuInt,AOFF_IA); </v>
      </c>
      <c r="BL89" s="22" t="str">
        <f aca="false">IF(AB89&lt;&gt;"","DECODE_"&amp;VLOOKUP(AF89,$CC:$CD,2,0)&amp;"("&amp;BL$2&amp;","&amp;IF(M89="MR","REF",VLOOKUP(H89,$BR:$BS,2,0))&amp;",Cpu"&amp;PROPER(IF(M89="MR","REF",VLOOKUP(H89,$BR:$BS,2,0)))&amp;","&amp;AS89&amp;"); ", "")</f>
        <v>DECODE_ADR(3,INT,CpuInt,AOFF_IAA); </v>
      </c>
      <c r="BM89" s="22" t="str">
        <f aca="false">IF(AC89&lt;&gt;"","DECODE_"&amp;VLOOKUP(AG89,$CC:$CD,2,0)&amp;"("&amp;BM$2&amp;","&amp;IF(N89="MR","REF",VLOOKUP(I89,$BR:$BS,2,0))&amp;",Cpu"&amp;PROPER(IF(N89="MR","REF",VLOOKUP(I89,$BR:$BS,2,0)))&amp;","&amp;AT89&amp;"); ", "")</f>
        <v/>
      </c>
      <c r="BN89" s="22" t="str">
        <f aca="false">IF(ISERROR(VLOOKUP(BO89,BO$2:BO88,1,0))=0,"X","")</f>
        <v>X</v>
      </c>
      <c r="BO89" s="22" t="str">
        <f aca="false">SUBSTITUTE("#define "&amp;BH89&amp;REPT(" ",28-LEN(BH89))&amp;BJ89&amp;BK89&amp;BL89&amp;BM89,"%","D")</f>
        <v>#define INSTDECODE_3_BII_AAA        DECODE_ADR(1,BOL,CpuBol,AOFF_I); DECODE_ADR(2,INT,CpuInt,AOFF_IA); DECODE_ADR(3,INT,CpuInt,AOFF_IAA); </v>
      </c>
      <c r="BP89" s="22" t="str">
        <f aca="false">"#define "&amp;SUBSTITUTE(BH89,"INSTDECODE_",IF(P89="X","JMP_","")&amp;IF(Q89="X","CONST_","")&amp;"INSTEND_")&amp;IF(Q89="X",REPT(" ",20-LEN(BH89)),IF(P89="X",REPT(" ",22-LEN(BH89)),REPT(" ",26-LEN(BH89))))&amp;" "&amp;IF(P89="X","","IP+="&amp;TRIM(AU89)&amp;"; "&amp;REPT(" ",10-LEN(TRIM(AU89))))&amp;IF(Q89="X","CONST_INST_DISPATCH;","PROG_INST_DISPATCH;")</f>
        <v>#define INSTEND_3_BII_AAA       IP+=ISIZ_IAAA;  PROG_INST_DISPATCH;</v>
      </c>
      <c r="BQ89" s="22" t="str">
        <f aca="false">""</f>
        <v/>
      </c>
    </row>
    <row r="90" customFormat="false" ht="15.95" hidden="false" customHeight="true" outlineLevel="0" collapsed="false">
      <c r="A90" s="22" t="s">
        <v>583</v>
      </c>
      <c r="B90" s="22" t="s">
        <v>282</v>
      </c>
      <c r="C90" s="26" t="s">
        <v>29</v>
      </c>
      <c r="D90" s="27" t="n">
        <f aca="false">4-COUNTIF(F90:I90,".")</f>
        <v>3</v>
      </c>
      <c r="E90" s="27" t="str">
        <f aca="false">IF(ISERROR(SEARCH("Z",F90&amp;G90&amp;H90&amp;I90))=0,"X","-")</f>
        <v>-</v>
      </c>
      <c r="F90" s="26" t="s">
        <v>456</v>
      </c>
      <c r="G90" s="26" t="s">
        <v>474</v>
      </c>
      <c r="H90" s="26" t="s">
        <v>474</v>
      </c>
      <c r="I90" s="26" t="s">
        <v>28</v>
      </c>
      <c r="J90" s="27" t="str">
        <f aca="false">IF(OR(ISERROR(SEARCH(MID($J$2,1,1),F90&amp;G90&amp;H90&amp;I90))=0,ISERROR(SEARCH(MID($J$2,2,1),F90&amp;G90&amp;H90&amp;I90))=0),"X","-")</f>
        <v>-</v>
      </c>
      <c r="K90" s="26" t="s">
        <v>453</v>
      </c>
      <c r="L90" s="26" t="s">
        <v>453</v>
      </c>
      <c r="M90" s="26" t="s">
        <v>453</v>
      </c>
      <c r="N90" s="26" t="s">
        <v>28</v>
      </c>
      <c r="O90" s="28" t="str">
        <f aca="false">IF(OR(K90=$O$2,L90=$O$2,M90=$O$2,N90=$O$2),"X","-")</f>
        <v>-</v>
      </c>
      <c r="R90" s="22" t="s">
        <v>595</v>
      </c>
      <c r="S90" s="22" t="s">
        <v>9</v>
      </c>
      <c r="T90" s="22" t="s">
        <v>455</v>
      </c>
      <c r="U90" s="22" t="s">
        <v>455</v>
      </c>
      <c r="W90" s="30" t="str">
        <f aca="false">SUBSTITUTE(SUBSTITUTE(IF(AND(F90="%",K90&lt;&gt;"AD",K90&lt;&gt;"MR"),"Error1","Ok")&amp;" "&amp;IF(AND(G90="%",L90&lt;&gt;"AD",L90&lt;&gt;"MR"),"Error2","Ok")&amp;" "&amp;IF(AND(H90="%",M90&lt;&gt;"AD",M90&lt;&gt;"MR"),"Error3","Ok")&amp;" "&amp;IF(AND(I90="%",N90&lt;&gt;"AD",N90&lt;&gt;"MR"),"Error4","Ok"),"Ok Ok Ok Ok","Passed"),"Ok","")</f>
        <v>Passed</v>
      </c>
      <c r="X90" s="28" t="str">
        <f aca="false">IF(W90&lt;&gt;"Passed","--- Error ---",SUBSTITUTE(SUBSTITUTE(SUBSTITUTE(SUBSTITUTE(SUBSTITUTE(SUBSTITUTE(SUBSTITUTE(SUBSTITUTE(SUBSTITUTE(SUBSTITUTE(SUBSTITUTE(SUBSTITUTE(SUBSTITUTE(SUBSTITUTE(SUBSTITUTE(SUBSTITUTE(SUBSTITUTE(SUBSTITUTE($X$1, "&lt;mnemonic&gt;",""""&amp;B90&amp;""""&amp;REPT(" ",5-LEN(B90))), "&lt;argnr&gt;",D90), "&lt;type1&gt;",VLOOKUP(F90,BR:BZ,9,0)), "&lt;type2&gt;",VLOOKUP(G90,BR:BZ,9,0)), "&lt;type3&gt;",VLOOKUP(H90,BR:BZ,9,0)), "&lt;type4&gt;",VLOOKUP(I90,BR:BZ,9,0)), "&lt;mode1&gt;",VLOOKUP(K90, CB:CG,6,0)),"&lt;mode2&gt;",VLOOKUP(L90,CB:CG,6,0)),"&lt;mode3&gt;",VLOOKUP(M90,CB:CG,6,0)),"&lt;mode4&gt;",VLOOKUP(N90,CB:CG,6,0)), "."," "), "&lt;desc&gt;",R90), "&lt;size&gt;",AU90), "&lt;comma&gt;",IF(B91=""," ",",")),"&lt;off1&gt;",IF(AQ90&lt;&gt;"",AQ90,"0"&amp;REPT(" ",5+AQ$1-1))),"&lt;off2&gt;",IF(AR90&lt;&gt;"",AR90,"0"&amp;REPT(" ",5+AR$1-1))),"&lt;off3&gt;",IF(AS90&lt;&gt;"",AS90,"0"&amp;REPT(" ",5+AS$1-1))),"&lt;off4&gt;",IF(AT90&lt;&gt;"",AT90,"0"&amp;REPT(" ",5+AT$1-1))))</f>
        <v>{ "LEQl" ,3, ISIZ_IAAA , {CpuDataType::Boolean  ,CpuDataType::Long     ,CpuDataType::Long     ,(CpuDataType)0        }, {_AmdAddr,_AmdAddr,_AmdAddr,_AmdNull}, {AOFF_I,AOFF_IA,AOFF_IAA,0        } }, //Less or equal (Long)</v>
      </c>
      <c r="Y90" s="31" t="s">
        <v>28</v>
      </c>
      <c r="Z90" s="22" t="str">
        <f aca="false">IF(F90&lt;&gt;".",IF(K90="MR","R",VLOOKUP(F90,$BR:$BT,3,0)),"")</f>
        <v>B</v>
      </c>
      <c r="AA90" s="22" t="str">
        <f aca="false">IF(G90&lt;&gt;".",IF(L90="MR","R",VLOOKUP(G90,$BR:$BT,3,0)),"")</f>
        <v>L</v>
      </c>
      <c r="AB90" s="22" t="str">
        <f aca="false">IF(H90&lt;&gt;".",IF(M90="MR","R",VLOOKUP(H90,$BR:$BT,3,0)),"")</f>
        <v>L</v>
      </c>
      <c r="AC90" s="22" t="str">
        <f aca="false">IF(I90&lt;&gt;".",IF(N90="MR","R",VLOOKUP(I90,$BR:$BT,3,0)),"")</f>
        <v/>
      </c>
      <c r="AD90" s="22" t="str">
        <f aca="false">IF(F90&lt;&gt;".",VLOOKUP(K90,$CB:$CC,2,0),"")</f>
        <v>A</v>
      </c>
      <c r="AE90" s="22" t="str">
        <f aca="false">IF(G90&lt;&gt;".",VLOOKUP(L90,$CB:$CC,2,0),"")</f>
        <v>A</v>
      </c>
      <c r="AF90" s="22" t="str">
        <f aca="false">IF(H90&lt;&gt;".",VLOOKUP(M90,$CB:$CC,2,0),"")</f>
        <v>A</v>
      </c>
      <c r="AG90" s="22" t="str">
        <f aca="false">IF(I90&lt;&gt;".",VLOOKUP(N90,$CB:$CC,2,0),"")</f>
        <v/>
      </c>
      <c r="AH90" s="22" t="str">
        <f aca="false">IF(AD90&lt;&gt;"",IF(OR(AD90="A",AD90="I"),"SZA",VLOOKUP(Z90,$BT$3:$BU$16,2,0)),"")</f>
        <v>SZA</v>
      </c>
      <c r="AI90" s="22" t="str">
        <f aca="false">IF(AE90&lt;&gt;"",IF(OR(AE90="A",AE90="I"),"SZA",VLOOKUP(AA90,$BT$3:$BU$16,2,0)),"")</f>
        <v>SZA</v>
      </c>
      <c r="AJ90" s="22" t="str">
        <f aca="false">IF(AF90&lt;&gt;"",IF(OR(AF90="A",AF90="I"),"SZA",VLOOKUP(AB90,$BT$3:$BU$16,2,0)),"")</f>
        <v>SZA</v>
      </c>
      <c r="AK90" s="22" t="str">
        <f aca="false">IF(AG90&lt;&gt;"",IF(OR(AG90="A",AG90="I"),"SZA",VLOOKUP(AC90,$BT$3:$BU$16,2,0)),"")</f>
        <v/>
      </c>
      <c r="AL90" s="22" t="str">
        <f aca="false">IF(AD90&lt;&gt;"","I","")</f>
        <v>I</v>
      </c>
      <c r="AM90" s="22" t="str">
        <f aca="false">SUBSTITUTE(IF(AE90&lt;&gt;"",AL90&amp;"+"&amp;AH90,""),"+SZ","")</f>
        <v>IA</v>
      </c>
      <c r="AN90" s="22" t="str">
        <f aca="false">SUBSTITUTE(IF(AF90&lt;&gt;"",AM90&amp;"+"&amp;AI90,""),"+SZ","")</f>
        <v>IAA</v>
      </c>
      <c r="AO90" s="22" t="str">
        <f aca="false">SUBSTITUTE(IF(AG90&lt;&gt;"",AN90&amp;"+"&amp;AJ90,""),"+SZ","")</f>
        <v/>
      </c>
      <c r="AP90" s="22" t="str">
        <f aca="false">SUBSTITUTE("I"&amp;IF(AH90&lt;&gt;"","+"&amp;AH90,"")&amp;IF(AI90&lt;&gt;"","+"&amp;AI90,"")&amp;IF(AJ90&lt;&gt;"","+"&amp;AJ90,"")&amp;IF(AK90&lt;&gt;"","+"&amp;AK90,""),"+SZ","")</f>
        <v>IAAA</v>
      </c>
      <c r="AQ90" s="22" t="str">
        <f aca="false">IF(Z90&lt;&gt;"","AOFF_"&amp;AL90&amp;REPT(" ",AQ$1-LEN(AL90)),"")</f>
        <v>AOFF_I</v>
      </c>
      <c r="AR90" s="22" t="str">
        <f aca="false">IF(AA90&lt;&gt;"","AOFF_"&amp;AM90&amp;REPT(" ",AR$1-LEN(AM90)),"")</f>
        <v>AOFF_IA</v>
      </c>
      <c r="AS90" s="22" t="str">
        <f aca="false">IF(AB90&lt;&gt;"","AOFF_"&amp;AN90&amp;REPT(" ",AS$1-LEN(AN90)),"")</f>
        <v>AOFF_IAA</v>
      </c>
      <c r="AT90" s="22" t="str">
        <f aca="false">IF(AC90&lt;&gt;"","AOFF_"&amp;AO90&amp;REPT(" ",AT$1-LEN(AO90)),"")</f>
        <v/>
      </c>
      <c r="AU90" s="22" t="str">
        <f aca="false">"ISIZ_"&amp;AP90&amp;REPT(" ",$AU$1-LEN(AP90))</f>
        <v>ISIZ_IAAA </v>
      </c>
      <c r="AV90" s="26" t="n">
        <f aca="false">IF(Z90&lt;&gt;"",6,"")</f>
        <v>6</v>
      </c>
      <c r="AW90" s="26" t="n">
        <f aca="false">IF(AA90&lt;&gt;"",AV90+VLOOKUP(AH90,$BU$2:$BV$17,2,0),"")</f>
        <v>10</v>
      </c>
      <c r="AX90" s="26" t="n">
        <f aca="false">IF(AB90&lt;&gt;"",AW90+VLOOKUP(AI90,$BU$2:$BV$17,2,0),"")</f>
        <v>14</v>
      </c>
      <c r="AY90" s="26" t="str">
        <f aca="false">IF(AC90&lt;&gt;"",AX90+VLOOKUP(AJ90,$BU$2:$BV$17,2,0),"")</f>
        <v/>
      </c>
      <c r="AZ90" s="26" t="n">
        <f aca="false">6+IF(Z90&lt;&gt;"",VLOOKUP(AH90,$BU$2:$BV$17,2,0),0)+IF(AA90&lt;&gt;"",VLOOKUP(AI90,$BU$2:$BV$17,2,0),0)+IF(AB90&lt;&gt;"",VLOOKUP(AJ90,$BU$2:$BV$17,2,0),0)+IF(AC90&lt;&gt;"",VLOOKUP(AK90,$BU$2:$BV$17,2,0),0)</f>
        <v>18</v>
      </c>
      <c r="BA90" s="26" t="n">
        <f aca="false">IF(Z90&lt;&gt;"",10,"")</f>
        <v>10</v>
      </c>
      <c r="BB90" s="26" t="n">
        <f aca="false">IF(AA90&lt;&gt;"",BA90+VLOOKUP(AH90,$BU$2:$BW$17,3,0),"")</f>
        <v>18</v>
      </c>
      <c r="BC90" s="26" t="n">
        <f aca="false">IF(AB90&lt;&gt;"",BB90+VLOOKUP(AI90,$BU$2:$BW$17,3,0),"")</f>
        <v>26</v>
      </c>
      <c r="BD90" s="26" t="str">
        <f aca="false">IF(AC90&lt;&gt;"",BC90+VLOOKUP(AJ90,$BU$2:$BW$17,3,0),"")</f>
        <v/>
      </c>
      <c r="BE90" s="26" t="n">
        <f aca="false">10+IF(Z90&lt;&gt;"",VLOOKUP(AH90,$BU$2:$BW$17,3,0),0)+IF(AA90&lt;&gt;"",VLOOKUP(AI90,$BU$2:$BW$17,3,0),0)+IF(AB90&lt;&gt;"",VLOOKUP(AJ90,$BU$2:$BW$17,3,0),0)+IF(AC90&lt;&gt;"",VLOOKUP(AK90,$BU$2:$BW$17,3,0),0)</f>
        <v>34</v>
      </c>
      <c r="BF90" s="36" t="str">
        <f aca="false">IF(AV90&lt;&gt;"","#define "&amp;AQ90&amp;" "&amp;AV90&amp;"&lt;end&gt; ","")&amp;IF(AW90&lt;&gt;"","#define "&amp;AR90&amp;" "&amp;AW90&amp;"&lt;end&gt; ","")&amp;IF(AX90&lt;&gt;"","#define "&amp;AS90&amp;" "&amp;AX90&amp;"&lt;end&gt; ","")&amp;IF(AY90&lt;&gt;"","#define "&amp;AT90&amp;" "&amp;AY90&amp;"&lt;end&gt; ","")&amp;"#define "&amp;AU90&amp;" "&amp;AZ90&amp;"&lt;end&gt;"</f>
        <v>#define AOFF_I 6&lt;end&gt; #define AOFF_IA 10&lt;end&gt; #define AOFF_IAA 14&lt;end&gt; #define ISIZ_IAAA  18&lt;end&gt;</v>
      </c>
      <c r="BG90" s="36" t="str">
        <f aca="false">IF(BA90&lt;&gt;"","#define "&amp;AQ90&amp;" "&amp;BA90&amp;"&lt;end&gt; ","")&amp;IF(BB90&lt;&gt;"","#define "&amp;AR90&amp;" "&amp;BB90&amp;"&lt;end&gt; ","")&amp;IF(BC90&lt;&gt;"","#define "&amp;AS90&amp;" "&amp;BC90&amp;"&lt;end&gt; ","")&amp;IF(BD90&lt;&gt;"","#define "&amp;AT90&amp;" "&amp;BD90&amp;"&lt;end&gt; ","")&amp;"#define "&amp;AU90&amp;" "&amp;BE90&amp;"&lt;end&gt;"</f>
        <v>#define AOFF_I 10&lt;end&gt; #define AOFF_IA 18&lt;end&gt; #define AOFF_IAA 26&lt;end&gt; #define ISIZ_IAAA  34&lt;end&gt;</v>
      </c>
      <c r="BH90" s="22" t="str">
        <f aca="false">"INSTDECODE_"&amp;D90&amp;IF(D90&lt;&gt;0,"_"&amp;CONCATENATE(Z90,AA90,AB90,AC90)&amp;"_"&amp;CONCATENATE(AD90,AE90,AF90,AG90),"")</f>
        <v>INSTDECODE_3_BLL_AAA</v>
      </c>
      <c r="BI90" s="22" t="n">
        <f aca="false">LEN(BH90)</f>
        <v>20</v>
      </c>
      <c r="BJ90" s="22" t="str">
        <f aca="false">IF(Z90&lt;&gt;"","DECODE_"&amp;VLOOKUP(AD90,$CC:$CD,2,0)&amp;"("&amp;BJ$2&amp;","&amp;IF(K90="MR","REF",VLOOKUP(F90,$BR:$BS,2,0))&amp;",Cpu"&amp;PROPER(IF(K90="MR","REF",VLOOKUP(F90,$BR:$BS,2,0)))&amp;","&amp;AQ90&amp;"); ", "")</f>
        <v>DECODE_ADR(1,BOL,CpuBol,AOFF_I); </v>
      </c>
      <c r="BK90" s="22" t="str">
        <f aca="false">IF(AA90&lt;&gt;"","DECODE_"&amp;VLOOKUP(AE90,$CC:$CD,2,0)&amp;"("&amp;BK$2&amp;","&amp;IF(L90="MR","REF",VLOOKUP(G90,$BR:$BS,2,0))&amp;",Cpu"&amp;PROPER(IF(L90="MR","REF",VLOOKUP(G90,$BR:$BS,2,0)))&amp;","&amp;AR90&amp;"); ", "")</f>
        <v>DECODE_ADR(2,LON,CpuLon,AOFF_IA); </v>
      </c>
      <c r="BL90" s="22" t="str">
        <f aca="false">IF(AB90&lt;&gt;"","DECODE_"&amp;VLOOKUP(AF90,$CC:$CD,2,0)&amp;"("&amp;BL$2&amp;","&amp;IF(M90="MR","REF",VLOOKUP(H90,$BR:$BS,2,0))&amp;",Cpu"&amp;PROPER(IF(M90="MR","REF",VLOOKUP(H90,$BR:$BS,2,0)))&amp;","&amp;AS90&amp;"); ", "")</f>
        <v>DECODE_ADR(3,LON,CpuLon,AOFF_IAA); </v>
      </c>
      <c r="BM90" s="22" t="str">
        <f aca="false">IF(AC90&lt;&gt;"","DECODE_"&amp;VLOOKUP(AG90,$CC:$CD,2,0)&amp;"("&amp;BM$2&amp;","&amp;IF(N90="MR","REF",VLOOKUP(I90,$BR:$BS,2,0))&amp;",Cpu"&amp;PROPER(IF(N90="MR","REF",VLOOKUP(I90,$BR:$BS,2,0)))&amp;","&amp;AT90&amp;"); ", "")</f>
        <v/>
      </c>
      <c r="BN90" s="22" t="str">
        <f aca="false">IF(ISERROR(VLOOKUP(BO90,BO$2:BO89,1,0))=0,"X","")</f>
        <v>X</v>
      </c>
      <c r="BO90" s="22" t="str">
        <f aca="false">SUBSTITUTE("#define "&amp;BH90&amp;REPT(" ",28-LEN(BH90))&amp;BJ90&amp;BK90&amp;BL90&amp;BM90,"%","D")</f>
        <v>#define INSTDECODE_3_BLL_AAA        DECODE_ADR(1,BOL,CpuBol,AOFF_I); DECODE_ADR(2,LON,CpuLon,AOFF_IA); DECODE_ADR(3,LON,CpuLon,AOFF_IAA); </v>
      </c>
      <c r="BP90" s="22" t="str">
        <f aca="false">"#define "&amp;SUBSTITUTE(BH90,"INSTDECODE_",IF(P90="X","JMP_","")&amp;IF(Q90="X","CONST_","")&amp;"INSTEND_")&amp;IF(Q90="X",REPT(" ",20-LEN(BH90)),IF(P90="X",REPT(" ",22-LEN(BH90)),REPT(" ",26-LEN(BH90))))&amp;" "&amp;IF(P90="X","","IP+="&amp;TRIM(AU90)&amp;"; "&amp;REPT(" ",10-LEN(TRIM(AU90))))&amp;IF(Q90="X","CONST_INST_DISPATCH;","PROG_INST_DISPATCH;")</f>
        <v>#define INSTEND_3_BLL_AAA       IP+=ISIZ_IAAA;  PROG_INST_DISPATCH;</v>
      </c>
      <c r="BQ90" s="22" t="str">
        <f aca="false">""</f>
        <v/>
      </c>
    </row>
    <row r="91" customFormat="false" ht="15.95" hidden="false" customHeight="true" outlineLevel="0" collapsed="false">
      <c r="A91" s="22" t="s">
        <v>583</v>
      </c>
      <c r="B91" s="22" t="s">
        <v>283</v>
      </c>
      <c r="C91" s="26" t="s">
        <v>29</v>
      </c>
      <c r="D91" s="27" t="n">
        <f aca="false">4-COUNTIF(F91:I91,".")</f>
        <v>3</v>
      </c>
      <c r="E91" s="27" t="str">
        <f aca="false">IF(ISERROR(SEARCH("Z",F91&amp;G91&amp;H91&amp;I91))=0,"X","-")</f>
        <v>-</v>
      </c>
      <c r="F91" s="26" t="s">
        <v>456</v>
      </c>
      <c r="G91" s="26" t="s">
        <v>478</v>
      </c>
      <c r="H91" s="26" t="s">
        <v>478</v>
      </c>
      <c r="I91" s="26" t="s">
        <v>28</v>
      </c>
      <c r="J91" s="27" t="str">
        <f aca="false">IF(OR(ISERROR(SEARCH(MID($J$2,1,1),F91&amp;G91&amp;H91&amp;I91))=0,ISERROR(SEARCH(MID($J$2,2,1),F91&amp;G91&amp;H91&amp;I91))=0),"X","-")</f>
        <v>-</v>
      </c>
      <c r="K91" s="26" t="s">
        <v>453</v>
      </c>
      <c r="L91" s="26" t="s">
        <v>453</v>
      </c>
      <c r="M91" s="26" t="s">
        <v>453</v>
      </c>
      <c r="N91" s="26" t="s">
        <v>28</v>
      </c>
      <c r="O91" s="28" t="str">
        <f aca="false">IF(OR(K91=$O$2,L91=$O$2,M91=$O$2,N91=$O$2),"X","-")</f>
        <v>-</v>
      </c>
      <c r="R91" s="22" t="s">
        <v>596</v>
      </c>
      <c r="S91" s="22" t="s">
        <v>9</v>
      </c>
      <c r="T91" s="22" t="s">
        <v>455</v>
      </c>
      <c r="U91" s="22" t="s">
        <v>455</v>
      </c>
      <c r="W91" s="30" t="str">
        <f aca="false">SUBSTITUTE(SUBSTITUTE(IF(AND(F91="%",K91&lt;&gt;"AD",K91&lt;&gt;"MR"),"Error1","Ok")&amp;" "&amp;IF(AND(G91="%",L91&lt;&gt;"AD",L91&lt;&gt;"MR"),"Error2","Ok")&amp;" "&amp;IF(AND(H91="%",M91&lt;&gt;"AD",M91&lt;&gt;"MR"),"Error3","Ok")&amp;" "&amp;IF(AND(I91="%",N91&lt;&gt;"AD",N91&lt;&gt;"MR"),"Error4","Ok"),"Ok Ok Ok Ok","Passed"),"Ok","")</f>
        <v>Passed</v>
      </c>
      <c r="X91" s="28" t="str">
        <f aca="false">IF(W91&lt;&gt;"Passed","--- Error ---",SUBSTITUTE(SUBSTITUTE(SUBSTITUTE(SUBSTITUTE(SUBSTITUTE(SUBSTITUTE(SUBSTITUTE(SUBSTITUTE(SUBSTITUTE(SUBSTITUTE(SUBSTITUTE(SUBSTITUTE(SUBSTITUTE(SUBSTITUTE(SUBSTITUTE(SUBSTITUTE(SUBSTITUTE(SUBSTITUTE($X$1, "&lt;mnemonic&gt;",""""&amp;B91&amp;""""&amp;REPT(" ",5-LEN(B91))), "&lt;argnr&gt;",D91), "&lt;type1&gt;",VLOOKUP(F91,BR:BZ,9,0)), "&lt;type2&gt;",VLOOKUP(G91,BR:BZ,9,0)), "&lt;type3&gt;",VLOOKUP(H91,BR:BZ,9,0)), "&lt;type4&gt;",VLOOKUP(I91,BR:BZ,9,0)), "&lt;mode1&gt;",VLOOKUP(K91, CB:CG,6,0)),"&lt;mode2&gt;",VLOOKUP(L91,CB:CG,6,0)),"&lt;mode3&gt;",VLOOKUP(M91,CB:CG,6,0)),"&lt;mode4&gt;",VLOOKUP(N91,CB:CG,6,0)), "."," "), "&lt;desc&gt;",R91), "&lt;size&gt;",AU91), "&lt;comma&gt;",IF(B92=""," ",",")),"&lt;off1&gt;",IF(AQ91&lt;&gt;"",AQ91,"0"&amp;REPT(" ",5+AQ$1-1))),"&lt;off2&gt;",IF(AR91&lt;&gt;"",AR91,"0"&amp;REPT(" ",5+AR$1-1))),"&lt;off3&gt;",IF(AS91&lt;&gt;"",AS91,"0"&amp;REPT(" ",5+AS$1-1))),"&lt;off4&gt;",IF(AT91&lt;&gt;"",AT91,"0"&amp;REPT(" ",5+AT$1-1))))</f>
        <v>{ "LEQf" ,3, ISIZ_IAAA , {CpuDataType::Boolean  ,CpuDataType::Float    ,CpuDataType::Float    ,(CpuDataType)0        }, {_AmdAddr,_AmdAddr,_AmdAddr,_AmdNull}, {AOFF_I,AOFF_IA,AOFF_IAA,0        } }, //Less or equal (Float)</v>
      </c>
      <c r="Y91" s="31" t="s">
        <v>28</v>
      </c>
      <c r="Z91" s="22" t="str">
        <f aca="false">IF(F91&lt;&gt;".",IF(K91="MR","R",VLOOKUP(F91,$BR:$BT,3,0)),"")</f>
        <v>B</v>
      </c>
      <c r="AA91" s="22" t="str">
        <f aca="false">IF(G91&lt;&gt;".",IF(L91="MR","R",VLOOKUP(G91,$BR:$BT,3,0)),"")</f>
        <v>F</v>
      </c>
      <c r="AB91" s="22" t="str">
        <f aca="false">IF(H91&lt;&gt;".",IF(M91="MR","R",VLOOKUP(H91,$BR:$BT,3,0)),"")</f>
        <v>F</v>
      </c>
      <c r="AC91" s="22" t="str">
        <f aca="false">IF(I91&lt;&gt;".",IF(N91="MR","R",VLOOKUP(I91,$BR:$BT,3,0)),"")</f>
        <v/>
      </c>
      <c r="AD91" s="22" t="str">
        <f aca="false">IF(F91&lt;&gt;".",VLOOKUP(K91,$CB:$CC,2,0),"")</f>
        <v>A</v>
      </c>
      <c r="AE91" s="22" t="str">
        <f aca="false">IF(G91&lt;&gt;".",VLOOKUP(L91,$CB:$CC,2,0),"")</f>
        <v>A</v>
      </c>
      <c r="AF91" s="22" t="str">
        <f aca="false">IF(H91&lt;&gt;".",VLOOKUP(M91,$CB:$CC,2,0),"")</f>
        <v>A</v>
      </c>
      <c r="AG91" s="22" t="str">
        <f aca="false">IF(I91&lt;&gt;".",VLOOKUP(N91,$CB:$CC,2,0),"")</f>
        <v/>
      </c>
      <c r="AH91" s="22" t="str">
        <f aca="false">IF(AD91&lt;&gt;"",IF(OR(AD91="A",AD91="I"),"SZA",VLOOKUP(Z91,$BT$3:$BU$16,2,0)),"")</f>
        <v>SZA</v>
      </c>
      <c r="AI91" s="22" t="str">
        <f aca="false">IF(AE91&lt;&gt;"",IF(OR(AE91="A",AE91="I"),"SZA",VLOOKUP(AA91,$BT$3:$BU$16,2,0)),"")</f>
        <v>SZA</v>
      </c>
      <c r="AJ91" s="22" t="str">
        <f aca="false">IF(AF91&lt;&gt;"",IF(OR(AF91="A",AF91="I"),"SZA",VLOOKUP(AB91,$BT$3:$BU$16,2,0)),"")</f>
        <v>SZA</v>
      </c>
      <c r="AK91" s="22" t="str">
        <f aca="false">IF(AG91&lt;&gt;"",IF(OR(AG91="A",AG91="I"),"SZA",VLOOKUP(AC91,$BT$3:$BU$16,2,0)),"")</f>
        <v/>
      </c>
      <c r="AL91" s="22" t="str">
        <f aca="false">IF(AD91&lt;&gt;"","I","")</f>
        <v>I</v>
      </c>
      <c r="AM91" s="22" t="str">
        <f aca="false">SUBSTITUTE(IF(AE91&lt;&gt;"",AL91&amp;"+"&amp;AH91,""),"+SZ","")</f>
        <v>IA</v>
      </c>
      <c r="AN91" s="22" t="str">
        <f aca="false">SUBSTITUTE(IF(AF91&lt;&gt;"",AM91&amp;"+"&amp;AI91,""),"+SZ","")</f>
        <v>IAA</v>
      </c>
      <c r="AO91" s="22" t="str">
        <f aca="false">SUBSTITUTE(IF(AG91&lt;&gt;"",AN91&amp;"+"&amp;AJ91,""),"+SZ","")</f>
        <v/>
      </c>
      <c r="AP91" s="22" t="str">
        <f aca="false">SUBSTITUTE("I"&amp;IF(AH91&lt;&gt;"","+"&amp;AH91,"")&amp;IF(AI91&lt;&gt;"","+"&amp;AI91,"")&amp;IF(AJ91&lt;&gt;"","+"&amp;AJ91,"")&amp;IF(AK91&lt;&gt;"","+"&amp;AK91,""),"+SZ","")</f>
        <v>IAAA</v>
      </c>
      <c r="AQ91" s="22" t="str">
        <f aca="false">IF(Z91&lt;&gt;"","AOFF_"&amp;AL91&amp;REPT(" ",AQ$1-LEN(AL91)),"")</f>
        <v>AOFF_I</v>
      </c>
      <c r="AR91" s="22" t="str">
        <f aca="false">IF(AA91&lt;&gt;"","AOFF_"&amp;AM91&amp;REPT(" ",AR$1-LEN(AM91)),"")</f>
        <v>AOFF_IA</v>
      </c>
      <c r="AS91" s="22" t="str">
        <f aca="false">IF(AB91&lt;&gt;"","AOFF_"&amp;AN91&amp;REPT(" ",AS$1-LEN(AN91)),"")</f>
        <v>AOFF_IAA</v>
      </c>
      <c r="AT91" s="22" t="str">
        <f aca="false">IF(AC91&lt;&gt;"","AOFF_"&amp;AO91&amp;REPT(" ",AT$1-LEN(AO91)),"")</f>
        <v/>
      </c>
      <c r="AU91" s="22" t="str">
        <f aca="false">"ISIZ_"&amp;AP91&amp;REPT(" ",$AU$1-LEN(AP91))</f>
        <v>ISIZ_IAAA </v>
      </c>
      <c r="AV91" s="26" t="n">
        <f aca="false">IF(Z91&lt;&gt;"",6,"")</f>
        <v>6</v>
      </c>
      <c r="AW91" s="26" t="n">
        <f aca="false">IF(AA91&lt;&gt;"",AV91+VLOOKUP(AH91,$BU$2:$BV$17,2,0),"")</f>
        <v>10</v>
      </c>
      <c r="AX91" s="26" t="n">
        <f aca="false">IF(AB91&lt;&gt;"",AW91+VLOOKUP(AI91,$BU$2:$BV$17,2,0),"")</f>
        <v>14</v>
      </c>
      <c r="AY91" s="26" t="str">
        <f aca="false">IF(AC91&lt;&gt;"",AX91+VLOOKUP(AJ91,$BU$2:$BV$17,2,0),"")</f>
        <v/>
      </c>
      <c r="AZ91" s="26" t="n">
        <f aca="false">6+IF(Z91&lt;&gt;"",VLOOKUP(AH91,$BU$2:$BV$17,2,0),0)+IF(AA91&lt;&gt;"",VLOOKUP(AI91,$BU$2:$BV$17,2,0),0)+IF(AB91&lt;&gt;"",VLOOKUP(AJ91,$BU$2:$BV$17,2,0),0)+IF(AC91&lt;&gt;"",VLOOKUP(AK91,$BU$2:$BV$17,2,0),0)</f>
        <v>18</v>
      </c>
      <c r="BA91" s="26" t="n">
        <f aca="false">IF(Z91&lt;&gt;"",10,"")</f>
        <v>10</v>
      </c>
      <c r="BB91" s="26" t="n">
        <f aca="false">IF(AA91&lt;&gt;"",BA91+VLOOKUP(AH91,$BU$2:$BW$17,3,0),"")</f>
        <v>18</v>
      </c>
      <c r="BC91" s="26" t="n">
        <f aca="false">IF(AB91&lt;&gt;"",BB91+VLOOKUP(AI91,$BU$2:$BW$17,3,0),"")</f>
        <v>26</v>
      </c>
      <c r="BD91" s="26" t="str">
        <f aca="false">IF(AC91&lt;&gt;"",BC91+VLOOKUP(AJ91,$BU$2:$BW$17,3,0),"")</f>
        <v/>
      </c>
      <c r="BE91" s="26" t="n">
        <f aca="false">10+IF(Z91&lt;&gt;"",VLOOKUP(AH91,$BU$2:$BW$17,3,0),0)+IF(AA91&lt;&gt;"",VLOOKUP(AI91,$BU$2:$BW$17,3,0),0)+IF(AB91&lt;&gt;"",VLOOKUP(AJ91,$BU$2:$BW$17,3,0),0)+IF(AC91&lt;&gt;"",VLOOKUP(AK91,$BU$2:$BW$17,3,0),0)</f>
        <v>34</v>
      </c>
      <c r="BF91" s="36" t="str">
        <f aca="false">IF(AV91&lt;&gt;"","#define "&amp;AQ91&amp;" "&amp;AV91&amp;"&lt;end&gt; ","")&amp;IF(AW91&lt;&gt;"","#define "&amp;AR91&amp;" "&amp;AW91&amp;"&lt;end&gt; ","")&amp;IF(AX91&lt;&gt;"","#define "&amp;AS91&amp;" "&amp;AX91&amp;"&lt;end&gt; ","")&amp;IF(AY91&lt;&gt;"","#define "&amp;AT91&amp;" "&amp;AY91&amp;"&lt;end&gt; ","")&amp;"#define "&amp;AU91&amp;" "&amp;AZ91&amp;"&lt;end&gt;"</f>
        <v>#define AOFF_I 6&lt;end&gt; #define AOFF_IA 10&lt;end&gt; #define AOFF_IAA 14&lt;end&gt; #define ISIZ_IAAA  18&lt;end&gt;</v>
      </c>
      <c r="BG91" s="36" t="str">
        <f aca="false">IF(BA91&lt;&gt;"","#define "&amp;AQ91&amp;" "&amp;BA91&amp;"&lt;end&gt; ","")&amp;IF(BB91&lt;&gt;"","#define "&amp;AR91&amp;" "&amp;BB91&amp;"&lt;end&gt; ","")&amp;IF(BC91&lt;&gt;"","#define "&amp;AS91&amp;" "&amp;BC91&amp;"&lt;end&gt; ","")&amp;IF(BD91&lt;&gt;"","#define "&amp;AT91&amp;" "&amp;BD91&amp;"&lt;end&gt; ","")&amp;"#define "&amp;AU91&amp;" "&amp;BE91&amp;"&lt;end&gt;"</f>
        <v>#define AOFF_I 10&lt;end&gt; #define AOFF_IA 18&lt;end&gt; #define AOFF_IAA 26&lt;end&gt; #define ISIZ_IAAA  34&lt;end&gt;</v>
      </c>
      <c r="BH91" s="22" t="str">
        <f aca="false">"INSTDECODE_"&amp;D91&amp;IF(D91&lt;&gt;0,"_"&amp;CONCATENATE(Z91,AA91,AB91,AC91)&amp;"_"&amp;CONCATENATE(AD91,AE91,AF91,AG91),"")</f>
        <v>INSTDECODE_3_BFF_AAA</v>
      </c>
      <c r="BI91" s="22" t="n">
        <f aca="false">LEN(BH91)</f>
        <v>20</v>
      </c>
      <c r="BJ91" s="22" t="str">
        <f aca="false">IF(Z91&lt;&gt;"","DECODE_"&amp;VLOOKUP(AD91,$CC:$CD,2,0)&amp;"("&amp;BJ$2&amp;","&amp;IF(K91="MR","REF",VLOOKUP(F91,$BR:$BS,2,0))&amp;",Cpu"&amp;PROPER(IF(K91="MR","REF",VLOOKUP(F91,$BR:$BS,2,0)))&amp;","&amp;AQ91&amp;"); ", "")</f>
        <v>DECODE_ADR(1,BOL,CpuBol,AOFF_I); </v>
      </c>
      <c r="BK91" s="22" t="str">
        <f aca="false">IF(AA91&lt;&gt;"","DECODE_"&amp;VLOOKUP(AE91,$CC:$CD,2,0)&amp;"("&amp;BK$2&amp;","&amp;IF(L91="MR","REF",VLOOKUP(G91,$BR:$BS,2,0))&amp;",Cpu"&amp;PROPER(IF(L91="MR","REF",VLOOKUP(G91,$BR:$BS,2,0)))&amp;","&amp;AR91&amp;"); ", "")</f>
        <v>DECODE_ADR(2,FLO,CpuFlo,AOFF_IA); </v>
      </c>
      <c r="BL91" s="22" t="str">
        <f aca="false">IF(AB91&lt;&gt;"","DECODE_"&amp;VLOOKUP(AF91,$CC:$CD,2,0)&amp;"("&amp;BL$2&amp;","&amp;IF(M91="MR","REF",VLOOKUP(H91,$BR:$BS,2,0))&amp;",Cpu"&amp;PROPER(IF(M91="MR","REF",VLOOKUP(H91,$BR:$BS,2,0)))&amp;","&amp;AS91&amp;"); ", "")</f>
        <v>DECODE_ADR(3,FLO,CpuFlo,AOFF_IAA); </v>
      </c>
      <c r="BM91" s="22" t="str">
        <f aca="false">IF(AC91&lt;&gt;"","DECODE_"&amp;VLOOKUP(AG91,$CC:$CD,2,0)&amp;"("&amp;BM$2&amp;","&amp;IF(N91="MR","REF",VLOOKUP(I91,$BR:$BS,2,0))&amp;",Cpu"&amp;PROPER(IF(N91="MR","REF",VLOOKUP(I91,$BR:$BS,2,0)))&amp;","&amp;AT91&amp;"); ", "")</f>
        <v/>
      </c>
      <c r="BN91" s="22" t="str">
        <f aca="false">IF(ISERROR(VLOOKUP(BO91,BO$2:BO90,1,0))=0,"X","")</f>
        <v>X</v>
      </c>
      <c r="BO91" s="22" t="str">
        <f aca="false">SUBSTITUTE("#define "&amp;BH91&amp;REPT(" ",28-LEN(BH91))&amp;BJ91&amp;BK91&amp;BL91&amp;BM91,"%","D")</f>
        <v>#define INSTDECODE_3_BFF_AAA        DECODE_ADR(1,BOL,CpuBol,AOFF_I); DECODE_ADR(2,FLO,CpuFlo,AOFF_IA); DECODE_ADR(3,FLO,CpuFlo,AOFF_IAA); </v>
      </c>
      <c r="BP91" s="22" t="str">
        <f aca="false">"#define "&amp;SUBSTITUTE(BH91,"INSTDECODE_",IF(P91="X","JMP_","")&amp;IF(Q91="X","CONST_","")&amp;"INSTEND_")&amp;IF(Q91="X",REPT(" ",20-LEN(BH91)),IF(P91="X",REPT(" ",22-LEN(BH91)),REPT(" ",26-LEN(BH91))))&amp;" "&amp;IF(P91="X","","IP+="&amp;TRIM(AU91)&amp;"; "&amp;REPT(" ",10-LEN(TRIM(AU91))))&amp;IF(Q91="X","CONST_INST_DISPATCH;","PROG_INST_DISPATCH;")</f>
        <v>#define INSTEND_3_BFF_AAA       IP+=ISIZ_IAAA;  PROG_INST_DISPATCH;</v>
      </c>
      <c r="BQ91" s="22" t="str">
        <f aca="false">""</f>
        <v/>
      </c>
    </row>
    <row r="92" customFormat="false" ht="15.95" hidden="false" customHeight="true" outlineLevel="0" collapsed="false">
      <c r="A92" s="22" t="s">
        <v>583</v>
      </c>
      <c r="B92" s="22" t="s">
        <v>284</v>
      </c>
      <c r="C92" s="26" t="s">
        <v>29</v>
      </c>
      <c r="D92" s="27" t="n">
        <f aca="false">4-COUNTIF(F92:I92,".")</f>
        <v>3</v>
      </c>
      <c r="E92" s="27" t="str">
        <f aca="false">IF(ISERROR(SEARCH("Z",F92&amp;G92&amp;H92&amp;I92))=0,"X","-")</f>
        <v>-</v>
      </c>
      <c r="F92" s="26" t="s">
        <v>456</v>
      </c>
      <c r="G92" s="26" t="s">
        <v>486</v>
      </c>
      <c r="H92" s="26" t="s">
        <v>486</v>
      </c>
      <c r="I92" s="26" t="s">
        <v>28</v>
      </c>
      <c r="J92" s="27" t="str">
        <f aca="false">IF(OR(ISERROR(SEARCH(MID($J$2,1,1),F92&amp;G92&amp;H92&amp;I92))=0,ISERROR(SEARCH(MID($J$2,2,1),F92&amp;G92&amp;H92&amp;I92))=0),"X","-")</f>
        <v>-</v>
      </c>
      <c r="K92" s="26" t="s">
        <v>453</v>
      </c>
      <c r="L92" s="26" t="s">
        <v>453</v>
      </c>
      <c r="M92" s="26" t="s">
        <v>453</v>
      </c>
      <c r="N92" s="26" t="s">
        <v>28</v>
      </c>
      <c r="O92" s="28" t="str">
        <f aca="false">IF(OR(K92=$O$2,L92=$O$2,M92=$O$2,N92=$O$2),"X","-")</f>
        <v>-</v>
      </c>
      <c r="R92" s="22" t="s">
        <v>597</v>
      </c>
      <c r="S92" s="22" t="s">
        <v>9</v>
      </c>
      <c r="T92" s="22" t="s">
        <v>455</v>
      </c>
      <c r="U92" s="22" t="s">
        <v>455</v>
      </c>
      <c r="W92" s="30" t="str">
        <f aca="false">SUBSTITUTE(SUBSTITUTE(IF(AND(F92="%",K92&lt;&gt;"AD",K92&lt;&gt;"MR"),"Error1","Ok")&amp;" "&amp;IF(AND(G92="%",L92&lt;&gt;"AD",L92&lt;&gt;"MR"),"Error2","Ok")&amp;" "&amp;IF(AND(H92="%",M92&lt;&gt;"AD",M92&lt;&gt;"MR"),"Error3","Ok")&amp;" "&amp;IF(AND(I92="%",N92&lt;&gt;"AD",N92&lt;&gt;"MR"),"Error4","Ok"),"Ok Ok Ok Ok","Passed"),"Ok","")</f>
        <v>Passed</v>
      </c>
      <c r="X92" s="28" t="str">
        <f aca="false">IF(W92&lt;&gt;"Passed","--- Error ---",SUBSTITUTE(SUBSTITUTE(SUBSTITUTE(SUBSTITUTE(SUBSTITUTE(SUBSTITUTE(SUBSTITUTE(SUBSTITUTE(SUBSTITUTE(SUBSTITUTE(SUBSTITUTE(SUBSTITUTE(SUBSTITUTE(SUBSTITUTE(SUBSTITUTE(SUBSTITUTE(SUBSTITUTE(SUBSTITUTE($X$1, "&lt;mnemonic&gt;",""""&amp;B92&amp;""""&amp;REPT(" ",5-LEN(B92))), "&lt;argnr&gt;",D92), "&lt;type1&gt;",VLOOKUP(F92,BR:BZ,9,0)), "&lt;type2&gt;",VLOOKUP(G92,BR:BZ,9,0)), "&lt;type3&gt;",VLOOKUP(H92,BR:BZ,9,0)), "&lt;type4&gt;",VLOOKUP(I92,BR:BZ,9,0)), "&lt;mode1&gt;",VLOOKUP(K92, CB:CG,6,0)),"&lt;mode2&gt;",VLOOKUP(L92,CB:CG,6,0)),"&lt;mode3&gt;",VLOOKUP(M92,CB:CG,6,0)),"&lt;mode4&gt;",VLOOKUP(N92,CB:CG,6,0)), "."," "), "&lt;desc&gt;",R92), "&lt;size&gt;",AU92), "&lt;comma&gt;",IF(B93=""," ",",")),"&lt;off1&gt;",IF(AQ92&lt;&gt;"",AQ92,"0"&amp;REPT(" ",5+AQ$1-1))),"&lt;off2&gt;",IF(AR92&lt;&gt;"",AR92,"0"&amp;REPT(" ",5+AR$1-1))),"&lt;off3&gt;",IF(AS92&lt;&gt;"",AS92,"0"&amp;REPT(" ",5+AS$1-1))),"&lt;off4&gt;",IF(AT92&lt;&gt;"",AT92,"0"&amp;REPT(" ",5+AT$1-1))))</f>
        <v>{ "LEQs" ,3, ISIZ_IAAA , {CpuDataType::Boolean  ,CpuDataType::StrBlk   ,CpuDataType::StrBlk   ,(CpuDataType)0        }, {_AmdAddr,_AmdAddr,_AmdAddr,_AmdNull}, {AOFF_I,AOFF_IA,AOFF_IAA,0        } }, //Less or equal (String)</v>
      </c>
      <c r="Y92" s="31" t="s">
        <v>28</v>
      </c>
      <c r="Z92" s="22" t="str">
        <f aca="false">IF(F92&lt;&gt;".",IF(K92="MR","R",VLOOKUP(F92,$BR:$BT,3,0)),"")</f>
        <v>B</v>
      </c>
      <c r="AA92" s="22" t="str">
        <f aca="false">IF(G92&lt;&gt;".",IF(L92="MR","R",VLOOKUP(G92,$BR:$BT,3,0)),"")</f>
        <v>M</v>
      </c>
      <c r="AB92" s="22" t="str">
        <f aca="false">IF(H92&lt;&gt;".",IF(M92="MR","R",VLOOKUP(H92,$BR:$BT,3,0)),"")</f>
        <v>M</v>
      </c>
      <c r="AC92" s="22" t="str">
        <f aca="false">IF(I92&lt;&gt;".",IF(N92="MR","R",VLOOKUP(I92,$BR:$BT,3,0)),"")</f>
        <v/>
      </c>
      <c r="AD92" s="22" t="str">
        <f aca="false">IF(F92&lt;&gt;".",VLOOKUP(K92,$CB:$CC,2,0),"")</f>
        <v>A</v>
      </c>
      <c r="AE92" s="22" t="str">
        <f aca="false">IF(G92&lt;&gt;".",VLOOKUP(L92,$CB:$CC,2,0),"")</f>
        <v>A</v>
      </c>
      <c r="AF92" s="22" t="str">
        <f aca="false">IF(H92&lt;&gt;".",VLOOKUP(M92,$CB:$CC,2,0),"")</f>
        <v>A</v>
      </c>
      <c r="AG92" s="22" t="str">
        <f aca="false">IF(I92&lt;&gt;".",VLOOKUP(N92,$CB:$CC,2,0),"")</f>
        <v/>
      </c>
      <c r="AH92" s="22" t="str">
        <f aca="false">IF(AD92&lt;&gt;"",IF(OR(AD92="A",AD92="I"),"SZA",VLOOKUP(Z92,$BT$3:$BU$16,2,0)),"")</f>
        <v>SZA</v>
      </c>
      <c r="AI92" s="22" t="str">
        <f aca="false">IF(AE92&lt;&gt;"",IF(OR(AE92="A",AE92="I"),"SZA",VLOOKUP(AA92,$BT$3:$BU$16,2,0)),"")</f>
        <v>SZA</v>
      </c>
      <c r="AJ92" s="22" t="str">
        <f aca="false">IF(AF92&lt;&gt;"",IF(OR(AF92="A",AF92="I"),"SZA",VLOOKUP(AB92,$BT$3:$BU$16,2,0)),"")</f>
        <v>SZA</v>
      </c>
      <c r="AK92" s="22" t="str">
        <f aca="false">IF(AG92&lt;&gt;"",IF(OR(AG92="A",AG92="I"),"SZA",VLOOKUP(AC92,$BT$3:$BU$16,2,0)),"")</f>
        <v/>
      </c>
      <c r="AL92" s="22" t="str">
        <f aca="false">IF(AD92&lt;&gt;"","I","")</f>
        <v>I</v>
      </c>
      <c r="AM92" s="22" t="str">
        <f aca="false">SUBSTITUTE(IF(AE92&lt;&gt;"",AL92&amp;"+"&amp;AH92,""),"+SZ","")</f>
        <v>IA</v>
      </c>
      <c r="AN92" s="22" t="str">
        <f aca="false">SUBSTITUTE(IF(AF92&lt;&gt;"",AM92&amp;"+"&amp;AI92,""),"+SZ","")</f>
        <v>IAA</v>
      </c>
      <c r="AO92" s="22" t="str">
        <f aca="false">SUBSTITUTE(IF(AG92&lt;&gt;"",AN92&amp;"+"&amp;AJ92,""),"+SZ","")</f>
        <v/>
      </c>
      <c r="AP92" s="22" t="str">
        <f aca="false">SUBSTITUTE("I"&amp;IF(AH92&lt;&gt;"","+"&amp;AH92,"")&amp;IF(AI92&lt;&gt;"","+"&amp;AI92,"")&amp;IF(AJ92&lt;&gt;"","+"&amp;AJ92,"")&amp;IF(AK92&lt;&gt;"","+"&amp;AK92,""),"+SZ","")</f>
        <v>IAAA</v>
      </c>
      <c r="AQ92" s="22" t="str">
        <f aca="false">IF(Z92&lt;&gt;"","AOFF_"&amp;AL92&amp;REPT(" ",AQ$1-LEN(AL92)),"")</f>
        <v>AOFF_I</v>
      </c>
      <c r="AR92" s="22" t="str">
        <f aca="false">IF(AA92&lt;&gt;"","AOFF_"&amp;AM92&amp;REPT(" ",AR$1-LEN(AM92)),"")</f>
        <v>AOFF_IA</v>
      </c>
      <c r="AS92" s="22" t="str">
        <f aca="false">IF(AB92&lt;&gt;"","AOFF_"&amp;AN92&amp;REPT(" ",AS$1-LEN(AN92)),"")</f>
        <v>AOFF_IAA</v>
      </c>
      <c r="AT92" s="22" t="str">
        <f aca="false">IF(AC92&lt;&gt;"","AOFF_"&amp;AO92&amp;REPT(" ",AT$1-LEN(AO92)),"")</f>
        <v/>
      </c>
      <c r="AU92" s="22" t="str">
        <f aca="false">"ISIZ_"&amp;AP92&amp;REPT(" ",$AU$1-LEN(AP92))</f>
        <v>ISIZ_IAAA </v>
      </c>
      <c r="AV92" s="26" t="n">
        <f aca="false">IF(Z92&lt;&gt;"",6,"")</f>
        <v>6</v>
      </c>
      <c r="AW92" s="26" t="n">
        <f aca="false">IF(AA92&lt;&gt;"",AV92+VLOOKUP(AH92,$BU$2:$BV$17,2,0),"")</f>
        <v>10</v>
      </c>
      <c r="AX92" s="26" t="n">
        <f aca="false">IF(AB92&lt;&gt;"",AW92+VLOOKUP(AI92,$BU$2:$BV$17,2,0),"")</f>
        <v>14</v>
      </c>
      <c r="AY92" s="26" t="str">
        <f aca="false">IF(AC92&lt;&gt;"",AX92+VLOOKUP(AJ92,$BU$2:$BV$17,2,0),"")</f>
        <v/>
      </c>
      <c r="AZ92" s="26" t="n">
        <f aca="false">6+IF(Z92&lt;&gt;"",VLOOKUP(AH92,$BU$2:$BV$17,2,0),0)+IF(AA92&lt;&gt;"",VLOOKUP(AI92,$BU$2:$BV$17,2,0),0)+IF(AB92&lt;&gt;"",VLOOKUP(AJ92,$BU$2:$BV$17,2,0),0)+IF(AC92&lt;&gt;"",VLOOKUP(AK92,$BU$2:$BV$17,2,0),0)</f>
        <v>18</v>
      </c>
      <c r="BA92" s="26" t="n">
        <f aca="false">IF(Z92&lt;&gt;"",10,"")</f>
        <v>10</v>
      </c>
      <c r="BB92" s="26" t="n">
        <f aca="false">IF(AA92&lt;&gt;"",BA92+VLOOKUP(AH92,$BU$2:$BW$17,3,0),"")</f>
        <v>18</v>
      </c>
      <c r="BC92" s="26" t="n">
        <f aca="false">IF(AB92&lt;&gt;"",BB92+VLOOKUP(AI92,$BU$2:$BW$17,3,0),"")</f>
        <v>26</v>
      </c>
      <c r="BD92" s="26" t="str">
        <f aca="false">IF(AC92&lt;&gt;"",BC92+VLOOKUP(AJ92,$BU$2:$BW$17,3,0),"")</f>
        <v/>
      </c>
      <c r="BE92" s="26" t="n">
        <f aca="false">10+IF(Z92&lt;&gt;"",VLOOKUP(AH92,$BU$2:$BW$17,3,0),0)+IF(AA92&lt;&gt;"",VLOOKUP(AI92,$BU$2:$BW$17,3,0),0)+IF(AB92&lt;&gt;"",VLOOKUP(AJ92,$BU$2:$BW$17,3,0),0)+IF(AC92&lt;&gt;"",VLOOKUP(AK92,$BU$2:$BW$17,3,0),0)</f>
        <v>34</v>
      </c>
      <c r="BF92" s="36" t="str">
        <f aca="false">IF(AV92&lt;&gt;"","#define "&amp;AQ92&amp;" "&amp;AV92&amp;"&lt;end&gt; ","")&amp;IF(AW92&lt;&gt;"","#define "&amp;AR92&amp;" "&amp;AW92&amp;"&lt;end&gt; ","")&amp;IF(AX92&lt;&gt;"","#define "&amp;AS92&amp;" "&amp;AX92&amp;"&lt;end&gt; ","")&amp;IF(AY92&lt;&gt;"","#define "&amp;AT92&amp;" "&amp;AY92&amp;"&lt;end&gt; ","")&amp;"#define "&amp;AU92&amp;" "&amp;AZ92&amp;"&lt;end&gt;"</f>
        <v>#define AOFF_I 6&lt;end&gt; #define AOFF_IA 10&lt;end&gt; #define AOFF_IAA 14&lt;end&gt; #define ISIZ_IAAA  18&lt;end&gt;</v>
      </c>
      <c r="BG92" s="36" t="str">
        <f aca="false">IF(BA92&lt;&gt;"","#define "&amp;AQ92&amp;" "&amp;BA92&amp;"&lt;end&gt; ","")&amp;IF(BB92&lt;&gt;"","#define "&amp;AR92&amp;" "&amp;BB92&amp;"&lt;end&gt; ","")&amp;IF(BC92&lt;&gt;"","#define "&amp;AS92&amp;" "&amp;BC92&amp;"&lt;end&gt; ","")&amp;IF(BD92&lt;&gt;"","#define "&amp;AT92&amp;" "&amp;BD92&amp;"&lt;end&gt; ","")&amp;"#define "&amp;AU92&amp;" "&amp;BE92&amp;"&lt;end&gt;"</f>
        <v>#define AOFF_I 10&lt;end&gt; #define AOFF_IA 18&lt;end&gt; #define AOFF_IAA 26&lt;end&gt; #define ISIZ_IAAA  34&lt;end&gt;</v>
      </c>
      <c r="BH92" s="22" t="str">
        <f aca="false">"INSTDECODE_"&amp;D92&amp;IF(D92&lt;&gt;0,"_"&amp;CONCATENATE(Z92,AA92,AB92,AC92)&amp;"_"&amp;CONCATENATE(AD92,AE92,AF92,AG92),"")</f>
        <v>INSTDECODE_3_BMM_AAA</v>
      </c>
      <c r="BI92" s="22" t="n">
        <f aca="false">LEN(BH92)</f>
        <v>20</v>
      </c>
      <c r="BJ92" s="22" t="str">
        <f aca="false">IF(Z92&lt;&gt;"","DECODE_"&amp;VLOOKUP(AD92,$CC:$CD,2,0)&amp;"("&amp;BJ$2&amp;","&amp;IF(K92="MR","REF",VLOOKUP(F92,$BR:$BS,2,0))&amp;",Cpu"&amp;PROPER(IF(K92="MR","REF",VLOOKUP(F92,$BR:$BS,2,0)))&amp;","&amp;AQ92&amp;"); ", "")</f>
        <v>DECODE_ADR(1,BOL,CpuBol,AOFF_I); </v>
      </c>
      <c r="BK92" s="22" t="str">
        <f aca="false">IF(AA92&lt;&gt;"","DECODE_"&amp;VLOOKUP(AE92,$CC:$CD,2,0)&amp;"("&amp;BK$2&amp;","&amp;IF(L92="MR","REF",VLOOKUP(G92,$BR:$BS,2,0))&amp;",Cpu"&amp;PROPER(IF(L92="MR","REF",VLOOKUP(G92,$BR:$BS,2,0)))&amp;","&amp;AR92&amp;"); ", "")</f>
        <v>DECODE_ADR(2,MBL,CpuMbl,AOFF_IA); </v>
      </c>
      <c r="BL92" s="22" t="str">
        <f aca="false">IF(AB92&lt;&gt;"","DECODE_"&amp;VLOOKUP(AF92,$CC:$CD,2,0)&amp;"("&amp;BL$2&amp;","&amp;IF(M92="MR","REF",VLOOKUP(H92,$BR:$BS,2,0))&amp;",Cpu"&amp;PROPER(IF(M92="MR","REF",VLOOKUP(H92,$BR:$BS,2,0)))&amp;","&amp;AS92&amp;"); ", "")</f>
        <v>DECODE_ADR(3,MBL,CpuMbl,AOFF_IAA); </v>
      </c>
      <c r="BM92" s="22" t="str">
        <f aca="false">IF(AC92&lt;&gt;"","DECODE_"&amp;VLOOKUP(AG92,$CC:$CD,2,0)&amp;"("&amp;BM$2&amp;","&amp;IF(N92="MR","REF",VLOOKUP(I92,$BR:$BS,2,0))&amp;",Cpu"&amp;PROPER(IF(N92="MR","REF",VLOOKUP(I92,$BR:$BS,2,0)))&amp;","&amp;AT92&amp;"); ", "")</f>
        <v/>
      </c>
      <c r="BN92" s="22" t="str">
        <f aca="false">IF(ISERROR(VLOOKUP(BO92,BO$2:BO91,1,0))=0,"X","")</f>
        <v>X</v>
      </c>
      <c r="BO92" s="22" t="str">
        <f aca="false">SUBSTITUTE("#define "&amp;BH92&amp;REPT(" ",28-LEN(BH92))&amp;BJ92&amp;BK92&amp;BL92&amp;BM92,"%","D")</f>
        <v>#define INSTDECODE_3_BMM_AAA        DECODE_ADR(1,BOL,CpuBol,AOFF_I); DECODE_ADR(2,MBL,CpuMbl,AOFF_IA); DECODE_ADR(3,MBL,CpuMbl,AOFF_IAA); </v>
      </c>
      <c r="BP92" s="22" t="str">
        <f aca="false">"#define "&amp;SUBSTITUTE(BH92,"INSTDECODE_",IF(P92="X","JMP_","")&amp;IF(Q92="X","CONST_","")&amp;"INSTEND_")&amp;IF(Q92="X",REPT(" ",20-LEN(BH92)),IF(P92="X",REPT(" ",22-LEN(BH92)),REPT(" ",26-LEN(BH92))))&amp;" "&amp;IF(P92="X","","IP+="&amp;TRIM(AU92)&amp;"; "&amp;REPT(" ",10-LEN(TRIM(AU92))))&amp;IF(Q92="X","CONST_INST_DISPATCH;","PROG_INST_DISPATCH;")</f>
        <v>#define INSTEND_3_BMM_AAA       IP+=ISIZ_IAAA;  PROG_INST_DISPATCH;</v>
      </c>
      <c r="BQ92" s="22" t="str">
        <f aca="false">""</f>
        <v/>
      </c>
    </row>
    <row r="93" customFormat="false" ht="15.95" hidden="false" customHeight="true" outlineLevel="0" collapsed="false">
      <c r="A93" s="22" t="s">
        <v>583</v>
      </c>
      <c r="B93" s="22" t="s">
        <v>287</v>
      </c>
      <c r="C93" s="26" t="s">
        <v>29</v>
      </c>
      <c r="D93" s="27" t="n">
        <f aca="false">4-COUNTIF(F93:I93,".")</f>
        <v>3</v>
      </c>
      <c r="E93" s="27" t="str">
        <f aca="false">IF(ISERROR(SEARCH("Z",F93&amp;G93&amp;H93&amp;I93))=0,"X","-")</f>
        <v>-</v>
      </c>
      <c r="F93" s="26" t="s">
        <v>456</v>
      </c>
      <c r="G93" s="26" t="s">
        <v>456</v>
      </c>
      <c r="H93" s="26" t="s">
        <v>456</v>
      </c>
      <c r="I93" s="26" t="s">
        <v>28</v>
      </c>
      <c r="J93" s="27" t="str">
        <f aca="false">IF(OR(ISERROR(SEARCH(MID($J$2,1,1),F93&amp;G93&amp;H93&amp;I93))=0,ISERROR(SEARCH(MID($J$2,2,1),F93&amp;G93&amp;H93&amp;I93))=0),"X","-")</f>
        <v>-</v>
      </c>
      <c r="K93" s="26" t="s">
        <v>453</v>
      </c>
      <c r="L93" s="26" t="s">
        <v>453</v>
      </c>
      <c r="M93" s="26" t="s">
        <v>453</v>
      </c>
      <c r="N93" s="26" t="s">
        <v>28</v>
      </c>
      <c r="O93" s="28" t="str">
        <f aca="false">IF(OR(K93=$O$2,L93=$O$2,M93=$O$2,N93=$O$2),"X","-")</f>
        <v>-</v>
      </c>
      <c r="R93" s="22" t="s">
        <v>598</v>
      </c>
      <c r="S93" s="22" t="s">
        <v>9</v>
      </c>
      <c r="T93" s="22" t="s">
        <v>455</v>
      </c>
      <c r="U93" s="22" t="s">
        <v>455</v>
      </c>
      <c r="W93" s="30" t="str">
        <f aca="false">SUBSTITUTE(SUBSTITUTE(IF(AND(F93="%",K93&lt;&gt;"AD",K93&lt;&gt;"MR"),"Error1","Ok")&amp;" "&amp;IF(AND(G93="%",L93&lt;&gt;"AD",L93&lt;&gt;"MR"),"Error2","Ok")&amp;" "&amp;IF(AND(H93="%",M93&lt;&gt;"AD",M93&lt;&gt;"MR"),"Error3","Ok")&amp;" "&amp;IF(AND(I93="%",N93&lt;&gt;"AD",N93&lt;&gt;"MR"),"Error4","Ok"),"Ok Ok Ok Ok","Passed"),"Ok","")</f>
        <v>Passed</v>
      </c>
      <c r="X93" s="28" t="str">
        <f aca="false">IF(W93&lt;&gt;"Passed","--- Error ---",SUBSTITUTE(SUBSTITUTE(SUBSTITUTE(SUBSTITUTE(SUBSTITUTE(SUBSTITUTE(SUBSTITUTE(SUBSTITUTE(SUBSTITUTE(SUBSTITUTE(SUBSTITUTE(SUBSTITUTE(SUBSTITUTE(SUBSTITUTE(SUBSTITUTE(SUBSTITUTE(SUBSTITUTE(SUBSTITUTE($X$1, "&lt;mnemonic&gt;",""""&amp;B93&amp;""""&amp;REPT(" ",5-LEN(B93))), "&lt;argnr&gt;",D93), "&lt;type1&gt;",VLOOKUP(F93,BR:BZ,9,0)), "&lt;type2&gt;",VLOOKUP(G93,BR:BZ,9,0)), "&lt;type3&gt;",VLOOKUP(H93,BR:BZ,9,0)), "&lt;type4&gt;",VLOOKUP(I93,BR:BZ,9,0)), "&lt;mode1&gt;",VLOOKUP(K93, CB:CG,6,0)),"&lt;mode2&gt;",VLOOKUP(L93,CB:CG,6,0)),"&lt;mode3&gt;",VLOOKUP(M93,CB:CG,6,0)),"&lt;mode4&gt;",VLOOKUP(N93,CB:CG,6,0)), "."," "), "&lt;desc&gt;",R93), "&lt;size&gt;",AU93), "&lt;comma&gt;",IF(B94=""," ",",")),"&lt;off1&gt;",IF(AQ93&lt;&gt;"",AQ93,"0"&amp;REPT(" ",5+AQ$1-1))),"&lt;off2&gt;",IF(AR93&lt;&gt;"",AR93,"0"&amp;REPT(" ",5+AR$1-1))),"&lt;off3&gt;",IF(AS93&lt;&gt;"",AS93,"0"&amp;REPT(" ",5+AS$1-1))),"&lt;off4&gt;",IF(AT93&lt;&gt;"",AT93,"0"&amp;REPT(" ",5+AT$1-1))))</f>
        <v>{ "GREb" ,3, ISIZ_IAAA , {CpuDataType::Boolean  ,CpuDataType::Boolean  ,CpuDataType::Boolean  ,(CpuDataType)0        }, {_AmdAddr,_AmdAddr,_AmdAddr,_AmdNull}, {AOFF_I,AOFF_IA,AOFF_IAA,0        } }, //Greater (Boolean)</v>
      </c>
      <c r="Y93" s="31" t="s">
        <v>28</v>
      </c>
      <c r="Z93" s="22" t="str">
        <f aca="false">IF(F93&lt;&gt;".",IF(K93="MR","R",VLOOKUP(F93,$BR:$BT,3,0)),"")</f>
        <v>B</v>
      </c>
      <c r="AA93" s="22" t="str">
        <f aca="false">IF(G93&lt;&gt;".",IF(L93="MR","R",VLOOKUP(G93,$BR:$BT,3,0)),"")</f>
        <v>B</v>
      </c>
      <c r="AB93" s="22" t="str">
        <f aca="false">IF(H93&lt;&gt;".",IF(M93="MR","R",VLOOKUP(H93,$BR:$BT,3,0)),"")</f>
        <v>B</v>
      </c>
      <c r="AC93" s="22" t="str">
        <f aca="false">IF(I93&lt;&gt;".",IF(N93="MR","R",VLOOKUP(I93,$BR:$BT,3,0)),"")</f>
        <v/>
      </c>
      <c r="AD93" s="22" t="str">
        <f aca="false">IF(F93&lt;&gt;".",VLOOKUP(K93,$CB:$CC,2,0),"")</f>
        <v>A</v>
      </c>
      <c r="AE93" s="22" t="str">
        <f aca="false">IF(G93&lt;&gt;".",VLOOKUP(L93,$CB:$CC,2,0),"")</f>
        <v>A</v>
      </c>
      <c r="AF93" s="22" t="str">
        <f aca="false">IF(H93&lt;&gt;".",VLOOKUP(M93,$CB:$CC,2,0),"")</f>
        <v>A</v>
      </c>
      <c r="AG93" s="22" t="str">
        <f aca="false">IF(I93&lt;&gt;".",VLOOKUP(N93,$CB:$CC,2,0),"")</f>
        <v/>
      </c>
      <c r="AH93" s="22" t="str">
        <f aca="false">IF(AD93&lt;&gt;"",IF(OR(AD93="A",AD93="I"),"SZA",VLOOKUP(Z93,$BT$3:$BU$16,2,0)),"")</f>
        <v>SZA</v>
      </c>
      <c r="AI93" s="22" t="str">
        <f aca="false">IF(AE93&lt;&gt;"",IF(OR(AE93="A",AE93="I"),"SZA",VLOOKUP(AA93,$BT$3:$BU$16,2,0)),"")</f>
        <v>SZA</v>
      </c>
      <c r="AJ93" s="22" t="str">
        <f aca="false">IF(AF93&lt;&gt;"",IF(OR(AF93="A",AF93="I"),"SZA",VLOOKUP(AB93,$BT$3:$BU$16,2,0)),"")</f>
        <v>SZA</v>
      </c>
      <c r="AK93" s="22" t="str">
        <f aca="false">IF(AG93&lt;&gt;"",IF(OR(AG93="A",AG93="I"),"SZA",VLOOKUP(AC93,$BT$3:$BU$16,2,0)),"")</f>
        <v/>
      </c>
      <c r="AL93" s="22" t="str">
        <f aca="false">IF(AD93&lt;&gt;"","I","")</f>
        <v>I</v>
      </c>
      <c r="AM93" s="22" t="str">
        <f aca="false">SUBSTITUTE(IF(AE93&lt;&gt;"",AL93&amp;"+"&amp;AH93,""),"+SZ","")</f>
        <v>IA</v>
      </c>
      <c r="AN93" s="22" t="str">
        <f aca="false">SUBSTITUTE(IF(AF93&lt;&gt;"",AM93&amp;"+"&amp;AI93,""),"+SZ","")</f>
        <v>IAA</v>
      </c>
      <c r="AO93" s="22" t="str">
        <f aca="false">SUBSTITUTE(IF(AG93&lt;&gt;"",AN93&amp;"+"&amp;AJ93,""),"+SZ","")</f>
        <v/>
      </c>
      <c r="AP93" s="22" t="str">
        <f aca="false">SUBSTITUTE("I"&amp;IF(AH93&lt;&gt;"","+"&amp;AH93,"")&amp;IF(AI93&lt;&gt;"","+"&amp;AI93,"")&amp;IF(AJ93&lt;&gt;"","+"&amp;AJ93,"")&amp;IF(AK93&lt;&gt;"","+"&amp;AK93,""),"+SZ","")</f>
        <v>IAAA</v>
      </c>
      <c r="AQ93" s="22" t="str">
        <f aca="false">IF(Z93&lt;&gt;"","AOFF_"&amp;AL93&amp;REPT(" ",AQ$1-LEN(AL93)),"")</f>
        <v>AOFF_I</v>
      </c>
      <c r="AR93" s="22" t="str">
        <f aca="false">IF(AA93&lt;&gt;"","AOFF_"&amp;AM93&amp;REPT(" ",AR$1-LEN(AM93)),"")</f>
        <v>AOFF_IA</v>
      </c>
      <c r="AS93" s="22" t="str">
        <f aca="false">IF(AB93&lt;&gt;"","AOFF_"&amp;AN93&amp;REPT(" ",AS$1-LEN(AN93)),"")</f>
        <v>AOFF_IAA</v>
      </c>
      <c r="AT93" s="22" t="str">
        <f aca="false">IF(AC93&lt;&gt;"","AOFF_"&amp;AO93&amp;REPT(" ",AT$1-LEN(AO93)),"")</f>
        <v/>
      </c>
      <c r="AU93" s="22" t="str">
        <f aca="false">"ISIZ_"&amp;AP93&amp;REPT(" ",$AU$1-LEN(AP93))</f>
        <v>ISIZ_IAAA </v>
      </c>
      <c r="AV93" s="26" t="n">
        <f aca="false">IF(Z93&lt;&gt;"",6,"")</f>
        <v>6</v>
      </c>
      <c r="AW93" s="26" t="n">
        <f aca="false">IF(AA93&lt;&gt;"",AV93+VLOOKUP(AH93,$BU$2:$BV$17,2,0),"")</f>
        <v>10</v>
      </c>
      <c r="AX93" s="26" t="n">
        <f aca="false">IF(AB93&lt;&gt;"",AW93+VLOOKUP(AI93,$BU$2:$BV$17,2,0),"")</f>
        <v>14</v>
      </c>
      <c r="AY93" s="26" t="str">
        <f aca="false">IF(AC93&lt;&gt;"",AX93+VLOOKUP(AJ93,$BU$2:$BV$17,2,0),"")</f>
        <v/>
      </c>
      <c r="AZ93" s="26" t="n">
        <f aca="false">6+IF(Z93&lt;&gt;"",VLOOKUP(AH93,$BU$2:$BV$17,2,0),0)+IF(AA93&lt;&gt;"",VLOOKUP(AI93,$BU$2:$BV$17,2,0),0)+IF(AB93&lt;&gt;"",VLOOKUP(AJ93,$BU$2:$BV$17,2,0),0)+IF(AC93&lt;&gt;"",VLOOKUP(AK93,$BU$2:$BV$17,2,0),0)</f>
        <v>18</v>
      </c>
      <c r="BA93" s="26" t="n">
        <f aca="false">IF(Z93&lt;&gt;"",10,"")</f>
        <v>10</v>
      </c>
      <c r="BB93" s="26" t="n">
        <f aca="false">IF(AA93&lt;&gt;"",BA93+VLOOKUP(AH93,$BU$2:$BW$17,3,0),"")</f>
        <v>18</v>
      </c>
      <c r="BC93" s="26" t="n">
        <f aca="false">IF(AB93&lt;&gt;"",BB93+VLOOKUP(AI93,$BU$2:$BW$17,3,0),"")</f>
        <v>26</v>
      </c>
      <c r="BD93" s="26" t="str">
        <f aca="false">IF(AC93&lt;&gt;"",BC93+VLOOKUP(AJ93,$BU$2:$BW$17,3,0),"")</f>
        <v/>
      </c>
      <c r="BE93" s="26" t="n">
        <f aca="false">10+IF(Z93&lt;&gt;"",VLOOKUP(AH93,$BU$2:$BW$17,3,0),0)+IF(AA93&lt;&gt;"",VLOOKUP(AI93,$BU$2:$BW$17,3,0),0)+IF(AB93&lt;&gt;"",VLOOKUP(AJ93,$BU$2:$BW$17,3,0),0)+IF(AC93&lt;&gt;"",VLOOKUP(AK93,$BU$2:$BW$17,3,0),0)</f>
        <v>34</v>
      </c>
      <c r="BF93" s="36" t="str">
        <f aca="false">IF(AV93&lt;&gt;"","#define "&amp;AQ93&amp;" "&amp;AV93&amp;"&lt;end&gt; ","")&amp;IF(AW93&lt;&gt;"","#define "&amp;AR93&amp;" "&amp;AW93&amp;"&lt;end&gt; ","")&amp;IF(AX93&lt;&gt;"","#define "&amp;AS93&amp;" "&amp;AX93&amp;"&lt;end&gt; ","")&amp;IF(AY93&lt;&gt;"","#define "&amp;AT93&amp;" "&amp;AY93&amp;"&lt;end&gt; ","")&amp;"#define "&amp;AU93&amp;" "&amp;AZ93&amp;"&lt;end&gt;"</f>
        <v>#define AOFF_I 6&lt;end&gt; #define AOFF_IA 10&lt;end&gt; #define AOFF_IAA 14&lt;end&gt; #define ISIZ_IAAA  18&lt;end&gt;</v>
      </c>
      <c r="BG93" s="36" t="str">
        <f aca="false">IF(BA93&lt;&gt;"","#define "&amp;AQ93&amp;" "&amp;BA93&amp;"&lt;end&gt; ","")&amp;IF(BB93&lt;&gt;"","#define "&amp;AR93&amp;" "&amp;BB93&amp;"&lt;end&gt; ","")&amp;IF(BC93&lt;&gt;"","#define "&amp;AS93&amp;" "&amp;BC93&amp;"&lt;end&gt; ","")&amp;IF(BD93&lt;&gt;"","#define "&amp;AT93&amp;" "&amp;BD93&amp;"&lt;end&gt; ","")&amp;"#define "&amp;AU93&amp;" "&amp;BE93&amp;"&lt;end&gt;"</f>
        <v>#define AOFF_I 10&lt;end&gt; #define AOFF_IA 18&lt;end&gt; #define AOFF_IAA 26&lt;end&gt; #define ISIZ_IAAA  34&lt;end&gt;</v>
      </c>
      <c r="BH93" s="22" t="str">
        <f aca="false">"INSTDECODE_"&amp;D93&amp;IF(D93&lt;&gt;0,"_"&amp;CONCATENATE(Z93,AA93,AB93,AC93)&amp;"_"&amp;CONCATENATE(AD93,AE93,AF93,AG93),"")</f>
        <v>INSTDECODE_3_BBB_AAA</v>
      </c>
      <c r="BI93" s="22" t="n">
        <f aca="false">LEN(BH93)</f>
        <v>20</v>
      </c>
      <c r="BJ93" s="22" t="str">
        <f aca="false">IF(Z93&lt;&gt;"","DECODE_"&amp;VLOOKUP(AD93,$CC:$CD,2,0)&amp;"("&amp;BJ$2&amp;","&amp;IF(K93="MR","REF",VLOOKUP(F93,$BR:$BS,2,0))&amp;",Cpu"&amp;PROPER(IF(K93="MR","REF",VLOOKUP(F93,$BR:$BS,2,0)))&amp;","&amp;AQ93&amp;"); ", "")</f>
        <v>DECODE_ADR(1,BOL,CpuBol,AOFF_I); </v>
      </c>
      <c r="BK93" s="22" t="str">
        <f aca="false">IF(AA93&lt;&gt;"","DECODE_"&amp;VLOOKUP(AE93,$CC:$CD,2,0)&amp;"("&amp;BK$2&amp;","&amp;IF(L93="MR","REF",VLOOKUP(G93,$BR:$BS,2,0))&amp;",Cpu"&amp;PROPER(IF(L93="MR","REF",VLOOKUP(G93,$BR:$BS,2,0)))&amp;","&amp;AR93&amp;"); ", "")</f>
        <v>DECODE_ADR(2,BOL,CpuBol,AOFF_IA); </v>
      </c>
      <c r="BL93" s="22" t="str">
        <f aca="false">IF(AB93&lt;&gt;"","DECODE_"&amp;VLOOKUP(AF93,$CC:$CD,2,0)&amp;"("&amp;BL$2&amp;","&amp;IF(M93="MR","REF",VLOOKUP(H93,$BR:$BS,2,0))&amp;",Cpu"&amp;PROPER(IF(M93="MR","REF",VLOOKUP(H93,$BR:$BS,2,0)))&amp;","&amp;AS93&amp;"); ", "")</f>
        <v>DECODE_ADR(3,BOL,CpuBol,AOFF_IAA); </v>
      </c>
      <c r="BM93" s="22" t="str">
        <f aca="false">IF(AC93&lt;&gt;"","DECODE_"&amp;VLOOKUP(AG93,$CC:$CD,2,0)&amp;"("&amp;BM$2&amp;","&amp;IF(N93="MR","REF",VLOOKUP(I93,$BR:$BS,2,0))&amp;",Cpu"&amp;PROPER(IF(N93="MR","REF",VLOOKUP(I93,$BR:$BS,2,0)))&amp;","&amp;AT93&amp;"); ", "")</f>
        <v/>
      </c>
      <c r="BN93" s="22" t="str">
        <f aca="false">IF(ISERROR(VLOOKUP(BO93,BO$2:BO92,1,0))=0,"X","")</f>
        <v>X</v>
      </c>
      <c r="BO93" s="22" t="str">
        <f aca="false">SUBSTITUTE("#define "&amp;BH93&amp;REPT(" ",28-LEN(BH93))&amp;BJ93&amp;BK93&amp;BL93&amp;BM93,"%","D")</f>
        <v>#define INSTDECODE_3_BBB_AAA        DECODE_ADR(1,BOL,CpuBol,AOFF_I); DECODE_ADR(2,BOL,CpuBol,AOFF_IA); DECODE_ADR(3,BOL,CpuBol,AOFF_IAA); </v>
      </c>
      <c r="BP93" s="22" t="str">
        <f aca="false">"#define "&amp;SUBSTITUTE(BH93,"INSTDECODE_",IF(P93="X","JMP_","")&amp;IF(Q93="X","CONST_","")&amp;"INSTEND_")&amp;IF(Q93="X",REPT(" ",20-LEN(BH93)),IF(P93="X",REPT(" ",22-LEN(BH93)),REPT(" ",26-LEN(BH93))))&amp;" "&amp;IF(P93="X","","IP+="&amp;TRIM(AU93)&amp;"; "&amp;REPT(" ",10-LEN(TRIM(AU93))))&amp;IF(Q93="X","CONST_INST_DISPATCH;","PROG_INST_DISPATCH;")</f>
        <v>#define INSTEND_3_BBB_AAA       IP+=ISIZ_IAAA;  PROG_INST_DISPATCH;</v>
      </c>
      <c r="BQ93" s="22" t="str">
        <f aca="false">""</f>
        <v/>
      </c>
    </row>
    <row r="94" customFormat="false" ht="15.95" hidden="false" customHeight="true" outlineLevel="0" collapsed="false">
      <c r="A94" s="22" t="s">
        <v>583</v>
      </c>
      <c r="B94" s="22" t="s">
        <v>288</v>
      </c>
      <c r="C94" s="26" t="s">
        <v>29</v>
      </c>
      <c r="D94" s="27" t="n">
        <f aca="false">4-COUNTIF(F94:I94,".")</f>
        <v>3</v>
      </c>
      <c r="E94" s="27" t="str">
        <f aca="false">IF(ISERROR(SEARCH("Z",F94&amp;G94&amp;H94&amp;I94))=0,"X","-")</f>
        <v>-</v>
      </c>
      <c r="F94" s="26" t="s">
        <v>456</v>
      </c>
      <c r="G94" s="26" t="s">
        <v>452</v>
      </c>
      <c r="H94" s="26" t="s">
        <v>452</v>
      </c>
      <c r="I94" s="26" t="s">
        <v>28</v>
      </c>
      <c r="J94" s="27" t="str">
        <f aca="false">IF(OR(ISERROR(SEARCH(MID($J$2,1,1),F94&amp;G94&amp;H94&amp;I94))=0,ISERROR(SEARCH(MID($J$2,2,1),F94&amp;G94&amp;H94&amp;I94))=0),"X","-")</f>
        <v>-</v>
      </c>
      <c r="K94" s="26" t="s">
        <v>453</v>
      </c>
      <c r="L94" s="26" t="s">
        <v>453</v>
      </c>
      <c r="M94" s="26" t="s">
        <v>453</v>
      </c>
      <c r="N94" s="26" t="s">
        <v>28</v>
      </c>
      <c r="O94" s="28" t="str">
        <f aca="false">IF(OR(K94=$O$2,L94=$O$2,M94=$O$2,N94=$O$2),"X","-")</f>
        <v>-</v>
      </c>
      <c r="R94" s="22" t="s">
        <v>599</v>
      </c>
      <c r="S94" s="22" t="s">
        <v>9</v>
      </c>
      <c r="T94" s="22" t="s">
        <v>455</v>
      </c>
      <c r="U94" s="22" t="s">
        <v>455</v>
      </c>
      <c r="W94" s="30" t="str">
        <f aca="false">SUBSTITUTE(SUBSTITUTE(IF(AND(F94="%",K94&lt;&gt;"AD",K94&lt;&gt;"MR"),"Error1","Ok")&amp;" "&amp;IF(AND(G94="%",L94&lt;&gt;"AD",L94&lt;&gt;"MR"),"Error2","Ok")&amp;" "&amp;IF(AND(H94="%",M94&lt;&gt;"AD",M94&lt;&gt;"MR"),"Error3","Ok")&amp;" "&amp;IF(AND(I94="%",N94&lt;&gt;"AD",N94&lt;&gt;"MR"),"Error4","Ok"),"Ok Ok Ok Ok","Passed"),"Ok","")</f>
        <v>Passed</v>
      </c>
      <c r="X94" s="28" t="str">
        <f aca="false">IF(W94&lt;&gt;"Passed","--- Error ---",SUBSTITUTE(SUBSTITUTE(SUBSTITUTE(SUBSTITUTE(SUBSTITUTE(SUBSTITUTE(SUBSTITUTE(SUBSTITUTE(SUBSTITUTE(SUBSTITUTE(SUBSTITUTE(SUBSTITUTE(SUBSTITUTE(SUBSTITUTE(SUBSTITUTE(SUBSTITUTE(SUBSTITUTE(SUBSTITUTE($X$1, "&lt;mnemonic&gt;",""""&amp;B94&amp;""""&amp;REPT(" ",5-LEN(B94))), "&lt;argnr&gt;",D94), "&lt;type1&gt;",VLOOKUP(F94,BR:BZ,9,0)), "&lt;type2&gt;",VLOOKUP(G94,BR:BZ,9,0)), "&lt;type3&gt;",VLOOKUP(H94,BR:BZ,9,0)), "&lt;type4&gt;",VLOOKUP(I94,BR:BZ,9,0)), "&lt;mode1&gt;",VLOOKUP(K94, CB:CG,6,0)),"&lt;mode2&gt;",VLOOKUP(L94,CB:CG,6,0)),"&lt;mode3&gt;",VLOOKUP(M94,CB:CG,6,0)),"&lt;mode4&gt;",VLOOKUP(N94,CB:CG,6,0)), "."," "), "&lt;desc&gt;",R94), "&lt;size&gt;",AU94), "&lt;comma&gt;",IF(B95=""," ",",")),"&lt;off1&gt;",IF(AQ94&lt;&gt;"",AQ94,"0"&amp;REPT(" ",5+AQ$1-1))),"&lt;off2&gt;",IF(AR94&lt;&gt;"",AR94,"0"&amp;REPT(" ",5+AR$1-1))),"&lt;off3&gt;",IF(AS94&lt;&gt;"",AS94,"0"&amp;REPT(" ",5+AS$1-1))),"&lt;off4&gt;",IF(AT94&lt;&gt;"",AT94,"0"&amp;REPT(" ",5+AT$1-1))))</f>
        <v>{ "GREc" ,3, ISIZ_IAAA , {CpuDataType::Boolean  ,CpuDataType::Char     ,CpuDataType::Char     ,(CpuDataType)0        }, {_AmdAddr,_AmdAddr,_AmdAddr,_AmdNull}, {AOFF_I,AOFF_IA,AOFF_IAA,0        } }, //Greater (Char)</v>
      </c>
      <c r="Y94" s="31" t="s">
        <v>28</v>
      </c>
      <c r="Z94" s="22" t="str">
        <f aca="false">IF(F94&lt;&gt;".",IF(K94="MR","R",VLOOKUP(F94,$BR:$BT,3,0)),"")</f>
        <v>B</v>
      </c>
      <c r="AA94" s="22" t="str">
        <f aca="false">IF(G94&lt;&gt;".",IF(L94="MR","R",VLOOKUP(G94,$BR:$BT,3,0)),"")</f>
        <v>C</v>
      </c>
      <c r="AB94" s="22" t="str">
        <f aca="false">IF(H94&lt;&gt;".",IF(M94="MR","R",VLOOKUP(H94,$BR:$BT,3,0)),"")</f>
        <v>C</v>
      </c>
      <c r="AC94" s="22" t="str">
        <f aca="false">IF(I94&lt;&gt;".",IF(N94="MR","R",VLOOKUP(I94,$BR:$BT,3,0)),"")</f>
        <v/>
      </c>
      <c r="AD94" s="22" t="str">
        <f aca="false">IF(F94&lt;&gt;".",VLOOKUP(K94,$CB:$CC,2,0),"")</f>
        <v>A</v>
      </c>
      <c r="AE94" s="22" t="str">
        <f aca="false">IF(G94&lt;&gt;".",VLOOKUP(L94,$CB:$CC,2,0),"")</f>
        <v>A</v>
      </c>
      <c r="AF94" s="22" t="str">
        <f aca="false">IF(H94&lt;&gt;".",VLOOKUP(M94,$CB:$CC,2,0),"")</f>
        <v>A</v>
      </c>
      <c r="AG94" s="22" t="str">
        <f aca="false">IF(I94&lt;&gt;".",VLOOKUP(N94,$CB:$CC,2,0),"")</f>
        <v/>
      </c>
      <c r="AH94" s="22" t="str">
        <f aca="false">IF(AD94&lt;&gt;"",IF(OR(AD94="A",AD94="I"),"SZA",VLOOKUP(Z94,$BT$3:$BU$16,2,0)),"")</f>
        <v>SZA</v>
      </c>
      <c r="AI94" s="22" t="str">
        <f aca="false">IF(AE94&lt;&gt;"",IF(OR(AE94="A",AE94="I"),"SZA",VLOOKUP(AA94,$BT$3:$BU$16,2,0)),"")</f>
        <v>SZA</v>
      </c>
      <c r="AJ94" s="22" t="str">
        <f aca="false">IF(AF94&lt;&gt;"",IF(OR(AF94="A",AF94="I"),"SZA",VLOOKUP(AB94,$BT$3:$BU$16,2,0)),"")</f>
        <v>SZA</v>
      </c>
      <c r="AK94" s="22" t="str">
        <f aca="false">IF(AG94&lt;&gt;"",IF(OR(AG94="A",AG94="I"),"SZA",VLOOKUP(AC94,$BT$3:$BU$16,2,0)),"")</f>
        <v/>
      </c>
      <c r="AL94" s="22" t="str">
        <f aca="false">IF(AD94&lt;&gt;"","I","")</f>
        <v>I</v>
      </c>
      <c r="AM94" s="22" t="str">
        <f aca="false">SUBSTITUTE(IF(AE94&lt;&gt;"",AL94&amp;"+"&amp;AH94,""),"+SZ","")</f>
        <v>IA</v>
      </c>
      <c r="AN94" s="22" t="str">
        <f aca="false">SUBSTITUTE(IF(AF94&lt;&gt;"",AM94&amp;"+"&amp;AI94,""),"+SZ","")</f>
        <v>IAA</v>
      </c>
      <c r="AO94" s="22" t="str">
        <f aca="false">SUBSTITUTE(IF(AG94&lt;&gt;"",AN94&amp;"+"&amp;AJ94,""),"+SZ","")</f>
        <v/>
      </c>
      <c r="AP94" s="22" t="str">
        <f aca="false">SUBSTITUTE("I"&amp;IF(AH94&lt;&gt;"","+"&amp;AH94,"")&amp;IF(AI94&lt;&gt;"","+"&amp;AI94,"")&amp;IF(AJ94&lt;&gt;"","+"&amp;AJ94,"")&amp;IF(AK94&lt;&gt;"","+"&amp;AK94,""),"+SZ","")</f>
        <v>IAAA</v>
      </c>
      <c r="AQ94" s="22" t="str">
        <f aca="false">IF(Z94&lt;&gt;"","AOFF_"&amp;AL94&amp;REPT(" ",AQ$1-LEN(AL94)),"")</f>
        <v>AOFF_I</v>
      </c>
      <c r="AR94" s="22" t="str">
        <f aca="false">IF(AA94&lt;&gt;"","AOFF_"&amp;AM94&amp;REPT(" ",AR$1-LEN(AM94)),"")</f>
        <v>AOFF_IA</v>
      </c>
      <c r="AS94" s="22" t="str">
        <f aca="false">IF(AB94&lt;&gt;"","AOFF_"&amp;AN94&amp;REPT(" ",AS$1-LEN(AN94)),"")</f>
        <v>AOFF_IAA</v>
      </c>
      <c r="AT94" s="22" t="str">
        <f aca="false">IF(AC94&lt;&gt;"","AOFF_"&amp;AO94&amp;REPT(" ",AT$1-LEN(AO94)),"")</f>
        <v/>
      </c>
      <c r="AU94" s="22" t="str">
        <f aca="false">"ISIZ_"&amp;AP94&amp;REPT(" ",$AU$1-LEN(AP94))</f>
        <v>ISIZ_IAAA </v>
      </c>
      <c r="AV94" s="26" t="n">
        <f aca="false">IF(Z94&lt;&gt;"",6,"")</f>
        <v>6</v>
      </c>
      <c r="AW94" s="26" t="n">
        <f aca="false">IF(AA94&lt;&gt;"",AV94+VLOOKUP(AH94,$BU$2:$BV$17,2,0),"")</f>
        <v>10</v>
      </c>
      <c r="AX94" s="26" t="n">
        <f aca="false">IF(AB94&lt;&gt;"",AW94+VLOOKUP(AI94,$BU$2:$BV$17,2,0),"")</f>
        <v>14</v>
      </c>
      <c r="AY94" s="26" t="str">
        <f aca="false">IF(AC94&lt;&gt;"",AX94+VLOOKUP(AJ94,$BU$2:$BV$17,2,0),"")</f>
        <v/>
      </c>
      <c r="AZ94" s="26" t="n">
        <f aca="false">6+IF(Z94&lt;&gt;"",VLOOKUP(AH94,$BU$2:$BV$17,2,0),0)+IF(AA94&lt;&gt;"",VLOOKUP(AI94,$BU$2:$BV$17,2,0),0)+IF(AB94&lt;&gt;"",VLOOKUP(AJ94,$BU$2:$BV$17,2,0),0)+IF(AC94&lt;&gt;"",VLOOKUP(AK94,$BU$2:$BV$17,2,0),0)</f>
        <v>18</v>
      </c>
      <c r="BA94" s="26" t="n">
        <f aca="false">IF(Z94&lt;&gt;"",10,"")</f>
        <v>10</v>
      </c>
      <c r="BB94" s="26" t="n">
        <f aca="false">IF(AA94&lt;&gt;"",BA94+VLOOKUP(AH94,$BU$2:$BW$17,3,0),"")</f>
        <v>18</v>
      </c>
      <c r="BC94" s="26" t="n">
        <f aca="false">IF(AB94&lt;&gt;"",BB94+VLOOKUP(AI94,$BU$2:$BW$17,3,0),"")</f>
        <v>26</v>
      </c>
      <c r="BD94" s="26" t="str">
        <f aca="false">IF(AC94&lt;&gt;"",BC94+VLOOKUP(AJ94,$BU$2:$BW$17,3,0),"")</f>
        <v/>
      </c>
      <c r="BE94" s="26" t="n">
        <f aca="false">10+IF(Z94&lt;&gt;"",VLOOKUP(AH94,$BU$2:$BW$17,3,0),0)+IF(AA94&lt;&gt;"",VLOOKUP(AI94,$BU$2:$BW$17,3,0),0)+IF(AB94&lt;&gt;"",VLOOKUP(AJ94,$BU$2:$BW$17,3,0),0)+IF(AC94&lt;&gt;"",VLOOKUP(AK94,$BU$2:$BW$17,3,0),0)</f>
        <v>34</v>
      </c>
      <c r="BF94" s="36" t="str">
        <f aca="false">IF(AV94&lt;&gt;"","#define "&amp;AQ94&amp;" "&amp;AV94&amp;"&lt;end&gt; ","")&amp;IF(AW94&lt;&gt;"","#define "&amp;AR94&amp;" "&amp;AW94&amp;"&lt;end&gt; ","")&amp;IF(AX94&lt;&gt;"","#define "&amp;AS94&amp;" "&amp;AX94&amp;"&lt;end&gt; ","")&amp;IF(AY94&lt;&gt;"","#define "&amp;AT94&amp;" "&amp;AY94&amp;"&lt;end&gt; ","")&amp;"#define "&amp;AU94&amp;" "&amp;AZ94&amp;"&lt;end&gt;"</f>
        <v>#define AOFF_I 6&lt;end&gt; #define AOFF_IA 10&lt;end&gt; #define AOFF_IAA 14&lt;end&gt; #define ISIZ_IAAA  18&lt;end&gt;</v>
      </c>
      <c r="BG94" s="36" t="str">
        <f aca="false">IF(BA94&lt;&gt;"","#define "&amp;AQ94&amp;" "&amp;BA94&amp;"&lt;end&gt; ","")&amp;IF(BB94&lt;&gt;"","#define "&amp;AR94&amp;" "&amp;BB94&amp;"&lt;end&gt; ","")&amp;IF(BC94&lt;&gt;"","#define "&amp;AS94&amp;" "&amp;BC94&amp;"&lt;end&gt; ","")&amp;IF(BD94&lt;&gt;"","#define "&amp;AT94&amp;" "&amp;BD94&amp;"&lt;end&gt; ","")&amp;"#define "&amp;AU94&amp;" "&amp;BE94&amp;"&lt;end&gt;"</f>
        <v>#define AOFF_I 10&lt;end&gt; #define AOFF_IA 18&lt;end&gt; #define AOFF_IAA 26&lt;end&gt; #define ISIZ_IAAA  34&lt;end&gt;</v>
      </c>
      <c r="BH94" s="22" t="str">
        <f aca="false">"INSTDECODE_"&amp;D94&amp;IF(D94&lt;&gt;0,"_"&amp;CONCATENATE(Z94,AA94,AB94,AC94)&amp;"_"&amp;CONCATENATE(AD94,AE94,AF94,AG94),"")</f>
        <v>INSTDECODE_3_BCC_AAA</v>
      </c>
      <c r="BI94" s="22" t="n">
        <f aca="false">LEN(BH94)</f>
        <v>20</v>
      </c>
      <c r="BJ94" s="22" t="str">
        <f aca="false">IF(Z94&lt;&gt;"","DECODE_"&amp;VLOOKUP(AD94,$CC:$CD,2,0)&amp;"("&amp;BJ$2&amp;","&amp;IF(K94="MR","REF",VLOOKUP(F94,$BR:$BS,2,0))&amp;",Cpu"&amp;PROPER(IF(K94="MR","REF",VLOOKUP(F94,$BR:$BS,2,0)))&amp;","&amp;AQ94&amp;"); ", "")</f>
        <v>DECODE_ADR(1,BOL,CpuBol,AOFF_I); </v>
      </c>
      <c r="BK94" s="22" t="str">
        <f aca="false">IF(AA94&lt;&gt;"","DECODE_"&amp;VLOOKUP(AE94,$CC:$CD,2,0)&amp;"("&amp;BK$2&amp;","&amp;IF(L94="MR","REF",VLOOKUP(G94,$BR:$BS,2,0))&amp;",Cpu"&amp;PROPER(IF(L94="MR","REF",VLOOKUP(G94,$BR:$BS,2,0)))&amp;","&amp;AR94&amp;"); ", "")</f>
        <v>DECODE_ADR(2,CHR,CpuChr,AOFF_IA); </v>
      </c>
      <c r="BL94" s="22" t="str">
        <f aca="false">IF(AB94&lt;&gt;"","DECODE_"&amp;VLOOKUP(AF94,$CC:$CD,2,0)&amp;"("&amp;BL$2&amp;","&amp;IF(M94="MR","REF",VLOOKUP(H94,$BR:$BS,2,0))&amp;",Cpu"&amp;PROPER(IF(M94="MR","REF",VLOOKUP(H94,$BR:$BS,2,0)))&amp;","&amp;AS94&amp;"); ", "")</f>
        <v>DECODE_ADR(3,CHR,CpuChr,AOFF_IAA); </v>
      </c>
      <c r="BM94" s="22" t="str">
        <f aca="false">IF(AC94&lt;&gt;"","DECODE_"&amp;VLOOKUP(AG94,$CC:$CD,2,0)&amp;"("&amp;BM$2&amp;","&amp;IF(N94="MR","REF",VLOOKUP(I94,$BR:$BS,2,0))&amp;",Cpu"&amp;PROPER(IF(N94="MR","REF",VLOOKUP(I94,$BR:$BS,2,0)))&amp;","&amp;AT94&amp;"); ", "")</f>
        <v/>
      </c>
      <c r="BN94" s="22" t="str">
        <f aca="false">IF(ISERROR(VLOOKUP(BO94,BO$2:BO93,1,0))=0,"X","")</f>
        <v>X</v>
      </c>
      <c r="BO94" s="22" t="str">
        <f aca="false">SUBSTITUTE("#define "&amp;BH94&amp;REPT(" ",28-LEN(BH94))&amp;BJ94&amp;BK94&amp;BL94&amp;BM94,"%","D")</f>
        <v>#define INSTDECODE_3_BCC_AAA        DECODE_ADR(1,BOL,CpuBol,AOFF_I); DECODE_ADR(2,CHR,CpuChr,AOFF_IA); DECODE_ADR(3,CHR,CpuChr,AOFF_IAA); </v>
      </c>
      <c r="BP94" s="22" t="str">
        <f aca="false">"#define "&amp;SUBSTITUTE(BH94,"INSTDECODE_",IF(P94="X","JMP_","")&amp;IF(Q94="X","CONST_","")&amp;"INSTEND_")&amp;IF(Q94="X",REPT(" ",20-LEN(BH94)),IF(P94="X",REPT(" ",22-LEN(BH94)),REPT(" ",26-LEN(BH94))))&amp;" "&amp;IF(P94="X","","IP+="&amp;TRIM(AU94)&amp;"; "&amp;REPT(" ",10-LEN(TRIM(AU94))))&amp;IF(Q94="X","CONST_INST_DISPATCH;","PROG_INST_DISPATCH;")</f>
        <v>#define INSTEND_3_BCC_AAA       IP+=ISIZ_IAAA;  PROG_INST_DISPATCH;</v>
      </c>
      <c r="BQ94" s="22" t="str">
        <f aca="false">""</f>
        <v/>
      </c>
    </row>
    <row r="95" customFormat="false" ht="15.95" hidden="false" customHeight="true" outlineLevel="0" collapsed="false">
      <c r="A95" s="22" t="s">
        <v>583</v>
      </c>
      <c r="B95" s="22" t="s">
        <v>289</v>
      </c>
      <c r="C95" s="26" t="s">
        <v>29</v>
      </c>
      <c r="D95" s="27" t="n">
        <f aca="false">4-COUNTIF(F95:I95,".")</f>
        <v>3</v>
      </c>
      <c r="E95" s="27" t="str">
        <f aca="false">IF(ISERROR(SEARCH("Z",F95&amp;G95&amp;H95&amp;I95))=0,"X","-")</f>
        <v>-</v>
      </c>
      <c r="F95" s="26" t="s">
        <v>456</v>
      </c>
      <c r="G95" s="26" t="s">
        <v>463</v>
      </c>
      <c r="H95" s="26" t="s">
        <v>463</v>
      </c>
      <c r="I95" s="26" t="s">
        <v>28</v>
      </c>
      <c r="J95" s="27" t="str">
        <f aca="false">IF(OR(ISERROR(SEARCH(MID($J$2,1,1),F95&amp;G95&amp;H95&amp;I95))=0,ISERROR(SEARCH(MID($J$2,2,1),F95&amp;G95&amp;H95&amp;I95))=0),"X","-")</f>
        <v>-</v>
      </c>
      <c r="K95" s="26" t="s">
        <v>453</v>
      </c>
      <c r="L95" s="26" t="s">
        <v>453</v>
      </c>
      <c r="M95" s="26" t="s">
        <v>453</v>
      </c>
      <c r="N95" s="26" t="s">
        <v>28</v>
      </c>
      <c r="O95" s="28" t="str">
        <f aca="false">IF(OR(K95=$O$2,L95=$O$2,M95=$O$2,N95=$O$2),"X","-")</f>
        <v>-</v>
      </c>
      <c r="R95" s="22" t="s">
        <v>600</v>
      </c>
      <c r="S95" s="22" t="s">
        <v>9</v>
      </c>
      <c r="T95" s="22" t="s">
        <v>455</v>
      </c>
      <c r="U95" s="22" t="s">
        <v>455</v>
      </c>
      <c r="W95" s="30" t="str">
        <f aca="false">SUBSTITUTE(SUBSTITUTE(IF(AND(F95="%",K95&lt;&gt;"AD",K95&lt;&gt;"MR"),"Error1","Ok")&amp;" "&amp;IF(AND(G95="%",L95&lt;&gt;"AD",L95&lt;&gt;"MR"),"Error2","Ok")&amp;" "&amp;IF(AND(H95="%",M95&lt;&gt;"AD",M95&lt;&gt;"MR"),"Error3","Ok")&amp;" "&amp;IF(AND(I95="%",N95&lt;&gt;"AD",N95&lt;&gt;"MR"),"Error4","Ok"),"Ok Ok Ok Ok","Passed"),"Ok","")</f>
        <v>Passed</v>
      </c>
      <c r="X95" s="28" t="str">
        <f aca="false">IF(W95&lt;&gt;"Passed","--- Error ---",SUBSTITUTE(SUBSTITUTE(SUBSTITUTE(SUBSTITUTE(SUBSTITUTE(SUBSTITUTE(SUBSTITUTE(SUBSTITUTE(SUBSTITUTE(SUBSTITUTE(SUBSTITUTE(SUBSTITUTE(SUBSTITUTE(SUBSTITUTE(SUBSTITUTE(SUBSTITUTE(SUBSTITUTE(SUBSTITUTE($X$1, "&lt;mnemonic&gt;",""""&amp;B95&amp;""""&amp;REPT(" ",5-LEN(B95))), "&lt;argnr&gt;",D95), "&lt;type1&gt;",VLOOKUP(F95,BR:BZ,9,0)), "&lt;type2&gt;",VLOOKUP(G95,BR:BZ,9,0)), "&lt;type3&gt;",VLOOKUP(H95,BR:BZ,9,0)), "&lt;type4&gt;",VLOOKUP(I95,BR:BZ,9,0)), "&lt;mode1&gt;",VLOOKUP(K95, CB:CG,6,0)),"&lt;mode2&gt;",VLOOKUP(L95,CB:CG,6,0)),"&lt;mode3&gt;",VLOOKUP(M95,CB:CG,6,0)),"&lt;mode4&gt;",VLOOKUP(N95,CB:CG,6,0)), "."," "), "&lt;desc&gt;",R95), "&lt;size&gt;",AU95), "&lt;comma&gt;",IF(B96=""," ",",")),"&lt;off1&gt;",IF(AQ95&lt;&gt;"",AQ95,"0"&amp;REPT(" ",5+AQ$1-1))),"&lt;off2&gt;",IF(AR95&lt;&gt;"",AR95,"0"&amp;REPT(" ",5+AR$1-1))),"&lt;off3&gt;",IF(AS95&lt;&gt;"",AS95,"0"&amp;REPT(" ",5+AS$1-1))),"&lt;off4&gt;",IF(AT95&lt;&gt;"",AT95,"0"&amp;REPT(" ",5+AT$1-1))))</f>
        <v>{ "GREw" ,3, ISIZ_IAAA , {CpuDataType::Boolean  ,CpuDataType::Short    ,CpuDataType::Short    ,(CpuDataType)0        }, {_AmdAddr,_AmdAddr,_AmdAddr,_AmdNull}, {AOFF_I,AOFF_IA,AOFF_IAA,0        } }, //Greater (Short)</v>
      </c>
      <c r="Y95" s="31" t="s">
        <v>28</v>
      </c>
      <c r="Z95" s="22" t="str">
        <f aca="false">IF(F95&lt;&gt;".",IF(K95="MR","R",VLOOKUP(F95,$BR:$BT,3,0)),"")</f>
        <v>B</v>
      </c>
      <c r="AA95" s="22" t="str">
        <f aca="false">IF(G95&lt;&gt;".",IF(L95="MR","R",VLOOKUP(G95,$BR:$BT,3,0)),"")</f>
        <v>W</v>
      </c>
      <c r="AB95" s="22" t="str">
        <f aca="false">IF(H95&lt;&gt;".",IF(M95="MR","R",VLOOKUP(H95,$BR:$BT,3,0)),"")</f>
        <v>W</v>
      </c>
      <c r="AC95" s="22" t="str">
        <f aca="false">IF(I95&lt;&gt;".",IF(N95="MR","R",VLOOKUP(I95,$BR:$BT,3,0)),"")</f>
        <v/>
      </c>
      <c r="AD95" s="22" t="str">
        <f aca="false">IF(F95&lt;&gt;".",VLOOKUP(K95,$CB:$CC,2,0),"")</f>
        <v>A</v>
      </c>
      <c r="AE95" s="22" t="str">
        <f aca="false">IF(G95&lt;&gt;".",VLOOKUP(L95,$CB:$CC,2,0),"")</f>
        <v>A</v>
      </c>
      <c r="AF95" s="22" t="str">
        <f aca="false">IF(H95&lt;&gt;".",VLOOKUP(M95,$CB:$CC,2,0),"")</f>
        <v>A</v>
      </c>
      <c r="AG95" s="22" t="str">
        <f aca="false">IF(I95&lt;&gt;".",VLOOKUP(N95,$CB:$CC,2,0),"")</f>
        <v/>
      </c>
      <c r="AH95" s="22" t="str">
        <f aca="false">IF(AD95&lt;&gt;"",IF(OR(AD95="A",AD95="I"),"SZA",VLOOKUP(Z95,$BT$3:$BU$16,2,0)),"")</f>
        <v>SZA</v>
      </c>
      <c r="AI95" s="22" t="str">
        <f aca="false">IF(AE95&lt;&gt;"",IF(OR(AE95="A",AE95="I"),"SZA",VLOOKUP(AA95,$BT$3:$BU$16,2,0)),"")</f>
        <v>SZA</v>
      </c>
      <c r="AJ95" s="22" t="str">
        <f aca="false">IF(AF95&lt;&gt;"",IF(OR(AF95="A",AF95="I"),"SZA",VLOOKUP(AB95,$BT$3:$BU$16,2,0)),"")</f>
        <v>SZA</v>
      </c>
      <c r="AK95" s="22" t="str">
        <f aca="false">IF(AG95&lt;&gt;"",IF(OR(AG95="A",AG95="I"),"SZA",VLOOKUP(AC95,$BT$3:$BU$16,2,0)),"")</f>
        <v/>
      </c>
      <c r="AL95" s="22" t="str">
        <f aca="false">IF(AD95&lt;&gt;"","I","")</f>
        <v>I</v>
      </c>
      <c r="AM95" s="22" t="str">
        <f aca="false">SUBSTITUTE(IF(AE95&lt;&gt;"",AL95&amp;"+"&amp;AH95,""),"+SZ","")</f>
        <v>IA</v>
      </c>
      <c r="AN95" s="22" t="str">
        <f aca="false">SUBSTITUTE(IF(AF95&lt;&gt;"",AM95&amp;"+"&amp;AI95,""),"+SZ","")</f>
        <v>IAA</v>
      </c>
      <c r="AO95" s="22" t="str">
        <f aca="false">SUBSTITUTE(IF(AG95&lt;&gt;"",AN95&amp;"+"&amp;AJ95,""),"+SZ","")</f>
        <v/>
      </c>
      <c r="AP95" s="22" t="str">
        <f aca="false">SUBSTITUTE("I"&amp;IF(AH95&lt;&gt;"","+"&amp;AH95,"")&amp;IF(AI95&lt;&gt;"","+"&amp;AI95,"")&amp;IF(AJ95&lt;&gt;"","+"&amp;AJ95,"")&amp;IF(AK95&lt;&gt;"","+"&amp;AK95,""),"+SZ","")</f>
        <v>IAAA</v>
      </c>
      <c r="AQ95" s="22" t="str">
        <f aca="false">IF(Z95&lt;&gt;"","AOFF_"&amp;AL95&amp;REPT(" ",AQ$1-LEN(AL95)),"")</f>
        <v>AOFF_I</v>
      </c>
      <c r="AR95" s="22" t="str">
        <f aca="false">IF(AA95&lt;&gt;"","AOFF_"&amp;AM95&amp;REPT(" ",AR$1-LEN(AM95)),"")</f>
        <v>AOFF_IA</v>
      </c>
      <c r="AS95" s="22" t="str">
        <f aca="false">IF(AB95&lt;&gt;"","AOFF_"&amp;AN95&amp;REPT(" ",AS$1-LEN(AN95)),"")</f>
        <v>AOFF_IAA</v>
      </c>
      <c r="AT95" s="22" t="str">
        <f aca="false">IF(AC95&lt;&gt;"","AOFF_"&amp;AO95&amp;REPT(" ",AT$1-LEN(AO95)),"")</f>
        <v/>
      </c>
      <c r="AU95" s="22" t="str">
        <f aca="false">"ISIZ_"&amp;AP95&amp;REPT(" ",$AU$1-LEN(AP95))</f>
        <v>ISIZ_IAAA </v>
      </c>
      <c r="AV95" s="26" t="n">
        <f aca="false">IF(Z95&lt;&gt;"",6,"")</f>
        <v>6</v>
      </c>
      <c r="AW95" s="26" t="n">
        <f aca="false">IF(AA95&lt;&gt;"",AV95+VLOOKUP(AH95,$BU$2:$BV$17,2,0),"")</f>
        <v>10</v>
      </c>
      <c r="AX95" s="26" t="n">
        <f aca="false">IF(AB95&lt;&gt;"",AW95+VLOOKUP(AI95,$BU$2:$BV$17,2,0),"")</f>
        <v>14</v>
      </c>
      <c r="AY95" s="26" t="str">
        <f aca="false">IF(AC95&lt;&gt;"",AX95+VLOOKUP(AJ95,$BU$2:$BV$17,2,0),"")</f>
        <v/>
      </c>
      <c r="AZ95" s="26" t="n">
        <f aca="false">6+IF(Z95&lt;&gt;"",VLOOKUP(AH95,$BU$2:$BV$17,2,0),0)+IF(AA95&lt;&gt;"",VLOOKUP(AI95,$BU$2:$BV$17,2,0),0)+IF(AB95&lt;&gt;"",VLOOKUP(AJ95,$BU$2:$BV$17,2,0),0)+IF(AC95&lt;&gt;"",VLOOKUP(AK95,$BU$2:$BV$17,2,0),0)</f>
        <v>18</v>
      </c>
      <c r="BA95" s="26" t="n">
        <f aca="false">IF(Z95&lt;&gt;"",10,"")</f>
        <v>10</v>
      </c>
      <c r="BB95" s="26" t="n">
        <f aca="false">IF(AA95&lt;&gt;"",BA95+VLOOKUP(AH95,$BU$2:$BW$17,3,0),"")</f>
        <v>18</v>
      </c>
      <c r="BC95" s="26" t="n">
        <f aca="false">IF(AB95&lt;&gt;"",BB95+VLOOKUP(AI95,$BU$2:$BW$17,3,0),"")</f>
        <v>26</v>
      </c>
      <c r="BD95" s="26" t="str">
        <f aca="false">IF(AC95&lt;&gt;"",BC95+VLOOKUP(AJ95,$BU$2:$BW$17,3,0),"")</f>
        <v/>
      </c>
      <c r="BE95" s="26" t="n">
        <f aca="false">10+IF(Z95&lt;&gt;"",VLOOKUP(AH95,$BU$2:$BW$17,3,0),0)+IF(AA95&lt;&gt;"",VLOOKUP(AI95,$BU$2:$BW$17,3,0),0)+IF(AB95&lt;&gt;"",VLOOKUP(AJ95,$BU$2:$BW$17,3,0),0)+IF(AC95&lt;&gt;"",VLOOKUP(AK95,$BU$2:$BW$17,3,0),0)</f>
        <v>34</v>
      </c>
      <c r="BF95" s="36" t="str">
        <f aca="false">IF(AV95&lt;&gt;"","#define "&amp;AQ95&amp;" "&amp;AV95&amp;"&lt;end&gt; ","")&amp;IF(AW95&lt;&gt;"","#define "&amp;AR95&amp;" "&amp;AW95&amp;"&lt;end&gt; ","")&amp;IF(AX95&lt;&gt;"","#define "&amp;AS95&amp;" "&amp;AX95&amp;"&lt;end&gt; ","")&amp;IF(AY95&lt;&gt;"","#define "&amp;AT95&amp;" "&amp;AY95&amp;"&lt;end&gt; ","")&amp;"#define "&amp;AU95&amp;" "&amp;AZ95&amp;"&lt;end&gt;"</f>
        <v>#define AOFF_I 6&lt;end&gt; #define AOFF_IA 10&lt;end&gt; #define AOFF_IAA 14&lt;end&gt; #define ISIZ_IAAA  18&lt;end&gt;</v>
      </c>
      <c r="BG95" s="36" t="str">
        <f aca="false">IF(BA95&lt;&gt;"","#define "&amp;AQ95&amp;" "&amp;BA95&amp;"&lt;end&gt; ","")&amp;IF(BB95&lt;&gt;"","#define "&amp;AR95&amp;" "&amp;BB95&amp;"&lt;end&gt; ","")&amp;IF(BC95&lt;&gt;"","#define "&amp;AS95&amp;" "&amp;BC95&amp;"&lt;end&gt; ","")&amp;IF(BD95&lt;&gt;"","#define "&amp;AT95&amp;" "&amp;BD95&amp;"&lt;end&gt; ","")&amp;"#define "&amp;AU95&amp;" "&amp;BE95&amp;"&lt;end&gt;"</f>
        <v>#define AOFF_I 10&lt;end&gt; #define AOFF_IA 18&lt;end&gt; #define AOFF_IAA 26&lt;end&gt; #define ISIZ_IAAA  34&lt;end&gt;</v>
      </c>
      <c r="BH95" s="22" t="str">
        <f aca="false">"INSTDECODE_"&amp;D95&amp;IF(D95&lt;&gt;0,"_"&amp;CONCATENATE(Z95,AA95,AB95,AC95)&amp;"_"&amp;CONCATENATE(AD95,AE95,AF95,AG95),"")</f>
        <v>INSTDECODE_3_BWW_AAA</v>
      </c>
      <c r="BI95" s="22" t="n">
        <f aca="false">LEN(BH95)</f>
        <v>20</v>
      </c>
      <c r="BJ95" s="22" t="str">
        <f aca="false">IF(Z95&lt;&gt;"","DECODE_"&amp;VLOOKUP(AD95,$CC:$CD,2,0)&amp;"("&amp;BJ$2&amp;","&amp;IF(K95="MR","REF",VLOOKUP(F95,$BR:$BS,2,0))&amp;",Cpu"&amp;PROPER(IF(K95="MR","REF",VLOOKUP(F95,$BR:$BS,2,0)))&amp;","&amp;AQ95&amp;"); ", "")</f>
        <v>DECODE_ADR(1,BOL,CpuBol,AOFF_I); </v>
      </c>
      <c r="BK95" s="22" t="str">
        <f aca="false">IF(AA95&lt;&gt;"","DECODE_"&amp;VLOOKUP(AE95,$CC:$CD,2,0)&amp;"("&amp;BK$2&amp;","&amp;IF(L95="MR","REF",VLOOKUP(G95,$BR:$BS,2,0))&amp;",Cpu"&amp;PROPER(IF(L95="MR","REF",VLOOKUP(G95,$BR:$BS,2,0)))&amp;","&amp;AR95&amp;"); ", "")</f>
        <v>DECODE_ADR(2,SHR,CpuShr,AOFF_IA); </v>
      </c>
      <c r="BL95" s="22" t="str">
        <f aca="false">IF(AB95&lt;&gt;"","DECODE_"&amp;VLOOKUP(AF95,$CC:$CD,2,0)&amp;"("&amp;BL$2&amp;","&amp;IF(M95="MR","REF",VLOOKUP(H95,$BR:$BS,2,0))&amp;",Cpu"&amp;PROPER(IF(M95="MR","REF",VLOOKUP(H95,$BR:$BS,2,0)))&amp;","&amp;AS95&amp;"); ", "")</f>
        <v>DECODE_ADR(3,SHR,CpuShr,AOFF_IAA); </v>
      </c>
      <c r="BM95" s="22" t="str">
        <f aca="false">IF(AC95&lt;&gt;"","DECODE_"&amp;VLOOKUP(AG95,$CC:$CD,2,0)&amp;"("&amp;BM$2&amp;","&amp;IF(N95="MR","REF",VLOOKUP(I95,$BR:$BS,2,0))&amp;",Cpu"&amp;PROPER(IF(N95="MR","REF",VLOOKUP(I95,$BR:$BS,2,0)))&amp;","&amp;AT95&amp;"); ", "")</f>
        <v/>
      </c>
      <c r="BN95" s="22" t="str">
        <f aca="false">IF(ISERROR(VLOOKUP(BO95,BO$2:BO94,1,0))=0,"X","")</f>
        <v>X</v>
      </c>
      <c r="BO95" s="22" t="str">
        <f aca="false">SUBSTITUTE("#define "&amp;BH95&amp;REPT(" ",28-LEN(BH95))&amp;BJ95&amp;BK95&amp;BL95&amp;BM95,"%","D")</f>
        <v>#define INSTDECODE_3_BWW_AAA        DECODE_ADR(1,BOL,CpuBol,AOFF_I); DECODE_ADR(2,SHR,CpuShr,AOFF_IA); DECODE_ADR(3,SHR,CpuShr,AOFF_IAA); </v>
      </c>
      <c r="BP95" s="22" t="str">
        <f aca="false">"#define "&amp;SUBSTITUTE(BH95,"INSTDECODE_",IF(P95="X","JMP_","")&amp;IF(Q95="X","CONST_","")&amp;"INSTEND_")&amp;IF(Q95="X",REPT(" ",20-LEN(BH95)),IF(P95="X",REPT(" ",22-LEN(BH95)),REPT(" ",26-LEN(BH95))))&amp;" "&amp;IF(P95="X","","IP+="&amp;TRIM(AU95)&amp;"; "&amp;REPT(" ",10-LEN(TRIM(AU95))))&amp;IF(Q95="X","CONST_INST_DISPATCH;","PROG_INST_DISPATCH;")</f>
        <v>#define INSTEND_3_BWW_AAA       IP+=ISIZ_IAAA;  PROG_INST_DISPATCH;</v>
      </c>
      <c r="BQ95" s="22" t="str">
        <f aca="false">""</f>
        <v/>
      </c>
    </row>
    <row r="96" customFormat="false" ht="15.95" hidden="false" customHeight="true" outlineLevel="0" collapsed="false">
      <c r="A96" s="22" t="s">
        <v>583</v>
      </c>
      <c r="B96" s="22" t="s">
        <v>290</v>
      </c>
      <c r="C96" s="26" t="s">
        <v>29</v>
      </c>
      <c r="D96" s="27" t="n">
        <f aca="false">4-COUNTIF(F96:I96,".")</f>
        <v>3</v>
      </c>
      <c r="E96" s="27" t="str">
        <f aca="false">IF(ISERROR(SEARCH("Z",F96&amp;G96&amp;H96&amp;I96))=0,"X","-")</f>
        <v>-</v>
      </c>
      <c r="F96" s="26" t="s">
        <v>456</v>
      </c>
      <c r="G96" s="26" t="s">
        <v>470</v>
      </c>
      <c r="H96" s="26" t="s">
        <v>470</v>
      </c>
      <c r="I96" s="26" t="s">
        <v>28</v>
      </c>
      <c r="J96" s="27" t="str">
        <f aca="false">IF(OR(ISERROR(SEARCH(MID($J$2,1,1),F96&amp;G96&amp;H96&amp;I96))=0,ISERROR(SEARCH(MID($J$2,2,1),F96&amp;G96&amp;H96&amp;I96))=0),"X","-")</f>
        <v>-</v>
      </c>
      <c r="K96" s="26" t="s">
        <v>453</v>
      </c>
      <c r="L96" s="26" t="s">
        <v>453</v>
      </c>
      <c r="M96" s="26" t="s">
        <v>453</v>
      </c>
      <c r="N96" s="26" t="s">
        <v>28</v>
      </c>
      <c r="O96" s="28" t="str">
        <f aca="false">IF(OR(K96=$O$2,L96=$O$2,M96=$O$2,N96=$O$2),"X","-")</f>
        <v>-</v>
      </c>
      <c r="R96" s="22" t="s">
        <v>601</v>
      </c>
      <c r="S96" s="22" t="s">
        <v>9</v>
      </c>
      <c r="T96" s="22" t="s">
        <v>455</v>
      </c>
      <c r="U96" s="22" t="s">
        <v>455</v>
      </c>
      <c r="W96" s="30" t="str">
        <f aca="false">SUBSTITUTE(SUBSTITUTE(IF(AND(F96="%",K96&lt;&gt;"AD",K96&lt;&gt;"MR"),"Error1","Ok")&amp;" "&amp;IF(AND(G96="%",L96&lt;&gt;"AD",L96&lt;&gt;"MR"),"Error2","Ok")&amp;" "&amp;IF(AND(H96="%",M96&lt;&gt;"AD",M96&lt;&gt;"MR"),"Error3","Ok")&amp;" "&amp;IF(AND(I96="%",N96&lt;&gt;"AD",N96&lt;&gt;"MR"),"Error4","Ok"),"Ok Ok Ok Ok","Passed"),"Ok","")</f>
        <v>Passed</v>
      </c>
      <c r="X96" s="28" t="str">
        <f aca="false">IF(W96&lt;&gt;"Passed","--- Error ---",SUBSTITUTE(SUBSTITUTE(SUBSTITUTE(SUBSTITUTE(SUBSTITUTE(SUBSTITUTE(SUBSTITUTE(SUBSTITUTE(SUBSTITUTE(SUBSTITUTE(SUBSTITUTE(SUBSTITUTE(SUBSTITUTE(SUBSTITUTE(SUBSTITUTE(SUBSTITUTE(SUBSTITUTE(SUBSTITUTE($X$1, "&lt;mnemonic&gt;",""""&amp;B96&amp;""""&amp;REPT(" ",5-LEN(B96))), "&lt;argnr&gt;",D96), "&lt;type1&gt;",VLOOKUP(F96,BR:BZ,9,0)), "&lt;type2&gt;",VLOOKUP(G96,BR:BZ,9,0)), "&lt;type3&gt;",VLOOKUP(H96,BR:BZ,9,0)), "&lt;type4&gt;",VLOOKUP(I96,BR:BZ,9,0)), "&lt;mode1&gt;",VLOOKUP(K96, CB:CG,6,0)),"&lt;mode2&gt;",VLOOKUP(L96,CB:CG,6,0)),"&lt;mode3&gt;",VLOOKUP(M96,CB:CG,6,0)),"&lt;mode4&gt;",VLOOKUP(N96,CB:CG,6,0)), "."," "), "&lt;desc&gt;",R96), "&lt;size&gt;",AU96), "&lt;comma&gt;",IF(B97=""," ",",")),"&lt;off1&gt;",IF(AQ96&lt;&gt;"",AQ96,"0"&amp;REPT(" ",5+AQ$1-1))),"&lt;off2&gt;",IF(AR96&lt;&gt;"",AR96,"0"&amp;REPT(" ",5+AR$1-1))),"&lt;off3&gt;",IF(AS96&lt;&gt;"",AS96,"0"&amp;REPT(" ",5+AS$1-1))),"&lt;off4&gt;",IF(AT96&lt;&gt;"",AT96,"0"&amp;REPT(" ",5+AT$1-1))))</f>
        <v>{ "GREi" ,3, ISIZ_IAAA , {CpuDataType::Boolean  ,CpuDataType::Integer  ,CpuDataType::Integer  ,(CpuDataType)0        }, {_AmdAddr,_AmdAddr,_AmdAddr,_AmdNull}, {AOFF_I,AOFF_IA,AOFF_IAA,0        } }, //Greater (Integer)</v>
      </c>
      <c r="Y96" s="31" t="s">
        <v>28</v>
      </c>
      <c r="Z96" s="22" t="str">
        <f aca="false">IF(F96&lt;&gt;".",IF(K96="MR","R",VLOOKUP(F96,$BR:$BT,3,0)),"")</f>
        <v>B</v>
      </c>
      <c r="AA96" s="22" t="str">
        <f aca="false">IF(G96&lt;&gt;".",IF(L96="MR","R",VLOOKUP(G96,$BR:$BT,3,0)),"")</f>
        <v>I</v>
      </c>
      <c r="AB96" s="22" t="str">
        <f aca="false">IF(H96&lt;&gt;".",IF(M96="MR","R",VLOOKUP(H96,$BR:$BT,3,0)),"")</f>
        <v>I</v>
      </c>
      <c r="AC96" s="22" t="str">
        <f aca="false">IF(I96&lt;&gt;".",IF(N96="MR","R",VLOOKUP(I96,$BR:$BT,3,0)),"")</f>
        <v/>
      </c>
      <c r="AD96" s="22" t="str">
        <f aca="false">IF(F96&lt;&gt;".",VLOOKUP(K96,$CB:$CC,2,0),"")</f>
        <v>A</v>
      </c>
      <c r="AE96" s="22" t="str">
        <f aca="false">IF(G96&lt;&gt;".",VLOOKUP(L96,$CB:$CC,2,0),"")</f>
        <v>A</v>
      </c>
      <c r="AF96" s="22" t="str">
        <f aca="false">IF(H96&lt;&gt;".",VLOOKUP(M96,$CB:$CC,2,0),"")</f>
        <v>A</v>
      </c>
      <c r="AG96" s="22" t="str">
        <f aca="false">IF(I96&lt;&gt;".",VLOOKUP(N96,$CB:$CC,2,0),"")</f>
        <v/>
      </c>
      <c r="AH96" s="22" t="str">
        <f aca="false">IF(AD96&lt;&gt;"",IF(OR(AD96="A",AD96="I"),"SZA",VLOOKUP(Z96,$BT$3:$BU$16,2,0)),"")</f>
        <v>SZA</v>
      </c>
      <c r="AI96" s="22" t="str">
        <f aca="false">IF(AE96&lt;&gt;"",IF(OR(AE96="A",AE96="I"),"SZA",VLOOKUP(AA96,$BT$3:$BU$16,2,0)),"")</f>
        <v>SZA</v>
      </c>
      <c r="AJ96" s="22" t="str">
        <f aca="false">IF(AF96&lt;&gt;"",IF(OR(AF96="A",AF96="I"),"SZA",VLOOKUP(AB96,$BT$3:$BU$16,2,0)),"")</f>
        <v>SZA</v>
      </c>
      <c r="AK96" s="22" t="str">
        <f aca="false">IF(AG96&lt;&gt;"",IF(OR(AG96="A",AG96="I"),"SZA",VLOOKUP(AC96,$BT$3:$BU$16,2,0)),"")</f>
        <v/>
      </c>
      <c r="AL96" s="22" t="str">
        <f aca="false">IF(AD96&lt;&gt;"","I","")</f>
        <v>I</v>
      </c>
      <c r="AM96" s="22" t="str">
        <f aca="false">SUBSTITUTE(IF(AE96&lt;&gt;"",AL96&amp;"+"&amp;AH96,""),"+SZ","")</f>
        <v>IA</v>
      </c>
      <c r="AN96" s="22" t="str">
        <f aca="false">SUBSTITUTE(IF(AF96&lt;&gt;"",AM96&amp;"+"&amp;AI96,""),"+SZ","")</f>
        <v>IAA</v>
      </c>
      <c r="AO96" s="22" t="str">
        <f aca="false">SUBSTITUTE(IF(AG96&lt;&gt;"",AN96&amp;"+"&amp;AJ96,""),"+SZ","")</f>
        <v/>
      </c>
      <c r="AP96" s="22" t="str">
        <f aca="false">SUBSTITUTE("I"&amp;IF(AH96&lt;&gt;"","+"&amp;AH96,"")&amp;IF(AI96&lt;&gt;"","+"&amp;AI96,"")&amp;IF(AJ96&lt;&gt;"","+"&amp;AJ96,"")&amp;IF(AK96&lt;&gt;"","+"&amp;AK96,""),"+SZ","")</f>
        <v>IAAA</v>
      </c>
      <c r="AQ96" s="22" t="str">
        <f aca="false">IF(Z96&lt;&gt;"","AOFF_"&amp;AL96&amp;REPT(" ",AQ$1-LEN(AL96)),"")</f>
        <v>AOFF_I</v>
      </c>
      <c r="AR96" s="22" t="str">
        <f aca="false">IF(AA96&lt;&gt;"","AOFF_"&amp;AM96&amp;REPT(" ",AR$1-LEN(AM96)),"")</f>
        <v>AOFF_IA</v>
      </c>
      <c r="AS96" s="22" t="str">
        <f aca="false">IF(AB96&lt;&gt;"","AOFF_"&amp;AN96&amp;REPT(" ",AS$1-LEN(AN96)),"")</f>
        <v>AOFF_IAA</v>
      </c>
      <c r="AT96" s="22" t="str">
        <f aca="false">IF(AC96&lt;&gt;"","AOFF_"&amp;AO96&amp;REPT(" ",AT$1-LEN(AO96)),"")</f>
        <v/>
      </c>
      <c r="AU96" s="22" t="str">
        <f aca="false">"ISIZ_"&amp;AP96&amp;REPT(" ",$AU$1-LEN(AP96))</f>
        <v>ISIZ_IAAA </v>
      </c>
      <c r="AV96" s="26" t="n">
        <f aca="false">IF(Z96&lt;&gt;"",6,"")</f>
        <v>6</v>
      </c>
      <c r="AW96" s="26" t="n">
        <f aca="false">IF(AA96&lt;&gt;"",AV96+VLOOKUP(AH96,$BU$2:$BV$17,2,0),"")</f>
        <v>10</v>
      </c>
      <c r="AX96" s="26" t="n">
        <f aca="false">IF(AB96&lt;&gt;"",AW96+VLOOKUP(AI96,$BU$2:$BV$17,2,0),"")</f>
        <v>14</v>
      </c>
      <c r="AY96" s="26" t="str">
        <f aca="false">IF(AC96&lt;&gt;"",AX96+VLOOKUP(AJ96,$BU$2:$BV$17,2,0),"")</f>
        <v/>
      </c>
      <c r="AZ96" s="26" t="n">
        <f aca="false">6+IF(Z96&lt;&gt;"",VLOOKUP(AH96,$BU$2:$BV$17,2,0),0)+IF(AA96&lt;&gt;"",VLOOKUP(AI96,$BU$2:$BV$17,2,0),0)+IF(AB96&lt;&gt;"",VLOOKUP(AJ96,$BU$2:$BV$17,2,0),0)+IF(AC96&lt;&gt;"",VLOOKUP(AK96,$BU$2:$BV$17,2,0),0)</f>
        <v>18</v>
      </c>
      <c r="BA96" s="26" t="n">
        <f aca="false">IF(Z96&lt;&gt;"",10,"")</f>
        <v>10</v>
      </c>
      <c r="BB96" s="26" t="n">
        <f aca="false">IF(AA96&lt;&gt;"",BA96+VLOOKUP(AH96,$BU$2:$BW$17,3,0),"")</f>
        <v>18</v>
      </c>
      <c r="BC96" s="26" t="n">
        <f aca="false">IF(AB96&lt;&gt;"",BB96+VLOOKUP(AI96,$BU$2:$BW$17,3,0),"")</f>
        <v>26</v>
      </c>
      <c r="BD96" s="26" t="str">
        <f aca="false">IF(AC96&lt;&gt;"",BC96+VLOOKUP(AJ96,$BU$2:$BW$17,3,0),"")</f>
        <v/>
      </c>
      <c r="BE96" s="26" t="n">
        <f aca="false">10+IF(Z96&lt;&gt;"",VLOOKUP(AH96,$BU$2:$BW$17,3,0),0)+IF(AA96&lt;&gt;"",VLOOKUP(AI96,$BU$2:$BW$17,3,0),0)+IF(AB96&lt;&gt;"",VLOOKUP(AJ96,$BU$2:$BW$17,3,0),0)+IF(AC96&lt;&gt;"",VLOOKUP(AK96,$BU$2:$BW$17,3,0),0)</f>
        <v>34</v>
      </c>
      <c r="BF96" s="36" t="str">
        <f aca="false">IF(AV96&lt;&gt;"","#define "&amp;AQ96&amp;" "&amp;AV96&amp;"&lt;end&gt; ","")&amp;IF(AW96&lt;&gt;"","#define "&amp;AR96&amp;" "&amp;AW96&amp;"&lt;end&gt; ","")&amp;IF(AX96&lt;&gt;"","#define "&amp;AS96&amp;" "&amp;AX96&amp;"&lt;end&gt; ","")&amp;IF(AY96&lt;&gt;"","#define "&amp;AT96&amp;" "&amp;AY96&amp;"&lt;end&gt; ","")&amp;"#define "&amp;AU96&amp;" "&amp;AZ96&amp;"&lt;end&gt;"</f>
        <v>#define AOFF_I 6&lt;end&gt; #define AOFF_IA 10&lt;end&gt; #define AOFF_IAA 14&lt;end&gt; #define ISIZ_IAAA  18&lt;end&gt;</v>
      </c>
      <c r="BG96" s="36" t="str">
        <f aca="false">IF(BA96&lt;&gt;"","#define "&amp;AQ96&amp;" "&amp;BA96&amp;"&lt;end&gt; ","")&amp;IF(BB96&lt;&gt;"","#define "&amp;AR96&amp;" "&amp;BB96&amp;"&lt;end&gt; ","")&amp;IF(BC96&lt;&gt;"","#define "&amp;AS96&amp;" "&amp;BC96&amp;"&lt;end&gt; ","")&amp;IF(BD96&lt;&gt;"","#define "&amp;AT96&amp;" "&amp;BD96&amp;"&lt;end&gt; ","")&amp;"#define "&amp;AU96&amp;" "&amp;BE96&amp;"&lt;end&gt;"</f>
        <v>#define AOFF_I 10&lt;end&gt; #define AOFF_IA 18&lt;end&gt; #define AOFF_IAA 26&lt;end&gt; #define ISIZ_IAAA  34&lt;end&gt;</v>
      </c>
      <c r="BH96" s="22" t="str">
        <f aca="false">"INSTDECODE_"&amp;D96&amp;IF(D96&lt;&gt;0,"_"&amp;CONCATENATE(Z96,AA96,AB96,AC96)&amp;"_"&amp;CONCATENATE(AD96,AE96,AF96,AG96),"")</f>
        <v>INSTDECODE_3_BII_AAA</v>
      </c>
      <c r="BI96" s="22" t="n">
        <f aca="false">LEN(BH96)</f>
        <v>20</v>
      </c>
      <c r="BJ96" s="22" t="str">
        <f aca="false">IF(Z96&lt;&gt;"","DECODE_"&amp;VLOOKUP(AD96,$CC:$CD,2,0)&amp;"("&amp;BJ$2&amp;","&amp;IF(K96="MR","REF",VLOOKUP(F96,$BR:$BS,2,0))&amp;",Cpu"&amp;PROPER(IF(K96="MR","REF",VLOOKUP(F96,$BR:$BS,2,0)))&amp;","&amp;AQ96&amp;"); ", "")</f>
        <v>DECODE_ADR(1,BOL,CpuBol,AOFF_I); </v>
      </c>
      <c r="BK96" s="22" t="str">
        <f aca="false">IF(AA96&lt;&gt;"","DECODE_"&amp;VLOOKUP(AE96,$CC:$CD,2,0)&amp;"("&amp;BK$2&amp;","&amp;IF(L96="MR","REF",VLOOKUP(G96,$BR:$BS,2,0))&amp;",Cpu"&amp;PROPER(IF(L96="MR","REF",VLOOKUP(G96,$BR:$BS,2,0)))&amp;","&amp;AR96&amp;"); ", "")</f>
        <v>DECODE_ADR(2,INT,CpuInt,AOFF_IA); </v>
      </c>
      <c r="BL96" s="22" t="str">
        <f aca="false">IF(AB96&lt;&gt;"","DECODE_"&amp;VLOOKUP(AF96,$CC:$CD,2,0)&amp;"("&amp;BL$2&amp;","&amp;IF(M96="MR","REF",VLOOKUP(H96,$BR:$BS,2,0))&amp;",Cpu"&amp;PROPER(IF(M96="MR","REF",VLOOKUP(H96,$BR:$BS,2,0)))&amp;","&amp;AS96&amp;"); ", "")</f>
        <v>DECODE_ADR(3,INT,CpuInt,AOFF_IAA); </v>
      </c>
      <c r="BM96" s="22" t="str">
        <f aca="false">IF(AC96&lt;&gt;"","DECODE_"&amp;VLOOKUP(AG96,$CC:$CD,2,0)&amp;"("&amp;BM$2&amp;","&amp;IF(N96="MR","REF",VLOOKUP(I96,$BR:$BS,2,0))&amp;",Cpu"&amp;PROPER(IF(N96="MR","REF",VLOOKUP(I96,$BR:$BS,2,0)))&amp;","&amp;AT96&amp;"); ", "")</f>
        <v/>
      </c>
      <c r="BN96" s="22" t="str">
        <f aca="false">IF(ISERROR(VLOOKUP(BO96,BO$2:BO95,1,0))=0,"X","")</f>
        <v>X</v>
      </c>
      <c r="BO96" s="22" t="str">
        <f aca="false">SUBSTITUTE("#define "&amp;BH96&amp;REPT(" ",28-LEN(BH96))&amp;BJ96&amp;BK96&amp;BL96&amp;BM96,"%","D")</f>
        <v>#define INSTDECODE_3_BII_AAA        DECODE_ADR(1,BOL,CpuBol,AOFF_I); DECODE_ADR(2,INT,CpuInt,AOFF_IA); DECODE_ADR(3,INT,CpuInt,AOFF_IAA); </v>
      </c>
      <c r="BP96" s="22" t="str">
        <f aca="false">"#define "&amp;SUBSTITUTE(BH96,"INSTDECODE_",IF(P96="X","JMP_","")&amp;IF(Q96="X","CONST_","")&amp;"INSTEND_")&amp;IF(Q96="X",REPT(" ",20-LEN(BH96)),IF(P96="X",REPT(" ",22-LEN(BH96)),REPT(" ",26-LEN(BH96))))&amp;" "&amp;IF(P96="X","","IP+="&amp;TRIM(AU96)&amp;"; "&amp;REPT(" ",10-LEN(TRIM(AU96))))&amp;IF(Q96="X","CONST_INST_DISPATCH;","PROG_INST_DISPATCH;")</f>
        <v>#define INSTEND_3_BII_AAA       IP+=ISIZ_IAAA;  PROG_INST_DISPATCH;</v>
      </c>
      <c r="BQ96" s="22" t="str">
        <f aca="false">""</f>
        <v/>
      </c>
    </row>
    <row r="97" customFormat="false" ht="15.95" hidden="false" customHeight="true" outlineLevel="0" collapsed="false">
      <c r="A97" s="22" t="s">
        <v>583</v>
      </c>
      <c r="B97" s="22" t="s">
        <v>291</v>
      </c>
      <c r="C97" s="26" t="s">
        <v>29</v>
      </c>
      <c r="D97" s="27" t="n">
        <f aca="false">4-COUNTIF(F97:I97,".")</f>
        <v>3</v>
      </c>
      <c r="E97" s="27" t="str">
        <f aca="false">IF(ISERROR(SEARCH("Z",F97&amp;G97&amp;H97&amp;I97))=0,"X","-")</f>
        <v>-</v>
      </c>
      <c r="F97" s="26" t="s">
        <v>456</v>
      </c>
      <c r="G97" s="26" t="s">
        <v>474</v>
      </c>
      <c r="H97" s="26" t="s">
        <v>474</v>
      </c>
      <c r="I97" s="26" t="s">
        <v>28</v>
      </c>
      <c r="J97" s="27" t="str">
        <f aca="false">IF(OR(ISERROR(SEARCH(MID($J$2,1,1),F97&amp;G97&amp;H97&amp;I97))=0,ISERROR(SEARCH(MID($J$2,2,1),F97&amp;G97&amp;H97&amp;I97))=0),"X","-")</f>
        <v>-</v>
      </c>
      <c r="K97" s="26" t="s">
        <v>453</v>
      </c>
      <c r="L97" s="26" t="s">
        <v>453</v>
      </c>
      <c r="M97" s="26" t="s">
        <v>453</v>
      </c>
      <c r="N97" s="26" t="s">
        <v>28</v>
      </c>
      <c r="O97" s="28" t="str">
        <f aca="false">IF(OR(K97=$O$2,L97=$O$2,M97=$O$2,N97=$O$2),"X","-")</f>
        <v>-</v>
      </c>
      <c r="R97" s="22" t="s">
        <v>602</v>
      </c>
      <c r="S97" s="22" t="s">
        <v>9</v>
      </c>
      <c r="T97" s="22" t="s">
        <v>455</v>
      </c>
      <c r="U97" s="22" t="s">
        <v>455</v>
      </c>
      <c r="W97" s="30" t="str">
        <f aca="false">SUBSTITUTE(SUBSTITUTE(IF(AND(F97="%",K97&lt;&gt;"AD",K97&lt;&gt;"MR"),"Error1","Ok")&amp;" "&amp;IF(AND(G97="%",L97&lt;&gt;"AD",L97&lt;&gt;"MR"),"Error2","Ok")&amp;" "&amp;IF(AND(H97="%",M97&lt;&gt;"AD",M97&lt;&gt;"MR"),"Error3","Ok")&amp;" "&amp;IF(AND(I97="%",N97&lt;&gt;"AD",N97&lt;&gt;"MR"),"Error4","Ok"),"Ok Ok Ok Ok","Passed"),"Ok","")</f>
        <v>Passed</v>
      </c>
      <c r="X97" s="28" t="str">
        <f aca="false">IF(W97&lt;&gt;"Passed","--- Error ---",SUBSTITUTE(SUBSTITUTE(SUBSTITUTE(SUBSTITUTE(SUBSTITUTE(SUBSTITUTE(SUBSTITUTE(SUBSTITUTE(SUBSTITUTE(SUBSTITUTE(SUBSTITUTE(SUBSTITUTE(SUBSTITUTE(SUBSTITUTE(SUBSTITUTE(SUBSTITUTE(SUBSTITUTE(SUBSTITUTE($X$1, "&lt;mnemonic&gt;",""""&amp;B97&amp;""""&amp;REPT(" ",5-LEN(B97))), "&lt;argnr&gt;",D97), "&lt;type1&gt;",VLOOKUP(F97,BR:BZ,9,0)), "&lt;type2&gt;",VLOOKUP(G97,BR:BZ,9,0)), "&lt;type3&gt;",VLOOKUP(H97,BR:BZ,9,0)), "&lt;type4&gt;",VLOOKUP(I97,BR:BZ,9,0)), "&lt;mode1&gt;",VLOOKUP(K97, CB:CG,6,0)),"&lt;mode2&gt;",VLOOKUP(L97,CB:CG,6,0)),"&lt;mode3&gt;",VLOOKUP(M97,CB:CG,6,0)),"&lt;mode4&gt;",VLOOKUP(N97,CB:CG,6,0)), "."," "), "&lt;desc&gt;",R97), "&lt;size&gt;",AU97), "&lt;comma&gt;",IF(B98=""," ",",")),"&lt;off1&gt;",IF(AQ97&lt;&gt;"",AQ97,"0"&amp;REPT(" ",5+AQ$1-1))),"&lt;off2&gt;",IF(AR97&lt;&gt;"",AR97,"0"&amp;REPT(" ",5+AR$1-1))),"&lt;off3&gt;",IF(AS97&lt;&gt;"",AS97,"0"&amp;REPT(" ",5+AS$1-1))),"&lt;off4&gt;",IF(AT97&lt;&gt;"",AT97,"0"&amp;REPT(" ",5+AT$1-1))))</f>
        <v>{ "GREl" ,3, ISIZ_IAAA , {CpuDataType::Boolean  ,CpuDataType::Long     ,CpuDataType::Long     ,(CpuDataType)0        }, {_AmdAddr,_AmdAddr,_AmdAddr,_AmdNull}, {AOFF_I,AOFF_IA,AOFF_IAA,0        } }, //Greater (Long)</v>
      </c>
      <c r="Y97" s="31" t="s">
        <v>28</v>
      </c>
      <c r="Z97" s="22" t="str">
        <f aca="false">IF(F97&lt;&gt;".",IF(K97="MR","R",VLOOKUP(F97,$BR:$BT,3,0)),"")</f>
        <v>B</v>
      </c>
      <c r="AA97" s="22" t="str">
        <f aca="false">IF(G97&lt;&gt;".",IF(L97="MR","R",VLOOKUP(G97,$BR:$BT,3,0)),"")</f>
        <v>L</v>
      </c>
      <c r="AB97" s="22" t="str">
        <f aca="false">IF(H97&lt;&gt;".",IF(M97="MR","R",VLOOKUP(H97,$BR:$BT,3,0)),"")</f>
        <v>L</v>
      </c>
      <c r="AC97" s="22" t="str">
        <f aca="false">IF(I97&lt;&gt;".",IF(N97="MR","R",VLOOKUP(I97,$BR:$BT,3,0)),"")</f>
        <v/>
      </c>
      <c r="AD97" s="22" t="str">
        <f aca="false">IF(F97&lt;&gt;".",VLOOKUP(K97,$CB:$CC,2,0),"")</f>
        <v>A</v>
      </c>
      <c r="AE97" s="22" t="str">
        <f aca="false">IF(G97&lt;&gt;".",VLOOKUP(L97,$CB:$CC,2,0),"")</f>
        <v>A</v>
      </c>
      <c r="AF97" s="22" t="str">
        <f aca="false">IF(H97&lt;&gt;".",VLOOKUP(M97,$CB:$CC,2,0),"")</f>
        <v>A</v>
      </c>
      <c r="AG97" s="22" t="str">
        <f aca="false">IF(I97&lt;&gt;".",VLOOKUP(N97,$CB:$CC,2,0),"")</f>
        <v/>
      </c>
      <c r="AH97" s="22" t="str">
        <f aca="false">IF(AD97&lt;&gt;"",IF(OR(AD97="A",AD97="I"),"SZA",VLOOKUP(Z97,$BT$3:$BU$16,2,0)),"")</f>
        <v>SZA</v>
      </c>
      <c r="AI97" s="22" t="str">
        <f aca="false">IF(AE97&lt;&gt;"",IF(OR(AE97="A",AE97="I"),"SZA",VLOOKUP(AA97,$BT$3:$BU$16,2,0)),"")</f>
        <v>SZA</v>
      </c>
      <c r="AJ97" s="22" t="str">
        <f aca="false">IF(AF97&lt;&gt;"",IF(OR(AF97="A",AF97="I"),"SZA",VLOOKUP(AB97,$BT$3:$BU$16,2,0)),"")</f>
        <v>SZA</v>
      </c>
      <c r="AK97" s="22" t="str">
        <f aca="false">IF(AG97&lt;&gt;"",IF(OR(AG97="A",AG97="I"),"SZA",VLOOKUP(AC97,$BT$3:$BU$16,2,0)),"")</f>
        <v/>
      </c>
      <c r="AL97" s="22" t="str">
        <f aca="false">IF(AD97&lt;&gt;"","I","")</f>
        <v>I</v>
      </c>
      <c r="AM97" s="22" t="str">
        <f aca="false">SUBSTITUTE(IF(AE97&lt;&gt;"",AL97&amp;"+"&amp;AH97,""),"+SZ","")</f>
        <v>IA</v>
      </c>
      <c r="AN97" s="22" t="str">
        <f aca="false">SUBSTITUTE(IF(AF97&lt;&gt;"",AM97&amp;"+"&amp;AI97,""),"+SZ","")</f>
        <v>IAA</v>
      </c>
      <c r="AO97" s="22" t="str">
        <f aca="false">SUBSTITUTE(IF(AG97&lt;&gt;"",AN97&amp;"+"&amp;AJ97,""),"+SZ","")</f>
        <v/>
      </c>
      <c r="AP97" s="22" t="str">
        <f aca="false">SUBSTITUTE("I"&amp;IF(AH97&lt;&gt;"","+"&amp;AH97,"")&amp;IF(AI97&lt;&gt;"","+"&amp;AI97,"")&amp;IF(AJ97&lt;&gt;"","+"&amp;AJ97,"")&amp;IF(AK97&lt;&gt;"","+"&amp;AK97,""),"+SZ","")</f>
        <v>IAAA</v>
      </c>
      <c r="AQ97" s="22" t="str">
        <f aca="false">IF(Z97&lt;&gt;"","AOFF_"&amp;AL97&amp;REPT(" ",AQ$1-LEN(AL97)),"")</f>
        <v>AOFF_I</v>
      </c>
      <c r="AR97" s="22" t="str">
        <f aca="false">IF(AA97&lt;&gt;"","AOFF_"&amp;AM97&amp;REPT(" ",AR$1-LEN(AM97)),"")</f>
        <v>AOFF_IA</v>
      </c>
      <c r="AS97" s="22" t="str">
        <f aca="false">IF(AB97&lt;&gt;"","AOFF_"&amp;AN97&amp;REPT(" ",AS$1-LEN(AN97)),"")</f>
        <v>AOFF_IAA</v>
      </c>
      <c r="AT97" s="22" t="str">
        <f aca="false">IF(AC97&lt;&gt;"","AOFF_"&amp;AO97&amp;REPT(" ",AT$1-LEN(AO97)),"")</f>
        <v/>
      </c>
      <c r="AU97" s="22" t="str">
        <f aca="false">"ISIZ_"&amp;AP97&amp;REPT(" ",$AU$1-LEN(AP97))</f>
        <v>ISIZ_IAAA </v>
      </c>
      <c r="AV97" s="26" t="n">
        <f aca="false">IF(Z97&lt;&gt;"",6,"")</f>
        <v>6</v>
      </c>
      <c r="AW97" s="26" t="n">
        <f aca="false">IF(AA97&lt;&gt;"",AV97+VLOOKUP(AH97,$BU$2:$BV$17,2,0),"")</f>
        <v>10</v>
      </c>
      <c r="AX97" s="26" t="n">
        <f aca="false">IF(AB97&lt;&gt;"",AW97+VLOOKUP(AI97,$BU$2:$BV$17,2,0),"")</f>
        <v>14</v>
      </c>
      <c r="AY97" s="26" t="str">
        <f aca="false">IF(AC97&lt;&gt;"",AX97+VLOOKUP(AJ97,$BU$2:$BV$17,2,0),"")</f>
        <v/>
      </c>
      <c r="AZ97" s="26" t="n">
        <f aca="false">6+IF(Z97&lt;&gt;"",VLOOKUP(AH97,$BU$2:$BV$17,2,0),0)+IF(AA97&lt;&gt;"",VLOOKUP(AI97,$BU$2:$BV$17,2,0),0)+IF(AB97&lt;&gt;"",VLOOKUP(AJ97,$BU$2:$BV$17,2,0),0)+IF(AC97&lt;&gt;"",VLOOKUP(AK97,$BU$2:$BV$17,2,0),0)</f>
        <v>18</v>
      </c>
      <c r="BA97" s="26" t="n">
        <f aca="false">IF(Z97&lt;&gt;"",10,"")</f>
        <v>10</v>
      </c>
      <c r="BB97" s="26" t="n">
        <f aca="false">IF(AA97&lt;&gt;"",BA97+VLOOKUP(AH97,$BU$2:$BW$17,3,0),"")</f>
        <v>18</v>
      </c>
      <c r="BC97" s="26" t="n">
        <f aca="false">IF(AB97&lt;&gt;"",BB97+VLOOKUP(AI97,$BU$2:$BW$17,3,0),"")</f>
        <v>26</v>
      </c>
      <c r="BD97" s="26" t="str">
        <f aca="false">IF(AC97&lt;&gt;"",BC97+VLOOKUP(AJ97,$BU$2:$BW$17,3,0),"")</f>
        <v/>
      </c>
      <c r="BE97" s="26" t="n">
        <f aca="false">10+IF(Z97&lt;&gt;"",VLOOKUP(AH97,$BU$2:$BW$17,3,0),0)+IF(AA97&lt;&gt;"",VLOOKUP(AI97,$BU$2:$BW$17,3,0),0)+IF(AB97&lt;&gt;"",VLOOKUP(AJ97,$BU$2:$BW$17,3,0),0)+IF(AC97&lt;&gt;"",VLOOKUP(AK97,$BU$2:$BW$17,3,0),0)</f>
        <v>34</v>
      </c>
      <c r="BF97" s="36" t="str">
        <f aca="false">IF(AV97&lt;&gt;"","#define "&amp;AQ97&amp;" "&amp;AV97&amp;"&lt;end&gt; ","")&amp;IF(AW97&lt;&gt;"","#define "&amp;AR97&amp;" "&amp;AW97&amp;"&lt;end&gt; ","")&amp;IF(AX97&lt;&gt;"","#define "&amp;AS97&amp;" "&amp;AX97&amp;"&lt;end&gt; ","")&amp;IF(AY97&lt;&gt;"","#define "&amp;AT97&amp;" "&amp;AY97&amp;"&lt;end&gt; ","")&amp;"#define "&amp;AU97&amp;" "&amp;AZ97&amp;"&lt;end&gt;"</f>
        <v>#define AOFF_I 6&lt;end&gt; #define AOFF_IA 10&lt;end&gt; #define AOFF_IAA 14&lt;end&gt; #define ISIZ_IAAA  18&lt;end&gt;</v>
      </c>
      <c r="BG97" s="36" t="str">
        <f aca="false">IF(BA97&lt;&gt;"","#define "&amp;AQ97&amp;" "&amp;BA97&amp;"&lt;end&gt; ","")&amp;IF(BB97&lt;&gt;"","#define "&amp;AR97&amp;" "&amp;BB97&amp;"&lt;end&gt; ","")&amp;IF(BC97&lt;&gt;"","#define "&amp;AS97&amp;" "&amp;BC97&amp;"&lt;end&gt; ","")&amp;IF(BD97&lt;&gt;"","#define "&amp;AT97&amp;" "&amp;BD97&amp;"&lt;end&gt; ","")&amp;"#define "&amp;AU97&amp;" "&amp;BE97&amp;"&lt;end&gt;"</f>
        <v>#define AOFF_I 10&lt;end&gt; #define AOFF_IA 18&lt;end&gt; #define AOFF_IAA 26&lt;end&gt; #define ISIZ_IAAA  34&lt;end&gt;</v>
      </c>
      <c r="BH97" s="22" t="str">
        <f aca="false">"INSTDECODE_"&amp;D97&amp;IF(D97&lt;&gt;0,"_"&amp;CONCATENATE(Z97,AA97,AB97,AC97)&amp;"_"&amp;CONCATENATE(AD97,AE97,AF97,AG97),"")</f>
        <v>INSTDECODE_3_BLL_AAA</v>
      </c>
      <c r="BI97" s="22" t="n">
        <f aca="false">LEN(BH97)</f>
        <v>20</v>
      </c>
      <c r="BJ97" s="22" t="str">
        <f aca="false">IF(Z97&lt;&gt;"","DECODE_"&amp;VLOOKUP(AD97,$CC:$CD,2,0)&amp;"("&amp;BJ$2&amp;","&amp;IF(K97="MR","REF",VLOOKUP(F97,$BR:$BS,2,0))&amp;",Cpu"&amp;PROPER(IF(K97="MR","REF",VLOOKUP(F97,$BR:$BS,2,0)))&amp;","&amp;AQ97&amp;"); ", "")</f>
        <v>DECODE_ADR(1,BOL,CpuBol,AOFF_I); </v>
      </c>
      <c r="BK97" s="22" t="str">
        <f aca="false">IF(AA97&lt;&gt;"","DECODE_"&amp;VLOOKUP(AE97,$CC:$CD,2,0)&amp;"("&amp;BK$2&amp;","&amp;IF(L97="MR","REF",VLOOKUP(G97,$BR:$BS,2,0))&amp;",Cpu"&amp;PROPER(IF(L97="MR","REF",VLOOKUP(G97,$BR:$BS,2,0)))&amp;","&amp;AR97&amp;"); ", "")</f>
        <v>DECODE_ADR(2,LON,CpuLon,AOFF_IA); </v>
      </c>
      <c r="BL97" s="22" t="str">
        <f aca="false">IF(AB97&lt;&gt;"","DECODE_"&amp;VLOOKUP(AF97,$CC:$CD,2,0)&amp;"("&amp;BL$2&amp;","&amp;IF(M97="MR","REF",VLOOKUP(H97,$BR:$BS,2,0))&amp;",Cpu"&amp;PROPER(IF(M97="MR","REF",VLOOKUP(H97,$BR:$BS,2,0)))&amp;","&amp;AS97&amp;"); ", "")</f>
        <v>DECODE_ADR(3,LON,CpuLon,AOFF_IAA); </v>
      </c>
      <c r="BM97" s="22" t="str">
        <f aca="false">IF(AC97&lt;&gt;"","DECODE_"&amp;VLOOKUP(AG97,$CC:$CD,2,0)&amp;"("&amp;BM$2&amp;","&amp;IF(N97="MR","REF",VLOOKUP(I97,$BR:$BS,2,0))&amp;",Cpu"&amp;PROPER(IF(N97="MR","REF",VLOOKUP(I97,$BR:$BS,2,0)))&amp;","&amp;AT97&amp;"); ", "")</f>
        <v/>
      </c>
      <c r="BN97" s="22" t="str">
        <f aca="false">IF(ISERROR(VLOOKUP(BO97,BO$2:BO96,1,0))=0,"X","")</f>
        <v>X</v>
      </c>
      <c r="BO97" s="22" t="str">
        <f aca="false">SUBSTITUTE("#define "&amp;BH97&amp;REPT(" ",28-LEN(BH97))&amp;BJ97&amp;BK97&amp;BL97&amp;BM97,"%","D")</f>
        <v>#define INSTDECODE_3_BLL_AAA        DECODE_ADR(1,BOL,CpuBol,AOFF_I); DECODE_ADR(2,LON,CpuLon,AOFF_IA); DECODE_ADR(3,LON,CpuLon,AOFF_IAA); </v>
      </c>
      <c r="BP97" s="22" t="str">
        <f aca="false">"#define "&amp;SUBSTITUTE(BH97,"INSTDECODE_",IF(P97="X","JMP_","")&amp;IF(Q97="X","CONST_","")&amp;"INSTEND_")&amp;IF(Q97="X",REPT(" ",20-LEN(BH97)),IF(P97="X",REPT(" ",22-LEN(BH97)),REPT(" ",26-LEN(BH97))))&amp;" "&amp;IF(P97="X","","IP+="&amp;TRIM(AU97)&amp;"; "&amp;REPT(" ",10-LEN(TRIM(AU97))))&amp;IF(Q97="X","CONST_INST_DISPATCH;","PROG_INST_DISPATCH;")</f>
        <v>#define INSTEND_3_BLL_AAA       IP+=ISIZ_IAAA;  PROG_INST_DISPATCH;</v>
      </c>
      <c r="BQ97" s="22" t="str">
        <f aca="false">""</f>
        <v/>
      </c>
    </row>
    <row r="98" customFormat="false" ht="15.95" hidden="false" customHeight="true" outlineLevel="0" collapsed="false">
      <c r="A98" s="22" t="s">
        <v>583</v>
      </c>
      <c r="B98" s="22" t="s">
        <v>292</v>
      </c>
      <c r="C98" s="26" t="s">
        <v>29</v>
      </c>
      <c r="D98" s="27" t="n">
        <f aca="false">4-COUNTIF(F98:I98,".")</f>
        <v>3</v>
      </c>
      <c r="E98" s="27" t="str">
        <f aca="false">IF(ISERROR(SEARCH("Z",F98&amp;G98&amp;H98&amp;I98))=0,"X","-")</f>
        <v>-</v>
      </c>
      <c r="F98" s="26" t="s">
        <v>456</v>
      </c>
      <c r="G98" s="26" t="s">
        <v>478</v>
      </c>
      <c r="H98" s="26" t="s">
        <v>478</v>
      </c>
      <c r="I98" s="26" t="s">
        <v>28</v>
      </c>
      <c r="J98" s="27" t="str">
        <f aca="false">IF(OR(ISERROR(SEARCH(MID($J$2,1,1),F98&amp;G98&amp;H98&amp;I98))=0,ISERROR(SEARCH(MID($J$2,2,1),F98&amp;G98&amp;H98&amp;I98))=0),"X","-")</f>
        <v>-</v>
      </c>
      <c r="K98" s="26" t="s">
        <v>453</v>
      </c>
      <c r="L98" s="26" t="s">
        <v>453</v>
      </c>
      <c r="M98" s="26" t="s">
        <v>453</v>
      </c>
      <c r="N98" s="26" t="s">
        <v>28</v>
      </c>
      <c r="O98" s="28" t="str">
        <f aca="false">IF(OR(K98=$O$2,L98=$O$2,M98=$O$2,N98=$O$2),"X","-")</f>
        <v>-</v>
      </c>
      <c r="R98" s="22" t="s">
        <v>603</v>
      </c>
      <c r="S98" s="22" t="s">
        <v>9</v>
      </c>
      <c r="T98" s="22" t="s">
        <v>455</v>
      </c>
      <c r="U98" s="22" t="s">
        <v>455</v>
      </c>
      <c r="W98" s="30" t="str">
        <f aca="false">SUBSTITUTE(SUBSTITUTE(IF(AND(F98="%",K98&lt;&gt;"AD",K98&lt;&gt;"MR"),"Error1","Ok")&amp;" "&amp;IF(AND(G98="%",L98&lt;&gt;"AD",L98&lt;&gt;"MR"),"Error2","Ok")&amp;" "&amp;IF(AND(H98="%",M98&lt;&gt;"AD",M98&lt;&gt;"MR"),"Error3","Ok")&amp;" "&amp;IF(AND(I98="%",N98&lt;&gt;"AD",N98&lt;&gt;"MR"),"Error4","Ok"),"Ok Ok Ok Ok","Passed"),"Ok","")</f>
        <v>Passed</v>
      </c>
      <c r="X98" s="28" t="str">
        <f aca="false">IF(W98&lt;&gt;"Passed","--- Error ---",SUBSTITUTE(SUBSTITUTE(SUBSTITUTE(SUBSTITUTE(SUBSTITUTE(SUBSTITUTE(SUBSTITUTE(SUBSTITUTE(SUBSTITUTE(SUBSTITUTE(SUBSTITUTE(SUBSTITUTE(SUBSTITUTE(SUBSTITUTE(SUBSTITUTE(SUBSTITUTE(SUBSTITUTE(SUBSTITUTE($X$1, "&lt;mnemonic&gt;",""""&amp;B98&amp;""""&amp;REPT(" ",5-LEN(B98))), "&lt;argnr&gt;",D98), "&lt;type1&gt;",VLOOKUP(F98,BR:BZ,9,0)), "&lt;type2&gt;",VLOOKUP(G98,BR:BZ,9,0)), "&lt;type3&gt;",VLOOKUP(H98,BR:BZ,9,0)), "&lt;type4&gt;",VLOOKUP(I98,BR:BZ,9,0)), "&lt;mode1&gt;",VLOOKUP(K98, CB:CG,6,0)),"&lt;mode2&gt;",VLOOKUP(L98,CB:CG,6,0)),"&lt;mode3&gt;",VLOOKUP(M98,CB:CG,6,0)),"&lt;mode4&gt;",VLOOKUP(N98,CB:CG,6,0)), "."," "), "&lt;desc&gt;",R98), "&lt;size&gt;",AU98), "&lt;comma&gt;",IF(B99=""," ",",")),"&lt;off1&gt;",IF(AQ98&lt;&gt;"",AQ98,"0"&amp;REPT(" ",5+AQ$1-1))),"&lt;off2&gt;",IF(AR98&lt;&gt;"",AR98,"0"&amp;REPT(" ",5+AR$1-1))),"&lt;off3&gt;",IF(AS98&lt;&gt;"",AS98,"0"&amp;REPT(" ",5+AS$1-1))),"&lt;off4&gt;",IF(AT98&lt;&gt;"",AT98,"0"&amp;REPT(" ",5+AT$1-1))))</f>
        <v>{ "GREf" ,3, ISIZ_IAAA , {CpuDataType::Boolean  ,CpuDataType::Float    ,CpuDataType::Float    ,(CpuDataType)0        }, {_AmdAddr,_AmdAddr,_AmdAddr,_AmdNull}, {AOFF_I,AOFF_IA,AOFF_IAA,0        } }, //Greater (Float)</v>
      </c>
      <c r="Y98" s="31" t="s">
        <v>28</v>
      </c>
      <c r="Z98" s="22" t="str">
        <f aca="false">IF(F98&lt;&gt;".",IF(K98="MR","R",VLOOKUP(F98,$BR:$BT,3,0)),"")</f>
        <v>B</v>
      </c>
      <c r="AA98" s="22" t="str">
        <f aca="false">IF(G98&lt;&gt;".",IF(L98="MR","R",VLOOKUP(G98,$BR:$BT,3,0)),"")</f>
        <v>F</v>
      </c>
      <c r="AB98" s="22" t="str">
        <f aca="false">IF(H98&lt;&gt;".",IF(M98="MR","R",VLOOKUP(H98,$BR:$BT,3,0)),"")</f>
        <v>F</v>
      </c>
      <c r="AC98" s="22" t="str">
        <f aca="false">IF(I98&lt;&gt;".",IF(N98="MR","R",VLOOKUP(I98,$BR:$BT,3,0)),"")</f>
        <v/>
      </c>
      <c r="AD98" s="22" t="str">
        <f aca="false">IF(F98&lt;&gt;".",VLOOKUP(K98,$CB:$CC,2,0),"")</f>
        <v>A</v>
      </c>
      <c r="AE98" s="22" t="str">
        <f aca="false">IF(G98&lt;&gt;".",VLOOKUP(L98,$CB:$CC,2,0),"")</f>
        <v>A</v>
      </c>
      <c r="AF98" s="22" t="str">
        <f aca="false">IF(H98&lt;&gt;".",VLOOKUP(M98,$CB:$CC,2,0),"")</f>
        <v>A</v>
      </c>
      <c r="AG98" s="22" t="str">
        <f aca="false">IF(I98&lt;&gt;".",VLOOKUP(N98,$CB:$CC,2,0),"")</f>
        <v/>
      </c>
      <c r="AH98" s="22" t="str">
        <f aca="false">IF(AD98&lt;&gt;"",IF(OR(AD98="A",AD98="I"),"SZA",VLOOKUP(Z98,$BT$3:$BU$16,2,0)),"")</f>
        <v>SZA</v>
      </c>
      <c r="AI98" s="22" t="str">
        <f aca="false">IF(AE98&lt;&gt;"",IF(OR(AE98="A",AE98="I"),"SZA",VLOOKUP(AA98,$BT$3:$BU$16,2,0)),"")</f>
        <v>SZA</v>
      </c>
      <c r="AJ98" s="22" t="str">
        <f aca="false">IF(AF98&lt;&gt;"",IF(OR(AF98="A",AF98="I"),"SZA",VLOOKUP(AB98,$BT$3:$BU$16,2,0)),"")</f>
        <v>SZA</v>
      </c>
      <c r="AK98" s="22" t="str">
        <f aca="false">IF(AG98&lt;&gt;"",IF(OR(AG98="A",AG98="I"),"SZA",VLOOKUP(AC98,$BT$3:$BU$16,2,0)),"")</f>
        <v/>
      </c>
      <c r="AL98" s="22" t="str">
        <f aca="false">IF(AD98&lt;&gt;"","I","")</f>
        <v>I</v>
      </c>
      <c r="AM98" s="22" t="str">
        <f aca="false">SUBSTITUTE(IF(AE98&lt;&gt;"",AL98&amp;"+"&amp;AH98,""),"+SZ","")</f>
        <v>IA</v>
      </c>
      <c r="AN98" s="22" t="str">
        <f aca="false">SUBSTITUTE(IF(AF98&lt;&gt;"",AM98&amp;"+"&amp;AI98,""),"+SZ","")</f>
        <v>IAA</v>
      </c>
      <c r="AO98" s="22" t="str">
        <f aca="false">SUBSTITUTE(IF(AG98&lt;&gt;"",AN98&amp;"+"&amp;AJ98,""),"+SZ","")</f>
        <v/>
      </c>
      <c r="AP98" s="22" t="str">
        <f aca="false">SUBSTITUTE("I"&amp;IF(AH98&lt;&gt;"","+"&amp;AH98,"")&amp;IF(AI98&lt;&gt;"","+"&amp;AI98,"")&amp;IF(AJ98&lt;&gt;"","+"&amp;AJ98,"")&amp;IF(AK98&lt;&gt;"","+"&amp;AK98,""),"+SZ","")</f>
        <v>IAAA</v>
      </c>
      <c r="AQ98" s="22" t="str">
        <f aca="false">IF(Z98&lt;&gt;"","AOFF_"&amp;AL98&amp;REPT(" ",AQ$1-LEN(AL98)),"")</f>
        <v>AOFF_I</v>
      </c>
      <c r="AR98" s="22" t="str">
        <f aca="false">IF(AA98&lt;&gt;"","AOFF_"&amp;AM98&amp;REPT(" ",AR$1-LEN(AM98)),"")</f>
        <v>AOFF_IA</v>
      </c>
      <c r="AS98" s="22" t="str">
        <f aca="false">IF(AB98&lt;&gt;"","AOFF_"&amp;AN98&amp;REPT(" ",AS$1-LEN(AN98)),"")</f>
        <v>AOFF_IAA</v>
      </c>
      <c r="AT98" s="22" t="str">
        <f aca="false">IF(AC98&lt;&gt;"","AOFF_"&amp;AO98&amp;REPT(" ",AT$1-LEN(AO98)),"")</f>
        <v/>
      </c>
      <c r="AU98" s="22" t="str">
        <f aca="false">"ISIZ_"&amp;AP98&amp;REPT(" ",$AU$1-LEN(AP98))</f>
        <v>ISIZ_IAAA </v>
      </c>
      <c r="AV98" s="26" t="n">
        <f aca="false">IF(Z98&lt;&gt;"",6,"")</f>
        <v>6</v>
      </c>
      <c r="AW98" s="26" t="n">
        <f aca="false">IF(AA98&lt;&gt;"",AV98+VLOOKUP(AH98,$BU$2:$BV$17,2,0),"")</f>
        <v>10</v>
      </c>
      <c r="AX98" s="26" t="n">
        <f aca="false">IF(AB98&lt;&gt;"",AW98+VLOOKUP(AI98,$BU$2:$BV$17,2,0),"")</f>
        <v>14</v>
      </c>
      <c r="AY98" s="26" t="str">
        <f aca="false">IF(AC98&lt;&gt;"",AX98+VLOOKUP(AJ98,$BU$2:$BV$17,2,0),"")</f>
        <v/>
      </c>
      <c r="AZ98" s="26" t="n">
        <f aca="false">6+IF(Z98&lt;&gt;"",VLOOKUP(AH98,$BU$2:$BV$17,2,0),0)+IF(AA98&lt;&gt;"",VLOOKUP(AI98,$BU$2:$BV$17,2,0),0)+IF(AB98&lt;&gt;"",VLOOKUP(AJ98,$BU$2:$BV$17,2,0),0)+IF(AC98&lt;&gt;"",VLOOKUP(AK98,$BU$2:$BV$17,2,0),0)</f>
        <v>18</v>
      </c>
      <c r="BA98" s="26" t="n">
        <f aca="false">IF(Z98&lt;&gt;"",10,"")</f>
        <v>10</v>
      </c>
      <c r="BB98" s="26" t="n">
        <f aca="false">IF(AA98&lt;&gt;"",BA98+VLOOKUP(AH98,$BU$2:$BW$17,3,0),"")</f>
        <v>18</v>
      </c>
      <c r="BC98" s="26" t="n">
        <f aca="false">IF(AB98&lt;&gt;"",BB98+VLOOKUP(AI98,$BU$2:$BW$17,3,0),"")</f>
        <v>26</v>
      </c>
      <c r="BD98" s="26" t="str">
        <f aca="false">IF(AC98&lt;&gt;"",BC98+VLOOKUP(AJ98,$BU$2:$BW$17,3,0),"")</f>
        <v/>
      </c>
      <c r="BE98" s="26" t="n">
        <f aca="false">10+IF(Z98&lt;&gt;"",VLOOKUP(AH98,$BU$2:$BW$17,3,0),0)+IF(AA98&lt;&gt;"",VLOOKUP(AI98,$BU$2:$BW$17,3,0),0)+IF(AB98&lt;&gt;"",VLOOKUP(AJ98,$BU$2:$BW$17,3,0),0)+IF(AC98&lt;&gt;"",VLOOKUP(AK98,$BU$2:$BW$17,3,0),0)</f>
        <v>34</v>
      </c>
      <c r="BF98" s="36" t="str">
        <f aca="false">IF(AV98&lt;&gt;"","#define "&amp;AQ98&amp;" "&amp;AV98&amp;"&lt;end&gt; ","")&amp;IF(AW98&lt;&gt;"","#define "&amp;AR98&amp;" "&amp;AW98&amp;"&lt;end&gt; ","")&amp;IF(AX98&lt;&gt;"","#define "&amp;AS98&amp;" "&amp;AX98&amp;"&lt;end&gt; ","")&amp;IF(AY98&lt;&gt;"","#define "&amp;AT98&amp;" "&amp;AY98&amp;"&lt;end&gt; ","")&amp;"#define "&amp;AU98&amp;" "&amp;AZ98&amp;"&lt;end&gt;"</f>
        <v>#define AOFF_I 6&lt;end&gt; #define AOFF_IA 10&lt;end&gt; #define AOFF_IAA 14&lt;end&gt; #define ISIZ_IAAA  18&lt;end&gt;</v>
      </c>
      <c r="BG98" s="36" t="str">
        <f aca="false">IF(BA98&lt;&gt;"","#define "&amp;AQ98&amp;" "&amp;BA98&amp;"&lt;end&gt; ","")&amp;IF(BB98&lt;&gt;"","#define "&amp;AR98&amp;" "&amp;BB98&amp;"&lt;end&gt; ","")&amp;IF(BC98&lt;&gt;"","#define "&amp;AS98&amp;" "&amp;BC98&amp;"&lt;end&gt; ","")&amp;IF(BD98&lt;&gt;"","#define "&amp;AT98&amp;" "&amp;BD98&amp;"&lt;end&gt; ","")&amp;"#define "&amp;AU98&amp;" "&amp;BE98&amp;"&lt;end&gt;"</f>
        <v>#define AOFF_I 10&lt;end&gt; #define AOFF_IA 18&lt;end&gt; #define AOFF_IAA 26&lt;end&gt; #define ISIZ_IAAA  34&lt;end&gt;</v>
      </c>
      <c r="BH98" s="22" t="str">
        <f aca="false">"INSTDECODE_"&amp;D98&amp;IF(D98&lt;&gt;0,"_"&amp;CONCATENATE(Z98,AA98,AB98,AC98)&amp;"_"&amp;CONCATENATE(AD98,AE98,AF98,AG98),"")</f>
        <v>INSTDECODE_3_BFF_AAA</v>
      </c>
      <c r="BI98" s="22" t="n">
        <f aca="false">LEN(BH98)</f>
        <v>20</v>
      </c>
      <c r="BJ98" s="22" t="str">
        <f aca="false">IF(Z98&lt;&gt;"","DECODE_"&amp;VLOOKUP(AD98,$CC:$CD,2,0)&amp;"("&amp;BJ$2&amp;","&amp;IF(K98="MR","REF",VLOOKUP(F98,$BR:$BS,2,0))&amp;",Cpu"&amp;PROPER(IF(K98="MR","REF",VLOOKUP(F98,$BR:$BS,2,0)))&amp;","&amp;AQ98&amp;"); ", "")</f>
        <v>DECODE_ADR(1,BOL,CpuBol,AOFF_I); </v>
      </c>
      <c r="BK98" s="22" t="str">
        <f aca="false">IF(AA98&lt;&gt;"","DECODE_"&amp;VLOOKUP(AE98,$CC:$CD,2,0)&amp;"("&amp;BK$2&amp;","&amp;IF(L98="MR","REF",VLOOKUP(G98,$BR:$BS,2,0))&amp;",Cpu"&amp;PROPER(IF(L98="MR","REF",VLOOKUP(G98,$BR:$BS,2,0)))&amp;","&amp;AR98&amp;"); ", "")</f>
        <v>DECODE_ADR(2,FLO,CpuFlo,AOFF_IA); </v>
      </c>
      <c r="BL98" s="22" t="str">
        <f aca="false">IF(AB98&lt;&gt;"","DECODE_"&amp;VLOOKUP(AF98,$CC:$CD,2,0)&amp;"("&amp;BL$2&amp;","&amp;IF(M98="MR","REF",VLOOKUP(H98,$BR:$BS,2,0))&amp;",Cpu"&amp;PROPER(IF(M98="MR","REF",VLOOKUP(H98,$BR:$BS,2,0)))&amp;","&amp;AS98&amp;"); ", "")</f>
        <v>DECODE_ADR(3,FLO,CpuFlo,AOFF_IAA); </v>
      </c>
      <c r="BM98" s="22" t="str">
        <f aca="false">IF(AC98&lt;&gt;"","DECODE_"&amp;VLOOKUP(AG98,$CC:$CD,2,0)&amp;"("&amp;BM$2&amp;","&amp;IF(N98="MR","REF",VLOOKUP(I98,$BR:$BS,2,0))&amp;",Cpu"&amp;PROPER(IF(N98="MR","REF",VLOOKUP(I98,$BR:$BS,2,0)))&amp;","&amp;AT98&amp;"); ", "")</f>
        <v/>
      </c>
      <c r="BN98" s="22" t="str">
        <f aca="false">IF(ISERROR(VLOOKUP(BO98,BO$2:BO97,1,0))=0,"X","")</f>
        <v>X</v>
      </c>
      <c r="BO98" s="22" t="str">
        <f aca="false">SUBSTITUTE("#define "&amp;BH98&amp;REPT(" ",28-LEN(BH98))&amp;BJ98&amp;BK98&amp;BL98&amp;BM98,"%","D")</f>
        <v>#define INSTDECODE_3_BFF_AAA        DECODE_ADR(1,BOL,CpuBol,AOFF_I); DECODE_ADR(2,FLO,CpuFlo,AOFF_IA); DECODE_ADR(3,FLO,CpuFlo,AOFF_IAA); </v>
      </c>
      <c r="BP98" s="22" t="str">
        <f aca="false">"#define "&amp;SUBSTITUTE(BH98,"INSTDECODE_",IF(P98="X","JMP_","")&amp;IF(Q98="X","CONST_","")&amp;"INSTEND_")&amp;IF(Q98="X",REPT(" ",20-LEN(BH98)),IF(P98="X",REPT(" ",22-LEN(BH98)),REPT(" ",26-LEN(BH98))))&amp;" "&amp;IF(P98="X","","IP+="&amp;TRIM(AU98)&amp;"; "&amp;REPT(" ",10-LEN(TRIM(AU98))))&amp;IF(Q98="X","CONST_INST_DISPATCH;","PROG_INST_DISPATCH;")</f>
        <v>#define INSTEND_3_BFF_AAA       IP+=ISIZ_IAAA;  PROG_INST_DISPATCH;</v>
      </c>
      <c r="BQ98" s="22" t="str">
        <f aca="false">""</f>
        <v/>
      </c>
    </row>
    <row r="99" customFormat="false" ht="15.95" hidden="false" customHeight="true" outlineLevel="0" collapsed="false">
      <c r="A99" s="22" t="s">
        <v>583</v>
      </c>
      <c r="B99" s="22" t="s">
        <v>293</v>
      </c>
      <c r="C99" s="26" t="s">
        <v>29</v>
      </c>
      <c r="D99" s="27" t="n">
        <f aca="false">4-COUNTIF(F99:I99,".")</f>
        <v>3</v>
      </c>
      <c r="E99" s="27" t="str">
        <f aca="false">IF(ISERROR(SEARCH("Z",F99&amp;G99&amp;H99&amp;I99))=0,"X","-")</f>
        <v>-</v>
      </c>
      <c r="F99" s="26" t="s">
        <v>456</v>
      </c>
      <c r="G99" s="26" t="s">
        <v>486</v>
      </c>
      <c r="H99" s="26" t="s">
        <v>486</v>
      </c>
      <c r="I99" s="26" t="s">
        <v>28</v>
      </c>
      <c r="J99" s="27" t="str">
        <f aca="false">IF(OR(ISERROR(SEARCH(MID($J$2,1,1),F99&amp;G99&amp;H99&amp;I99))=0,ISERROR(SEARCH(MID($J$2,2,1),F99&amp;G99&amp;H99&amp;I99))=0),"X","-")</f>
        <v>-</v>
      </c>
      <c r="K99" s="26" t="s">
        <v>453</v>
      </c>
      <c r="L99" s="26" t="s">
        <v>453</v>
      </c>
      <c r="M99" s="26" t="s">
        <v>453</v>
      </c>
      <c r="N99" s="26" t="s">
        <v>28</v>
      </c>
      <c r="O99" s="28" t="str">
        <f aca="false">IF(OR(K99=$O$2,L99=$O$2,M99=$O$2,N99=$O$2),"X","-")</f>
        <v>-</v>
      </c>
      <c r="R99" s="22" t="s">
        <v>604</v>
      </c>
      <c r="S99" s="22" t="s">
        <v>9</v>
      </c>
      <c r="T99" s="22" t="s">
        <v>455</v>
      </c>
      <c r="U99" s="22" t="s">
        <v>455</v>
      </c>
      <c r="W99" s="30" t="str">
        <f aca="false">SUBSTITUTE(SUBSTITUTE(IF(AND(F99="%",K99&lt;&gt;"AD",K99&lt;&gt;"MR"),"Error1","Ok")&amp;" "&amp;IF(AND(G99="%",L99&lt;&gt;"AD",L99&lt;&gt;"MR"),"Error2","Ok")&amp;" "&amp;IF(AND(H99="%",M99&lt;&gt;"AD",M99&lt;&gt;"MR"),"Error3","Ok")&amp;" "&amp;IF(AND(I99="%",N99&lt;&gt;"AD",N99&lt;&gt;"MR"),"Error4","Ok"),"Ok Ok Ok Ok","Passed"),"Ok","")</f>
        <v>Passed</v>
      </c>
      <c r="X99" s="28" t="str">
        <f aca="false">IF(W99&lt;&gt;"Passed","--- Error ---",SUBSTITUTE(SUBSTITUTE(SUBSTITUTE(SUBSTITUTE(SUBSTITUTE(SUBSTITUTE(SUBSTITUTE(SUBSTITUTE(SUBSTITUTE(SUBSTITUTE(SUBSTITUTE(SUBSTITUTE(SUBSTITUTE(SUBSTITUTE(SUBSTITUTE(SUBSTITUTE(SUBSTITUTE(SUBSTITUTE($X$1, "&lt;mnemonic&gt;",""""&amp;B99&amp;""""&amp;REPT(" ",5-LEN(B99))), "&lt;argnr&gt;",D99), "&lt;type1&gt;",VLOOKUP(F99,BR:BZ,9,0)), "&lt;type2&gt;",VLOOKUP(G99,BR:BZ,9,0)), "&lt;type3&gt;",VLOOKUP(H99,BR:BZ,9,0)), "&lt;type4&gt;",VLOOKUP(I99,BR:BZ,9,0)), "&lt;mode1&gt;",VLOOKUP(K99, CB:CG,6,0)),"&lt;mode2&gt;",VLOOKUP(L99,CB:CG,6,0)),"&lt;mode3&gt;",VLOOKUP(M99,CB:CG,6,0)),"&lt;mode4&gt;",VLOOKUP(N99,CB:CG,6,0)), "."," "), "&lt;desc&gt;",R99), "&lt;size&gt;",AU99), "&lt;comma&gt;",IF(B100=""," ",",")),"&lt;off1&gt;",IF(AQ99&lt;&gt;"",AQ99,"0"&amp;REPT(" ",5+AQ$1-1))),"&lt;off2&gt;",IF(AR99&lt;&gt;"",AR99,"0"&amp;REPT(" ",5+AR$1-1))),"&lt;off3&gt;",IF(AS99&lt;&gt;"",AS99,"0"&amp;REPT(" ",5+AS$1-1))),"&lt;off4&gt;",IF(AT99&lt;&gt;"",AT99,"0"&amp;REPT(" ",5+AT$1-1))))</f>
        <v>{ "GREs" ,3, ISIZ_IAAA , {CpuDataType::Boolean  ,CpuDataType::StrBlk   ,CpuDataType::StrBlk   ,(CpuDataType)0        }, {_AmdAddr,_AmdAddr,_AmdAddr,_AmdNull}, {AOFF_I,AOFF_IA,AOFF_IAA,0        } }, //Greater (String)</v>
      </c>
      <c r="Y99" s="31" t="s">
        <v>28</v>
      </c>
      <c r="Z99" s="22" t="str">
        <f aca="false">IF(F99&lt;&gt;".",IF(K99="MR","R",VLOOKUP(F99,$BR:$BT,3,0)),"")</f>
        <v>B</v>
      </c>
      <c r="AA99" s="22" t="str">
        <f aca="false">IF(G99&lt;&gt;".",IF(L99="MR","R",VLOOKUP(G99,$BR:$BT,3,0)),"")</f>
        <v>M</v>
      </c>
      <c r="AB99" s="22" t="str">
        <f aca="false">IF(H99&lt;&gt;".",IF(M99="MR","R",VLOOKUP(H99,$BR:$BT,3,0)),"")</f>
        <v>M</v>
      </c>
      <c r="AC99" s="22" t="str">
        <f aca="false">IF(I99&lt;&gt;".",IF(N99="MR","R",VLOOKUP(I99,$BR:$BT,3,0)),"")</f>
        <v/>
      </c>
      <c r="AD99" s="22" t="str">
        <f aca="false">IF(F99&lt;&gt;".",VLOOKUP(K99,$CB:$CC,2,0),"")</f>
        <v>A</v>
      </c>
      <c r="AE99" s="22" t="str">
        <f aca="false">IF(G99&lt;&gt;".",VLOOKUP(L99,$CB:$CC,2,0),"")</f>
        <v>A</v>
      </c>
      <c r="AF99" s="22" t="str">
        <f aca="false">IF(H99&lt;&gt;".",VLOOKUP(M99,$CB:$CC,2,0),"")</f>
        <v>A</v>
      </c>
      <c r="AG99" s="22" t="str">
        <f aca="false">IF(I99&lt;&gt;".",VLOOKUP(N99,$CB:$CC,2,0),"")</f>
        <v/>
      </c>
      <c r="AH99" s="22" t="str">
        <f aca="false">IF(AD99&lt;&gt;"",IF(OR(AD99="A",AD99="I"),"SZA",VLOOKUP(Z99,$BT$3:$BU$16,2,0)),"")</f>
        <v>SZA</v>
      </c>
      <c r="AI99" s="22" t="str">
        <f aca="false">IF(AE99&lt;&gt;"",IF(OR(AE99="A",AE99="I"),"SZA",VLOOKUP(AA99,$BT$3:$BU$16,2,0)),"")</f>
        <v>SZA</v>
      </c>
      <c r="AJ99" s="22" t="str">
        <f aca="false">IF(AF99&lt;&gt;"",IF(OR(AF99="A",AF99="I"),"SZA",VLOOKUP(AB99,$BT$3:$BU$16,2,0)),"")</f>
        <v>SZA</v>
      </c>
      <c r="AK99" s="22" t="str">
        <f aca="false">IF(AG99&lt;&gt;"",IF(OR(AG99="A",AG99="I"),"SZA",VLOOKUP(AC99,$BT$3:$BU$16,2,0)),"")</f>
        <v/>
      </c>
      <c r="AL99" s="22" t="str">
        <f aca="false">IF(AD99&lt;&gt;"","I","")</f>
        <v>I</v>
      </c>
      <c r="AM99" s="22" t="str">
        <f aca="false">SUBSTITUTE(IF(AE99&lt;&gt;"",AL99&amp;"+"&amp;AH99,""),"+SZ","")</f>
        <v>IA</v>
      </c>
      <c r="AN99" s="22" t="str">
        <f aca="false">SUBSTITUTE(IF(AF99&lt;&gt;"",AM99&amp;"+"&amp;AI99,""),"+SZ","")</f>
        <v>IAA</v>
      </c>
      <c r="AO99" s="22" t="str">
        <f aca="false">SUBSTITUTE(IF(AG99&lt;&gt;"",AN99&amp;"+"&amp;AJ99,""),"+SZ","")</f>
        <v/>
      </c>
      <c r="AP99" s="22" t="str">
        <f aca="false">SUBSTITUTE("I"&amp;IF(AH99&lt;&gt;"","+"&amp;AH99,"")&amp;IF(AI99&lt;&gt;"","+"&amp;AI99,"")&amp;IF(AJ99&lt;&gt;"","+"&amp;AJ99,"")&amp;IF(AK99&lt;&gt;"","+"&amp;AK99,""),"+SZ","")</f>
        <v>IAAA</v>
      </c>
      <c r="AQ99" s="22" t="str">
        <f aca="false">IF(Z99&lt;&gt;"","AOFF_"&amp;AL99&amp;REPT(" ",AQ$1-LEN(AL99)),"")</f>
        <v>AOFF_I</v>
      </c>
      <c r="AR99" s="22" t="str">
        <f aca="false">IF(AA99&lt;&gt;"","AOFF_"&amp;AM99&amp;REPT(" ",AR$1-LEN(AM99)),"")</f>
        <v>AOFF_IA</v>
      </c>
      <c r="AS99" s="22" t="str">
        <f aca="false">IF(AB99&lt;&gt;"","AOFF_"&amp;AN99&amp;REPT(" ",AS$1-LEN(AN99)),"")</f>
        <v>AOFF_IAA</v>
      </c>
      <c r="AT99" s="22" t="str">
        <f aca="false">IF(AC99&lt;&gt;"","AOFF_"&amp;AO99&amp;REPT(" ",AT$1-LEN(AO99)),"")</f>
        <v/>
      </c>
      <c r="AU99" s="22" t="str">
        <f aca="false">"ISIZ_"&amp;AP99&amp;REPT(" ",$AU$1-LEN(AP99))</f>
        <v>ISIZ_IAAA </v>
      </c>
      <c r="AV99" s="26" t="n">
        <f aca="false">IF(Z99&lt;&gt;"",6,"")</f>
        <v>6</v>
      </c>
      <c r="AW99" s="26" t="n">
        <f aca="false">IF(AA99&lt;&gt;"",AV99+VLOOKUP(AH99,$BU$2:$BV$17,2,0),"")</f>
        <v>10</v>
      </c>
      <c r="AX99" s="26" t="n">
        <f aca="false">IF(AB99&lt;&gt;"",AW99+VLOOKUP(AI99,$BU$2:$BV$17,2,0),"")</f>
        <v>14</v>
      </c>
      <c r="AY99" s="26" t="str">
        <f aca="false">IF(AC99&lt;&gt;"",AX99+VLOOKUP(AJ99,$BU$2:$BV$17,2,0),"")</f>
        <v/>
      </c>
      <c r="AZ99" s="26" t="n">
        <f aca="false">6+IF(Z99&lt;&gt;"",VLOOKUP(AH99,$BU$2:$BV$17,2,0),0)+IF(AA99&lt;&gt;"",VLOOKUP(AI99,$BU$2:$BV$17,2,0),0)+IF(AB99&lt;&gt;"",VLOOKUP(AJ99,$BU$2:$BV$17,2,0),0)+IF(AC99&lt;&gt;"",VLOOKUP(AK99,$BU$2:$BV$17,2,0),0)</f>
        <v>18</v>
      </c>
      <c r="BA99" s="26" t="n">
        <f aca="false">IF(Z99&lt;&gt;"",10,"")</f>
        <v>10</v>
      </c>
      <c r="BB99" s="26" t="n">
        <f aca="false">IF(AA99&lt;&gt;"",BA99+VLOOKUP(AH99,$BU$2:$BW$17,3,0),"")</f>
        <v>18</v>
      </c>
      <c r="BC99" s="26" t="n">
        <f aca="false">IF(AB99&lt;&gt;"",BB99+VLOOKUP(AI99,$BU$2:$BW$17,3,0),"")</f>
        <v>26</v>
      </c>
      <c r="BD99" s="26" t="str">
        <f aca="false">IF(AC99&lt;&gt;"",BC99+VLOOKUP(AJ99,$BU$2:$BW$17,3,0),"")</f>
        <v/>
      </c>
      <c r="BE99" s="26" t="n">
        <f aca="false">10+IF(Z99&lt;&gt;"",VLOOKUP(AH99,$BU$2:$BW$17,3,0),0)+IF(AA99&lt;&gt;"",VLOOKUP(AI99,$BU$2:$BW$17,3,0),0)+IF(AB99&lt;&gt;"",VLOOKUP(AJ99,$BU$2:$BW$17,3,0),0)+IF(AC99&lt;&gt;"",VLOOKUP(AK99,$BU$2:$BW$17,3,0),0)</f>
        <v>34</v>
      </c>
      <c r="BF99" s="36" t="str">
        <f aca="false">IF(AV99&lt;&gt;"","#define "&amp;AQ99&amp;" "&amp;AV99&amp;"&lt;end&gt; ","")&amp;IF(AW99&lt;&gt;"","#define "&amp;AR99&amp;" "&amp;AW99&amp;"&lt;end&gt; ","")&amp;IF(AX99&lt;&gt;"","#define "&amp;AS99&amp;" "&amp;AX99&amp;"&lt;end&gt; ","")&amp;IF(AY99&lt;&gt;"","#define "&amp;AT99&amp;" "&amp;AY99&amp;"&lt;end&gt; ","")&amp;"#define "&amp;AU99&amp;" "&amp;AZ99&amp;"&lt;end&gt;"</f>
        <v>#define AOFF_I 6&lt;end&gt; #define AOFF_IA 10&lt;end&gt; #define AOFF_IAA 14&lt;end&gt; #define ISIZ_IAAA  18&lt;end&gt;</v>
      </c>
      <c r="BG99" s="36" t="str">
        <f aca="false">IF(BA99&lt;&gt;"","#define "&amp;AQ99&amp;" "&amp;BA99&amp;"&lt;end&gt; ","")&amp;IF(BB99&lt;&gt;"","#define "&amp;AR99&amp;" "&amp;BB99&amp;"&lt;end&gt; ","")&amp;IF(BC99&lt;&gt;"","#define "&amp;AS99&amp;" "&amp;BC99&amp;"&lt;end&gt; ","")&amp;IF(BD99&lt;&gt;"","#define "&amp;AT99&amp;" "&amp;BD99&amp;"&lt;end&gt; ","")&amp;"#define "&amp;AU99&amp;" "&amp;BE99&amp;"&lt;end&gt;"</f>
        <v>#define AOFF_I 10&lt;end&gt; #define AOFF_IA 18&lt;end&gt; #define AOFF_IAA 26&lt;end&gt; #define ISIZ_IAAA  34&lt;end&gt;</v>
      </c>
      <c r="BH99" s="22" t="str">
        <f aca="false">"INSTDECODE_"&amp;D99&amp;IF(D99&lt;&gt;0,"_"&amp;CONCATENATE(Z99,AA99,AB99,AC99)&amp;"_"&amp;CONCATENATE(AD99,AE99,AF99,AG99),"")</f>
        <v>INSTDECODE_3_BMM_AAA</v>
      </c>
      <c r="BI99" s="22" t="n">
        <f aca="false">LEN(BH99)</f>
        <v>20</v>
      </c>
      <c r="BJ99" s="22" t="str">
        <f aca="false">IF(Z99&lt;&gt;"","DECODE_"&amp;VLOOKUP(AD99,$CC:$CD,2,0)&amp;"("&amp;BJ$2&amp;","&amp;IF(K99="MR","REF",VLOOKUP(F99,$BR:$BS,2,0))&amp;",Cpu"&amp;PROPER(IF(K99="MR","REF",VLOOKUP(F99,$BR:$BS,2,0)))&amp;","&amp;AQ99&amp;"); ", "")</f>
        <v>DECODE_ADR(1,BOL,CpuBol,AOFF_I); </v>
      </c>
      <c r="BK99" s="22" t="str">
        <f aca="false">IF(AA99&lt;&gt;"","DECODE_"&amp;VLOOKUP(AE99,$CC:$CD,2,0)&amp;"("&amp;BK$2&amp;","&amp;IF(L99="MR","REF",VLOOKUP(G99,$BR:$BS,2,0))&amp;",Cpu"&amp;PROPER(IF(L99="MR","REF",VLOOKUP(G99,$BR:$BS,2,0)))&amp;","&amp;AR99&amp;"); ", "")</f>
        <v>DECODE_ADR(2,MBL,CpuMbl,AOFF_IA); </v>
      </c>
      <c r="BL99" s="22" t="str">
        <f aca="false">IF(AB99&lt;&gt;"","DECODE_"&amp;VLOOKUP(AF99,$CC:$CD,2,0)&amp;"("&amp;BL$2&amp;","&amp;IF(M99="MR","REF",VLOOKUP(H99,$BR:$BS,2,0))&amp;",Cpu"&amp;PROPER(IF(M99="MR","REF",VLOOKUP(H99,$BR:$BS,2,0)))&amp;","&amp;AS99&amp;"); ", "")</f>
        <v>DECODE_ADR(3,MBL,CpuMbl,AOFF_IAA); </v>
      </c>
      <c r="BM99" s="22" t="str">
        <f aca="false">IF(AC99&lt;&gt;"","DECODE_"&amp;VLOOKUP(AG99,$CC:$CD,2,0)&amp;"("&amp;BM$2&amp;","&amp;IF(N99="MR","REF",VLOOKUP(I99,$BR:$BS,2,0))&amp;",Cpu"&amp;PROPER(IF(N99="MR","REF",VLOOKUP(I99,$BR:$BS,2,0)))&amp;","&amp;AT99&amp;"); ", "")</f>
        <v/>
      </c>
      <c r="BN99" s="22" t="str">
        <f aca="false">IF(ISERROR(VLOOKUP(BO99,BO$2:BO98,1,0))=0,"X","")</f>
        <v>X</v>
      </c>
      <c r="BO99" s="22" t="str">
        <f aca="false">SUBSTITUTE("#define "&amp;BH99&amp;REPT(" ",28-LEN(BH99))&amp;BJ99&amp;BK99&amp;BL99&amp;BM99,"%","D")</f>
        <v>#define INSTDECODE_3_BMM_AAA        DECODE_ADR(1,BOL,CpuBol,AOFF_I); DECODE_ADR(2,MBL,CpuMbl,AOFF_IA); DECODE_ADR(3,MBL,CpuMbl,AOFF_IAA); </v>
      </c>
      <c r="BP99" s="22" t="str">
        <f aca="false">"#define "&amp;SUBSTITUTE(BH99,"INSTDECODE_",IF(P99="X","JMP_","")&amp;IF(Q99="X","CONST_","")&amp;"INSTEND_")&amp;IF(Q99="X",REPT(" ",20-LEN(BH99)),IF(P99="X",REPT(" ",22-LEN(BH99)),REPT(" ",26-LEN(BH99))))&amp;" "&amp;IF(P99="X","","IP+="&amp;TRIM(AU99)&amp;"; "&amp;REPT(" ",10-LEN(TRIM(AU99))))&amp;IF(Q99="X","CONST_INST_DISPATCH;","PROG_INST_DISPATCH;")</f>
        <v>#define INSTEND_3_BMM_AAA       IP+=ISIZ_IAAA;  PROG_INST_DISPATCH;</v>
      </c>
      <c r="BQ99" s="22" t="str">
        <f aca="false">""</f>
        <v/>
      </c>
    </row>
    <row r="100" customFormat="false" ht="15.95" hidden="false" customHeight="true" outlineLevel="0" collapsed="false">
      <c r="A100" s="22" t="s">
        <v>583</v>
      </c>
      <c r="B100" s="22" t="s">
        <v>296</v>
      </c>
      <c r="C100" s="26" t="s">
        <v>29</v>
      </c>
      <c r="D100" s="27" t="n">
        <f aca="false">4-COUNTIF(F100:I100,".")</f>
        <v>3</v>
      </c>
      <c r="E100" s="27" t="str">
        <f aca="false">IF(ISERROR(SEARCH("Z",F100&amp;G100&amp;H100&amp;I100))=0,"X","-")</f>
        <v>-</v>
      </c>
      <c r="F100" s="26" t="s">
        <v>456</v>
      </c>
      <c r="G100" s="26" t="s">
        <v>456</v>
      </c>
      <c r="H100" s="26" t="s">
        <v>456</v>
      </c>
      <c r="I100" s="26" t="s">
        <v>28</v>
      </c>
      <c r="J100" s="27" t="str">
        <f aca="false">IF(OR(ISERROR(SEARCH(MID($J$2,1,1),F100&amp;G100&amp;H100&amp;I100))=0,ISERROR(SEARCH(MID($J$2,2,1),F100&amp;G100&amp;H100&amp;I100))=0),"X","-")</f>
        <v>-</v>
      </c>
      <c r="K100" s="26" t="s">
        <v>453</v>
      </c>
      <c r="L100" s="26" t="s">
        <v>453</v>
      </c>
      <c r="M100" s="26" t="s">
        <v>453</v>
      </c>
      <c r="N100" s="26" t="s">
        <v>28</v>
      </c>
      <c r="O100" s="28" t="str">
        <f aca="false">IF(OR(K100=$O$2,L100=$O$2,M100=$O$2,N100=$O$2),"X","-")</f>
        <v>-</v>
      </c>
      <c r="R100" s="22" t="s">
        <v>605</v>
      </c>
      <c r="S100" s="22" t="s">
        <v>9</v>
      </c>
      <c r="T100" s="22" t="s">
        <v>455</v>
      </c>
      <c r="U100" s="22" t="s">
        <v>455</v>
      </c>
      <c r="W100" s="30" t="str">
        <f aca="false">SUBSTITUTE(SUBSTITUTE(IF(AND(F100="%",K100&lt;&gt;"AD",K100&lt;&gt;"MR"),"Error1","Ok")&amp;" "&amp;IF(AND(G100="%",L100&lt;&gt;"AD",L100&lt;&gt;"MR"),"Error2","Ok")&amp;" "&amp;IF(AND(H100="%",M100&lt;&gt;"AD",M100&lt;&gt;"MR"),"Error3","Ok")&amp;" "&amp;IF(AND(I100="%",N100&lt;&gt;"AD",N100&lt;&gt;"MR"),"Error4","Ok"),"Ok Ok Ok Ok","Passed"),"Ok","")</f>
        <v>Passed</v>
      </c>
      <c r="X100" s="28" t="str">
        <f aca="false">IF(W100&lt;&gt;"Passed","--- Error ---",SUBSTITUTE(SUBSTITUTE(SUBSTITUTE(SUBSTITUTE(SUBSTITUTE(SUBSTITUTE(SUBSTITUTE(SUBSTITUTE(SUBSTITUTE(SUBSTITUTE(SUBSTITUTE(SUBSTITUTE(SUBSTITUTE(SUBSTITUTE(SUBSTITUTE(SUBSTITUTE(SUBSTITUTE(SUBSTITUTE($X$1, "&lt;mnemonic&gt;",""""&amp;B100&amp;""""&amp;REPT(" ",5-LEN(B100))), "&lt;argnr&gt;",D100), "&lt;type1&gt;",VLOOKUP(F100,BR:BZ,9,0)), "&lt;type2&gt;",VLOOKUP(G100,BR:BZ,9,0)), "&lt;type3&gt;",VLOOKUP(H100,BR:BZ,9,0)), "&lt;type4&gt;",VLOOKUP(I100,BR:BZ,9,0)), "&lt;mode1&gt;",VLOOKUP(K100, CB:CG,6,0)),"&lt;mode2&gt;",VLOOKUP(L100,CB:CG,6,0)),"&lt;mode3&gt;",VLOOKUP(M100,CB:CG,6,0)),"&lt;mode4&gt;",VLOOKUP(N100,CB:CG,6,0)), "."," "), "&lt;desc&gt;",R100), "&lt;size&gt;",AU100), "&lt;comma&gt;",IF(B101=""," ",",")),"&lt;off1&gt;",IF(AQ100&lt;&gt;"",AQ100,"0"&amp;REPT(" ",5+AQ$1-1))),"&lt;off2&gt;",IF(AR100&lt;&gt;"",AR100,"0"&amp;REPT(" ",5+AR$1-1))),"&lt;off3&gt;",IF(AS100&lt;&gt;"",AS100,"0"&amp;REPT(" ",5+AS$1-1))),"&lt;off4&gt;",IF(AT100&lt;&gt;"",AT100,"0"&amp;REPT(" ",5+AT$1-1))))</f>
        <v>{ "GEQb" ,3, ISIZ_IAAA , {CpuDataType::Boolean  ,CpuDataType::Boolean  ,CpuDataType::Boolean  ,(CpuDataType)0        }, {_AmdAddr,_AmdAddr,_AmdAddr,_AmdNull}, {AOFF_I,AOFF_IA,AOFF_IAA,0        } }, //Greater or equal (Boolean)</v>
      </c>
      <c r="Y100" s="31" t="s">
        <v>28</v>
      </c>
      <c r="Z100" s="22" t="str">
        <f aca="false">IF(F100&lt;&gt;".",IF(K100="MR","R",VLOOKUP(F100,$BR:$BT,3,0)),"")</f>
        <v>B</v>
      </c>
      <c r="AA100" s="22" t="str">
        <f aca="false">IF(G100&lt;&gt;".",IF(L100="MR","R",VLOOKUP(G100,$BR:$BT,3,0)),"")</f>
        <v>B</v>
      </c>
      <c r="AB100" s="22" t="str">
        <f aca="false">IF(H100&lt;&gt;".",IF(M100="MR","R",VLOOKUP(H100,$BR:$BT,3,0)),"")</f>
        <v>B</v>
      </c>
      <c r="AC100" s="22" t="str">
        <f aca="false">IF(I100&lt;&gt;".",IF(N100="MR","R",VLOOKUP(I100,$BR:$BT,3,0)),"")</f>
        <v/>
      </c>
      <c r="AD100" s="22" t="str">
        <f aca="false">IF(F100&lt;&gt;".",VLOOKUP(K100,$CB:$CC,2,0),"")</f>
        <v>A</v>
      </c>
      <c r="AE100" s="22" t="str">
        <f aca="false">IF(G100&lt;&gt;".",VLOOKUP(L100,$CB:$CC,2,0),"")</f>
        <v>A</v>
      </c>
      <c r="AF100" s="22" t="str">
        <f aca="false">IF(H100&lt;&gt;".",VLOOKUP(M100,$CB:$CC,2,0),"")</f>
        <v>A</v>
      </c>
      <c r="AG100" s="22" t="str">
        <f aca="false">IF(I100&lt;&gt;".",VLOOKUP(N100,$CB:$CC,2,0),"")</f>
        <v/>
      </c>
      <c r="AH100" s="22" t="str">
        <f aca="false">IF(AD100&lt;&gt;"",IF(OR(AD100="A",AD100="I"),"SZA",VLOOKUP(Z100,$BT$3:$BU$16,2,0)),"")</f>
        <v>SZA</v>
      </c>
      <c r="AI100" s="22" t="str">
        <f aca="false">IF(AE100&lt;&gt;"",IF(OR(AE100="A",AE100="I"),"SZA",VLOOKUP(AA100,$BT$3:$BU$16,2,0)),"")</f>
        <v>SZA</v>
      </c>
      <c r="AJ100" s="22" t="str">
        <f aca="false">IF(AF100&lt;&gt;"",IF(OR(AF100="A",AF100="I"),"SZA",VLOOKUP(AB100,$BT$3:$BU$16,2,0)),"")</f>
        <v>SZA</v>
      </c>
      <c r="AK100" s="22" t="str">
        <f aca="false">IF(AG100&lt;&gt;"",IF(OR(AG100="A",AG100="I"),"SZA",VLOOKUP(AC100,$BT$3:$BU$16,2,0)),"")</f>
        <v/>
      </c>
      <c r="AL100" s="22" t="str">
        <f aca="false">IF(AD100&lt;&gt;"","I","")</f>
        <v>I</v>
      </c>
      <c r="AM100" s="22" t="str">
        <f aca="false">SUBSTITUTE(IF(AE100&lt;&gt;"",AL100&amp;"+"&amp;AH100,""),"+SZ","")</f>
        <v>IA</v>
      </c>
      <c r="AN100" s="22" t="str">
        <f aca="false">SUBSTITUTE(IF(AF100&lt;&gt;"",AM100&amp;"+"&amp;AI100,""),"+SZ","")</f>
        <v>IAA</v>
      </c>
      <c r="AO100" s="22" t="str">
        <f aca="false">SUBSTITUTE(IF(AG100&lt;&gt;"",AN100&amp;"+"&amp;AJ100,""),"+SZ","")</f>
        <v/>
      </c>
      <c r="AP100" s="22" t="str">
        <f aca="false">SUBSTITUTE("I"&amp;IF(AH100&lt;&gt;"","+"&amp;AH100,"")&amp;IF(AI100&lt;&gt;"","+"&amp;AI100,"")&amp;IF(AJ100&lt;&gt;"","+"&amp;AJ100,"")&amp;IF(AK100&lt;&gt;"","+"&amp;AK100,""),"+SZ","")</f>
        <v>IAAA</v>
      </c>
      <c r="AQ100" s="22" t="str">
        <f aca="false">IF(Z100&lt;&gt;"","AOFF_"&amp;AL100&amp;REPT(" ",AQ$1-LEN(AL100)),"")</f>
        <v>AOFF_I</v>
      </c>
      <c r="AR100" s="22" t="str">
        <f aca="false">IF(AA100&lt;&gt;"","AOFF_"&amp;AM100&amp;REPT(" ",AR$1-LEN(AM100)),"")</f>
        <v>AOFF_IA</v>
      </c>
      <c r="AS100" s="22" t="str">
        <f aca="false">IF(AB100&lt;&gt;"","AOFF_"&amp;AN100&amp;REPT(" ",AS$1-LEN(AN100)),"")</f>
        <v>AOFF_IAA</v>
      </c>
      <c r="AT100" s="22" t="str">
        <f aca="false">IF(AC100&lt;&gt;"","AOFF_"&amp;AO100&amp;REPT(" ",AT$1-LEN(AO100)),"")</f>
        <v/>
      </c>
      <c r="AU100" s="22" t="str">
        <f aca="false">"ISIZ_"&amp;AP100&amp;REPT(" ",$AU$1-LEN(AP100))</f>
        <v>ISIZ_IAAA </v>
      </c>
      <c r="AV100" s="26" t="n">
        <f aca="false">IF(Z100&lt;&gt;"",6,"")</f>
        <v>6</v>
      </c>
      <c r="AW100" s="26" t="n">
        <f aca="false">IF(AA100&lt;&gt;"",AV100+VLOOKUP(AH100,$BU$2:$BV$17,2,0),"")</f>
        <v>10</v>
      </c>
      <c r="AX100" s="26" t="n">
        <f aca="false">IF(AB100&lt;&gt;"",AW100+VLOOKUP(AI100,$BU$2:$BV$17,2,0),"")</f>
        <v>14</v>
      </c>
      <c r="AY100" s="26" t="str">
        <f aca="false">IF(AC100&lt;&gt;"",AX100+VLOOKUP(AJ100,$BU$2:$BV$17,2,0),"")</f>
        <v/>
      </c>
      <c r="AZ100" s="26" t="n">
        <f aca="false">6+IF(Z100&lt;&gt;"",VLOOKUP(AH100,$BU$2:$BV$17,2,0),0)+IF(AA100&lt;&gt;"",VLOOKUP(AI100,$BU$2:$BV$17,2,0),0)+IF(AB100&lt;&gt;"",VLOOKUP(AJ100,$BU$2:$BV$17,2,0),0)+IF(AC100&lt;&gt;"",VLOOKUP(AK100,$BU$2:$BV$17,2,0),0)</f>
        <v>18</v>
      </c>
      <c r="BA100" s="26" t="n">
        <f aca="false">IF(Z100&lt;&gt;"",10,"")</f>
        <v>10</v>
      </c>
      <c r="BB100" s="26" t="n">
        <f aca="false">IF(AA100&lt;&gt;"",BA100+VLOOKUP(AH100,$BU$2:$BW$17,3,0),"")</f>
        <v>18</v>
      </c>
      <c r="BC100" s="26" t="n">
        <f aca="false">IF(AB100&lt;&gt;"",BB100+VLOOKUP(AI100,$BU$2:$BW$17,3,0),"")</f>
        <v>26</v>
      </c>
      <c r="BD100" s="26" t="str">
        <f aca="false">IF(AC100&lt;&gt;"",BC100+VLOOKUP(AJ100,$BU$2:$BW$17,3,0),"")</f>
        <v/>
      </c>
      <c r="BE100" s="26" t="n">
        <f aca="false">10+IF(Z100&lt;&gt;"",VLOOKUP(AH100,$BU$2:$BW$17,3,0),0)+IF(AA100&lt;&gt;"",VLOOKUP(AI100,$BU$2:$BW$17,3,0),0)+IF(AB100&lt;&gt;"",VLOOKUP(AJ100,$BU$2:$BW$17,3,0),0)+IF(AC100&lt;&gt;"",VLOOKUP(AK100,$BU$2:$BW$17,3,0),0)</f>
        <v>34</v>
      </c>
      <c r="BF100" s="36" t="str">
        <f aca="false">IF(AV100&lt;&gt;"","#define "&amp;AQ100&amp;" "&amp;AV100&amp;"&lt;end&gt; ","")&amp;IF(AW100&lt;&gt;"","#define "&amp;AR100&amp;" "&amp;AW100&amp;"&lt;end&gt; ","")&amp;IF(AX100&lt;&gt;"","#define "&amp;AS100&amp;" "&amp;AX100&amp;"&lt;end&gt; ","")&amp;IF(AY100&lt;&gt;"","#define "&amp;AT100&amp;" "&amp;AY100&amp;"&lt;end&gt; ","")&amp;"#define "&amp;AU100&amp;" "&amp;AZ100&amp;"&lt;end&gt;"</f>
        <v>#define AOFF_I 6&lt;end&gt; #define AOFF_IA 10&lt;end&gt; #define AOFF_IAA 14&lt;end&gt; #define ISIZ_IAAA  18&lt;end&gt;</v>
      </c>
      <c r="BG100" s="36" t="str">
        <f aca="false">IF(BA100&lt;&gt;"","#define "&amp;AQ100&amp;" "&amp;BA100&amp;"&lt;end&gt; ","")&amp;IF(BB100&lt;&gt;"","#define "&amp;AR100&amp;" "&amp;BB100&amp;"&lt;end&gt; ","")&amp;IF(BC100&lt;&gt;"","#define "&amp;AS100&amp;" "&amp;BC100&amp;"&lt;end&gt; ","")&amp;IF(BD100&lt;&gt;"","#define "&amp;AT100&amp;" "&amp;BD100&amp;"&lt;end&gt; ","")&amp;"#define "&amp;AU100&amp;" "&amp;BE100&amp;"&lt;end&gt;"</f>
        <v>#define AOFF_I 10&lt;end&gt; #define AOFF_IA 18&lt;end&gt; #define AOFF_IAA 26&lt;end&gt; #define ISIZ_IAAA  34&lt;end&gt;</v>
      </c>
      <c r="BH100" s="22" t="str">
        <f aca="false">"INSTDECODE_"&amp;D100&amp;IF(D100&lt;&gt;0,"_"&amp;CONCATENATE(Z100,AA100,AB100,AC100)&amp;"_"&amp;CONCATENATE(AD100,AE100,AF100,AG100),"")</f>
        <v>INSTDECODE_3_BBB_AAA</v>
      </c>
      <c r="BI100" s="22" t="n">
        <f aca="false">LEN(BH100)</f>
        <v>20</v>
      </c>
      <c r="BJ100" s="22" t="str">
        <f aca="false">IF(Z100&lt;&gt;"","DECODE_"&amp;VLOOKUP(AD100,$CC:$CD,2,0)&amp;"("&amp;BJ$2&amp;","&amp;IF(K100="MR","REF",VLOOKUP(F100,$BR:$BS,2,0))&amp;",Cpu"&amp;PROPER(IF(K100="MR","REF",VLOOKUP(F100,$BR:$BS,2,0)))&amp;","&amp;AQ100&amp;"); ", "")</f>
        <v>DECODE_ADR(1,BOL,CpuBol,AOFF_I); </v>
      </c>
      <c r="BK100" s="22" t="str">
        <f aca="false">IF(AA100&lt;&gt;"","DECODE_"&amp;VLOOKUP(AE100,$CC:$CD,2,0)&amp;"("&amp;BK$2&amp;","&amp;IF(L100="MR","REF",VLOOKUP(G100,$BR:$BS,2,0))&amp;",Cpu"&amp;PROPER(IF(L100="MR","REF",VLOOKUP(G100,$BR:$BS,2,0)))&amp;","&amp;AR100&amp;"); ", "")</f>
        <v>DECODE_ADR(2,BOL,CpuBol,AOFF_IA); </v>
      </c>
      <c r="BL100" s="22" t="str">
        <f aca="false">IF(AB100&lt;&gt;"","DECODE_"&amp;VLOOKUP(AF100,$CC:$CD,2,0)&amp;"("&amp;BL$2&amp;","&amp;IF(M100="MR","REF",VLOOKUP(H100,$BR:$BS,2,0))&amp;",Cpu"&amp;PROPER(IF(M100="MR","REF",VLOOKUP(H100,$BR:$BS,2,0)))&amp;","&amp;AS100&amp;"); ", "")</f>
        <v>DECODE_ADR(3,BOL,CpuBol,AOFF_IAA); </v>
      </c>
      <c r="BM100" s="22" t="str">
        <f aca="false">IF(AC100&lt;&gt;"","DECODE_"&amp;VLOOKUP(AG100,$CC:$CD,2,0)&amp;"("&amp;BM$2&amp;","&amp;IF(N100="MR","REF",VLOOKUP(I100,$BR:$BS,2,0))&amp;",Cpu"&amp;PROPER(IF(N100="MR","REF",VLOOKUP(I100,$BR:$BS,2,0)))&amp;","&amp;AT100&amp;"); ", "")</f>
        <v/>
      </c>
      <c r="BN100" s="22" t="str">
        <f aca="false">IF(ISERROR(VLOOKUP(BO100,BO$2:BO99,1,0))=0,"X","")</f>
        <v>X</v>
      </c>
      <c r="BO100" s="22" t="str">
        <f aca="false">SUBSTITUTE("#define "&amp;BH100&amp;REPT(" ",28-LEN(BH100))&amp;BJ100&amp;BK100&amp;BL100&amp;BM100,"%","D")</f>
        <v>#define INSTDECODE_3_BBB_AAA        DECODE_ADR(1,BOL,CpuBol,AOFF_I); DECODE_ADR(2,BOL,CpuBol,AOFF_IA); DECODE_ADR(3,BOL,CpuBol,AOFF_IAA); </v>
      </c>
      <c r="BP100" s="22" t="str">
        <f aca="false">"#define "&amp;SUBSTITUTE(BH100,"INSTDECODE_",IF(P100="X","JMP_","")&amp;IF(Q100="X","CONST_","")&amp;"INSTEND_")&amp;IF(Q100="X",REPT(" ",20-LEN(BH100)),IF(P100="X",REPT(" ",22-LEN(BH100)),REPT(" ",26-LEN(BH100))))&amp;" "&amp;IF(P100="X","","IP+="&amp;TRIM(AU100)&amp;"; "&amp;REPT(" ",10-LEN(TRIM(AU100))))&amp;IF(Q100="X","CONST_INST_DISPATCH;","PROG_INST_DISPATCH;")</f>
        <v>#define INSTEND_3_BBB_AAA       IP+=ISIZ_IAAA;  PROG_INST_DISPATCH;</v>
      </c>
      <c r="BQ100" s="22" t="str">
        <f aca="false">""</f>
        <v/>
      </c>
    </row>
    <row r="101" customFormat="false" ht="15.95" hidden="false" customHeight="true" outlineLevel="0" collapsed="false">
      <c r="A101" s="22" t="s">
        <v>583</v>
      </c>
      <c r="B101" s="22" t="s">
        <v>297</v>
      </c>
      <c r="C101" s="26" t="s">
        <v>29</v>
      </c>
      <c r="D101" s="27" t="n">
        <f aca="false">4-COUNTIF(F101:I101,".")</f>
        <v>3</v>
      </c>
      <c r="E101" s="27" t="str">
        <f aca="false">IF(ISERROR(SEARCH("Z",F101&amp;G101&amp;H101&amp;I101))=0,"X","-")</f>
        <v>-</v>
      </c>
      <c r="F101" s="26" t="s">
        <v>456</v>
      </c>
      <c r="G101" s="26" t="s">
        <v>452</v>
      </c>
      <c r="H101" s="26" t="s">
        <v>452</v>
      </c>
      <c r="I101" s="26" t="s">
        <v>28</v>
      </c>
      <c r="J101" s="27" t="str">
        <f aca="false">IF(OR(ISERROR(SEARCH(MID($J$2,1,1),F101&amp;G101&amp;H101&amp;I101))=0,ISERROR(SEARCH(MID($J$2,2,1),F101&amp;G101&amp;H101&amp;I101))=0),"X","-")</f>
        <v>-</v>
      </c>
      <c r="K101" s="26" t="s">
        <v>453</v>
      </c>
      <c r="L101" s="26" t="s">
        <v>453</v>
      </c>
      <c r="M101" s="26" t="s">
        <v>453</v>
      </c>
      <c r="N101" s="26" t="s">
        <v>28</v>
      </c>
      <c r="O101" s="28" t="str">
        <f aca="false">IF(OR(K101=$O$2,L101=$O$2,M101=$O$2,N101=$O$2),"X","-")</f>
        <v>-</v>
      </c>
      <c r="R101" s="22" t="s">
        <v>606</v>
      </c>
      <c r="S101" s="22" t="s">
        <v>9</v>
      </c>
      <c r="T101" s="22" t="s">
        <v>455</v>
      </c>
      <c r="U101" s="22" t="s">
        <v>455</v>
      </c>
      <c r="W101" s="30" t="str">
        <f aca="false">SUBSTITUTE(SUBSTITUTE(IF(AND(F101="%",K101&lt;&gt;"AD",K101&lt;&gt;"MR"),"Error1","Ok")&amp;" "&amp;IF(AND(G101="%",L101&lt;&gt;"AD",L101&lt;&gt;"MR"),"Error2","Ok")&amp;" "&amp;IF(AND(H101="%",M101&lt;&gt;"AD",M101&lt;&gt;"MR"),"Error3","Ok")&amp;" "&amp;IF(AND(I101="%",N101&lt;&gt;"AD",N101&lt;&gt;"MR"),"Error4","Ok"),"Ok Ok Ok Ok","Passed"),"Ok","")</f>
        <v>Passed</v>
      </c>
      <c r="X101" s="28" t="str">
        <f aca="false">IF(W101&lt;&gt;"Passed","--- Error ---",SUBSTITUTE(SUBSTITUTE(SUBSTITUTE(SUBSTITUTE(SUBSTITUTE(SUBSTITUTE(SUBSTITUTE(SUBSTITUTE(SUBSTITUTE(SUBSTITUTE(SUBSTITUTE(SUBSTITUTE(SUBSTITUTE(SUBSTITUTE(SUBSTITUTE(SUBSTITUTE(SUBSTITUTE(SUBSTITUTE($X$1, "&lt;mnemonic&gt;",""""&amp;B101&amp;""""&amp;REPT(" ",5-LEN(B101))), "&lt;argnr&gt;",D101), "&lt;type1&gt;",VLOOKUP(F101,BR:BZ,9,0)), "&lt;type2&gt;",VLOOKUP(G101,BR:BZ,9,0)), "&lt;type3&gt;",VLOOKUP(H101,BR:BZ,9,0)), "&lt;type4&gt;",VLOOKUP(I101,BR:BZ,9,0)), "&lt;mode1&gt;",VLOOKUP(K101, CB:CG,6,0)),"&lt;mode2&gt;",VLOOKUP(L101,CB:CG,6,0)),"&lt;mode3&gt;",VLOOKUP(M101,CB:CG,6,0)),"&lt;mode4&gt;",VLOOKUP(N101,CB:CG,6,0)), "."," "), "&lt;desc&gt;",R101), "&lt;size&gt;",AU101), "&lt;comma&gt;",IF(B102=""," ",",")),"&lt;off1&gt;",IF(AQ101&lt;&gt;"",AQ101,"0"&amp;REPT(" ",5+AQ$1-1))),"&lt;off2&gt;",IF(AR101&lt;&gt;"",AR101,"0"&amp;REPT(" ",5+AR$1-1))),"&lt;off3&gt;",IF(AS101&lt;&gt;"",AS101,"0"&amp;REPT(" ",5+AS$1-1))),"&lt;off4&gt;",IF(AT101&lt;&gt;"",AT101,"0"&amp;REPT(" ",5+AT$1-1))))</f>
        <v>{ "GEQc" ,3, ISIZ_IAAA , {CpuDataType::Boolean  ,CpuDataType::Char     ,CpuDataType::Char     ,(CpuDataType)0        }, {_AmdAddr,_AmdAddr,_AmdAddr,_AmdNull}, {AOFF_I,AOFF_IA,AOFF_IAA,0        } }, //Greater or equal (Char)</v>
      </c>
      <c r="Y101" s="31" t="s">
        <v>28</v>
      </c>
      <c r="Z101" s="22" t="str">
        <f aca="false">IF(F101&lt;&gt;".",IF(K101="MR","R",VLOOKUP(F101,$BR:$BT,3,0)),"")</f>
        <v>B</v>
      </c>
      <c r="AA101" s="22" t="str">
        <f aca="false">IF(G101&lt;&gt;".",IF(L101="MR","R",VLOOKUP(G101,$BR:$BT,3,0)),"")</f>
        <v>C</v>
      </c>
      <c r="AB101" s="22" t="str">
        <f aca="false">IF(H101&lt;&gt;".",IF(M101="MR","R",VLOOKUP(H101,$BR:$BT,3,0)),"")</f>
        <v>C</v>
      </c>
      <c r="AC101" s="22" t="str">
        <f aca="false">IF(I101&lt;&gt;".",IF(N101="MR","R",VLOOKUP(I101,$BR:$BT,3,0)),"")</f>
        <v/>
      </c>
      <c r="AD101" s="22" t="str">
        <f aca="false">IF(F101&lt;&gt;".",VLOOKUP(K101,$CB:$CC,2,0),"")</f>
        <v>A</v>
      </c>
      <c r="AE101" s="22" t="str">
        <f aca="false">IF(G101&lt;&gt;".",VLOOKUP(L101,$CB:$CC,2,0),"")</f>
        <v>A</v>
      </c>
      <c r="AF101" s="22" t="str">
        <f aca="false">IF(H101&lt;&gt;".",VLOOKUP(M101,$CB:$CC,2,0),"")</f>
        <v>A</v>
      </c>
      <c r="AG101" s="22" t="str">
        <f aca="false">IF(I101&lt;&gt;".",VLOOKUP(N101,$CB:$CC,2,0),"")</f>
        <v/>
      </c>
      <c r="AH101" s="22" t="str">
        <f aca="false">IF(AD101&lt;&gt;"",IF(OR(AD101="A",AD101="I"),"SZA",VLOOKUP(Z101,$BT$3:$BU$16,2,0)),"")</f>
        <v>SZA</v>
      </c>
      <c r="AI101" s="22" t="str">
        <f aca="false">IF(AE101&lt;&gt;"",IF(OR(AE101="A",AE101="I"),"SZA",VLOOKUP(AA101,$BT$3:$BU$16,2,0)),"")</f>
        <v>SZA</v>
      </c>
      <c r="AJ101" s="22" t="str">
        <f aca="false">IF(AF101&lt;&gt;"",IF(OR(AF101="A",AF101="I"),"SZA",VLOOKUP(AB101,$BT$3:$BU$16,2,0)),"")</f>
        <v>SZA</v>
      </c>
      <c r="AK101" s="22" t="str">
        <f aca="false">IF(AG101&lt;&gt;"",IF(OR(AG101="A",AG101="I"),"SZA",VLOOKUP(AC101,$BT$3:$BU$16,2,0)),"")</f>
        <v/>
      </c>
      <c r="AL101" s="22" t="str">
        <f aca="false">IF(AD101&lt;&gt;"","I","")</f>
        <v>I</v>
      </c>
      <c r="AM101" s="22" t="str">
        <f aca="false">SUBSTITUTE(IF(AE101&lt;&gt;"",AL101&amp;"+"&amp;AH101,""),"+SZ","")</f>
        <v>IA</v>
      </c>
      <c r="AN101" s="22" t="str">
        <f aca="false">SUBSTITUTE(IF(AF101&lt;&gt;"",AM101&amp;"+"&amp;AI101,""),"+SZ","")</f>
        <v>IAA</v>
      </c>
      <c r="AO101" s="22" t="str">
        <f aca="false">SUBSTITUTE(IF(AG101&lt;&gt;"",AN101&amp;"+"&amp;AJ101,""),"+SZ","")</f>
        <v/>
      </c>
      <c r="AP101" s="22" t="str">
        <f aca="false">SUBSTITUTE("I"&amp;IF(AH101&lt;&gt;"","+"&amp;AH101,"")&amp;IF(AI101&lt;&gt;"","+"&amp;AI101,"")&amp;IF(AJ101&lt;&gt;"","+"&amp;AJ101,"")&amp;IF(AK101&lt;&gt;"","+"&amp;AK101,""),"+SZ","")</f>
        <v>IAAA</v>
      </c>
      <c r="AQ101" s="22" t="str">
        <f aca="false">IF(Z101&lt;&gt;"","AOFF_"&amp;AL101&amp;REPT(" ",AQ$1-LEN(AL101)),"")</f>
        <v>AOFF_I</v>
      </c>
      <c r="AR101" s="22" t="str">
        <f aca="false">IF(AA101&lt;&gt;"","AOFF_"&amp;AM101&amp;REPT(" ",AR$1-LEN(AM101)),"")</f>
        <v>AOFF_IA</v>
      </c>
      <c r="AS101" s="22" t="str">
        <f aca="false">IF(AB101&lt;&gt;"","AOFF_"&amp;AN101&amp;REPT(" ",AS$1-LEN(AN101)),"")</f>
        <v>AOFF_IAA</v>
      </c>
      <c r="AT101" s="22" t="str">
        <f aca="false">IF(AC101&lt;&gt;"","AOFF_"&amp;AO101&amp;REPT(" ",AT$1-LEN(AO101)),"")</f>
        <v/>
      </c>
      <c r="AU101" s="22" t="str">
        <f aca="false">"ISIZ_"&amp;AP101&amp;REPT(" ",$AU$1-LEN(AP101))</f>
        <v>ISIZ_IAAA </v>
      </c>
      <c r="AV101" s="26" t="n">
        <f aca="false">IF(Z101&lt;&gt;"",6,"")</f>
        <v>6</v>
      </c>
      <c r="AW101" s="26" t="n">
        <f aca="false">IF(AA101&lt;&gt;"",AV101+VLOOKUP(AH101,$BU$2:$BV$17,2,0),"")</f>
        <v>10</v>
      </c>
      <c r="AX101" s="26" t="n">
        <f aca="false">IF(AB101&lt;&gt;"",AW101+VLOOKUP(AI101,$BU$2:$BV$17,2,0),"")</f>
        <v>14</v>
      </c>
      <c r="AY101" s="26" t="str">
        <f aca="false">IF(AC101&lt;&gt;"",AX101+VLOOKUP(AJ101,$BU$2:$BV$17,2,0),"")</f>
        <v/>
      </c>
      <c r="AZ101" s="26" t="n">
        <f aca="false">6+IF(Z101&lt;&gt;"",VLOOKUP(AH101,$BU$2:$BV$17,2,0),0)+IF(AA101&lt;&gt;"",VLOOKUP(AI101,$BU$2:$BV$17,2,0),0)+IF(AB101&lt;&gt;"",VLOOKUP(AJ101,$BU$2:$BV$17,2,0),0)+IF(AC101&lt;&gt;"",VLOOKUP(AK101,$BU$2:$BV$17,2,0),0)</f>
        <v>18</v>
      </c>
      <c r="BA101" s="26" t="n">
        <f aca="false">IF(Z101&lt;&gt;"",10,"")</f>
        <v>10</v>
      </c>
      <c r="BB101" s="26" t="n">
        <f aca="false">IF(AA101&lt;&gt;"",BA101+VLOOKUP(AH101,$BU$2:$BW$17,3,0),"")</f>
        <v>18</v>
      </c>
      <c r="BC101" s="26" t="n">
        <f aca="false">IF(AB101&lt;&gt;"",BB101+VLOOKUP(AI101,$BU$2:$BW$17,3,0),"")</f>
        <v>26</v>
      </c>
      <c r="BD101" s="26" t="str">
        <f aca="false">IF(AC101&lt;&gt;"",BC101+VLOOKUP(AJ101,$BU$2:$BW$17,3,0),"")</f>
        <v/>
      </c>
      <c r="BE101" s="26" t="n">
        <f aca="false">10+IF(Z101&lt;&gt;"",VLOOKUP(AH101,$BU$2:$BW$17,3,0),0)+IF(AA101&lt;&gt;"",VLOOKUP(AI101,$BU$2:$BW$17,3,0),0)+IF(AB101&lt;&gt;"",VLOOKUP(AJ101,$BU$2:$BW$17,3,0),0)+IF(AC101&lt;&gt;"",VLOOKUP(AK101,$BU$2:$BW$17,3,0),0)</f>
        <v>34</v>
      </c>
      <c r="BF101" s="36" t="str">
        <f aca="false">IF(AV101&lt;&gt;"","#define "&amp;AQ101&amp;" "&amp;AV101&amp;"&lt;end&gt; ","")&amp;IF(AW101&lt;&gt;"","#define "&amp;AR101&amp;" "&amp;AW101&amp;"&lt;end&gt; ","")&amp;IF(AX101&lt;&gt;"","#define "&amp;AS101&amp;" "&amp;AX101&amp;"&lt;end&gt; ","")&amp;IF(AY101&lt;&gt;"","#define "&amp;AT101&amp;" "&amp;AY101&amp;"&lt;end&gt; ","")&amp;"#define "&amp;AU101&amp;" "&amp;AZ101&amp;"&lt;end&gt;"</f>
        <v>#define AOFF_I 6&lt;end&gt; #define AOFF_IA 10&lt;end&gt; #define AOFF_IAA 14&lt;end&gt; #define ISIZ_IAAA  18&lt;end&gt;</v>
      </c>
      <c r="BG101" s="36" t="str">
        <f aca="false">IF(BA101&lt;&gt;"","#define "&amp;AQ101&amp;" "&amp;BA101&amp;"&lt;end&gt; ","")&amp;IF(BB101&lt;&gt;"","#define "&amp;AR101&amp;" "&amp;BB101&amp;"&lt;end&gt; ","")&amp;IF(BC101&lt;&gt;"","#define "&amp;AS101&amp;" "&amp;BC101&amp;"&lt;end&gt; ","")&amp;IF(BD101&lt;&gt;"","#define "&amp;AT101&amp;" "&amp;BD101&amp;"&lt;end&gt; ","")&amp;"#define "&amp;AU101&amp;" "&amp;BE101&amp;"&lt;end&gt;"</f>
        <v>#define AOFF_I 10&lt;end&gt; #define AOFF_IA 18&lt;end&gt; #define AOFF_IAA 26&lt;end&gt; #define ISIZ_IAAA  34&lt;end&gt;</v>
      </c>
      <c r="BH101" s="22" t="str">
        <f aca="false">"INSTDECODE_"&amp;D101&amp;IF(D101&lt;&gt;0,"_"&amp;CONCATENATE(Z101,AA101,AB101,AC101)&amp;"_"&amp;CONCATENATE(AD101,AE101,AF101,AG101),"")</f>
        <v>INSTDECODE_3_BCC_AAA</v>
      </c>
      <c r="BI101" s="22" t="n">
        <f aca="false">LEN(BH101)</f>
        <v>20</v>
      </c>
      <c r="BJ101" s="22" t="str">
        <f aca="false">IF(Z101&lt;&gt;"","DECODE_"&amp;VLOOKUP(AD101,$CC:$CD,2,0)&amp;"("&amp;BJ$2&amp;","&amp;IF(K101="MR","REF",VLOOKUP(F101,$BR:$BS,2,0))&amp;",Cpu"&amp;PROPER(IF(K101="MR","REF",VLOOKUP(F101,$BR:$BS,2,0)))&amp;","&amp;AQ101&amp;"); ", "")</f>
        <v>DECODE_ADR(1,BOL,CpuBol,AOFF_I); </v>
      </c>
      <c r="BK101" s="22" t="str">
        <f aca="false">IF(AA101&lt;&gt;"","DECODE_"&amp;VLOOKUP(AE101,$CC:$CD,2,0)&amp;"("&amp;BK$2&amp;","&amp;IF(L101="MR","REF",VLOOKUP(G101,$BR:$BS,2,0))&amp;",Cpu"&amp;PROPER(IF(L101="MR","REF",VLOOKUP(G101,$BR:$BS,2,0)))&amp;","&amp;AR101&amp;"); ", "")</f>
        <v>DECODE_ADR(2,CHR,CpuChr,AOFF_IA); </v>
      </c>
      <c r="BL101" s="22" t="str">
        <f aca="false">IF(AB101&lt;&gt;"","DECODE_"&amp;VLOOKUP(AF101,$CC:$CD,2,0)&amp;"("&amp;BL$2&amp;","&amp;IF(M101="MR","REF",VLOOKUP(H101,$BR:$BS,2,0))&amp;",Cpu"&amp;PROPER(IF(M101="MR","REF",VLOOKUP(H101,$BR:$BS,2,0)))&amp;","&amp;AS101&amp;"); ", "")</f>
        <v>DECODE_ADR(3,CHR,CpuChr,AOFF_IAA); </v>
      </c>
      <c r="BM101" s="22" t="str">
        <f aca="false">IF(AC101&lt;&gt;"","DECODE_"&amp;VLOOKUP(AG101,$CC:$CD,2,0)&amp;"("&amp;BM$2&amp;","&amp;IF(N101="MR","REF",VLOOKUP(I101,$BR:$BS,2,0))&amp;",Cpu"&amp;PROPER(IF(N101="MR","REF",VLOOKUP(I101,$BR:$BS,2,0)))&amp;","&amp;AT101&amp;"); ", "")</f>
        <v/>
      </c>
      <c r="BN101" s="22" t="str">
        <f aca="false">IF(ISERROR(VLOOKUP(BO101,BO$2:BO100,1,0))=0,"X","")</f>
        <v>X</v>
      </c>
      <c r="BO101" s="22" t="str">
        <f aca="false">SUBSTITUTE("#define "&amp;BH101&amp;REPT(" ",28-LEN(BH101))&amp;BJ101&amp;BK101&amp;BL101&amp;BM101,"%","D")</f>
        <v>#define INSTDECODE_3_BCC_AAA        DECODE_ADR(1,BOL,CpuBol,AOFF_I); DECODE_ADR(2,CHR,CpuChr,AOFF_IA); DECODE_ADR(3,CHR,CpuChr,AOFF_IAA); </v>
      </c>
      <c r="BP101" s="22" t="str">
        <f aca="false">"#define "&amp;SUBSTITUTE(BH101,"INSTDECODE_",IF(P101="X","JMP_","")&amp;IF(Q101="X","CONST_","")&amp;"INSTEND_")&amp;IF(Q101="X",REPT(" ",20-LEN(BH101)),IF(P101="X",REPT(" ",22-LEN(BH101)),REPT(" ",26-LEN(BH101))))&amp;" "&amp;IF(P101="X","","IP+="&amp;TRIM(AU101)&amp;"; "&amp;REPT(" ",10-LEN(TRIM(AU101))))&amp;IF(Q101="X","CONST_INST_DISPATCH;","PROG_INST_DISPATCH;")</f>
        <v>#define INSTEND_3_BCC_AAA       IP+=ISIZ_IAAA;  PROG_INST_DISPATCH;</v>
      </c>
      <c r="BQ101" s="22" t="str">
        <f aca="false">""</f>
        <v/>
      </c>
    </row>
    <row r="102" customFormat="false" ht="15.95" hidden="false" customHeight="true" outlineLevel="0" collapsed="false">
      <c r="A102" s="22" t="s">
        <v>583</v>
      </c>
      <c r="B102" s="22" t="s">
        <v>298</v>
      </c>
      <c r="C102" s="26" t="s">
        <v>29</v>
      </c>
      <c r="D102" s="27" t="n">
        <f aca="false">4-COUNTIF(F102:I102,".")</f>
        <v>3</v>
      </c>
      <c r="E102" s="27" t="str">
        <f aca="false">IF(ISERROR(SEARCH("Z",F102&amp;G102&amp;H102&amp;I102))=0,"X","-")</f>
        <v>-</v>
      </c>
      <c r="F102" s="26" t="s">
        <v>456</v>
      </c>
      <c r="G102" s="26" t="s">
        <v>463</v>
      </c>
      <c r="H102" s="26" t="s">
        <v>463</v>
      </c>
      <c r="I102" s="26" t="s">
        <v>28</v>
      </c>
      <c r="J102" s="27" t="str">
        <f aca="false">IF(OR(ISERROR(SEARCH(MID($J$2,1,1),F102&amp;G102&amp;H102&amp;I102))=0,ISERROR(SEARCH(MID($J$2,2,1),F102&amp;G102&amp;H102&amp;I102))=0),"X","-")</f>
        <v>-</v>
      </c>
      <c r="K102" s="26" t="s">
        <v>453</v>
      </c>
      <c r="L102" s="26" t="s">
        <v>453</v>
      </c>
      <c r="M102" s="26" t="s">
        <v>453</v>
      </c>
      <c r="N102" s="26" t="s">
        <v>28</v>
      </c>
      <c r="O102" s="28" t="str">
        <f aca="false">IF(OR(K102=$O$2,L102=$O$2,M102=$O$2,N102=$O$2),"X","-")</f>
        <v>-</v>
      </c>
      <c r="R102" s="22" t="s">
        <v>607</v>
      </c>
      <c r="S102" s="22" t="s">
        <v>9</v>
      </c>
      <c r="T102" s="22" t="s">
        <v>455</v>
      </c>
      <c r="U102" s="22" t="s">
        <v>455</v>
      </c>
      <c r="W102" s="30" t="str">
        <f aca="false">SUBSTITUTE(SUBSTITUTE(IF(AND(F102="%",K102&lt;&gt;"AD",K102&lt;&gt;"MR"),"Error1","Ok")&amp;" "&amp;IF(AND(G102="%",L102&lt;&gt;"AD",L102&lt;&gt;"MR"),"Error2","Ok")&amp;" "&amp;IF(AND(H102="%",M102&lt;&gt;"AD",M102&lt;&gt;"MR"),"Error3","Ok")&amp;" "&amp;IF(AND(I102="%",N102&lt;&gt;"AD",N102&lt;&gt;"MR"),"Error4","Ok"),"Ok Ok Ok Ok","Passed"),"Ok","")</f>
        <v>Passed</v>
      </c>
      <c r="X102" s="28" t="str">
        <f aca="false">IF(W102&lt;&gt;"Passed","--- Error ---",SUBSTITUTE(SUBSTITUTE(SUBSTITUTE(SUBSTITUTE(SUBSTITUTE(SUBSTITUTE(SUBSTITUTE(SUBSTITUTE(SUBSTITUTE(SUBSTITUTE(SUBSTITUTE(SUBSTITUTE(SUBSTITUTE(SUBSTITUTE(SUBSTITUTE(SUBSTITUTE(SUBSTITUTE(SUBSTITUTE($X$1, "&lt;mnemonic&gt;",""""&amp;B102&amp;""""&amp;REPT(" ",5-LEN(B102))), "&lt;argnr&gt;",D102), "&lt;type1&gt;",VLOOKUP(F102,BR:BZ,9,0)), "&lt;type2&gt;",VLOOKUP(G102,BR:BZ,9,0)), "&lt;type3&gt;",VLOOKUP(H102,BR:BZ,9,0)), "&lt;type4&gt;",VLOOKUP(I102,BR:BZ,9,0)), "&lt;mode1&gt;",VLOOKUP(K102, CB:CG,6,0)),"&lt;mode2&gt;",VLOOKUP(L102,CB:CG,6,0)),"&lt;mode3&gt;",VLOOKUP(M102,CB:CG,6,0)),"&lt;mode4&gt;",VLOOKUP(N102,CB:CG,6,0)), "."," "), "&lt;desc&gt;",R102), "&lt;size&gt;",AU102), "&lt;comma&gt;",IF(B103=""," ",",")),"&lt;off1&gt;",IF(AQ102&lt;&gt;"",AQ102,"0"&amp;REPT(" ",5+AQ$1-1))),"&lt;off2&gt;",IF(AR102&lt;&gt;"",AR102,"0"&amp;REPT(" ",5+AR$1-1))),"&lt;off3&gt;",IF(AS102&lt;&gt;"",AS102,"0"&amp;REPT(" ",5+AS$1-1))),"&lt;off4&gt;",IF(AT102&lt;&gt;"",AT102,"0"&amp;REPT(" ",5+AT$1-1))))</f>
        <v>{ "GEQw" ,3, ISIZ_IAAA , {CpuDataType::Boolean  ,CpuDataType::Short    ,CpuDataType::Short    ,(CpuDataType)0        }, {_AmdAddr,_AmdAddr,_AmdAddr,_AmdNull}, {AOFF_I,AOFF_IA,AOFF_IAA,0        } }, //Greater or equal (short)</v>
      </c>
      <c r="Y102" s="31" t="s">
        <v>28</v>
      </c>
      <c r="Z102" s="22" t="str">
        <f aca="false">IF(F102&lt;&gt;".",IF(K102="MR","R",VLOOKUP(F102,$BR:$BT,3,0)),"")</f>
        <v>B</v>
      </c>
      <c r="AA102" s="22" t="str">
        <f aca="false">IF(G102&lt;&gt;".",IF(L102="MR","R",VLOOKUP(G102,$BR:$BT,3,0)),"")</f>
        <v>W</v>
      </c>
      <c r="AB102" s="22" t="str">
        <f aca="false">IF(H102&lt;&gt;".",IF(M102="MR","R",VLOOKUP(H102,$BR:$BT,3,0)),"")</f>
        <v>W</v>
      </c>
      <c r="AC102" s="22" t="str">
        <f aca="false">IF(I102&lt;&gt;".",IF(N102="MR","R",VLOOKUP(I102,$BR:$BT,3,0)),"")</f>
        <v/>
      </c>
      <c r="AD102" s="22" t="str">
        <f aca="false">IF(F102&lt;&gt;".",VLOOKUP(K102,$CB:$CC,2,0),"")</f>
        <v>A</v>
      </c>
      <c r="AE102" s="22" t="str">
        <f aca="false">IF(G102&lt;&gt;".",VLOOKUP(L102,$CB:$CC,2,0),"")</f>
        <v>A</v>
      </c>
      <c r="AF102" s="22" t="str">
        <f aca="false">IF(H102&lt;&gt;".",VLOOKUP(M102,$CB:$CC,2,0),"")</f>
        <v>A</v>
      </c>
      <c r="AG102" s="22" t="str">
        <f aca="false">IF(I102&lt;&gt;".",VLOOKUP(N102,$CB:$CC,2,0),"")</f>
        <v/>
      </c>
      <c r="AH102" s="22" t="str">
        <f aca="false">IF(AD102&lt;&gt;"",IF(OR(AD102="A",AD102="I"),"SZA",VLOOKUP(Z102,$BT$3:$BU$16,2,0)),"")</f>
        <v>SZA</v>
      </c>
      <c r="AI102" s="22" t="str">
        <f aca="false">IF(AE102&lt;&gt;"",IF(OR(AE102="A",AE102="I"),"SZA",VLOOKUP(AA102,$BT$3:$BU$16,2,0)),"")</f>
        <v>SZA</v>
      </c>
      <c r="AJ102" s="22" t="str">
        <f aca="false">IF(AF102&lt;&gt;"",IF(OR(AF102="A",AF102="I"),"SZA",VLOOKUP(AB102,$BT$3:$BU$16,2,0)),"")</f>
        <v>SZA</v>
      </c>
      <c r="AK102" s="22" t="str">
        <f aca="false">IF(AG102&lt;&gt;"",IF(OR(AG102="A",AG102="I"),"SZA",VLOOKUP(AC102,$BT$3:$BU$16,2,0)),"")</f>
        <v/>
      </c>
      <c r="AL102" s="22" t="str">
        <f aca="false">IF(AD102&lt;&gt;"","I","")</f>
        <v>I</v>
      </c>
      <c r="AM102" s="22" t="str">
        <f aca="false">SUBSTITUTE(IF(AE102&lt;&gt;"",AL102&amp;"+"&amp;AH102,""),"+SZ","")</f>
        <v>IA</v>
      </c>
      <c r="AN102" s="22" t="str">
        <f aca="false">SUBSTITUTE(IF(AF102&lt;&gt;"",AM102&amp;"+"&amp;AI102,""),"+SZ","")</f>
        <v>IAA</v>
      </c>
      <c r="AO102" s="22" t="str">
        <f aca="false">SUBSTITUTE(IF(AG102&lt;&gt;"",AN102&amp;"+"&amp;AJ102,""),"+SZ","")</f>
        <v/>
      </c>
      <c r="AP102" s="22" t="str">
        <f aca="false">SUBSTITUTE("I"&amp;IF(AH102&lt;&gt;"","+"&amp;AH102,"")&amp;IF(AI102&lt;&gt;"","+"&amp;AI102,"")&amp;IF(AJ102&lt;&gt;"","+"&amp;AJ102,"")&amp;IF(AK102&lt;&gt;"","+"&amp;AK102,""),"+SZ","")</f>
        <v>IAAA</v>
      </c>
      <c r="AQ102" s="22" t="str">
        <f aca="false">IF(Z102&lt;&gt;"","AOFF_"&amp;AL102&amp;REPT(" ",AQ$1-LEN(AL102)),"")</f>
        <v>AOFF_I</v>
      </c>
      <c r="AR102" s="22" t="str">
        <f aca="false">IF(AA102&lt;&gt;"","AOFF_"&amp;AM102&amp;REPT(" ",AR$1-LEN(AM102)),"")</f>
        <v>AOFF_IA</v>
      </c>
      <c r="AS102" s="22" t="str">
        <f aca="false">IF(AB102&lt;&gt;"","AOFF_"&amp;AN102&amp;REPT(" ",AS$1-LEN(AN102)),"")</f>
        <v>AOFF_IAA</v>
      </c>
      <c r="AT102" s="22" t="str">
        <f aca="false">IF(AC102&lt;&gt;"","AOFF_"&amp;AO102&amp;REPT(" ",AT$1-LEN(AO102)),"")</f>
        <v/>
      </c>
      <c r="AU102" s="22" t="str">
        <f aca="false">"ISIZ_"&amp;AP102&amp;REPT(" ",$AU$1-LEN(AP102))</f>
        <v>ISIZ_IAAA </v>
      </c>
      <c r="AV102" s="26" t="n">
        <f aca="false">IF(Z102&lt;&gt;"",6,"")</f>
        <v>6</v>
      </c>
      <c r="AW102" s="26" t="n">
        <f aca="false">IF(AA102&lt;&gt;"",AV102+VLOOKUP(AH102,$BU$2:$BV$17,2,0),"")</f>
        <v>10</v>
      </c>
      <c r="AX102" s="26" t="n">
        <f aca="false">IF(AB102&lt;&gt;"",AW102+VLOOKUP(AI102,$BU$2:$BV$17,2,0),"")</f>
        <v>14</v>
      </c>
      <c r="AY102" s="26" t="str">
        <f aca="false">IF(AC102&lt;&gt;"",AX102+VLOOKUP(AJ102,$BU$2:$BV$17,2,0),"")</f>
        <v/>
      </c>
      <c r="AZ102" s="26" t="n">
        <f aca="false">6+IF(Z102&lt;&gt;"",VLOOKUP(AH102,$BU$2:$BV$17,2,0),0)+IF(AA102&lt;&gt;"",VLOOKUP(AI102,$BU$2:$BV$17,2,0),0)+IF(AB102&lt;&gt;"",VLOOKUP(AJ102,$BU$2:$BV$17,2,0),0)+IF(AC102&lt;&gt;"",VLOOKUP(AK102,$BU$2:$BV$17,2,0),0)</f>
        <v>18</v>
      </c>
      <c r="BA102" s="26" t="n">
        <f aca="false">IF(Z102&lt;&gt;"",10,"")</f>
        <v>10</v>
      </c>
      <c r="BB102" s="26" t="n">
        <f aca="false">IF(AA102&lt;&gt;"",BA102+VLOOKUP(AH102,$BU$2:$BW$17,3,0),"")</f>
        <v>18</v>
      </c>
      <c r="BC102" s="26" t="n">
        <f aca="false">IF(AB102&lt;&gt;"",BB102+VLOOKUP(AI102,$BU$2:$BW$17,3,0),"")</f>
        <v>26</v>
      </c>
      <c r="BD102" s="26" t="str">
        <f aca="false">IF(AC102&lt;&gt;"",BC102+VLOOKUP(AJ102,$BU$2:$BW$17,3,0),"")</f>
        <v/>
      </c>
      <c r="BE102" s="26" t="n">
        <f aca="false">10+IF(Z102&lt;&gt;"",VLOOKUP(AH102,$BU$2:$BW$17,3,0),0)+IF(AA102&lt;&gt;"",VLOOKUP(AI102,$BU$2:$BW$17,3,0),0)+IF(AB102&lt;&gt;"",VLOOKUP(AJ102,$BU$2:$BW$17,3,0),0)+IF(AC102&lt;&gt;"",VLOOKUP(AK102,$BU$2:$BW$17,3,0),0)</f>
        <v>34</v>
      </c>
      <c r="BF102" s="36" t="str">
        <f aca="false">IF(AV102&lt;&gt;"","#define "&amp;AQ102&amp;" "&amp;AV102&amp;"&lt;end&gt; ","")&amp;IF(AW102&lt;&gt;"","#define "&amp;AR102&amp;" "&amp;AW102&amp;"&lt;end&gt; ","")&amp;IF(AX102&lt;&gt;"","#define "&amp;AS102&amp;" "&amp;AX102&amp;"&lt;end&gt; ","")&amp;IF(AY102&lt;&gt;"","#define "&amp;AT102&amp;" "&amp;AY102&amp;"&lt;end&gt; ","")&amp;"#define "&amp;AU102&amp;" "&amp;AZ102&amp;"&lt;end&gt;"</f>
        <v>#define AOFF_I 6&lt;end&gt; #define AOFF_IA 10&lt;end&gt; #define AOFF_IAA 14&lt;end&gt; #define ISIZ_IAAA  18&lt;end&gt;</v>
      </c>
      <c r="BG102" s="36" t="str">
        <f aca="false">IF(BA102&lt;&gt;"","#define "&amp;AQ102&amp;" "&amp;BA102&amp;"&lt;end&gt; ","")&amp;IF(BB102&lt;&gt;"","#define "&amp;AR102&amp;" "&amp;BB102&amp;"&lt;end&gt; ","")&amp;IF(BC102&lt;&gt;"","#define "&amp;AS102&amp;" "&amp;BC102&amp;"&lt;end&gt; ","")&amp;IF(BD102&lt;&gt;"","#define "&amp;AT102&amp;" "&amp;BD102&amp;"&lt;end&gt; ","")&amp;"#define "&amp;AU102&amp;" "&amp;BE102&amp;"&lt;end&gt;"</f>
        <v>#define AOFF_I 10&lt;end&gt; #define AOFF_IA 18&lt;end&gt; #define AOFF_IAA 26&lt;end&gt; #define ISIZ_IAAA  34&lt;end&gt;</v>
      </c>
      <c r="BH102" s="22" t="str">
        <f aca="false">"INSTDECODE_"&amp;D102&amp;IF(D102&lt;&gt;0,"_"&amp;CONCATENATE(Z102,AA102,AB102,AC102)&amp;"_"&amp;CONCATENATE(AD102,AE102,AF102,AG102),"")</f>
        <v>INSTDECODE_3_BWW_AAA</v>
      </c>
      <c r="BI102" s="22" t="n">
        <f aca="false">LEN(BH102)</f>
        <v>20</v>
      </c>
      <c r="BJ102" s="22" t="str">
        <f aca="false">IF(Z102&lt;&gt;"","DECODE_"&amp;VLOOKUP(AD102,$CC:$CD,2,0)&amp;"("&amp;BJ$2&amp;","&amp;IF(K102="MR","REF",VLOOKUP(F102,$BR:$BS,2,0))&amp;",Cpu"&amp;PROPER(IF(K102="MR","REF",VLOOKUP(F102,$BR:$BS,2,0)))&amp;","&amp;AQ102&amp;"); ", "")</f>
        <v>DECODE_ADR(1,BOL,CpuBol,AOFF_I); </v>
      </c>
      <c r="BK102" s="22" t="str">
        <f aca="false">IF(AA102&lt;&gt;"","DECODE_"&amp;VLOOKUP(AE102,$CC:$CD,2,0)&amp;"("&amp;BK$2&amp;","&amp;IF(L102="MR","REF",VLOOKUP(G102,$BR:$BS,2,0))&amp;",Cpu"&amp;PROPER(IF(L102="MR","REF",VLOOKUP(G102,$BR:$BS,2,0)))&amp;","&amp;AR102&amp;"); ", "")</f>
        <v>DECODE_ADR(2,SHR,CpuShr,AOFF_IA); </v>
      </c>
      <c r="BL102" s="22" t="str">
        <f aca="false">IF(AB102&lt;&gt;"","DECODE_"&amp;VLOOKUP(AF102,$CC:$CD,2,0)&amp;"("&amp;BL$2&amp;","&amp;IF(M102="MR","REF",VLOOKUP(H102,$BR:$BS,2,0))&amp;",Cpu"&amp;PROPER(IF(M102="MR","REF",VLOOKUP(H102,$BR:$BS,2,0)))&amp;","&amp;AS102&amp;"); ", "")</f>
        <v>DECODE_ADR(3,SHR,CpuShr,AOFF_IAA); </v>
      </c>
      <c r="BM102" s="22" t="str">
        <f aca="false">IF(AC102&lt;&gt;"","DECODE_"&amp;VLOOKUP(AG102,$CC:$CD,2,0)&amp;"("&amp;BM$2&amp;","&amp;IF(N102="MR","REF",VLOOKUP(I102,$BR:$BS,2,0))&amp;",Cpu"&amp;PROPER(IF(N102="MR","REF",VLOOKUP(I102,$BR:$BS,2,0)))&amp;","&amp;AT102&amp;"); ", "")</f>
        <v/>
      </c>
      <c r="BN102" s="22" t="str">
        <f aca="false">IF(ISERROR(VLOOKUP(BO102,BO$2:BO101,1,0))=0,"X","")</f>
        <v>X</v>
      </c>
      <c r="BO102" s="22" t="str">
        <f aca="false">SUBSTITUTE("#define "&amp;BH102&amp;REPT(" ",28-LEN(BH102))&amp;BJ102&amp;BK102&amp;BL102&amp;BM102,"%","D")</f>
        <v>#define INSTDECODE_3_BWW_AAA        DECODE_ADR(1,BOL,CpuBol,AOFF_I); DECODE_ADR(2,SHR,CpuShr,AOFF_IA); DECODE_ADR(3,SHR,CpuShr,AOFF_IAA); </v>
      </c>
      <c r="BP102" s="22" t="str">
        <f aca="false">"#define "&amp;SUBSTITUTE(BH102,"INSTDECODE_",IF(P102="X","JMP_","")&amp;IF(Q102="X","CONST_","")&amp;"INSTEND_")&amp;IF(Q102="X",REPT(" ",20-LEN(BH102)),IF(P102="X",REPT(" ",22-LEN(BH102)),REPT(" ",26-LEN(BH102))))&amp;" "&amp;IF(P102="X","","IP+="&amp;TRIM(AU102)&amp;"; "&amp;REPT(" ",10-LEN(TRIM(AU102))))&amp;IF(Q102="X","CONST_INST_DISPATCH;","PROG_INST_DISPATCH;")</f>
        <v>#define INSTEND_3_BWW_AAA       IP+=ISIZ_IAAA;  PROG_INST_DISPATCH;</v>
      </c>
      <c r="BQ102" s="22" t="str">
        <f aca="false">""</f>
        <v/>
      </c>
    </row>
    <row r="103" customFormat="false" ht="15.95" hidden="false" customHeight="true" outlineLevel="0" collapsed="false">
      <c r="A103" s="22" t="s">
        <v>583</v>
      </c>
      <c r="B103" s="22" t="s">
        <v>299</v>
      </c>
      <c r="C103" s="26" t="s">
        <v>29</v>
      </c>
      <c r="D103" s="27" t="n">
        <f aca="false">4-COUNTIF(F103:I103,".")</f>
        <v>3</v>
      </c>
      <c r="E103" s="27" t="str">
        <f aca="false">IF(ISERROR(SEARCH("Z",F103&amp;G103&amp;H103&amp;I103))=0,"X","-")</f>
        <v>-</v>
      </c>
      <c r="F103" s="26" t="s">
        <v>456</v>
      </c>
      <c r="G103" s="26" t="s">
        <v>470</v>
      </c>
      <c r="H103" s="26" t="s">
        <v>470</v>
      </c>
      <c r="I103" s="26" t="s">
        <v>28</v>
      </c>
      <c r="J103" s="27" t="str">
        <f aca="false">IF(OR(ISERROR(SEARCH(MID($J$2,1,1),F103&amp;G103&amp;H103&amp;I103))=0,ISERROR(SEARCH(MID($J$2,2,1),F103&amp;G103&amp;H103&amp;I103))=0),"X","-")</f>
        <v>-</v>
      </c>
      <c r="K103" s="26" t="s">
        <v>453</v>
      </c>
      <c r="L103" s="26" t="s">
        <v>453</v>
      </c>
      <c r="M103" s="26" t="s">
        <v>453</v>
      </c>
      <c r="N103" s="26" t="s">
        <v>28</v>
      </c>
      <c r="O103" s="28" t="str">
        <f aca="false">IF(OR(K103=$O$2,L103=$O$2,M103=$O$2,N103=$O$2),"X","-")</f>
        <v>-</v>
      </c>
      <c r="R103" s="22" t="s">
        <v>608</v>
      </c>
      <c r="S103" s="22" t="s">
        <v>9</v>
      </c>
      <c r="T103" s="22" t="s">
        <v>455</v>
      </c>
      <c r="U103" s="22" t="s">
        <v>455</v>
      </c>
      <c r="W103" s="30" t="str">
        <f aca="false">SUBSTITUTE(SUBSTITUTE(IF(AND(F103="%",K103&lt;&gt;"AD",K103&lt;&gt;"MR"),"Error1","Ok")&amp;" "&amp;IF(AND(G103="%",L103&lt;&gt;"AD",L103&lt;&gt;"MR"),"Error2","Ok")&amp;" "&amp;IF(AND(H103="%",M103&lt;&gt;"AD",M103&lt;&gt;"MR"),"Error3","Ok")&amp;" "&amp;IF(AND(I103="%",N103&lt;&gt;"AD",N103&lt;&gt;"MR"),"Error4","Ok"),"Ok Ok Ok Ok","Passed"),"Ok","")</f>
        <v>Passed</v>
      </c>
      <c r="X103" s="28" t="str">
        <f aca="false">IF(W103&lt;&gt;"Passed","--- Error ---",SUBSTITUTE(SUBSTITUTE(SUBSTITUTE(SUBSTITUTE(SUBSTITUTE(SUBSTITUTE(SUBSTITUTE(SUBSTITUTE(SUBSTITUTE(SUBSTITUTE(SUBSTITUTE(SUBSTITUTE(SUBSTITUTE(SUBSTITUTE(SUBSTITUTE(SUBSTITUTE(SUBSTITUTE(SUBSTITUTE($X$1, "&lt;mnemonic&gt;",""""&amp;B103&amp;""""&amp;REPT(" ",5-LEN(B103))), "&lt;argnr&gt;",D103), "&lt;type1&gt;",VLOOKUP(F103,BR:BZ,9,0)), "&lt;type2&gt;",VLOOKUP(G103,BR:BZ,9,0)), "&lt;type3&gt;",VLOOKUP(H103,BR:BZ,9,0)), "&lt;type4&gt;",VLOOKUP(I103,BR:BZ,9,0)), "&lt;mode1&gt;",VLOOKUP(K103, CB:CG,6,0)),"&lt;mode2&gt;",VLOOKUP(L103,CB:CG,6,0)),"&lt;mode3&gt;",VLOOKUP(M103,CB:CG,6,0)),"&lt;mode4&gt;",VLOOKUP(N103,CB:CG,6,0)), "."," "), "&lt;desc&gt;",R103), "&lt;size&gt;",AU103), "&lt;comma&gt;",IF(B104=""," ",",")),"&lt;off1&gt;",IF(AQ103&lt;&gt;"",AQ103,"0"&amp;REPT(" ",5+AQ$1-1))),"&lt;off2&gt;",IF(AR103&lt;&gt;"",AR103,"0"&amp;REPT(" ",5+AR$1-1))),"&lt;off3&gt;",IF(AS103&lt;&gt;"",AS103,"0"&amp;REPT(" ",5+AS$1-1))),"&lt;off4&gt;",IF(AT103&lt;&gt;"",AT103,"0"&amp;REPT(" ",5+AT$1-1))))</f>
        <v>{ "GEQi" ,3, ISIZ_IAAA , {CpuDataType::Boolean  ,CpuDataType::Integer  ,CpuDataType::Integer  ,(CpuDataType)0        }, {_AmdAddr,_AmdAddr,_AmdAddr,_AmdNull}, {AOFF_I,AOFF_IA,AOFF_IAA,0        } }, //Greater or equal (Integer)</v>
      </c>
      <c r="Y103" s="31" t="s">
        <v>28</v>
      </c>
      <c r="Z103" s="22" t="str">
        <f aca="false">IF(F103&lt;&gt;".",IF(K103="MR","R",VLOOKUP(F103,$BR:$BT,3,0)),"")</f>
        <v>B</v>
      </c>
      <c r="AA103" s="22" t="str">
        <f aca="false">IF(G103&lt;&gt;".",IF(L103="MR","R",VLOOKUP(G103,$BR:$BT,3,0)),"")</f>
        <v>I</v>
      </c>
      <c r="AB103" s="22" t="str">
        <f aca="false">IF(H103&lt;&gt;".",IF(M103="MR","R",VLOOKUP(H103,$BR:$BT,3,0)),"")</f>
        <v>I</v>
      </c>
      <c r="AC103" s="22" t="str">
        <f aca="false">IF(I103&lt;&gt;".",IF(N103="MR","R",VLOOKUP(I103,$BR:$BT,3,0)),"")</f>
        <v/>
      </c>
      <c r="AD103" s="22" t="str">
        <f aca="false">IF(F103&lt;&gt;".",VLOOKUP(K103,$CB:$CC,2,0),"")</f>
        <v>A</v>
      </c>
      <c r="AE103" s="22" t="str">
        <f aca="false">IF(G103&lt;&gt;".",VLOOKUP(L103,$CB:$CC,2,0),"")</f>
        <v>A</v>
      </c>
      <c r="AF103" s="22" t="str">
        <f aca="false">IF(H103&lt;&gt;".",VLOOKUP(M103,$CB:$CC,2,0),"")</f>
        <v>A</v>
      </c>
      <c r="AG103" s="22" t="str">
        <f aca="false">IF(I103&lt;&gt;".",VLOOKUP(N103,$CB:$CC,2,0),"")</f>
        <v/>
      </c>
      <c r="AH103" s="22" t="str">
        <f aca="false">IF(AD103&lt;&gt;"",IF(OR(AD103="A",AD103="I"),"SZA",VLOOKUP(Z103,$BT$3:$BU$16,2,0)),"")</f>
        <v>SZA</v>
      </c>
      <c r="AI103" s="22" t="str">
        <f aca="false">IF(AE103&lt;&gt;"",IF(OR(AE103="A",AE103="I"),"SZA",VLOOKUP(AA103,$BT$3:$BU$16,2,0)),"")</f>
        <v>SZA</v>
      </c>
      <c r="AJ103" s="22" t="str">
        <f aca="false">IF(AF103&lt;&gt;"",IF(OR(AF103="A",AF103="I"),"SZA",VLOOKUP(AB103,$BT$3:$BU$16,2,0)),"")</f>
        <v>SZA</v>
      </c>
      <c r="AK103" s="22" t="str">
        <f aca="false">IF(AG103&lt;&gt;"",IF(OR(AG103="A",AG103="I"),"SZA",VLOOKUP(AC103,$BT$3:$BU$16,2,0)),"")</f>
        <v/>
      </c>
      <c r="AL103" s="22" t="str">
        <f aca="false">IF(AD103&lt;&gt;"","I","")</f>
        <v>I</v>
      </c>
      <c r="AM103" s="22" t="str">
        <f aca="false">SUBSTITUTE(IF(AE103&lt;&gt;"",AL103&amp;"+"&amp;AH103,""),"+SZ","")</f>
        <v>IA</v>
      </c>
      <c r="AN103" s="22" t="str">
        <f aca="false">SUBSTITUTE(IF(AF103&lt;&gt;"",AM103&amp;"+"&amp;AI103,""),"+SZ","")</f>
        <v>IAA</v>
      </c>
      <c r="AO103" s="22" t="str">
        <f aca="false">SUBSTITUTE(IF(AG103&lt;&gt;"",AN103&amp;"+"&amp;AJ103,""),"+SZ","")</f>
        <v/>
      </c>
      <c r="AP103" s="22" t="str">
        <f aca="false">SUBSTITUTE("I"&amp;IF(AH103&lt;&gt;"","+"&amp;AH103,"")&amp;IF(AI103&lt;&gt;"","+"&amp;AI103,"")&amp;IF(AJ103&lt;&gt;"","+"&amp;AJ103,"")&amp;IF(AK103&lt;&gt;"","+"&amp;AK103,""),"+SZ","")</f>
        <v>IAAA</v>
      </c>
      <c r="AQ103" s="22" t="str">
        <f aca="false">IF(Z103&lt;&gt;"","AOFF_"&amp;AL103&amp;REPT(" ",AQ$1-LEN(AL103)),"")</f>
        <v>AOFF_I</v>
      </c>
      <c r="AR103" s="22" t="str">
        <f aca="false">IF(AA103&lt;&gt;"","AOFF_"&amp;AM103&amp;REPT(" ",AR$1-LEN(AM103)),"")</f>
        <v>AOFF_IA</v>
      </c>
      <c r="AS103" s="22" t="str">
        <f aca="false">IF(AB103&lt;&gt;"","AOFF_"&amp;AN103&amp;REPT(" ",AS$1-LEN(AN103)),"")</f>
        <v>AOFF_IAA</v>
      </c>
      <c r="AT103" s="22" t="str">
        <f aca="false">IF(AC103&lt;&gt;"","AOFF_"&amp;AO103&amp;REPT(" ",AT$1-LEN(AO103)),"")</f>
        <v/>
      </c>
      <c r="AU103" s="22" t="str">
        <f aca="false">"ISIZ_"&amp;AP103&amp;REPT(" ",$AU$1-LEN(AP103))</f>
        <v>ISIZ_IAAA </v>
      </c>
      <c r="AV103" s="26" t="n">
        <f aca="false">IF(Z103&lt;&gt;"",6,"")</f>
        <v>6</v>
      </c>
      <c r="AW103" s="26" t="n">
        <f aca="false">IF(AA103&lt;&gt;"",AV103+VLOOKUP(AH103,$BU$2:$BV$17,2,0),"")</f>
        <v>10</v>
      </c>
      <c r="AX103" s="26" t="n">
        <f aca="false">IF(AB103&lt;&gt;"",AW103+VLOOKUP(AI103,$BU$2:$BV$17,2,0),"")</f>
        <v>14</v>
      </c>
      <c r="AY103" s="26" t="str">
        <f aca="false">IF(AC103&lt;&gt;"",AX103+VLOOKUP(AJ103,$BU$2:$BV$17,2,0),"")</f>
        <v/>
      </c>
      <c r="AZ103" s="26" t="n">
        <f aca="false">6+IF(Z103&lt;&gt;"",VLOOKUP(AH103,$BU$2:$BV$17,2,0),0)+IF(AA103&lt;&gt;"",VLOOKUP(AI103,$BU$2:$BV$17,2,0),0)+IF(AB103&lt;&gt;"",VLOOKUP(AJ103,$BU$2:$BV$17,2,0),0)+IF(AC103&lt;&gt;"",VLOOKUP(AK103,$BU$2:$BV$17,2,0),0)</f>
        <v>18</v>
      </c>
      <c r="BA103" s="26" t="n">
        <f aca="false">IF(Z103&lt;&gt;"",10,"")</f>
        <v>10</v>
      </c>
      <c r="BB103" s="26" t="n">
        <f aca="false">IF(AA103&lt;&gt;"",BA103+VLOOKUP(AH103,$BU$2:$BW$17,3,0),"")</f>
        <v>18</v>
      </c>
      <c r="BC103" s="26" t="n">
        <f aca="false">IF(AB103&lt;&gt;"",BB103+VLOOKUP(AI103,$BU$2:$BW$17,3,0),"")</f>
        <v>26</v>
      </c>
      <c r="BD103" s="26" t="str">
        <f aca="false">IF(AC103&lt;&gt;"",BC103+VLOOKUP(AJ103,$BU$2:$BW$17,3,0),"")</f>
        <v/>
      </c>
      <c r="BE103" s="26" t="n">
        <f aca="false">10+IF(Z103&lt;&gt;"",VLOOKUP(AH103,$BU$2:$BW$17,3,0),0)+IF(AA103&lt;&gt;"",VLOOKUP(AI103,$BU$2:$BW$17,3,0),0)+IF(AB103&lt;&gt;"",VLOOKUP(AJ103,$BU$2:$BW$17,3,0),0)+IF(AC103&lt;&gt;"",VLOOKUP(AK103,$BU$2:$BW$17,3,0),0)</f>
        <v>34</v>
      </c>
      <c r="BF103" s="36" t="str">
        <f aca="false">IF(AV103&lt;&gt;"","#define "&amp;AQ103&amp;" "&amp;AV103&amp;"&lt;end&gt; ","")&amp;IF(AW103&lt;&gt;"","#define "&amp;AR103&amp;" "&amp;AW103&amp;"&lt;end&gt; ","")&amp;IF(AX103&lt;&gt;"","#define "&amp;AS103&amp;" "&amp;AX103&amp;"&lt;end&gt; ","")&amp;IF(AY103&lt;&gt;"","#define "&amp;AT103&amp;" "&amp;AY103&amp;"&lt;end&gt; ","")&amp;"#define "&amp;AU103&amp;" "&amp;AZ103&amp;"&lt;end&gt;"</f>
        <v>#define AOFF_I 6&lt;end&gt; #define AOFF_IA 10&lt;end&gt; #define AOFF_IAA 14&lt;end&gt; #define ISIZ_IAAA  18&lt;end&gt;</v>
      </c>
      <c r="BG103" s="36" t="str">
        <f aca="false">IF(BA103&lt;&gt;"","#define "&amp;AQ103&amp;" "&amp;BA103&amp;"&lt;end&gt; ","")&amp;IF(BB103&lt;&gt;"","#define "&amp;AR103&amp;" "&amp;BB103&amp;"&lt;end&gt; ","")&amp;IF(BC103&lt;&gt;"","#define "&amp;AS103&amp;" "&amp;BC103&amp;"&lt;end&gt; ","")&amp;IF(BD103&lt;&gt;"","#define "&amp;AT103&amp;" "&amp;BD103&amp;"&lt;end&gt; ","")&amp;"#define "&amp;AU103&amp;" "&amp;BE103&amp;"&lt;end&gt;"</f>
        <v>#define AOFF_I 10&lt;end&gt; #define AOFF_IA 18&lt;end&gt; #define AOFF_IAA 26&lt;end&gt; #define ISIZ_IAAA  34&lt;end&gt;</v>
      </c>
      <c r="BH103" s="22" t="str">
        <f aca="false">"INSTDECODE_"&amp;D103&amp;IF(D103&lt;&gt;0,"_"&amp;CONCATENATE(Z103,AA103,AB103,AC103)&amp;"_"&amp;CONCATENATE(AD103,AE103,AF103,AG103),"")</f>
        <v>INSTDECODE_3_BII_AAA</v>
      </c>
      <c r="BI103" s="22" t="n">
        <f aca="false">LEN(BH103)</f>
        <v>20</v>
      </c>
      <c r="BJ103" s="22" t="str">
        <f aca="false">IF(Z103&lt;&gt;"","DECODE_"&amp;VLOOKUP(AD103,$CC:$CD,2,0)&amp;"("&amp;BJ$2&amp;","&amp;IF(K103="MR","REF",VLOOKUP(F103,$BR:$BS,2,0))&amp;",Cpu"&amp;PROPER(IF(K103="MR","REF",VLOOKUP(F103,$BR:$BS,2,0)))&amp;","&amp;AQ103&amp;"); ", "")</f>
        <v>DECODE_ADR(1,BOL,CpuBol,AOFF_I); </v>
      </c>
      <c r="BK103" s="22" t="str">
        <f aca="false">IF(AA103&lt;&gt;"","DECODE_"&amp;VLOOKUP(AE103,$CC:$CD,2,0)&amp;"("&amp;BK$2&amp;","&amp;IF(L103="MR","REF",VLOOKUP(G103,$BR:$BS,2,0))&amp;",Cpu"&amp;PROPER(IF(L103="MR","REF",VLOOKUP(G103,$BR:$BS,2,0)))&amp;","&amp;AR103&amp;"); ", "")</f>
        <v>DECODE_ADR(2,INT,CpuInt,AOFF_IA); </v>
      </c>
      <c r="BL103" s="22" t="str">
        <f aca="false">IF(AB103&lt;&gt;"","DECODE_"&amp;VLOOKUP(AF103,$CC:$CD,2,0)&amp;"("&amp;BL$2&amp;","&amp;IF(M103="MR","REF",VLOOKUP(H103,$BR:$BS,2,0))&amp;",Cpu"&amp;PROPER(IF(M103="MR","REF",VLOOKUP(H103,$BR:$BS,2,0)))&amp;","&amp;AS103&amp;"); ", "")</f>
        <v>DECODE_ADR(3,INT,CpuInt,AOFF_IAA); </v>
      </c>
      <c r="BM103" s="22" t="str">
        <f aca="false">IF(AC103&lt;&gt;"","DECODE_"&amp;VLOOKUP(AG103,$CC:$CD,2,0)&amp;"("&amp;BM$2&amp;","&amp;IF(N103="MR","REF",VLOOKUP(I103,$BR:$BS,2,0))&amp;",Cpu"&amp;PROPER(IF(N103="MR","REF",VLOOKUP(I103,$BR:$BS,2,0)))&amp;","&amp;AT103&amp;"); ", "")</f>
        <v/>
      </c>
      <c r="BN103" s="22" t="str">
        <f aca="false">IF(ISERROR(VLOOKUP(BO103,BO$2:BO102,1,0))=0,"X","")</f>
        <v>X</v>
      </c>
      <c r="BO103" s="22" t="str">
        <f aca="false">SUBSTITUTE("#define "&amp;BH103&amp;REPT(" ",28-LEN(BH103))&amp;BJ103&amp;BK103&amp;BL103&amp;BM103,"%","D")</f>
        <v>#define INSTDECODE_3_BII_AAA        DECODE_ADR(1,BOL,CpuBol,AOFF_I); DECODE_ADR(2,INT,CpuInt,AOFF_IA); DECODE_ADR(3,INT,CpuInt,AOFF_IAA); </v>
      </c>
      <c r="BP103" s="22" t="str">
        <f aca="false">"#define "&amp;SUBSTITUTE(BH103,"INSTDECODE_",IF(P103="X","JMP_","")&amp;IF(Q103="X","CONST_","")&amp;"INSTEND_")&amp;IF(Q103="X",REPT(" ",20-LEN(BH103)),IF(P103="X",REPT(" ",22-LEN(BH103)),REPT(" ",26-LEN(BH103))))&amp;" "&amp;IF(P103="X","","IP+="&amp;TRIM(AU103)&amp;"; "&amp;REPT(" ",10-LEN(TRIM(AU103))))&amp;IF(Q103="X","CONST_INST_DISPATCH;","PROG_INST_DISPATCH;")</f>
        <v>#define INSTEND_3_BII_AAA       IP+=ISIZ_IAAA;  PROG_INST_DISPATCH;</v>
      </c>
      <c r="BQ103" s="22" t="str">
        <f aca="false">""</f>
        <v/>
      </c>
    </row>
    <row r="104" customFormat="false" ht="15.95" hidden="false" customHeight="true" outlineLevel="0" collapsed="false">
      <c r="A104" s="22" t="s">
        <v>583</v>
      </c>
      <c r="B104" s="22" t="s">
        <v>300</v>
      </c>
      <c r="C104" s="26" t="s">
        <v>29</v>
      </c>
      <c r="D104" s="27" t="n">
        <f aca="false">4-COUNTIF(F104:I104,".")</f>
        <v>3</v>
      </c>
      <c r="E104" s="27" t="str">
        <f aca="false">IF(ISERROR(SEARCH("Z",F104&amp;G104&amp;H104&amp;I104))=0,"X","-")</f>
        <v>-</v>
      </c>
      <c r="F104" s="26" t="s">
        <v>456</v>
      </c>
      <c r="G104" s="26" t="s">
        <v>474</v>
      </c>
      <c r="H104" s="26" t="s">
        <v>474</v>
      </c>
      <c r="I104" s="26" t="s">
        <v>28</v>
      </c>
      <c r="J104" s="27" t="str">
        <f aca="false">IF(OR(ISERROR(SEARCH(MID($J$2,1,1),F104&amp;G104&amp;H104&amp;I104))=0,ISERROR(SEARCH(MID($J$2,2,1),F104&amp;G104&amp;H104&amp;I104))=0),"X","-")</f>
        <v>-</v>
      </c>
      <c r="K104" s="26" t="s">
        <v>453</v>
      </c>
      <c r="L104" s="26" t="s">
        <v>453</v>
      </c>
      <c r="M104" s="26" t="s">
        <v>453</v>
      </c>
      <c r="N104" s="26" t="s">
        <v>28</v>
      </c>
      <c r="O104" s="28" t="str">
        <f aca="false">IF(OR(K104=$O$2,L104=$O$2,M104=$O$2,N104=$O$2),"X","-")</f>
        <v>-</v>
      </c>
      <c r="R104" s="22" t="s">
        <v>609</v>
      </c>
      <c r="S104" s="22" t="s">
        <v>9</v>
      </c>
      <c r="T104" s="22" t="s">
        <v>455</v>
      </c>
      <c r="U104" s="22" t="s">
        <v>455</v>
      </c>
      <c r="W104" s="30" t="str">
        <f aca="false">SUBSTITUTE(SUBSTITUTE(IF(AND(F104="%",K104&lt;&gt;"AD",K104&lt;&gt;"MR"),"Error1","Ok")&amp;" "&amp;IF(AND(G104="%",L104&lt;&gt;"AD",L104&lt;&gt;"MR"),"Error2","Ok")&amp;" "&amp;IF(AND(H104="%",M104&lt;&gt;"AD",M104&lt;&gt;"MR"),"Error3","Ok")&amp;" "&amp;IF(AND(I104="%",N104&lt;&gt;"AD",N104&lt;&gt;"MR"),"Error4","Ok"),"Ok Ok Ok Ok","Passed"),"Ok","")</f>
        <v>Passed</v>
      </c>
      <c r="X104" s="28" t="str">
        <f aca="false">IF(W104&lt;&gt;"Passed","--- Error ---",SUBSTITUTE(SUBSTITUTE(SUBSTITUTE(SUBSTITUTE(SUBSTITUTE(SUBSTITUTE(SUBSTITUTE(SUBSTITUTE(SUBSTITUTE(SUBSTITUTE(SUBSTITUTE(SUBSTITUTE(SUBSTITUTE(SUBSTITUTE(SUBSTITUTE(SUBSTITUTE(SUBSTITUTE(SUBSTITUTE($X$1, "&lt;mnemonic&gt;",""""&amp;B104&amp;""""&amp;REPT(" ",5-LEN(B104))), "&lt;argnr&gt;",D104), "&lt;type1&gt;",VLOOKUP(F104,BR:BZ,9,0)), "&lt;type2&gt;",VLOOKUP(G104,BR:BZ,9,0)), "&lt;type3&gt;",VLOOKUP(H104,BR:BZ,9,0)), "&lt;type4&gt;",VLOOKUP(I104,BR:BZ,9,0)), "&lt;mode1&gt;",VLOOKUP(K104, CB:CG,6,0)),"&lt;mode2&gt;",VLOOKUP(L104,CB:CG,6,0)),"&lt;mode3&gt;",VLOOKUP(M104,CB:CG,6,0)),"&lt;mode4&gt;",VLOOKUP(N104,CB:CG,6,0)), "."," "), "&lt;desc&gt;",R104), "&lt;size&gt;",AU104), "&lt;comma&gt;",IF(B105=""," ",",")),"&lt;off1&gt;",IF(AQ104&lt;&gt;"",AQ104,"0"&amp;REPT(" ",5+AQ$1-1))),"&lt;off2&gt;",IF(AR104&lt;&gt;"",AR104,"0"&amp;REPT(" ",5+AR$1-1))),"&lt;off3&gt;",IF(AS104&lt;&gt;"",AS104,"0"&amp;REPT(" ",5+AS$1-1))),"&lt;off4&gt;",IF(AT104&lt;&gt;"",AT104,"0"&amp;REPT(" ",5+AT$1-1))))</f>
        <v>{ "GEQl" ,3, ISIZ_IAAA , {CpuDataType::Boolean  ,CpuDataType::Long     ,CpuDataType::Long     ,(CpuDataType)0        }, {_AmdAddr,_AmdAddr,_AmdAddr,_AmdNull}, {AOFF_I,AOFF_IA,AOFF_IAA,0        } }, //Greater or equal (Long)</v>
      </c>
      <c r="Y104" s="31" t="s">
        <v>28</v>
      </c>
      <c r="Z104" s="22" t="str">
        <f aca="false">IF(F104&lt;&gt;".",IF(K104="MR","R",VLOOKUP(F104,$BR:$BT,3,0)),"")</f>
        <v>B</v>
      </c>
      <c r="AA104" s="22" t="str">
        <f aca="false">IF(G104&lt;&gt;".",IF(L104="MR","R",VLOOKUP(G104,$BR:$BT,3,0)),"")</f>
        <v>L</v>
      </c>
      <c r="AB104" s="22" t="str">
        <f aca="false">IF(H104&lt;&gt;".",IF(M104="MR","R",VLOOKUP(H104,$BR:$BT,3,0)),"")</f>
        <v>L</v>
      </c>
      <c r="AC104" s="22" t="str">
        <f aca="false">IF(I104&lt;&gt;".",IF(N104="MR","R",VLOOKUP(I104,$BR:$BT,3,0)),"")</f>
        <v/>
      </c>
      <c r="AD104" s="22" t="str">
        <f aca="false">IF(F104&lt;&gt;".",VLOOKUP(K104,$CB:$CC,2,0),"")</f>
        <v>A</v>
      </c>
      <c r="AE104" s="22" t="str">
        <f aca="false">IF(G104&lt;&gt;".",VLOOKUP(L104,$CB:$CC,2,0),"")</f>
        <v>A</v>
      </c>
      <c r="AF104" s="22" t="str">
        <f aca="false">IF(H104&lt;&gt;".",VLOOKUP(M104,$CB:$CC,2,0),"")</f>
        <v>A</v>
      </c>
      <c r="AG104" s="22" t="str">
        <f aca="false">IF(I104&lt;&gt;".",VLOOKUP(N104,$CB:$CC,2,0),"")</f>
        <v/>
      </c>
      <c r="AH104" s="22" t="str">
        <f aca="false">IF(AD104&lt;&gt;"",IF(OR(AD104="A",AD104="I"),"SZA",VLOOKUP(Z104,$BT$3:$BU$16,2,0)),"")</f>
        <v>SZA</v>
      </c>
      <c r="AI104" s="22" t="str">
        <f aca="false">IF(AE104&lt;&gt;"",IF(OR(AE104="A",AE104="I"),"SZA",VLOOKUP(AA104,$BT$3:$BU$16,2,0)),"")</f>
        <v>SZA</v>
      </c>
      <c r="AJ104" s="22" t="str">
        <f aca="false">IF(AF104&lt;&gt;"",IF(OR(AF104="A",AF104="I"),"SZA",VLOOKUP(AB104,$BT$3:$BU$16,2,0)),"")</f>
        <v>SZA</v>
      </c>
      <c r="AK104" s="22" t="str">
        <f aca="false">IF(AG104&lt;&gt;"",IF(OR(AG104="A",AG104="I"),"SZA",VLOOKUP(AC104,$BT$3:$BU$16,2,0)),"")</f>
        <v/>
      </c>
      <c r="AL104" s="22" t="str">
        <f aca="false">IF(AD104&lt;&gt;"","I","")</f>
        <v>I</v>
      </c>
      <c r="AM104" s="22" t="str">
        <f aca="false">SUBSTITUTE(IF(AE104&lt;&gt;"",AL104&amp;"+"&amp;AH104,""),"+SZ","")</f>
        <v>IA</v>
      </c>
      <c r="AN104" s="22" t="str">
        <f aca="false">SUBSTITUTE(IF(AF104&lt;&gt;"",AM104&amp;"+"&amp;AI104,""),"+SZ","")</f>
        <v>IAA</v>
      </c>
      <c r="AO104" s="22" t="str">
        <f aca="false">SUBSTITUTE(IF(AG104&lt;&gt;"",AN104&amp;"+"&amp;AJ104,""),"+SZ","")</f>
        <v/>
      </c>
      <c r="AP104" s="22" t="str">
        <f aca="false">SUBSTITUTE("I"&amp;IF(AH104&lt;&gt;"","+"&amp;AH104,"")&amp;IF(AI104&lt;&gt;"","+"&amp;AI104,"")&amp;IF(AJ104&lt;&gt;"","+"&amp;AJ104,"")&amp;IF(AK104&lt;&gt;"","+"&amp;AK104,""),"+SZ","")</f>
        <v>IAAA</v>
      </c>
      <c r="AQ104" s="22" t="str">
        <f aca="false">IF(Z104&lt;&gt;"","AOFF_"&amp;AL104&amp;REPT(" ",AQ$1-LEN(AL104)),"")</f>
        <v>AOFF_I</v>
      </c>
      <c r="AR104" s="22" t="str">
        <f aca="false">IF(AA104&lt;&gt;"","AOFF_"&amp;AM104&amp;REPT(" ",AR$1-LEN(AM104)),"")</f>
        <v>AOFF_IA</v>
      </c>
      <c r="AS104" s="22" t="str">
        <f aca="false">IF(AB104&lt;&gt;"","AOFF_"&amp;AN104&amp;REPT(" ",AS$1-LEN(AN104)),"")</f>
        <v>AOFF_IAA</v>
      </c>
      <c r="AT104" s="22" t="str">
        <f aca="false">IF(AC104&lt;&gt;"","AOFF_"&amp;AO104&amp;REPT(" ",AT$1-LEN(AO104)),"")</f>
        <v/>
      </c>
      <c r="AU104" s="22" t="str">
        <f aca="false">"ISIZ_"&amp;AP104&amp;REPT(" ",$AU$1-LEN(AP104))</f>
        <v>ISIZ_IAAA </v>
      </c>
      <c r="AV104" s="26" t="n">
        <f aca="false">IF(Z104&lt;&gt;"",6,"")</f>
        <v>6</v>
      </c>
      <c r="AW104" s="26" t="n">
        <f aca="false">IF(AA104&lt;&gt;"",AV104+VLOOKUP(AH104,$BU$2:$BV$17,2,0),"")</f>
        <v>10</v>
      </c>
      <c r="AX104" s="26" t="n">
        <f aca="false">IF(AB104&lt;&gt;"",AW104+VLOOKUP(AI104,$BU$2:$BV$17,2,0),"")</f>
        <v>14</v>
      </c>
      <c r="AY104" s="26" t="str">
        <f aca="false">IF(AC104&lt;&gt;"",AX104+VLOOKUP(AJ104,$BU$2:$BV$17,2,0),"")</f>
        <v/>
      </c>
      <c r="AZ104" s="26" t="n">
        <f aca="false">6+IF(Z104&lt;&gt;"",VLOOKUP(AH104,$BU$2:$BV$17,2,0),0)+IF(AA104&lt;&gt;"",VLOOKUP(AI104,$BU$2:$BV$17,2,0),0)+IF(AB104&lt;&gt;"",VLOOKUP(AJ104,$BU$2:$BV$17,2,0),0)+IF(AC104&lt;&gt;"",VLOOKUP(AK104,$BU$2:$BV$17,2,0),0)</f>
        <v>18</v>
      </c>
      <c r="BA104" s="26" t="n">
        <f aca="false">IF(Z104&lt;&gt;"",10,"")</f>
        <v>10</v>
      </c>
      <c r="BB104" s="26" t="n">
        <f aca="false">IF(AA104&lt;&gt;"",BA104+VLOOKUP(AH104,$BU$2:$BW$17,3,0),"")</f>
        <v>18</v>
      </c>
      <c r="BC104" s="26" t="n">
        <f aca="false">IF(AB104&lt;&gt;"",BB104+VLOOKUP(AI104,$BU$2:$BW$17,3,0),"")</f>
        <v>26</v>
      </c>
      <c r="BD104" s="26" t="str">
        <f aca="false">IF(AC104&lt;&gt;"",BC104+VLOOKUP(AJ104,$BU$2:$BW$17,3,0),"")</f>
        <v/>
      </c>
      <c r="BE104" s="26" t="n">
        <f aca="false">10+IF(Z104&lt;&gt;"",VLOOKUP(AH104,$BU$2:$BW$17,3,0),0)+IF(AA104&lt;&gt;"",VLOOKUP(AI104,$BU$2:$BW$17,3,0),0)+IF(AB104&lt;&gt;"",VLOOKUP(AJ104,$BU$2:$BW$17,3,0),0)+IF(AC104&lt;&gt;"",VLOOKUP(AK104,$BU$2:$BW$17,3,0),0)</f>
        <v>34</v>
      </c>
      <c r="BF104" s="36" t="str">
        <f aca="false">IF(AV104&lt;&gt;"","#define "&amp;AQ104&amp;" "&amp;AV104&amp;"&lt;end&gt; ","")&amp;IF(AW104&lt;&gt;"","#define "&amp;AR104&amp;" "&amp;AW104&amp;"&lt;end&gt; ","")&amp;IF(AX104&lt;&gt;"","#define "&amp;AS104&amp;" "&amp;AX104&amp;"&lt;end&gt; ","")&amp;IF(AY104&lt;&gt;"","#define "&amp;AT104&amp;" "&amp;AY104&amp;"&lt;end&gt; ","")&amp;"#define "&amp;AU104&amp;" "&amp;AZ104&amp;"&lt;end&gt;"</f>
        <v>#define AOFF_I 6&lt;end&gt; #define AOFF_IA 10&lt;end&gt; #define AOFF_IAA 14&lt;end&gt; #define ISIZ_IAAA  18&lt;end&gt;</v>
      </c>
      <c r="BG104" s="36" t="str">
        <f aca="false">IF(BA104&lt;&gt;"","#define "&amp;AQ104&amp;" "&amp;BA104&amp;"&lt;end&gt; ","")&amp;IF(BB104&lt;&gt;"","#define "&amp;AR104&amp;" "&amp;BB104&amp;"&lt;end&gt; ","")&amp;IF(BC104&lt;&gt;"","#define "&amp;AS104&amp;" "&amp;BC104&amp;"&lt;end&gt; ","")&amp;IF(BD104&lt;&gt;"","#define "&amp;AT104&amp;" "&amp;BD104&amp;"&lt;end&gt; ","")&amp;"#define "&amp;AU104&amp;" "&amp;BE104&amp;"&lt;end&gt;"</f>
        <v>#define AOFF_I 10&lt;end&gt; #define AOFF_IA 18&lt;end&gt; #define AOFF_IAA 26&lt;end&gt; #define ISIZ_IAAA  34&lt;end&gt;</v>
      </c>
      <c r="BH104" s="22" t="str">
        <f aca="false">"INSTDECODE_"&amp;D104&amp;IF(D104&lt;&gt;0,"_"&amp;CONCATENATE(Z104,AA104,AB104,AC104)&amp;"_"&amp;CONCATENATE(AD104,AE104,AF104,AG104),"")</f>
        <v>INSTDECODE_3_BLL_AAA</v>
      </c>
      <c r="BI104" s="22" t="n">
        <f aca="false">LEN(BH104)</f>
        <v>20</v>
      </c>
      <c r="BJ104" s="22" t="str">
        <f aca="false">IF(Z104&lt;&gt;"","DECODE_"&amp;VLOOKUP(AD104,$CC:$CD,2,0)&amp;"("&amp;BJ$2&amp;","&amp;IF(K104="MR","REF",VLOOKUP(F104,$BR:$BS,2,0))&amp;",Cpu"&amp;PROPER(IF(K104="MR","REF",VLOOKUP(F104,$BR:$BS,2,0)))&amp;","&amp;AQ104&amp;"); ", "")</f>
        <v>DECODE_ADR(1,BOL,CpuBol,AOFF_I); </v>
      </c>
      <c r="BK104" s="22" t="str">
        <f aca="false">IF(AA104&lt;&gt;"","DECODE_"&amp;VLOOKUP(AE104,$CC:$CD,2,0)&amp;"("&amp;BK$2&amp;","&amp;IF(L104="MR","REF",VLOOKUP(G104,$BR:$BS,2,0))&amp;",Cpu"&amp;PROPER(IF(L104="MR","REF",VLOOKUP(G104,$BR:$BS,2,0)))&amp;","&amp;AR104&amp;"); ", "")</f>
        <v>DECODE_ADR(2,LON,CpuLon,AOFF_IA); </v>
      </c>
      <c r="BL104" s="22" t="str">
        <f aca="false">IF(AB104&lt;&gt;"","DECODE_"&amp;VLOOKUP(AF104,$CC:$CD,2,0)&amp;"("&amp;BL$2&amp;","&amp;IF(M104="MR","REF",VLOOKUP(H104,$BR:$BS,2,0))&amp;",Cpu"&amp;PROPER(IF(M104="MR","REF",VLOOKUP(H104,$BR:$BS,2,0)))&amp;","&amp;AS104&amp;"); ", "")</f>
        <v>DECODE_ADR(3,LON,CpuLon,AOFF_IAA); </v>
      </c>
      <c r="BM104" s="22" t="str">
        <f aca="false">IF(AC104&lt;&gt;"","DECODE_"&amp;VLOOKUP(AG104,$CC:$CD,2,0)&amp;"("&amp;BM$2&amp;","&amp;IF(N104="MR","REF",VLOOKUP(I104,$BR:$BS,2,0))&amp;",Cpu"&amp;PROPER(IF(N104="MR","REF",VLOOKUP(I104,$BR:$BS,2,0)))&amp;","&amp;AT104&amp;"); ", "")</f>
        <v/>
      </c>
      <c r="BN104" s="22" t="str">
        <f aca="false">IF(ISERROR(VLOOKUP(BO104,BO$2:BO103,1,0))=0,"X","")</f>
        <v>X</v>
      </c>
      <c r="BO104" s="22" t="str">
        <f aca="false">SUBSTITUTE("#define "&amp;BH104&amp;REPT(" ",28-LEN(BH104))&amp;BJ104&amp;BK104&amp;BL104&amp;BM104,"%","D")</f>
        <v>#define INSTDECODE_3_BLL_AAA        DECODE_ADR(1,BOL,CpuBol,AOFF_I); DECODE_ADR(2,LON,CpuLon,AOFF_IA); DECODE_ADR(3,LON,CpuLon,AOFF_IAA); </v>
      </c>
      <c r="BP104" s="22" t="str">
        <f aca="false">"#define "&amp;SUBSTITUTE(BH104,"INSTDECODE_",IF(P104="X","JMP_","")&amp;IF(Q104="X","CONST_","")&amp;"INSTEND_")&amp;IF(Q104="X",REPT(" ",20-LEN(BH104)),IF(P104="X",REPT(" ",22-LEN(BH104)),REPT(" ",26-LEN(BH104))))&amp;" "&amp;IF(P104="X","","IP+="&amp;TRIM(AU104)&amp;"; "&amp;REPT(" ",10-LEN(TRIM(AU104))))&amp;IF(Q104="X","CONST_INST_DISPATCH;","PROG_INST_DISPATCH;")</f>
        <v>#define INSTEND_3_BLL_AAA       IP+=ISIZ_IAAA;  PROG_INST_DISPATCH;</v>
      </c>
      <c r="BQ104" s="22" t="str">
        <f aca="false">""</f>
        <v/>
      </c>
    </row>
    <row r="105" customFormat="false" ht="15.95" hidden="false" customHeight="true" outlineLevel="0" collapsed="false">
      <c r="A105" s="22" t="s">
        <v>583</v>
      </c>
      <c r="B105" s="22" t="s">
        <v>301</v>
      </c>
      <c r="C105" s="26" t="s">
        <v>29</v>
      </c>
      <c r="D105" s="27" t="n">
        <f aca="false">4-COUNTIF(F105:I105,".")</f>
        <v>3</v>
      </c>
      <c r="E105" s="27" t="str">
        <f aca="false">IF(ISERROR(SEARCH("Z",F105&amp;G105&amp;H105&amp;I105))=0,"X","-")</f>
        <v>-</v>
      </c>
      <c r="F105" s="26" t="s">
        <v>456</v>
      </c>
      <c r="G105" s="26" t="s">
        <v>478</v>
      </c>
      <c r="H105" s="26" t="s">
        <v>478</v>
      </c>
      <c r="I105" s="26" t="s">
        <v>28</v>
      </c>
      <c r="J105" s="27" t="str">
        <f aca="false">IF(OR(ISERROR(SEARCH(MID($J$2,1,1),F105&amp;G105&amp;H105&amp;I105))=0,ISERROR(SEARCH(MID($J$2,2,1),F105&amp;G105&amp;H105&amp;I105))=0),"X","-")</f>
        <v>-</v>
      </c>
      <c r="K105" s="26" t="s">
        <v>453</v>
      </c>
      <c r="L105" s="26" t="s">
        <v>453</v>
      </c>
      <c r="M105" s="26" t="s">
        <v>453</v>
      </c>
      <c r="N105" s="26" t="s">
        <v>28</v>
      </c>
      <c r="O105" s="28" t="str">
        <f aca="false">IF(OR(K105=$O$2,L105=$O$2,M105=$O$2,N105=$O$2),"X","-")</f>
        <v>-</v>
      </c>
      <c r="R105" s="22" t="s">
        <v>610</v>
      </c>
      <c r="S105" s="22" t="s">
        <v>9</v>
      </c>
      <c r="T105" s="22" t="s">
        <v>455</v>
      </c>
      <c r="U105" s="22" t="s">
        <v>455</v>
      </c>
      <c r="W105" s="30" t="str">
        <f aca="false">SUBSTITUTE(SUBSTITUTE(IF(AND(F105="%",K105&lt;&gt;"AD",K105&lt;&gt;"MR"),"Error1","Ok")&amp;" "&amp;IF(AND(G105="%",L105&lt;&gt;"AD",L105&lt;&gt;"MR"),"Error2","Ok")&amp;" "&amp;IF(AND(H105="%",M105&lt;&gt;"AD",M105&lt;&gt;"MR"),"Error3","Ok")&amp;" "&amp;IF(AND(I105="%",N105&lt;&gt;"AD",N105&lt;&gt;"MR"),"Error4","Ok"),"Ok Ok Ok Ok","Passed"),"Ok","")</f>
        <v>Passed</v>
      </c>
      <c r="X105" s="28" t="str">
        <f aca="false">IF(W105&lt;&gt;"Passed","--- Error ---",SUBSTITUTE(SUBSTITUTE(SUBSTITUTE(SUBSTITUTE(SUBSTITUTE(SUBSTITUTE(SUBSTITUTE(SUBSTITUTE(SUBSTITUTE(SUBSTITUTE(SUBSTITUTE(SUBSTITUTE(SUBSTITUTE(SUBSTITUTE(SUBSTITUTE(SUBSTITUTE(SUBSTITUTE(SUBSTITUTE($X$1, "&lt;mnemonic&gt;",""""&amp;B105&amp;""""&amp;REPT(" ",5-LEN(B105))), "&lt;argnr&gt;",D105), "&lt;type1&gt;",VLOOKUP(F105,BR:BZ,9,0)), "&lt;type2&gt;",VLOOKUP(G105,BR:BZ,9,0)), "&lt;type3&gt;",VLOOKUP(H105,BR:BZ,9,0)), "&lt;type4&gt;",VLOOKUP(I105,BR:BZ,9,0)), "&lt;mode1&gt;",VLOOKUP(K105, CB:CG,6,0)),"&lt;mode2&gt;",VLOOKUP(L105,CB:CG,6,0)),"&lt;mode3&gt;",VLOOKUP(M105,CB:CG,6,0)),"&lt;mode4&gt;",VLOOKUP(N105,CB:CG,6,0)), "."," "), "&lt;desc&gt;",R105), "&lt;size&gt;",AU105), "&lt;comma&gt;",IF(B106=""," ",",")),"&lt;off1&gt;",IF(AQ105&lt;&gt;"",AQ105,"0"&amp;REPT(" ",5+AQ$1-1))),"&lt;off2&gt;",IF(AR105&lt;&gt;"",AR105,"0"&amp;REPT(" ",5+AR$1-1))),"&lt;off3&gt;",IF(AS105&lt;&gt;"",AS105,"0"&amp;REPT(" ",5+AS$1-1))),"&lt;off4&gt;",IF(AT105&lt;&gt;"",AT105,"0"&amp;REPT(" ",5+AT$1-1))))</f>
        <v>{ "GEQf" ,3, ISIZ_IAAA , {CpuDataType::Boolean  ,CpuDataType::Float    ,CpuDataType::Float    ,(CpuDataType)0        }, {_AmdAddr,_AmdAddr,_AmdAddr,_AmdNull}, {AOFF_I,AOFF_IA,AOFF_IAA,0        } }, //Greater or equal (Float)</v>
      </c>
      <c r="Y105" s="31" t="s">
        <v>28</v>
      </c>
      <c r="Z105" s="22" t="str">
        <f aca="false">IF(F105&lt;&gt;".",IF(K105="MR","R",VLOOKUP(F105,$BR:$BT,3,0)),"")</f>
        <v>B</v>
      </c>
      <c r="AA105" s="22" t="str">
        <f aca="false">IF(G105&lt;&gt;".",IF(L105="MR","R",VLOOKUP(G105,$BR:$BT,3,0)),"")</f>
        <v>F</v>
      </c>
      <c r="AB105" s="22" t="str">
        <f aca="false">IF(H105&lt;&gt;".",IF(M105="MR","R",VLOOKUP(H105,$BR:$BT,3,0)),"")</f>
        <v>F</v>
      </c>
      <c r="AC105" s="22" t="str">
        <f aca="false">IF(I105&lt;&gt;".",IF(N105="MR","R",VLOOKUP(I105,$BR:$BT,3,0)),"")</f>
        <v/>
      </c>
      <c r="AD105" s="22" t="str">
        <f aca="false">IF(F105&lt;&gt;".",VLOOKUP(K105,$CB:$CC,2,0),"")</f>
        <v>A</v>
      </c>
      <c r="AE105" s="22" t="str">
        <f aca="false">IF(G105&lt;&gt;".",VLOOKUP(L105,$CB:$CC,2,0),"")</f>
        <v>A</v>
      </c>
      <c r="AF105" s="22" t="str">
        <f aca="false">IF(H105&lt;&gt;".",VLOOKUP(M105,$CB:$CC,2,0),"")</f>
        <v>A</v>
      </c>
      <c r="AG105" s="22" t="str">
        <f aca="false">IF(I105&lt;&gt;".",VLOOKUP(N105,$CB:$CC,2,0),"")</f>
        <v/>
      </c>
      <c r="AH105" s="22" t="str">
        <f aca="false">IF(AD105&lt;&gt;"",IF(OR(AD105="A",AD105="I"),"SZA",VLOOKUP(Z105,$BT$3:$BU$16,2,0)),"")</f>
        <v>SZA</v>
      </c>
      <c r="AI105" s="22" t="str">
        <f aca="false">IF(AE105&lt;&gt;"",IF(OR(AE105="A",AE105="I"),"SZA",VLOOKUP(AA105,$BT$3:$BU$16,2,0)),"")</f>
        <v>SZA</v>
      </c>
      <c r="AJ105" s="22" t="str">
        <f aca="false">IF(AF105&lt;&gt;"",IF(OR(AF105="A",AF105="I"),"SZA",VLOOKUP(AB105,$BT$3:$BU$16,2,0)),"")</f>
        <v>SZA</v>
      </c>
      <c r="AK105" s="22" t="str">
        <f aca="false">IF(AG105&lt;&gt;"",IF(OR(AG105="A",AG105="I"),"SZA",VLOOKUP(AC105,$BT$3:$BU$16,2,0)),"")</f>
        <v/>
      </c>
      <c r="AL105" s="22" t="str">
        <f aca="false">IF(AD105&lt;&gt;"","I","")</f>
        <v>I</v>
      </c>
      <c r="AM105" s="22" t="str">
        <f aca="false">SUBSTITUTE(IF(AE105&lt;&gt;"",AL105&amp;"+"&amp;AH105,""),"+SZ","")</f>
        <v>IA</v>
      </c>
      <c r="AN105" s="22" t="str">
        <f aca="false">SUBSTITUTE(IF(AF105&lt;&gt;"",AM105&amp;"+"&amp;AI105,""),"+SZ","")</f>
        <v>IAA</v>
      </c>
      <c r="AO105" s="22" t="str">
        <f aca="false">SUBSTITUTE(IF(AG105&lt;&gt;"",AN105&amp;"+"&amp;AJ105,""),"+SZ","")</f>
        <v/>
      </c>
      <c r="AP105" s="22" t="str">
        <f aca="false">SUBSTITUTE("I"&amp;IF(AH105&lt;&gt;"","+"&amp;AH105,"")&amp;IF(AI105&lt;&gt;"","+"&amp;AI105,"")&amp;IF(AJ105&lt;&gt;"","+"&amp;AJ105,"")&amp;IF(AK105&lt;&gt;"","+"&amp;AK105,""),"+SZ","")</f>
        <v>IAAA</v>
      </c>
      <c r="AQ105" s="22" t="str">
        <f aca="false">IF(Z105&lt;&gt;"","AOFF_"&amp;AL105&amp;REPT(" ",AQ$1-LEN(AL105)),"")</f>
        <v>AOFF_I</v>
      </c>
      <c r="AR105" s="22" t="str">
        <f aca="false">IF(AA105&lt;&gt;"","AOFF_"&amp;AM105&amp;REPT(" ",AR$1-LEN(AM105)),"")</f>
        <v>AOFF_IA</v>
      </c>
      <c r="AS105" s="22" t="str">
        <f aca="false">IF(AB105&lt;&gt;"","AOFF_"&amp;AN105&amp;REPT(" ",AS$1-LEN(AN105)),"")</f>
        <v>AOFF_IAA</v>
      </c>
      <c r="AT105" s="22" t="str">
        <f aca="false">IF(AC105&lt;&gt;"","AOFF_"&amp;AO105&amp;REPT(" ",AT$1-LEN(AO105)),"")</f>
        <v/>
      </c>
      <c r="AU105" s="22" t="str">
        <f aca="false">"ISIZ_"&amp;AP105&amp;REPT(" ",$AU$1-LEN(AP105))</f>
        <v>ISIZ_IAAA </v>
      </c>
      <c r="AV105" s="26" t="n">
        <f aca="false">IF(Z105&lt;&gt;"",6,"")</f>
        <v>6</v>
      </c>
      <c r="AW105" s="26" t="n">
        <f aca="false">IF(AA105&lt;&gt;"",AV105+VLOOKUP(AH105,$BU$2:$BV$17,2,0),"")</f>
        <v>10</v>
      </c>
      <c r="AX105" s="26" t="n">
        <f aca="false">IF(AB105&lt;&gt;"",AW105+VLOOKUP(AI105,$BU$2:$BV$17,2,0),"")</f>
        <v>14</v>
      </c>
      <c r="AY105" s="26" t="str">
        <f aca="false">IF(AC105&lt;&gt;"",AX105+VLOOKUP(AJ105,$BU$2:$BV$17,2,0),"")</f>
        <v/>
      </c>
      <c r="AZ105" s="26" t="n">
        <f aca="false">6+IF(Z105&lt;&gt;"",VLOOKUP(AH105,$BU$2:$BV$17,2,0),0)+IF(AA105&lt;&gt;"",VLOOKUP(AI105,$BU$2:$BV$17,2,0),0)+IF(AB105&lt;&gt;"",VLOOKUP(AJ105,$BU$2:$BV$17,2,0),0)+IF(AC105&lt;&gt;"",VLOOKUP(AK105,$BU$2:$BV$17,2,0),0)</f>
        <v>18</v>
      </c>
      <c r="BA105" s="26" t="n">
        <f aca="false">IF(Z105&lt;&gt;"",10,"")</f>
        <v>10</v>
      </c>
      <c r="BB105" s="26" t="n">
        <f aca="false">IF(AA105&lt;&gt;"",BA105+VLOOKUP(AH105,$BU$2:$BW$17,3,0),"")</f>
        <v>18</v>
      </c>
      <c r="BC105" s="26" t="n">
        <f aca="false">IF(AB105&lt;&gt;"",BB105+VLOOKUP(AI105,$BU$2:$BW$17,3,0),"")</f>
        <v>26</v>
      </c>
      <c r="BD105" s="26" t="str">
        <f aca="false">IF(AC105&lt;&gt;"",BC105+VLOOKUP(AJ105,$BU$2:$BW$17,3,0),"")</f>
        <v/>
      </c>
      <c r="BE105" s="26" t="n">
        <f aca="false">10+IF(Z105&lt;&gt;"",VLOOKUP(AH105,$BU$2:$BW$17,3,0),0)+IF(AA105&lt;&gt;"",VLOOKUP(AI105,$BU$2:$BW$17,3,0),0)+IF(AB105&lt;&gt;"",VLOOKUP(AJ105,$BU$2:$BW$17,3,0),0)+IF(AC105&lt;&gt;"",VLOOKUP(AK105,$BU$2:$BW$17,3,0),0)</f>
        <v>34</v>
      </c>
      <c r="BF105" s="36" t="str">
        <f aca="false">IF(AV105&lt;&gt;"","#define "&amp;AQ105&amp;" "&amp;AV105&amp;"&lt;end&gt; ","")&amp;IF(AW105&lt;&gt;"","#define "&amp;AR105&amp;" "&amp;AW105&amp;"&lt;end&gt; ","")&amp;IF(AX105&lt;&gt;"","#define "&amp;AS105&amp;" "&amp;AX105&amp;"&lt;end&gt; ","")&amp;IF(AY105&lt;&gt;"","#define "&amp;AT105&amp;" "&amp;AY105&amp;"&lt;end&gt; ","")&amp;"#define "&amp;AU105&amp;" "&amp;AZ105&amp;"&lt;end&gt;"</f>
        <v>#define AOFF_I 6&lt;end&gt; #define AOFF_IA 10&lt;end&gt; #define AOFF_IAA 14&lt;end&gt; #define ISIZ_IAAA  18&lt;end&gt;</v>
      </c>
      <c r="BG105" s="36" t="str">
        <f aca="false">IF(BA105&lt;&gt;"","#define "&amp;AQ105&amp;" "&amp;BA105&amp;"&lt;end&gt; ","")&amp;IF(BB105&lt;&gt;"","#define "&amp;AR105&amp;" "&amp;BB105&amp;"&lt;end&gt; ","")&amp;IF(BC105&lt;&gt;"","#define "&amp;AS105&amp;" "&amp;BC105&amp;"&lt;end&gt; ","")&amp;IF(BD105&lt;&gt;"","#define "&amp;AT105&amp;" "&amp;BD105&amp;"&lt;end&gt; ","")&amp;"#define "&amp;AU105&amp;" "&amp;BE105&amp;"&lt;end&gt;"</f>
        <v>#define AOFF_I 10&lt;end&gt; #define AOFF_IA 18&lt;end&gt; #define AOFF_IAA 26&lt;end&gt; #define ISIZ_IAAA  34&lt;end&gt;</v>
      </c>
      <c r="BH105" s="22" t="str">
        <f aca="false">"INSTDECODE_"&amp;D105&amp;IF(D105&lt;&gt;0,"_"&amp;CONCATENATE(Z105,AA105,AB105,AC105)&amp;"_"&amp;CONCATENATE(AD105,AE105,AF105,AG105),"")</f>
        <v>INSTDECODE_3_BFF_AAA</v>
      </c>
      <c r="BI105" s="22" t="n">
        <f aca="false">LEN(BH105)</f>
        <v>20</v>
      </c>
      <c r="BJ105" s="22" t="str">
        <f aca="false">IF(Z105&lt;&gt;"","DECODE_"&amp;VLOOKUP(AD105,$CC:$CD,2,0)&amp;"("&amp;BJ$2&amp;","&amp;IF(K105="MR","REF",VLOOKUP(F105,$BR:$BS,2,0))&amp;",Cpu"&amp;PROPER(IF(K105="MR","REF",VLOOKUP(F105,$BR:$BS,2,0)))&amp;","&amp;AQ105&amp;"); ", "")</f>
        <v>DECODE_ADR(1,BOL,CpuBol,AOFF_I); </v>
      </c>
      <c r="BK105" s="22" t="str">
        <f aca="false">IF(AA105&lt;&gt;"","DECODE_"&amp;VLOOKUP(AE105,$CC:$CD,2,0)&amp;"("&amp;BK$2&amp;","&amp;IF(L105="MR","REF",VLOOKUP(G105,$BR:$BS,2,0))&amp;",Cpu"&amp;PROPER(IF(L105="MR","REF",VLOOKUP(G105,$BR:$BS,2,0)))&amp;","&amp;AR105&amp;"); ", "")</f>
        <v>DECODE_ADR(2,FLO,CpuFlo,AOFF_IA); </v>
      </c>
      <c r="BL105" s="22" t="str">
        <f aca="false">IF(AB105&lt;&gt;"","DECODE_"&amp;VLOOKUP(AF105,$CC:$CD,2,0)&amp;"("&amp;BL$2&amp;","&amp;IF(M105="MR","REF",VLOOKUP(H105,$BR:$BS,2,0))&amp;",Cpu"&amp;PROPER(IF(M105="MR","REF",VLOOKUP(H105,$BR:$BS,2,0)))&amp;","&amp;AS105&amp;"); ", "")</f>
        <v>DECODE_ADR(3,FLO,CpuFlo,AOFF_IAA); </v>
      </c>
      <c r="BM105" s="22" t="str">
        <f aca="false">IF(AC105&lt;&gt;"","DECODE_"&amp;VLOOKUP(AG105,$CC:$CD,2,0)&amp;"("&amp;BM$2&amp;","&amp;IF(N105="MR","REF",VLOOKUP(I105,$BR:$BS,2,0))&amp;",Cpu"&amp;PROPER(IF(N105="MR","REF",VLOOKUP(I105,$BR:$BS,2,0)))&amp;","&amp;AT105&amp;"); ", "")</f>
        <v/>
      </c>
      <c r="BN105" s="22" t="str">
        <f aca="false">IF(ISERROR(VLOOKUP(BO105,BO$2:BO104,1,0))=0,"X","")</f>
        <v>X</v>
      </c>
      <c r="BO105" s="22" t="str">
        <f aca="false">SUBSTITUTE("#define "&amp;BH105&amp;REPT(" ",28-LEN(BH105))&amp;BJ105&amp;BK105&amp;BL105&amp;BM105,"%","D")</f>
        <v>#define INSTDECODE_3_BFF_AAA        DECODE_ADR(1,BOL,CpuBol,AOFF_I); DECODE_ADR(2,FLO,CpuFlo,AOFF_IA); DECODE_ADR(3,FLO,CpuFlo,AOFF_IAA); </v>
      </c>
      <c r="BP105" s="22" t="str">
        <f aca="false">"#define "&amp;SUBSTITUTE(BH105,"INSTDECODE_",IF(P105="X","JMP_","")&amp;IF(Q105="X","CONST_","")&amp;"INSTEND_")&amp;IF(Q105="X",REPT(" ",20-LEN(BH105)),IF(P105="X",REPT(" ",22-LEN(BH105)),REPT(" ",26-LEN(BH105))))&amp;" "&amp;IF(P105="X","","IP+="&amp;TRIM(AU105)&amp;"; "&amp;REPT(" ",10-LEN(TRIM(AU105))))&amp;IF(Q105="X","CONST_INST_DISPATCH;","PROG_INST_DISPATCH;")</f>
        <v>#define INSTEND_3_BFF_AAA       IP+=ISIZ_IAAA;  PROG_INST_DISPATCH;</v>
      </c>
      <c r="BQ105" s="22" t="str">
        <f aca="false">""</f>
        <v/>
      </c>
    </row>
    <row r="106" customFormat="false" ht="15.95" hidden="false" customHeight="true" outlineLevel="0" collapsed="false">
      <c r="A106" s="22" t="s">
        <v>583</v>
      </c>
      <c r="B106" s="22" t="s">
        <v>302</v>
      </c>
      <c r="C106" s="26" t="s">
        <v>29</v>
      </c>
      <c r="D106" s="27" t="n">
        <f aca="false">4-COUNTIF(F106:I106,".")</f>
        <v>3</v>
      </c>
      <c r="E106" s="27" t="str">
        <f aca="false">IF(ISERROR(SEARCH("Z",F106&amp;G106&amp;H106&amp;I106))=0,"X","-")</f>
        <v>-</v>
      </c>
      <c r="F106" s="26" t="s">
        <v>456</v>
      </c>
      <c r="G106" s="26" t="s">
        <v>486</v>
      </c>
      <c r="H106" s="26" t="s">
        <v>486</v>
      </c>
      <c r="I106" s="26" t="s">
        <v>28</v>
      </c>
      <c r="J106" s="27" t="str">
        <f aca="false">IF(OR(ISERROR(SEARCH(MID($J$2,1,1),F106&amp;G106&amp;H106&amp;I106))=0,ISERROR(SEARCH(MID($J$2,2,1),F106&amp;G106&amp;H106&amp;I106))=0),"X","-")</f>
        <v>-</v>
      </c>
      <c r="K106" s="26" t="s">
        <v>453</v>
      </c>
      <c r="L106" s="26" t="s">
        <v>453</v>
      </c>
      <c r="M106" s="26" t="s">
        <v>453</v>
      </c>
      <c r="N106" s="26" t="s">
        <v>28</v>
      </c>
      <c r="O106" s="28" t="str">
        <f aca="false">IF(OR(K106=$O$2,L106=$O$2,M106=$O$2,N106=$O$2),"X","-")</f>
        <v>-</v>
      </c>
      <c r="R106" s="22" t="s">
        <v>611</v>
      </c>
      <c r="S106" s="22" t="s">
        <v>9</v>
      </c>
      <c r="T106" s="22" t="s">
        <v>455</v>
      </c>
      <c r="U106" s="22" t="s">
        <v>455</v>
      </c>
      <c r="W106" s="30" t="str">
        <f aca="false">SUBSTITUTE(SUBSTITUTE(IF(AND(F106="%",K106&lt;&gt;"AD",K106&lt;&gt;"MR"),"Error1","Ok")&amp;" "&amp;IF(AND(G106="%",L106&lt;&gt;"AD",L106&lt;&gt;"MR"),"Error2","Ok")&amp;" "&amp;IF(AND(H106="%",M106&lt;&gt;"AD",M106&lt;&gt;"MR"),"Error3","Ok")&amp;" "&amp;IF(AND(I106="%",N106&lt;&gt;"AD",N106&lt;&gt;"MR"),"Error4","Ok"),"Ok Ok Ok Ok","Passed"),"Ok","")</f>
        <v>Passed</v>
      </c>
      <c r="X106" s="28" t="str">
        <f aca="false">IF(W106&lt;&gt;"Passed","--- Error ---",SUBSTITUTE(SUBSTITUTE(SUBSTITUTE(SUBSTITUTE(SUBSTITUTE(SUBSTITUTE(SUBSTITUTE(SUBSTITUTE(SUBSTITUTE(SUBSTITUTE(SUBSTITUTE(SUBSTITUTE(SUBSTITUTE(SUBSTITUTE(SUBSTITUTE(SUBSTITUTE(SUBSTITUTE(SUBSTITUTE($X$1, "&lt;mnemonic&gt;",""""&amp;B106&amp;""""&amp;REPT(" ",5-LEN(B106))), "&lt;argnr&gt;",D106), "&lt;type1&gt;",VLOOKUP(F106,BR:BZ,9,0)), "&lt;type2&gt;",VLOOKUP(G106,BR:BZ,9,0)), "&lt;type3&gt;",VLOOKUP(H106,BR:BZ,9,0)), "&lt;type4&gt;",VLOOKUP(I106,BR:BZ,9,0)), "&lt;mode1&gt;",VLOOKUP(K106, CB:CG,6,0)),"&lt;mode2&gt;",VLOOKUP(L106,CB:CG,6,0)),"&lt;mode3&gt;",VLOOKUP(M106,CB:CG,6,0)),"&lt;mode4&gt;",VLOOKUP(N106,CB:CG,6,0)), "."," "), "&lt;desc&gt;",R106), "&lt;size&gt;",AU106), "&lt;comma&gt;",IF(B107=""," ",",")),"&lt;off1&gt;",IF(AQ106&lt;&gt;"",AQ106,"0"&amp;REPT(" ",5+AQ$1-1))),"&lt;off2&gt;",IF(AR106&lt;&gt;"",AR106,"0"&amp;REPT(" ",5+AR$1-1))),"&lt;off3&gt;",IF(AS106&lt;&gt;"",AS106,"0"&amp;REPT(" ",5+AS$1-1))),"&lt;off4&gt;",IF(AT106&lt;&gt;"",AT106,"0"&amp;REPT(" ",5+AT$1-1))))</f>
        <v>{ "GEQs" ,3, ISIZ_IAAA , {CpuDataType::Boolean  ,CpuDataType::StrBlk   ,CpuDataType::StrBlk   ,(CpuDataType)0        }, {_AmdAddr,_AmdAddr,_AmdAddr,_AmdNull}, {AOFF_I,AOFF_IA,AOFF_IAA,0        } }, //Greater or equal (String)</v>
      </c>
      <c r="Y106" s="31" t="s">
        <v>28</v>
      </c>
      <c r="Z106" s="22" t="str">
        <f aca="false">IF(F106&lt;&gt;".",IF(K106="MR","R",VLOOKUP(F106,$BR:$BT,3,0)),"")</f>
        <v>B</v>
      </c>
      <c r="AA106" s="22" t="str">
        <f aca="false">IF(G106&lt;&gt;".",IF(L106="MR","R",VLOOKUP(G106,$BR:$BT,3,0)),"")</f>
        <v>M</v>
      </c>
      <c r="AB106" s="22" t="str">
        <f aca="false">IF(H106&lt;&gt;".",IF(M106="MR","R",VLOOKUP(H106,$BR:$BT,3,0)),"")</f>
        <v>M</v>
      </c>
      <c r="AC106" s="22" t="str">
        <f aca="false">IF(I106&lt;&gt;".",IF(N106="MR","R",VLOOKUP(I106,$BR:$BT,3,0)),"")</f>
        <v/>
      </c>
      <c r="AD106" s="22" t="str">
        <f aca="false">IF(F106&lt;&gt;".",VLOOKUP(K106,$CB:$CC,2,0),"")</f>
        <v>A</v>
      </c>
      <c r="AE106" s="22" t="str">
        <f aca="false">IF(G106&lt;&gt;".",VLOOKUP(L106,$CB:$CC,2,0),"")</f>
        <v>A</v>
      </c>
      <c r="AF106" s="22" t="str">
        <f aca="false">IF(H106&lt;&gt;".",VLOOKUP(M106,$CB:$CC,2,0),"")</f>
        <v>A</v>
      </c>
      <c r="AG106" s="22" t="str">
        <f aca="false">IF(I106&lt;&gt;".",VLOOKUP(N106,$CB:$CC,2,0),"")</f>
        <v/>
      </c>
      <c r="AH106" s="22" t="str">
        <f aca="false">IF(AD106&lt;&gt;"",IF(OR(AD106="A",AD106="I"),"SZA",VLOOKUP(Z106,$BT$3:$BU$16,2,0)),"")</f>
        <v>SZA</v>
      </c>
      <c r="AI106" s="22" t="str">
        <f aca="false">IF(AE106&lt;&gt;"",IF(OR(AE106="A",AE106="I"),"SZA",VLOOKUP(AA106,$BT$3:$BU$16,2,0)),"")</f>
        <v>SZA</v>
      </c>
      <c r="AJ106" s="22" t="str">
        <f aca="false">IF(AF106&lt;&gt;"",IF(OR(AF106="A",AF106="I"),"SZA",VLOOKUP(AB106,$BT$3:$BU$16,2,0)),"")</f>
        <v>SZA</v>
      </c>
      <c r="AK106" s="22" t="str">
        <f aca="false">IF(AG106&lt;&gt;"",IF(OR(AG106="A",AG106="I"),"SZA",VLOOKUP(AC106,$BT$3:$BU$16,2,0)),"")</f>
        <v/>
      </c>
      <c r="AL106" s="22" t="str">
        <f aca="false">IF(AD106&lt;&gt;"","I","")</f>
        <v>I</v>
      </c>
      <c r="AM106" s="22" t="str">
        <f aca="false">SUBSTITUTE(IF(AE106&lt;&gt;"",AL106&amp;"+"&amp;AH106,""),"+SZ","")</f>
        <v>IA</v>
      </c>
      <c r="AN106" s="22" t="str">
        <f aca="false">SUBSTITUTE(IF(AF106&lt;&gt;"",AM106&amp;"+"&amp;AI106,""),"+SZ","")</f>
        <v>IAA</v>
      </c>
      <c r="AO106" s="22" t="str">
        <f aca="false">SUBSTITUTE(IF(AG106&lt;&gt;"",AN106&amp;"+"&amp;AJ106,""),"+SZ","")</f>
        <v/>
      </c>
      <c r="AP106" s="22" t="str">
        <f aca="false">SUBSTITUTE("I"&amp;IF(AH106&lt;&gt;"","+"&amp;AH106,"")&amp;IF(AI106&lt;&gt;"","+"&amp;AI106,"")&amp;IF(AJ106&lt;&gt;"","+"&amp;AJ106,"")&amp;IF(AK106&lt;&gt;"","+"&amp;AK106,""),"+SZ","")</f>
        <v>IAAA</v>
      </c>
      <c r="AQ106" s="22" t="str">
        <f aca="false">IF(Z106&lt;&gt;"","AOFF_"&amp;AL106&amp;REPT(" ",AQ$1-LEN(AL106)),"")</f>
        <v>AOFF_I</v>
      </c>
      <c r="AR106" s="22" t="str">
        <f aca="false">IF(AA106&lt;&gt;"","AOFF_"&amp;AM106&amp;REPT(" ",AR$1-LEN(AM106)),"")</f>
        <v>AOFF_IA</v>
      </c>
      <c r="AS106" s="22" t="str">
        <f aca="false">IF(AB106&lt;&gt;"","AOFF_"&amp;AN106&amp;REPT(" ",AS$1-LEN(AN106)),"")</f>
        <v>AOFF_IAA</v>
      </c>
      <c r="AT106" s="22" t="str">
        <f aca="false">IF(AC106&lt;&gt;"","AOFF_"&amp;AO106&amp;REPT(" ",AT$1-LEN(AO106)),"")</f>
        <v/>
      </c>
      <c r="AU106" s="22" t="str">
        <f aca="false">"ISIZ_"&amp;AP106&amp;REPT(" ",$AU$1-LEN(AP106))</f>
        <v>ISIZ_IAAA </v>
      </c>
      <c r="AV106" s="26" t="n">
        <f aca="false">IF(Z106&lt;&gt;"",6,"")</f>
        <v>6</v>
      </c>
      <c r="AW106" s="26" t="n">
        <f aca="false">IF(AA106&lt;&gt;"",AV106+VLOOKUP(AH106,$BU$2:$BV$17,2,0),"")</f>
        <v>10</v>
      </c>
      <c r="AX106" s="26" t="n">
        <f aca="false">IF(AB106&lt;&gt;"",AW106+VLOOKUP(AI106,$BU$2:$BV$17,2,0),"")</f>
        <v>14</v>
      </c>
      <c r="AY106" s="26" t="str">
        <f aca="false">IF(AC106&lt;&gt;"",AX106+VLOOKUP(AJ106,$BU$2:$BV$17,2,0),"")</f>
        <v/>
      </c>
      <c r="AZ106" s="26" t="n">
        <f aca="false">6+IF(Z106&lt;&gt;"",VLOOKUP(AH106,$BU$2:$BV$17,2,0),0)+IF(AA106&lt;&gt;"",VLOOKUP(AI106,$BU$2:$BV$17,2,0),0)+IF(AB106&lt;&gt;"",VLOOKUP(AJ106,$BU$2:$BV$17,2,0),0)+IF(AC106&lt;&gt;"",VLOOKUP(AK106,$BU$2:$BV$17,2,0),0)</f>
        <v>18</v>
      </c>
      <c r="BA106" s="26" t="n">
        <f aca="false">IF(Z106&lt;&gt;"",10,"")</f>
        <v>10</v>
      </c>
      <c r="BB106" s="26" t="n">
        <f aca="false">IF(AA106&lt;&gt;"",BA106+VLOOKUP(AH106,$BU$2:$BW$17,3,0),"")</f>
        <v>18</v>
      </c>
      <c r="BC106" s="26" t="n">
        <f aca="false">IF(AB106&lt;&gt;"",BB106+VLOOKUP(AI106,$BU$2:$BW$17,3,0),"")</f>
        <v>26</v>
      </c>
      <c r="BD106" s="26" t="str">
        <f aca="false">IF(AC106&lt;&gt;"",BC106+VLOOKUP(AJ106,$BU$2:$BW$17,3,0),"")</f>
        <v/>
      </c>
      <c r="BE106" s="26" t="n">
        <f aca="false">10+IF(Z106&lt;&gt;"",VLOOKUP(AH106,$BU$2:$BW$17,3,0),0)+IF(AA106&lt;&gt;"",VLOOKUP(AI106,$BU$2:$BW$17,3,0),0)+IF(AB106&lt;&gt;"",VLOOKUP(AJ106,$BU$2:$BW$17,3,0),0)+IF(AC106&lt;&gt;"",VLOOKUP(AK106,$BU$2:$BW$17,3,0),0)</f>
        <v>34</v>
      </c>
      <c r="BF106" s="36" t="str">
        <f aca="false">IF(AV106&lt;&gt;"","#define "&amp;AQ106&amp;" "&amp;AV106&amp;"&lt;end&gt; ","")&amp;IF(AW106&lt;&gt;"","#define "&amp;AR106&amp;" "&amp;AW106&amp;"&lt;end&gt; ","")&amp;IF(AX106&lt;&gt;"","#define "&amp;AS106&amp;" "&amp;AX106&amp;"&lt;end&gt; ","")&amp;IF(AY106&lt;&gt;"","#define "&amp;AT106&amp;" "&amp;AY106&amp;"&lt;end&gt; ","")&amp;"#define "&amp;AU106&amp;" "&amp;AZ106&amp;"&lt;end&gt;"</f>
        <v>#define AOFF_I 6&lt;end&gt; #define AOFF_IA 10&lt;end&gt; #define AOFF_IAA 14&lt;end&gt; #define ISIZ_IAAA  18&lt;end&gt;</v>
      </c>
      <c r="BG106" s="36" t="str">
        <f aca="false">IF(BA106&lt;&gt;"","#define "&amp;AQ106&amp;" "&amp;BA106&amp;"&lt;end&gt; ","")&amp;IF(BB106&lt;&gt;"","#define "&amp;AR106&amp;" "&amp;BB106&amp;"&lt;end&gt; ","")&amp;IF(BC106&lt;&gt;"","#define "&amp;AS106&amp;" "&amp;BC106&amp;"&lt;end&gt; ","")&amp;IF(BD106&lt;&gt;"","#define "&amp;AT106&amp;" "&amp;BD106&amp;"&lt;end&gt; ","")&amp;"#define "&amp;AU106&amp;" "&amp;BE106&amp;"&lt;end&gt;"</f>
        <v>#define AOFF_I 10&lt;end&gt; #define AOFF_IA 18&lt;end&gt; #define AOFF_IAA 26&lt;end&gt; #define ISIZ_IAAA  34&lt;end&gt;</v>
      </c>
      <c r="BH106" s="22" t="str">
        <f aca="false">"INSTDECODE_"&amp;D106&amp;IF(D106&lt;&gt;0,"_"&amp;CONCATENATE(Z106,AA106,AB106,AC106)&amp;"_"&amp;CONCATENATE(AD106,AE106,AF106,AG106),"")</f>
        <v>INSTDECODE_3_BMM_AAA</v>
      </c>
      <c r="BI106" s="22" t="n">
        <f aca="false">LEN(BH106)</f>
        <v>20</v>
      </c>
      <c r="BJ106" s="22" t="str">
        <f aca="false">IF(Z106&lt;&gt;"","DECODE_"&amp;VLOOKUP(AD106,$CC:$CD,2,0)&amp;"("&amp;BJ$2&amp;","&amp;IF(K106="MR","REF",VLOOKUP(F106,$BR:$BS,2,0))&amp;",Cpu"&amp;PROPER(IF(K106="MR","REF",VLOOKUP(F106,$BR:$BS,2,0)))&amp;","&amp;AQ106&amp;"); ", "")</f>
        <v>DECODE_ADR(1,BOL,CpuBol,AOFF_I); </v>
      </c>
      <c r="BK106" s="22" t="str">
        <f aca="false">IF(AA106&lt;&gt;"","DECODE_"&amp;VLOOKUP(AE106,$CC:$CD,2,0)&amp;"("&amp;BK$2&amp;","&amp;IF(L106="MR","REF",VLOOKUP(G106,$BR:$BS,2,0))&amp;",Cpu"&amp;PROPER(IF(L106="MR","REF",VLOOKUP(G106,$BR:$BS,2,0)))&amp;","&amp;AR106&amp;"); ", "")</f>
        <v>DECODE_ADR(2,MBL,CpuMbl,AOFF_IA); </v>
      </c>
      <c r="BL106" s="22" t="str">
        <f aca="false">IF(AB106&lt;&gt;"","DECODE_"&amp;VLOOKUP(AF106,$CC:$CD,2,0)&amp;"("&amp;BL$2&amp;","&amp;IF(M106="MR","REF",VLOOKUP(H106,$BR:$BS,2,0))&amp;",Cpu"&amp;PROPER(IF(M106="MR","REF",VLOOKUP(H106,$BR:$BS,2,0)))&amp;","&amp;AS106&amp;"); ", "")</f>
        <v>DECODE_ADR(3,MBL,CpuMbl,AOFF_IAA); </v>
      </c>
      <c r="BM106" s="22" t="str">
        <f aca="false">IF(AC106&lt;&gt;"","DECODE_"&amp;VLOOKUP(AG106,$CC:$CD,2,0)&amp;"("&amp;BM$2&amp;","&amp;IF(N106="MR","REF",VLOOKUP(I106,$BR:$BS,2,0))&amp;",Cpu"&amp;PROPER(IF(N106="MR","REF",VLOOKUP(I106,$BR:$BS,2,0)))&amp;","&amp;AT106&amp;"); ", "")</f>
        <v/>
      </c>
      <c r="BN106" s="22" t="str">
        <f aca="false">IF(ISERROR(VLOOKUP(BO106,BO$2:BO105,1,0))=0,"X","")</f>
        <v>X</v>
      </c>
      <c r="BO106" s="22" t="str">
        <f aca="false">SUBSTITUTE("#define "&amp;BH106&amp;REPT(" ",28-LEN(BH106))&amp;BJ106&amp;BK106&amp;BL106&amp;BM106,"%","D")</f>
        <v>#define INSTDECODE_3_BMM_AAA        DECODE_ADR(1,BOL,CpuBol,AOFF_I); DECODE_ADR(2,MBL,CpuMbl,AOFF_IA); DECODE_ADR(3,MBL,CpuMbl,AOFF_IAA); </v>
      </c>
      <c r="BP106" s="22" t="str">
        <f aca="false">"#define "&amp;SUBSTITUTE(BH106,"INSTDECODE_",IF(P106="X","JMP_","")&amp;IF(Q106="X","CONST_","")&amp;"INSTEND_")&amp;IF(Q106="X",REPT(" ",20-LEN(BH106)),IF(P106="X",REPT(" ",22-LEN(BH106)),REPT(" ",26-LEN(BH106))))&amp;" "&amp;IF(P106="X","","IP+="&amp;TRIM(AU106)&amp;"; "&amp;REPT(" ",10-LEN(TRIM(AU106))))&amp;IF(Q106="X","CONST_INST_DISPATCH;","PROG_INST_DISPATCH;")</f>
        <v>#define INSTEND_3_BMM_AAA       IP+=ISIZ_IAAA;  PROG_INST_DISPATCH;</v>
      </c>
      <c r="BQ106" s="22" t="str">
        <f aca="false">""</f>
        <v/>
      </c>
    </row>
    <row r="107" customFormat="false" ht="15.95" hidden="false" customHeight="true" outlineLevel="0" collapsed="false">
      <c r="A107" s="22" t="s">
        <v>583</v>
      </c>
      <c r="B107" s="22" t="s">
        <v>305</v>
      </c>
      <c r="C107" s="26" t="s">
        <v>29</v>
      </c>
      <c r="D107" s="27" t="n">
        <f aca="false">4-COUNTIF(F107:I107,".")</f>
        <v>3</v>
      </c>
      <c r="E107" s="27" t="str">
        <f aca="false">IF(ISERROR(SEARCH("Z",F107&amp;G107&amp;H107&amp;I107))=0,"X","-")</f>
        <v>-</v>
      </c>
      <c r="F107" s="26" t="s">
        <v>456</v>
      </c>
      <c r="G107" s="26" t="s">
        <v>456</v>
      </c>
      <c r="H107" s="26" t="s">
        <v>456</v>
      </c>
      <c r="I107" s="26" t="s">
        <v>28</v>
      </c>
      <c r="J107" s="27" t="str">
        <f aca="false">IF(OR(ISERROR(SEARCH(MID($J$2,1,1),F107&amp;G107&amp;H107&amp;I107))=0,ISERROR(SEARCH(MID($J$2,2,1),F107&amp;G107&amp;H107&amp;I107))=0),"X","-")</f>
        <v>-</v>
      </c>
      <c r="K107" s="26" t="s">
        <v>453</v>
      </c>
      <c r="L107" s="26" t="s">
        <v>453</v>
      </c>
      <c r="M107" s="26" t="s">
        <v>453</v>
      </c>
      <c r="N107" s="26" t="s">
        <v>28</v>
      </c>
      <c r="O107" s="28" t="str">
        <f aca="false">IF(OR(K107=$O$2,L107=$O$2,M107=$O$2,N107=$O$2),"X","-")</f>
        <v>-</v>
      </c>
      <c r="R107" s="22" t="s">
        <v>612</v>
      </c>
      <c r="S107" s="22" t="s">
        <v>9</v>
      </c>
      <c r="T107" s="22" t="s">
        <v>455</v>
      </c>
      <c r="U107" s="22" t="s">
        <v>455</v>
      </c>
      <c r="W107" s="30" t="str">
        <f aca="false">SUBSTITUTE(SUBSTITUTE(IF(AND(F107="%",K107&lt;&gt;"AD",K107&lt;&gt;"MR"),"Error1","Ok")&amp;" "&amp;IF(AND(G107="%",L107&lt;&gt;"AD",L107&lt;&gt;"MR"),"Error2","Ok")&amp;" "&amp;IF(AND(H107="%",M107&lt;&gt;"AD",M107&lt;&gt;"MR"),"Error3","Ok")&amp;" "&amp;IF(AND(I107="%",N107&lt;&gt;"AD",N107&lt;&gt;"MR"),"Error4","Ok"),"Ok Ok Ok Ok","Passed"),"Ok","")</f>
        <v>Passed</v>
      </c>
      <c r="X107" s="28" t="str">
        <f aca="false">IF(W107&lt;&gt;"Passed","--- Error ---",SUBSTITUTE(SUBSTITUTE(SUBSTITUTE(SUBSTITUTE(SUBSTITUTE(SUBSTITUTE(SUBSTITUTE(SUBSTITUTE(SUBSTITUTE(SUBSTITUTE(SUBSTITUTE(SUBSTITUTE(SUBSTITUTE(SUBSTITUTE(SUBSTITUTE(SUBSTITUTE(SUBSTITUTE(SUBSTITUTE($X$1, "&lt;mnemonic&gt;",""""&amp;B107&amp;""""&amp;REPT(" ",5-LEN(B107))), "&lt;argnr&gt;",D107), "&lt;type1&gt;",VLOOKUP(F107,BR:BZ,9,0)), "&lt;type2&gt;",VLOOKUP(G107,BR:BZ,9,0)), "&lt;type3&gt;",VLOOKUP(H107,BR:BZ,9,0)), "&lt;type4&gt;",VLOOKUP(I107,BR:BZ,9,0)), "&lt;mode1&gt;",VLOOKUP(K107, CB:CG,6,0)),"&lt;mode2&gt;",VLOOKUP(L107,CB:CG,6,0)),"&lt;mode3&gt;",VLOOKUP(M107,CB:CG,6,0)),"&lt;mode4&gt;",VLOOKUP(N107,CB:CG,6,0)), "."," "), "&lt;desc&gt;",R107), "&lt;size&gt;",AU107), "&lt;comma&gt;",IF(B108=""," ",",")),"&lt;off1&gt;",IF(AQ107&lt;&gt;"",AQ107,"0"&amp;REPT(" ",5+AQ$1-1))),"&lt;off2&gt;",IF(AR107&lt;&gt;"",AR107,"0"&amp;REPT(" ",5+AR$1-1))),"&lt;off3&gt;",IF(AS107&lt;&gt;"",AS107,"0"&amp;REPT(" ",5+AS$1-1))),"&lt;off4&gt;",IF(AT107&lt;&gt;"",AT107,"0"&amp;REPT(" ",5+AT$1-1))))</f>
        <v>{ "EQUb" ,3, ISIZ_IAAA , {CpuDataType::Boolean  ,CpuDataType::Boolean  ,CpuDataType::Boolean  ,(CpuDataType)0        }, {_AmdAddr,_AmdAddr,_AmdAddr,_AmdNull}, {AOFF_I,AOFF_IA,AOFF_IAA,0        } }, //Equal (Boolean)</v>
      </c>
      <c r="Y107" s="31" t="s">
        <v>28</v>
      </c>
      <c r="Z107" s="22" t="str">
        <f aca="false">IF(F107&lt;&gt;".",IF(K107="MR","R",VLOOKUP(F107,$BR:$BT,3,0)),"")</f>
        <v>B</v>
      </c>
      <c r="AA107" s="22" t="str">
        <f aca="false">IF(G107&lt;&gt;".",IF(L107="MR","R",VLOOKUP(G107,$BR:$BT,3,0)),"")</f>
        <v>B</v>
      </c>
      <c r="AB107" s="22" t="str">
        <f aca="false">IF(H107&lt;&gt;".",IF(M107="MR","R",VLOOKUP(H107,$BR:$BT,3,0)),"")</f>
        <v>B</v>
      </c>
      <c r="AC107" s="22" t="str">
        <f aca="false">IF(I107&lt;&gt;".",IF(N107="MR","R",VLOOKUP(I107,$BR:$BT,3,0)),"")</f>
        <v/>
      </c>
      <c r="AD107" s="22" t="str">
        <f aca="false">IF(F107&lt;&gt;".",VLOOKUP(K107,$CB:$CC,2,0),"")</f>
        <v>A</v>
      </c>
      <c r="AE107" s="22" t="str">
        <f aca="false">IF(G107&lt;&gt;".",VLOOKUP(L107,$CB:$CC,2,0),"")</f>
        <v>A</v>
      </c>
      <c r="AF107" s="22" t="str">
        <f aca="false">IF(H107&lt;&gt;".",VLOOKUP(M107,$CB:$CC,2,0),"")</f>
        <v>A</v>
      </c>
      <c r="AG107" s="22" t="str">
        <f aca="false">IF(I107&lt;&gt;".",VLOOKUP(N107,$CB:$CC,2,0),"")</f>
        <v/>
      </c>
      <c r="AH107" s="22" t="str">
        <f aca="false">IF(AD107&lt;&gt;"",IF(OR(AD107="A",AD107="I"),"SZA",VLOOKUP(Z107,$BT$3:$BU$16,2,0)),"")</f>
        <v>SZA</v>
      </c>
      <c r="AI107" s="22" t="str">
        <f aca="false">IF(AE107&lt;&gt;"",IF(OR(AE107="A",AE107="I"),"SZA",VLOOKUP(AA107,$BT$3:$BU$16,2,0)),"")</f>
        <v>SZA</v>
      </c>
      <c r="AJ107" s="22" t="str">
        <f aca="false">IF(AF107&lt;&gt;"",IF(OR(AF107="A",AF107="I"),"SZA",VLOOKUP(AB107,$BT$3:$BU$16,2,0)),"")</f>
        <v>SZA</v>
      </c>
      <c r="AK107" s="22" t="str">
        <f aca="false">IF(AG107&lt;&gt;"",IF(OR(AG107="A",AG107="I"),"SZA",VLOOKUP(AC107,$BT$3:$BU$16,2,0)),"")</f>
        <v/>
      </c>
      <c r="AL107" s="22" t="str">
        <f aca="false">IF(AD107&lt;&gt;"","I","")</f>
        <v>I</v>
      </c>
      <c r="AM107" s="22" t="str">
        <f aca="false">SUBSTITUTE(IF(AE107&lt;&gt;"",AL107&amp;"+"&amp;AH107,""),"+SZ","")</f>
        <v>IA</v>
      </c>
      <c r="AN107" s="22" t="str">
        <f aca="false">SUBSTITUTE(IF(AF107&lt;&gt;"",AM107&amp;"+"&amp;AI107,""),"+SZ","")</f>
        <v>IAA</v>
      </c>
      <c r="AO107" s="22" t="str">
        <f aca="false">SUBSTITUTE(IF(AG107&lt;&gt;"",AN107&amp;"+"&amp;AJ107,""),"+SZ","")</f>
        <v/>
      </c>
      <c r="AP107" s="22" t="str">
        <f aca="false">SUBSTITUTE("I"&amp;IF(AH107&lt;&gt;"","+"&amp;AH107,"")&amp;IF(AI107&lt;&gt;"","+"&amp;AI107,"")&amp;IF(AJ107&lt;&gt;"","+"&amp;AJ107,"")&amp;IF(AK107&lt;&gt;"","+"&amp;AK107,""),"+SZ","")</f>
        <v>IAAA</v>
      </c>
      <c r="AQ107" s="22" t="str">
        <f aca="false">IF(Z107&lt;&gt;"","AOFF_"&amp;AL107&amp;REPT(" ",AQ$1-LEN(AL107)),"")</f>
        <v>AOFF_I</v>
      </c>
      <c r="AR107" s="22" t="str">
        <f aca="false">IF(AA107&lt;&gt;"","AOFF_"&amp;AM107&amp;REPT(" ",AR$1-LEN(AM107)),"")</f>
        <v>AOFF_IA</v>
      </c>
      <c r="AS107" s="22" t="str">
        <f aca="false">IF(AB107&lt;&gt;"","AOFF_"&amp;AN107&amp;REPT(" ",AS$1-LEN(AN107)),"")</f>
        <v>AOFF_IAA</v>
      </c>
      <c r="AT107" s="22" t="str">
        <f aca="false">IF(AC107&lt;&gt;"","AOFF_"&amp;AO107&amp;REPT(" ",AT$1-LEN(AO107)),"")</f>
        <v/>
      </c>
      <c r="AU107" s="22" t="str">
        <f aca="false">"ISIZ_"&amp;AP107&amp;REPT(" ",$AU$1-LEN(AP107))</f>
        <v>ISIZ_IAAA </v>
      </c>
      <c r="AV107" s="26" t="n">
        <f aca="false">IF(Z107&lt;&gt;"",6,"")</f>
        <v>6</v>
      </c>
      <c r="AW107" s="26" t="n">
        <f aca="false">IF(AA107&lt;&gt;"",AV107+VLOOKUP(AH107,$BU$2:$BV$17,2,0),"")</f>
        <v>10</v>
      </c>
      <c r="AX107" s="26" t="n">
        <f aca="false">IF(AB107&lt;&gt;"",AW107+VLOOKUP(AI107,$BU$2:$BV$17,2,0),"")</f>
        <v>14</v>
      </c>
      <c r="AY107" s="26" t="str">
        <f aca="false">IF(AC107&lt;&gt;"",AX107+VLOOKUP(AJ107,$BU$2:$BV$17,2,0),"")</f>
        <v/>
      </c>
      <c r="AZ107" s="26" t="n">
        <f aca="false">6+IF(Z107&lt;&gt;"",VLOOKUP(AH107,$BU$2:$BV$17,2,0),0)+IF(AA107&lt;&gt;"",VLOOKUP(AI107,$BU$2:$BV$17,2,0),0)+IF(AB107&lt;&gt;"",VLOOKUP(AJ107,$BU$2:$BV$17,2,0),0)+IF(AC107&lt;&gt;"",VLOOKUP(AK107,$BU$2:$BV$17,2,0),0)</f>
        <v>18</v>
      </c>
      <c r="BA107" s="26" t="n">
        <f aca="false">IF(Z107&lt;&gt;"",10,"")</f>
        <v>10</v>
      </c>
      <c r="BB107" s="26" t="n">
        <f aca="false">IF(AA107&lt;&gt;"",BA107+VLOOKUP(AH107,$BU$2:$BW$17,3,0),"")</f>
        <v>18</v>
      </c>
      <c r="BC107" s="26" t="n">
        <f aca="false">IF(AB107&lt;&gt;"",BB107+VLOOKUP(AI107,$BU$2:$BW$17,3,0),"")</f>
        <v>26</v>
      </c>
      <c r="BD107" s="26" t="str">
        <f aca="false">IF(AC107&lt;&gt;"",BC107+VLOOKUP(AJ107,$BU$2:$BW$17,3,0),"")</f>
        <v/>
      </c>
      <c r="BE107" s="26" t="n">
        <f aca="false">10+IF(Z107&lt;&gt;"",VLOOKUP(AH107,$BU$2:$BW$17,3,0),0)+IF(AA107&lt;&gt;"",VLOOKUP(AI107,$BU$2:$BW$17,3,0),0)+IF(AB107&lt;&gt;"",VLOOKUP(AJ107,$BU$2:$BW$17,3,0),0)+IF(AC107&lt;&gt;"",VLOOKUP(AK107,$BU$2:$BW$17,3,0),0)</f>
        <v>34</v>
      </c>
      <c r="BF107" s="36" t="str">
        <f aca="false">IF(AV107&lt;&gt;"","#define "&amp;AQ107&amp;" "&amp;AV107&amp;"&lt;end&gt; ","")&amp;IF(AW107&lt;&gt;"","#define "&amp;AR107&amp;" "&amp;AW107&amp;"&lt;end&gt; ","")&amp;IF(AX107&lt;&gt;"","#define "&amp;AS107&amp;" "&amp;AX107&amp;"&lt;end&gt; ","")&amp;IF(AY107&lt;&gt;"","#define "&amp;AT107&amp;" "&amp;AY107&amp;"&lt;end&gt; ","")&amp;"#define "&amp;AU107&amp;" "&amp;AZ107&amp;"&lt;end&gt;"</f>
        <v>#define AOFF_I 6&lt;end&gt; #define AOFF_IA 10&lt;end&gt; #define AOFF_IAA 14&lt;end&gt; #define ISIZ_IAAA  18&lt;end&gt;</v>
      </c>
      <c r="BG107" s="36" t="str">
        <f aca="false">IF(BA107&lt;&gt;"","#define "&amp;AQ107&amp;" "&amp;BA107&amp;"&lt;end&gt; ","")&amp;IF(BB107&lt;&gt;"","#define "&amp;AR107&amp;" "&amp;BB107&amp;"&lt;end&gt; ","")&amp;IF(BC107&lt;&gt;"","#define "&amp;AS107&amp;" "&amp;BC107&amp;"&lt;end&gt; ","")&amp;IF(BD107&lt;&gt;"","#define "&amp;AT107&amp;" "&amp;BD107&amp;"&lt;end&gt; ","")&amp;"#define "&amp;AU107&amp;" "&amp;BE107&amp;"&lt;end&gt;"</f>
        <v>#define AOFF_I 10&lt;end&gt; #define AOFF_IA 18&lt;end&gt; #define AOFF_IAA 26&lt;end&gt; #define ISIZ_IAAA  34&lt;end&gt;</v>
      </c>
      <c r="BH107" s="22" t="str">
        <f aca="false">"INSTDECODE_"&amp;D107&amp;IF(D107&lt;&gt;0,"_"&amp;CONCATENATE(Z107,AA107,AB107,AC107)&amp;"_"&amp;CONCATENATE(AD107,AE107,AF107,AG107),"")</f>
        <v>INSTDECODE_3_BBB_AAA</v>
      </c>
      <c r="BI107" s="22" t="n">
        <f aca="false">LEN(BH107)</f>
        <v>20</v>
      </c>
      <c r="BJ107" s="22" t="str">
        <f aca="false">IF(Z107&lt;&gt;"","DECODE_"&amp;VLOOKUP(AD107,$CC:$CD,2,0)&amp;"("&amp;BJ$2&amp;","&amp;IF(K107="MR","REF",VLOOKUP(F107,$BR:$BS,2,0))&amp;",Cpu"&amp;PROPER(IF(K107="MR","REF",VLOOKUP(F107,$BR:$BS,2,0)))&amp;","&amp;AQ107&amp;"); ", "")</f>
        <v>DECODE_ADR(1,BOL,CpuBol,AOFF_I); </v>
      </c>
      <c r="BK107" s="22" t="str">
        <f aca="false">IF(AA107&lt;&gt;"","DECODE_"&amp;VLOOKUP(AE107,$CC:$CD,2,0)&amp;"("&amp;BK$2&amp;","&amp;IF(L107="MR","REF",VLOOKUP(G107,$BR:$BS,2,0))&amp;",Cpu"&amp;PROPER(IF(L107="MR","REF",VLOOKUP(G107,$BR:$BS,2,0)))&amp;","&amp;AR107&amp;"); ", "")</f>
        <v>DECODE_ADR(2,BOL,CpuBol,AOFF_IA); </v>
      </c>
      <c r="BL107" s="22" t="str">
        <f aca="false">IF(AB107&lt;&gt;"","DECODE_"&amp;VLOOKUP(AF107,$CC:$CD,2,0)&amp;"("&amp;BL$2&amp;","&amp;IF(M107="MR","REF",VLOOKUP(H107,$BR:$BS,2,0))&amp;",Cpu"&amp;PROPER(IF(M107="MR","REF",VLOOKUP(H107,$BR:$BS,2,0)))&amp;","&amp;AS107&amp;"); ", "")</f>
        <v>DECODE_ADR(3,BOL,CpuBol,AOFF_IAA); </v>
      </c>
      <c r="BM107" s="22" t="str">
        <f aca="false">IF(AC107&lt;&gt;"","DECODE_"&amp;VLOOKUP(AG107,$CC:$CD,2,0)&amp;"("&amp;BM$2&amp;","&amp;IF(N107="MR","REF",VLOOKUP(I107,$BR:$BS,2,0))&amp;",Cpu"&amp;PROPER(IF(N107="MR","REF",VLOOKUP(I107,$BR:$BS,2,0)))&amp;","&amp;AT107&amp;"); ", "")</f>
        <v/>
      </c>
      <c r="BN107" s="22" t="str">
        <f aca="false">IF(ISERROR(VLOOKUP(BO107,BO$2:BO106,1,0))=0,"X","")</f>
        <v>X</v>
      </c>
      <c r="BO107" s="22" t="str">
        <f aca="false">SUBSTITUTE("#define "&amp;BH107&amp;REPT(" ",28-LEN(BH107))&amp;BJ107&amp;BK107&amp;BL107&amp;BM107,"%","D")</f>
        <v>#define INSTDECODE_3_BBB_AAA        DECODE_ADR(1,BOL,CpuBol,AOFF_I); DECODE_ADR(2,BOL,CpuBol,AOFF_IA); DECODE_ADR(3,BOL,CpuBol,AOFF_IAA); </v>
      </c>
      <c r="BP107" s="22" t="str">
        <f aca="false">"#define "&amp;SUBSTITUTE(BH107,"INSTDECODE_",IF(P107="X","JMP_","")&amp;IF(Q107="X","CONST_","")&amp;"INSTEND_")&amp;IF(Q107="X",REPT(" ",20-LEN(BH107)),IF(P107="X",REPT(" ",22-LEN(BH107)),REPT(" ",26-LEN(BH107))))&amp;" "&amp;IF(P107="X","","IP+="&amp;TRIM(AU107)&amp;"; "&amp;REPT(" ",10-LEN(TRIM(AU107))))&amp;IF(Q107="X","CONST_INST_DISPATCH;","PROG_INST_DISPATCH;")</f>
        <v>#define INSTEND_3_BBB_AAA       IP+=ISIZ_IAAA;  PROG_INST_DISPATCH;</v>
      </c>
      <c r="BQ107" s="22" t="str">
        <f aca="false">""</f>
        <v/>
      </c>
    </row>
    <row r="108" customFormat="false" ht="15.95" hidden="false" customHeight="true" outlineLevel="0" collapsed="false">
      <c r="A108" s="22" t="s">
        <v>583</v>
      </c>
      <c r="B108" s="22" t="s">
        <v>306</v>
      </c>
      <c r="C108" s="26" t="s">
        <v>29</v>
      </c>
      <c r="D108" s="27" t="n">
        <f aca="false">4-COUNTIF(F108:I108,".")</f>
        <v>3</v>
      </c>
      <c r="E108" s="27" t="str">
        <f aca="false">IF(ISERROR(SEARCH("Z",F108&amp;G108&amp;H108&amp;I108))=0,"X","-")</f>
        <v>-</v>
      </c>
      <c r="F108" s="26" t="s">
        <v>456</v>
      </c>
      <c r="G108" s="26" t="s">
        <v>452</v>
      </c>
      <c r="H108" s="26" t="s">
        <v>452</v>
      </c>
      <c r="I108" s="26" t="s">
        <v>28</v>
      </c>
      <c r="J108" s="27" t="str">
        <f aca="false">IF(OR(ISERROR(SEARCH(MID($J$2,1,1),F108&amp;G108&amp;H108&amp;I108))=0,ISERROR(SEARCH(MID($J$2,2,1),F108&amp;G108&amp;H108&amp;I108))=0),"X","-")</f>
        <v>-</v>
      </c>
      <c r="K108" s="26" t="s">
        <v>453</v>
      </c>
      <c r="L108" s="26" t="s">
        <v>453</v>
      </c>
      <c r="M108" s="26" t="s">
        <v>453</v>
      </c>
      <c r="N108" s="26" t="s">
        <v>28</v>
      </c>
      <c r="O108" s="28" t="str">
        <f aca="false">IF(OR(K108=$O$2,L108=$O$2,M108=$O$2,N108=$O$2),"X","-")</f>
        <v>-</v>
      </c>
      <c r="R108" s="22" t="s">
        <v>613</v>
      </c>
      <c r="S108" s="22" t="s">
        <v>9</v>
      </c>
      <c r="T108" s="22" t="s">
        <v>455</v>
      </c>
      <c r="U108" s="22" t="s">
        <v>455</v>
      </c>
      <c r="W108" s="30" t="str">
        <f aca="false">SUBSTITUTE(SUBSTITUTE(IF(AND(F108="%",K108&lt;&gt;"AD",K108&lt;&gt;"MR"),"Error1","Ok")&amp;" "&amp;IF(AND(G108="%",L108&lt;&gt;"AD",L108&lt;&gt;"MR"),"Error2","Ok")&amp;" "&amp;IF(AND(H108="%",M108&lt;&gt;"AD",M108&lt;&gt;"MR"),"Error3","Ok")&amp;" "&amp;IF(AND(I108="%",N108&lt;&gt;"AD",N108&lt;&gt;"MR"),"Error4","Ok"),"Ok Ok Ok Ok","Passed"),"Ok","")</f>
        <v>Passed</v>
      </c>
      <c r="X108" s="28" t="str">
        <f aca="false">IF(W108&lt;&gt;"Passed","--- Error ---",SUBSTITUTE(SUBSTITUTE(SUBSTITUTE(SUBSTITUTE(SUBSTITUTE(SUBSTITUTE(SUBSTITUTE(SUBSTITUTE(SUBSTITUTE(SUBSTITUTE(SUBSTITUTE(SUBSTITUTE(SUBSTITUTE(SUBSTITUTE(SUBSTITUTE(SUBSTITUTE(SUBSTITUTE(SUBSTITUTE($X$1, "&lt;mnemonic&gt;",""""&amp;B108&amp;""""&amp;REPT(" ",5-LEN(B108))), "&lt;argnr&gt;",D108), "&lt;type1&gt;",VLOOKUP(F108,BR:BZ,9,0)), "&lt;type2&gt;",VLOOKUP(G108,BR:BZ,9,0)), "&lt;type3&gt;",VLOOKUP(H108,BR:BZ,9,0)), "&lt;type4&gt;",VLOOKUP(I108,BR:BZ,9,0)), "&lt;mode1&gt;",VLOOKUP(K108, CB:CG,6,0)),"&lt;mode2&gt;",VLOOKUP(L108,CB:CG,6,0)),"&lt;mode3&gt;",VLOOKUP(M108,CB:CG,6,0)),"&lt;mode4&gt;",VLOOKUP(N108,CB:CG,6,0)), "."," "), "&lt;desc&gt;",R108), "&lt;size&gt;",AU108), "&lt;comma&gt;",IF(B109=""," ",",")),"&lt;off1&gt;",IF(AQ108&lt;&gt;"",AQ108,"0"&amp;REPT(" ",5+AQ$1-1))),"&lt;off2&gt;",IF(AR108&lt;&gt;"",AR108,"0"&amp;REPT(" ",5+AR$1-1))),"&lt;off3&gt;",IF(AS108&lt;&gt;"",AS108,"0"&amp;REPT(" ",5+AS$1-1))),"&lt;off4&gt;",IF(AT108&lt;&gt;"",AT108,"0"&amp;REPT(" ",5+AT$1-1))))</f>
        <v>{ "EQUc" ,3, ISIZ_IAAA , {CpuDataType::Boolean  ,CpuDataType::Char     ,CpuDataType::Char     ,(CpuDataType)0        }, {_AmdAddr,_AmdAddr,_AmdAddr,_AmdNull}, {AOFF_I,AOFF_IA,AOFF_IAA,0        } }, //Equal (Char)</v>
      </c>
      <c r="Y108" s="31" t="s">
        <v>28</v>
      </c>
      <c r="Z108" s="22" t="str">
        <f aca="false">IF(F108&lt;&gt;".",IF(K108="MR","R",VLOOKUP(F108,$BR:$BT,3,0)),"")</f>
        <v>B</v>
      </c>
      <c r="AA108" s="22" t="str">
        <f aca="false">IF(G108&lt;&gt;".",IF(L108="MR","R",VLOOKUP(G108,$BR:$BT,3,0)),"")</f>
        <v>C</v>
      </c>
      <c r="AB108" s="22" t="str">
        <f aca="false">IF(H108&lt;&gt;".",IF(M108="MR","R",VLOOKUP(H108,$BR:$BT,3,0)),"")</f>
        <v>C</v>
      </c>
      <c r="AC108" s="22" t="str">
        <f aca="false">IF(I108&lt;&gt;".",IF(N108="MR","R",VLOOKUP(I108,$BR:$BT,3,0)),"")</f>
        <v/>
      </c>
      <c r="AD108" s="22" t="str">
        <f aca="false">IF(F108&lt;&gt;".",VLOOKUP(K108,$CB:$CC,2,0),"")</f>
        <v>A</v>
      </c>
      <c r="AE108" s="22" t="str">
        <f aca="false">IF(G108&lt;&gt;".",VLOOKUP(L108,$CB:$CC,2,0),"")</f>
        <v>A</v>
      </c>
      <c r="AF108" s="22" t="str">
        <f aca="false">IF(H108&lt;&gt;".",VLOOKUP(M108,$CB:$CC,2,0),"")</f>
        <v>A</v>
      </c>
      <c r="AG108" s="22" t="str">
        <f aca="false">IF(I108&lt;&gt;".",VLOOKUP(N108,$CB:$CC,2,0),"")</f>
        <v/>
      </c>
      <c r="AH108" s="22" t="str">
        <f aca="false">IF(AD108&lt;&gt;"",IF(OR(AD108="A",AD108="I"),"SZA",VLOOKUP(Z108,$BT$3:$BU$16,2,0)),"")</f>
        <v>SZA</v>
      </c>
      <c r="AI108" s="22" t="str">
        <f aca="false">IF(AE108&lt;&gt;"",IF(OR(AE108="A",AE108="I"),"SZA",VLOOKUP(AA108,$BT$3:$BU$16,2,0)),"")</f>
        <v>SZA</v>
      </c>
      <c r="AJ108" s="22" t="str">
        <f aca="false">IF(AF108&lt;&gt;"",IF(OR(AF108="A",AF108="I"),"SZA",VLOOKUP(AB108,$BT$3:$BU$16,2,0)),"")</f>
        <v>SZA</v>
      </c>
      <c r="AK108" s="22" t="str">
        <f aca="false">IF(AG108&lt;&gt;"",IF(OR(AG108="A",AG108="I"),"SZA",VLOOKUP(AC108,$BT$3:$BU$16,2,0)),"")</f>
        <v/>
      </c>
      <c r="AL108" s="22" t="str">
        <f aca="false">IF(AD108&lt;&gt;"","I","")</f>
        <v>I</v>
      </c>
      <c r="AM108" s="22" t="str">
        <f aca="false">SUBSTITUTE(IF(AE108&lt;&gt;"",AL108&amp;"+"&amp;AH108,""),"+SZ","")</f>
        <v>IA</v>
      </c>
      <c r="AN108" s="22" t="str">
        <f aca="false">SUBSTITUTE(IF(AF108&lt;&gt;"",AM108&amp;"+"&amp;AI108,""),"+SZ","")</f>
        <v>IAA</v>
      </c>
      <c r="AO108" s="22" t="str">
        <f aca="false">SUBSTITUTE(IF(AG108&lt;&gt;"",AN108&amp;"+"&amp;AJ108,""),"+SZ","")</f>
        <v/>
      </c>
      <c r="AP108" s="22" t="str">
        <f aca="false">SUBSTITUTE("I"&amp;IF(AH108&lt;&gt;"","+"&amp;AH108,"")&amp;IF(AI108&lt;&gt;"","+"&amp;AI108,"")&amp;IF(AJ108&lt;&gt;"","+"&amp;AJ108,"")&amp;IF(AK108&lt;&gt;"","+"&amp;AK108,""),"+SZ","")</f>
        <v>IAAA</v>
      </c>
      <c r="AQ108" s="22" t="str">
        <f aca="false">IF(Z108&lt;&gt;"","AOFF_"&amp;AL108&amp;REPT(" ",AQ$1-LEN(AL108)),"")</f>
        <v>AOFF_I</v>
      </c>
      <c r="AR108" s="22" t="str">
        <f aca="false">IF(AA108&lt;&gt;"","AOFF_"&amp;AM108&amp;REPT(" ",AR$1-LEN(AM108)),"")</f>
        <v>AOFF_IA</v>
      </c>
      <c r="AS108" s="22" t="str">
        <f aca="false">IF(AB108&lt;&gt;"","AOFF_"&amp;AN108&amp;REPT(" ",AS$1-LEN(AN108)),"")</f>
        <v>AOFF_IAA</v>
      </c>
      <c r="AT108" s="22" t="str">
        <f aca="false">IF(AC108&lt;&gt;"","AOFF_"&amp;AO108&amp;REPT(" ",AT$1-LEN(AO108)),"")</f>
        <v/>
      </c>
      <c r="AU108" s="22" t="str">
        <f aca="false">"ISIZ_"&amp;AP108&amp;REPT(" ",$AU$1-LEN(AP108))</f>
        <v>ISIZ_IAAA </v>
      </c>
      <c r="AV108" s="26" t="n">
        <f aca="false">IF(Z108&lt;&gt;"",6,"")</f>
        <v>6</v>
      </c>
      <c r="AW108" s="26" t="n">
        <f aca="false">IF(AA108&lt;&gt;"",AV108+VLOOKUP(AH108,$BU$2:$BV$17,2,0),"")</f>
        <v>10</v>
      </c>
      <c r="AX108" s="26" t="n">
        <f aca="false">IF(AB108&lt;&gt;"",AW108+VLOOKUP(AI108,$BU$2:$BV$17,2,0),"")</f>
        <v>14</v>
      </c>
      <c r="AY108" s="26" t="str">
        <f aca="false">IF(AC108&lt;&gt;"",AX108+VLOOKUP(AJ108,$BU$2:$BV$17,2,0),"")</f>
        <v/>
      </c>
      <c r="AZ108" s="26" t="n">
        <f aca="false">6+IF(Z108&lt;&gt;"",VLOOKUP(AH108,$BU$2:$BV$17,2,0),0)+IF(AA108&lt;&gt;"",VLOOKUP(AI108,$BU$2:$BV$17,2,0),0)+IF(AB108&lt;&gt;"",VLOOKUP(AJ108,$BU$2:$BV$17,2,0),0)+IF(AC108&lt;&gt;"",VLOOKUP(AK108,$BU$2:$BV$17,2,0),0)</f>
        <v>18</v>
      </c>
      <c r="BA108" s="26" t="n">
        <f aca="false">IF(Z108&lt;&gt;"",10,"")</f>
        <v>10</v>
      </c>
      <c r="BB108" s="26" t="n">
        <f aca="false">IF(AA108&lt;&gt;"",BA108+VLOOKUP(AH108,$BU$2:$BW$17,3,0),"")</f>
        <v>18</v>
      </c>
      <c r="BC108" s="26" t="n">
        <f aca="false">IF(AB108&lt;&gt;"",BB108+VLOOKUP(AI108,$BU$2:$BW$17,3,0),"")</f>
        <v>26</v>
      </c>
      <c r="BD108" s="26" t="str">
        <f aca="false">IF(AC108&lt;&gt;"",BC108+VLOOKUP(AJ108,$BU$2:$BW$17,3,0),"")</f>
        <v/>
      </c>
      <c r="BE108" s="26" t="n">
        <f aca="false">10+IF(Z108&lt;&gt;"",VLOOKUP(AH108,$BU$2:$BW$17,3,0),0)+IF(AA108&lt;&gt;"",VLOOKUP(AI108,$BU$2:$BW$17,3,0),0)+IF(AB108&lt;&gt;"",VLOOKUP(AJ108,$BU$2:$BW$17,3,0),0)+IF(AC108&lt;&gt;"",VLOOKUP(AK108,$BU$2:$BW$17,3,0),0)</f>
        <v>34</v>
      </c>
      <c r="BF108" s="36" t="str">
        <f aca="false">IF(AV108&lt;&gt;"","#define "&amp;AQ108&amp;" "&amp;AV108&amp;"&lt;end&gt; ","")&amp;IF(AW108&lt;&gt;"","#define "&amp;AR108&amp;" "&amp;AW108&amp;"&lt;end&gt; ","")&amp;IF(AX108&lt;&gt;"","#define "&amp;AS108&amp;" "&amp;AX108&amp;"&lt;end&gt; ","")&amp;IF(AY108&lt;&gt;"","#define "&amp;AT108&amp;" "&amp;AY108&amp;"&lt;end&gt; ","")&amp;"#define "&amp;AU108&amp;" "&amp;AZ108&amp;"&lt;end&gt;"</f>
        <v>#define AOFF_I 6&lt;end&gt; #define AOFF_IA 10&lt;end&gt; #define AOFF_IAA 14&lt;end&gt; #define ISIZ_IAAA  18&lt;end&gt;</v>
      </c>
      <c r="BG108" s="36" t="str">
        <f aca="false">IF(BA108&lt;&gt;"","#define "&amp;AQ108&amp;" "&amp;BA108&amp;"&lt;end&gt; ","")&amp;IF(BB108&lt;&gt;"","#define "&amp;AR108&amp;" "&amp;BB108&amp;"&lt;end&gt; ","")&amp;IF(BC108&lt;&gt;"","#define "&amp;AS108&amp;" "&amp;BC108&amp;"&lt;end&gt; ","")&amp;IF(BD108&lt;&gt;"","#define "&amp;AT108&amp;" "&amp;BD108&amp;"&lt;end&gt; ","")&amp;"#define "&amp;AU108&amp;" "&amp;BE108&amp;"&lt;end&gt;"</f>
        <v>#define AOFF_I 10&lt;end&gt; #define AOFF_IA 18&lt;end&gt; #define AOFF_IAA 26&lt;end&gt; #define ISIZ_IAAA  34&lt;end&gt;</v>
      </c>
      <c r="BH108" s="22" t="str">
        <f aca="false">"INSTDECODE_"&amp;D108&amp;IF(D108&lt;&gt;0,"_"&amp;CONCATENATE(Z108,AA108,AB108,AC108)&amp;"_"&amp;CONCATENATE(AD108,AE108,AF108,AG108),"")</f>
        <v>INSTDECODE_3_BCC_AAA</v>
      </c>
      <c r="BI108" s="22" t="n">
        <f aca="false">LEN(BH108)</f>
        <v>20</v>
      </c>
      <c r="BJ108" s="22" t="str">
        <f aca="false">IF(Z108&lt;&gt;"","DECODE_"&amp;VLOOKUP(AD108,$CC:$CD,2,0)&amp;"("&amp;BJ$2&amp;","&amp;IF(K108="MR","REF",VLOOKUP(F108,$BR:$BS,2,0))&amp;",Cpu"&amp;PROPER(IF(K108="MR","REF",VLOOKUP(F108,$BR:$BS,2,0)))&amp;","&amp;AQ108&amp;"); ", "")</f>
        <v>DECODE_ADR(1,BOL,CpuBol,AOFF_I); </v>
      </c>
      <c r="BK108" s="22" t="str">
        <f aca="false">IF(AA108&lt;&gt;"","DECODE_"&amp;VLOOKUP(AE108,$CC:$CD,2,0)&amp;"("&amp;BK$2&amp;","&amp;IF(L108="MR","REF",VLOOKUP(G108,$BR:$BS,2,0))&amp;",Cpu"&amp;PROPER(IF(L108="MR","REF",VLOOKUP(G108,$BR:$BS,2,0)))&amp;","&amp;AR108&amp;"); ", "")</f>
        <v>DECODE_ADR(2,CHR,CpuChr,AOFF_IA); </v>
      </c>
      <c r="BL108" s="22" t="str">
        <f aca="false">IF(AB108&lt;&gt;"","DECODE_"&amp;VLOOKUP(AF108,$CC:$CD,2,0)&amp;"("&amp;BL$2&amp;","&amp;IF(M108="MR","REF",VLOOKUP(H108,$BR:$BS,2,0))&amp;",Cpu"&amp;PROPER(IF(M108="MR","REF",VLOOKUP(H108,$BR:$BS,2,0)))&amp;","&amp;AS108&amp;"); ", "")</f>
        <v>DECODE_ADR(3,CHR,CpuChr,AOFF_IAA); </v>
      </c>
      <c r="BM108" s="22" t="str">
        <f aca="false">IF(AC108&lt;&gt;"","DECODE_"&amp;VLOOKUP(AG108,$CC:$CD,2,0)&amp;"("&amp;BM$2&amp;","&amp;IF(N108="MR","REF",VLOOKUP(I108,$BR:$BS,2,0))&amp;",Cpu"&amp;PROPER(IF(N108="MR","REF",VLOOKUP(I108,$BR:$BS,2,0)))&amp;","&amp;AT108&amp;"); ", "")</f>
        <v/>
      </c>
      <c r="BN108" s="22" t="str">
        <f aca="false">IF(ISERROR(VLOOKUP(BO108,BO$2:BO107,1,0))=0,"X","")</f>
        <v>X</v>
      </c>
      <c r="BO108" s="22" t="str">
        <f aca="false">SUBSTITUTE("#define "&amp;BH108&amp;REPT(" ",28-LEN(BH108))&amp;BJ108&amp;BK108&amp;BL108&amp;BM108,"%","D")</f>
        <v>#define INSTDECODE_3_BCC_AAA        DECODE_ADR(1,BOL,CpuBol,AOFF_I); DECODE_ADR(2,CHR,CpuChr,AOFF_IA); DECODE_ADR(3,CHR,CpuChr,AOFF_IAA); </v>
      </c>
      <c r="BP108" s="22" t="str">
        <f aca="false">"#define "&amp;SUBSTITUTE(BH108,"INSTDECODE_",IF(P108="X","JMP_","")&amp;IF(Q108="X","CONST_","")&amp;"INSTEND_")&amp;IF(Q108="X",REPT(" ",20-LEN(BH108)),IF(P108="X",REPT(" ",22-LEN(BH108)),REPT(" ",26-LEN(BH108))))&amp;" "&amp;IF(P108="X","","IP+="&amp;TRIM(AU108)&amp;"; "&amp;REPT(" ",10-LEN(TRIM(AU108))))&amp;IF(Q108="X","CONST_INST_DISPATCH;","PROG_INST_DISPATCH;")</f>
        <v>#define INSTEND_3_BCC_AAA       IP+=ISIZ_IAAA;  PROG_INST_DISPATCH;</v>
      </c>
      <c r="BQ108" s="22" t="str">
        <f aca="false">""</f>
        <v/>
      </c>
    </row>
    <row r="109" customFormat="false" ht="15.95" hidden="false" customHeight="true" outlineLevel="0" collapsed="false">
      <c r="A109" s="22" t="s">
        <v>583</v>
      </c>
      <c r="B109" s="22" t="s">
        <v>307</v>
      </c>
      <c r="C109" s="26" t="s">
        <v>29</v>
      </c>
      <c r="D109" s="27" t="n">
        <f aca="false">4-COUNTIF(F109:I109,".")</f>
        <v>3</v>
      </c>
      <c r="E109" s="27" t="str">
        <f aca="false">IF(ISERROR(SEARCH("Z",F109&amp;G109&amp;H109&amp;I109))=0,"X","-")</f>
        <v>-</v>
      </c>
      <c r="F109" s="26" t="s">
        <v>456</v>
      </c>
      <c r="G109" s="26" t="s">
        <v>463</v>
      </c>
      <c r="H109" s="26" t="s">
        <v>463</v>
      </c>
      <c r="I109" s="26" t="s">
        <v>28</v>
      </c>
      <c r="J109" s="27" t="str">
        <f aca="false">IF(OR(ISERROR(SEARCH(MID($J$2,1,1),F109&amp;G109&amp;H109&amp;I109))=0,ISERROR(SEARCH(MID($J$2,2,1),F109&amp;G109&amp;H109&amp;I109))=0),"X","-")</f>
        <v>-</v>
      </c>
      <c r="K109" s="26" t="s">
        <v>453</v>
      </c>
      <c r="L109" s="26" t="s">
        <v>453</v>
      </c>
      <c r="M109" s="26" t="s">
        <v>453</v>
      </c>
      <c r="N109" s="26" t="s">
        <v>28</v>
      </c>
      <c r="O109" s="28" t="str">
        <f aca="false">IF(OR(K109=$O$2,L109=$O$2,M109=$O$2,N109=$O$2),"X","-")</f>
        <v>-</v>
      </c>
      <c r="R109" s="22" t="s">
        <v>614</v>
      </c>
      <c r="S109" s="22" t="s">
        <v>9</v>
      </c>
      <c r="T109" s="22" t="s">
        <v>455</v>
      </c>
      <c r="U109" s="22" t="s">
        <v>455</v>
      </c>
      <c r="W109" s="30" t="str">
        <f aca="false">SUBSTITUTE(SUBSTITUTE(IF(AND(F109="%",K109&lt;&gt;"AD",K109&lt;&gt;"MR"),"Error1","Ok")&amp;" "&amp;IF(AND(G109="%",L109&lt;&gt;"AD",L109&lt;&gt;"MR"),"Error2","Ok")&amp;" "&amp;IF(AND(H109="%",M109&lt;&gt;"AD",M109&lt;&gt;"MR"),"Error3","Ok")&amp;" "&amp;IF(AND(I109="%",N109&lt;&gt;"AD",N109&lt;&gt;"MR"),"Error4","Ok"),"Ok Ok Ok Ok","Passed"),"Ok","")</f>
        <v>Passed</v>
      </c>
      <c r="X109" s="28" t="str">
        <f aca="false">IF(W109&lt;&gt;"Passed","--- Error ---",SUBSTITUTE(SUBSTITUTE(SUBSTITUTE(SUBSTITUTE(SUBSTITUTE(SUBSTITUTE(SUBSTITUTE(SUBSTITUTE(SUBSTITUTE(SUBSTITUTE(SUBSTITUTE(SUBSTITUTE(SUBSTITUTE(SUBSTITUTE(SUBSTITUTE(SUBSTITUTE(SUBSTITUTE(SUBSTITUTE($X$1, "&lt;mnemonic&gt;",""""&amp;B109&amp;""""&amp;REPT(" ",5-LEN(B109))), "&lt;argnr&gt;",D109), "&lt;type1&gt;",VLOOKUP(F109,BR:BZ,9,0)), "&lt;type2&gt;",VLOOKUP(G109,BR:BZ,9,0)), "&lt;type3&gt;",VLOOKUP(H109,BR:BZ,9,0)), "&lt;type4&gt;",VLOOKUP(I109,BR:BZ,9,0)), "&lt;mode1&gt;",VLOOKUP(K109, CB:CG,6,0)),"&lt;mode2&gt;",VLOOKUP(L109,CB:CG,6,0)),"&lt;mode3&gt;",VLOOKUP(M109,CB:CG,6,0)),"&lt;mode4&gt;",VLOOKUP(N109,CB:CG,6,0)), "."," "), "&lt;desc&gt;",R109), "&lt;size&gt;",AU109), "&lt;comma&gt;",IF(B110=""," ",",")),"&lt;off1&gt;",IF(AQ109&lt;&gt;"",AQ109,"0"&amp;REPT(" ",5+AQ$1-1))),"&lt;off2&gt;",IF(AR109&lt;&gt;"",AR109,"0"&amp;REPT(" ",5+AR$1-1))),"&lt;off3&gt;",IF(AS109&lt;&gt;"",AS109,"0"&amp;REPT(" ",5+AS$1-1))),"&lt;off4&gt;",IF(AT109&lt;&gt;"",AT109,"0"&amp;REPT(" ",5+AT$1-1))))</f>
        <v>{ "EQUw" ,3, ISIZ_IAAA , {CpuDataType::Boolean  ,CpuDataType::Short    ,CpuDataType::Short    ,(CpuDataType)0        }, {_AmdAddr,_AmdAddr,_AmdAddr,_AmdNull}, {AOFF_I,AOFF_IA,AOFF_IAA,0        } }, //Equal (Short)</v>
      </c>
      <c r="Y109" s="31" t="s">
        <v>28</v>
      </c>
      <c r="Z109" s="22" t="str">
        <f aca="false">IF(F109&lt;&gt;".",IF(K109="MR","R",VLOOKUP(F109,$BR:$BT,3,0)),"")</f>
        <v>B</v>
      </c>
      <c r="AA109" s="22" t="str">
        <f aca="false">IF(G109&lt;&gt;".",IF(L109="MR","R",VLOOKUP(G109,$BR:$BT,3,0)),"")</f>
        <v>W</v>
      </c>
      <c r="AB109" s="22" t="str">
        <f aca="false">IF(H109&lt;&gt;".",IF(M109="MR","R",VLOOKUP(H109,$BR:$BT,3,0)),"")</f>
        <v>W</v>
      </c>
      <c r="AC109" s="22" t="str">
        <f aca="false">IF(I109&lt;&gt;".",IF(N109="MR","R",VLOOKUP(I109,$BR:$BT,3,0)),"")</f>
        <v/>
      </c>
      <c r="AD109" s="22" t="str">
        <f aca="false">IF(F109&lt;&gt;".",VLOOKUP(K109,$CB:$CC,2,0),"")</f>
        <v>A</v>
      </c>
      <c r="AE109" s="22" t="str">
        <f aca="false">IF(G109&lt;&gt;".",VLOOKUP(L109,$CB:$CC,2,0),"")</f>
        <v>A</v>
      </c>
      <c r="AF109" s="22" t="str">
        <f aca="false">IF(H109&lt;&gt;".",VLOOKUP(M109,$CB:$CC,2,0),"")</f>
        <v>A</v>
      </c>
      <c r="AG109" s="22" t="str">
        <f aca="false">IF(I109&lt;&gt;".",VLOOKUP(N109,$CB:$CC,2,0),"")</f>
        <v/>
      </c>
      <c r="AH109" s="22" t="str">
        <f aca="false">IF(AD109&lt;&gt;"",IF(OR(AD109="A",AD109="I"),"SZA",VLOOKUP(Z109,$BT$3:$BU$16,2,0)),"")</f>
        <v>SZA</v>
      </c>
      <c r="AI109" s="22" t="str">
        <f aca="false">IF(AE109&lt;&gt;"",IF(OR(AE109="A",AE109="I"),"SZA",VLOOKUP(AA109,$BT$3:$BU$16,2,0)),"")</f>
        <v>SZA</v>
      </c>
      <c r="AJ109" s="22" t="str">
        <f aca="false">IF(AF109&lt;&gt;"",IF(OR(AF109="A",AF109="I"),"SZA",VLOOKUP(AB109,$BT$3:$BU$16,2,0)),"")</f>
        <v>SZA</v>
      </c>
      <c r="AK109" s="22" t="str">
        <f aca="false">IF(AG109&lt;&gt;"",IF(OR(AG109="A",AG109="I"),"SZA",VLOOKUP(AC109,$BT$3:$BU$16,2,0)),"")</f>
        <v/>
      </c>
      <c r="AL109" s="22" t="str">
        <f aca="false">IF(AD109&lt;&gt;"","I","")</f>
        <v>I</v>
      </c>
      <c r="AM109" s="22" t="str">
        <f aca="false">SUBSTITUTE(IF(AE109&lt;&gt;"",AL109&amp;"+"&amp;AH109,""),"+SZ","")</f>
        <v>IA</v>
      </c>
      <c r="AN109" s="22" t="str">
        <f aca="false">SUBSTITUTE(IF(AF109&lt;&gt;"",AM109&amp;"+"&amp;AI109,""),"+SZ","")</f>
        <v>IAA</v>
      </c>
      <c r="AO109" s="22" t="str">
        <f aca="false">SUBSTITUTE(IF(AG109&lt;&gt;"",AN109&amp;"+"&amp;AJ109,""),"+SZ","")</f>
        <v/>
      </c>
      <c r="AP109" s="22" t="str">
        <f aca="false">SUBSTITUTE("I"&amp;IF(AH109&lt;&gt;"","+"&amp;AH109,"")&amp;IF(AI109&lt;&gt;"","+"&amp;AI109,"")&amp;IF(AJ109&lt;&gt;"","+"&amp;AJ109,"")&amp;IF(AK109&lt;&gt;"","+"&amp;AK109,""),"+SZ","")</f>
        <v>IAAA</v>
      </c>
      <c r="AQ109" s="22" t="str">
        <f aca="false">IF(Z109&lt;&gt;"","AOFF_"&amp;AL109&amp;REPT(" ",AQ$1-LEN(AL109)),"")</f>
        <v>AOFF_I</v>
      </c>
      <c r="AR109" s="22" t="str">
        <f aca="false">IF(AA109&lt;&gt;"","AOFF_"&amp;AM109&amp;REPT(" ",AR$1-LEN(AM109)),"")</f>
        <v>AOFF_IA</v>
      </c>
      <c r="AS109" s="22" t="str">
        <f aca="false">IF(AB109&lt;&gt;"","AOFF_"&amp;AN109&amp;REPT(" ",AS$1-LEN(AN109)),"")</f>
        <v>AOFF_IAA</v>
      </c>
      <c r="AT109" s="22" t="str">
        <f aca="false">IF(AC109&lt;&gt;"","AOFF_"&amp;AO109&amp;REPT(" ",AT$1-LEN(AO109)),"")</f>
        <v/>
      </c>
      <c r="AU109" s="22" t="str">
        <f aca="false">"ISIZ_"&amp;AP109&amp;REPT(" ",$AU$1-LEN(AP109))</f>
        <v>ISIZ_IAAA </v>
      </c>
      <c r="AV109" s="26" t="n">
        <f aca="false">IF(Z109&lt;&gt;"",6,"")</f>
        <v>6</v>
      </c>
      <c r="AW109" s="26" t="n">
        <f aca="false">IF(AA109&lt;&gt;"",AV109+VLOOKUP(AH109,$BU$2:$BV$17,2,0),"")</f>
        <v>10</v>
      </c>
      <c r="AX109" s="26" t="n">
        <f aca="false">IF(AB109&lt;&gt;"",AW109+VLOOKUP(AI109,$BU$2:$BV$17,2,0),"")</f>
        <v>14</v>
      </c>
      <c r="AY109" s="26" t="str">
        <f aca="false">IF(AC109&lt;&gt;"",AX109+VLOOKUP(AJ109,$BU$2:$BV$17,2,0),"")</f>
        <v/>
      </c>
      <c r="AZ109" s="26" t="n">
        <f aca="false">6+IF(Z109&lt;&gt;"",VLOOKUP(AH109,$BU$2:$BV$17,2,0),0)+IF(AA109&lt;&gt;"",VLOOKUP(AI109,$BU$2:$BV$17,2,0),0)+IF(AB109&lt;&gt;"",VLOOKUP(AJ109,$BU$2:$BV$17,2,0),0)+IF(AC109&lt;&gt;"",VLOOKUP(AK109,$BU$2:$BV$17,2,0),0)</f>
        <v>18</v>
      </c>
      <c r="BA109" s="26" t="n">
        <f aca="false">IF(Z109&lt;&gt;"",10,"")</f>
        <v>10</v>
      </c>
      <c r="BB109" s="26" t="n">
        <f aca="false">IF(AA109&lt;&gt;"",BA109+VLOOKUP(AH109,$BU$2:$BW$17,3,0),"")</f>
        <v>18</v>
      </c>
      <c r="BC109" s="26" t="n">
        <f aca="false">IF(AB109&lt;&gt;"",BB109+VLOOKUP(AI109,$BU$2:$BW$17,3,0),"")</f>
        <v>26</v>
      </c>
      <c r="BD109" s="26" t="str">
        <f aca="false">IF(AC109&lt;&gt;"",BC109+VLOOKUP(AJ109,$BU$2:$BW$17,3,0),"")</f>
        <v/>
      </c>
      <c r="BE109" s="26" t="n">
        <f aca="false">10+IF(Z109&lt;&gt;"",VLOOKUP(AH109,$BU$2:$BW$17,3,0),0)+IF(AA109&lt;&gt;"",VLOOKUP(AI109,$BU$2:$BW$17,3,0),0)+IF(AB109&lt;&gt;"",VLOOKUP(AJ109,$BU$2:$BW$17,3,0),0)+IF(AC109&lt;&gt;"",VLOOKUP(AK109,$BU$2:$BW$17,3,0),0)</f>
        <v>34</v>
      </c>
      <c r="BF109" s="36" t="str">
        <f aca="false">IF(AV109&lt;&gt;"","#define "&amp;AQ109&amp;" "&amp;AV109&amp;"&lt;end&gt; ","")&amp;IF(AW109&lt;&gt;"","#define "&amp;AR109&amp;" "&amp;AW109&amp;"&lt;end&gt; ","")&amp;IF(AX109&lt;&gt;"","#define "&amp;AS109&amp;" "&amp;AX109&amp;"&lt;end&gt; ","")&amp;IF(AY109&lt;&gt;"","#define "&amp;AT109&amp;" "&amp;AY109&amp;"&lt;end&gt; ","")&amp;"#define "&amp;AU109&amp;" "&amp;AZ109&amp;"&lt;end&gt;"</f>
        <v>#define AOFF_I 6&lt;end&gt; #define AOFF_IA 10&lt;end&gt; #define AOFF_IAA 14&lt;end&gt; #define ISIZ_IAAA  18&lt;end&gt;</v>
      </c>
      <c r="BG109" s="36" t="str">
        <f aca="false">IF(BA109&lt;&gt;"","#define "&amp;AQ109&amp;" "&amp;BA109&amp;"&lt;end&gt; ","")&amp;IF(BB109&lt;&gt;"","#define "&amp;AR109&amp;" "&amp;BB109&amp;"&lt;end&gt; ","")&amp;IF(BC109&lt;&gt;"","#define "&amp;AS109&amp;" "&amp;BC109&amp;"&lt;end&gt; ","")&amp;IF(BD109&lt;&gt;"","#define "&amp;AT109&amp;" "&amp;BD109&amp;"&lt;end&gt; ","")&amp;"#define "&amp;AU109&amp;" "&amp;BE109&amp;"&lt;end&gt;"</f>
        <v>#define AOFF_I 10&lt;end&gt; #define AOFF_IA 18&lt;end&gt; #define AOFF_IAA 26&lt;end&gt; #define ISIZ_IAAA  34&lt;end&gt;</v>
      </c>
      <c r="BH109" s="22" t="str">
        <f aca="false">"INSTDECODE_"&amp;D109&amp;IF(D109&lt;&gt;0,"_"&amp;CONCATENATE(Z109,AA109,AB109,AC109)&amp;"_"&amp;CONCATENATE(AD109,AE109,AF109,AG109),"")</f>
        <v>INSTDECODE_3_BWW_AAA</v>
      </c>
      <c r="BI109" s="22" t="n">
        <f aca="false">LEN(BH109)</f>
        <v>20</v>
      </c>
      <c r="BJ109" s="22" t="str">
        <f aca="false">IF(Z109&lt;&gt;"","DECODE_"&amp;VLOOKUP(AD109,$CC:$CD,2,0)&amp;"("&amp;BJ$2&amp;","&amp;IF(K109="MR","REF",VLOOKUP(F109,$BR:$BS,2,0))&amp;",Cpu"&amp;PROPER(IF(K109="MR","REF",VLOOKUP(F109,$BR:$BS,2,0)))&amp;","&amp;AQ109&amp;"); ", "")</f>
        <v>DECODE_ADR(1,BOL,CpuBol,AOFF_I); </v>
      </c>
      <c r="BK109" s="22" t="str">
        <f aca="false">IF(AA109&lt;&gt;"","DECODE_"&amp;VLOOKUP(AE109,$CC:$CD,2,0)&amp;"("&amp;BK$2&amp;","&amp;IF(L109="MR","REF",VLOOKUP(G109,$BR:$BS,2,0))&amp;",Cpu"&amp;PROPER(IF(L109="MR","REF",VLOOKUP(G109,$BR:$BS,2,0)))&amp;","&amp;AR109&amp;"); ", "")</f>
        <v>DECODE_ADR(2,SHR,CpuShr,AOFF_IA); </v>
      </c>
      <c r="BL109" s="22" t="str">
        <f aca="false">IF(AB109&lt;&gt;"","DECODE_"&amp;VLOOKUP(AF109,$CC:$CD,2,0)&amp;"("&amp;BL$2&amp;","&amp;IF(M109="MR","REF",VLOOKUP(H109,$BR:$BS,2,0))&amp;",Cpu"&amp;PROPER(IF(M109="MR","REF",VLOOKUP(H109,$BR:$BS,2,0)))&amp;","&amp;AS109&amp;"); ", "")</f>
        <v>DECODE_ADR(3,SHR,CpuShr,AOFF_IAA); </v>
      </c>
      <c r="BM109" s="22" t="str">
        <f aca="false">IF(AC109&lt;&gt;"","DECODE_"&amp;VLOOKUP(AG109,$CC:$CD,2,0)&amp;"("&amp;BM$2&amp;","&amp;IF(N109="MR","REF",VLOOKUP(I109,$BR:$BS,2,0))&amp;",Cpu"&amp;PROPER(IF(N109="MR","REF",VLOOKUP(I109,$BR:$BS,2,0)))&amp;","&amp;AT109&amp;"); ", "")</f>
        <v/>
      </c>
      <c r="BN109" s="22" t="str">
        <f aca="false">IF(ISERROR(VLOOKUP(BO109,BO$2:BO108,1,0))=0,"X","")</f>
        <v>X</v>
      </c>
      <c r="BO109" s="22" t="str">
        <f aca="false">SUBSTITUTE("#define "&amp;BH109&amp;REPT(" ",28-LEN(BH109))&amp;BJ109&amp;BK109&amp;BL109&amp;BM109,"%","D")</f>
        <v>#define INSTDECODE_3_BWW_AAA        DECODE_ADR(1,BOL,CpuBol,AOFF_I); DECODE_ADR(2,SHR,CpuShr,AOFF_IA); DECODE_ADR(3,SHR,CpuShr,AOFF_IAA); </v>
      </c>
      <c r="BP109" s="22" t="str">
        <f aca="false">"#define "&amp;SUBSTITUTE(BH109,"INSTDECODE_",IF(P109="X","JMP_","")&amp;IF(Q109="X","CONST_","")&amp;"INSTEND_")&amp;IF(Q109="X",REPT(" ",20-LEN(BH109)),IF(P109="X",REPT(" ",22-LEN(BH109)),REPT(" ",26-LEN(BH109))))&amp;" "&amp;IF(P109="X","","IP+="&amp;TRIM(AU109)&amp;"; "&amp;REPT(" ",10-LEN(TRIM(AU109))))&amp;IF(Q109="X","CONST_INST_DISPATCH;","PROG_INST_DISPATCH;")</f>
        <v>#define INSTEND_3_BWW_AAA       IP+=ISIZ_IAAA;  PROG_INST_DISPATCH;</v>
      </c>
      <c r="BQ109" s="22" t="str">
        <f aca="false">""</f>
        <v/>
      </c>
    </row>
    <row r="110" customFormat="false" ht="15.95" hidden="false" customHeight="true" outlineLevel="0" collapsed="false">
      <c r="A110" s="22" t="s">
        <v>583</v>
      </c>
      <c r="B110" s="22" t="s">
        <v>308</v>
      </c>
      <c r="C110" s="26" t="s">
        <v>29</v>
      </c>
      <c r="D110" s="27" t="n">
        <f aca="false">4-COUNTIF(F110:I110,".")</f>
        <v>3</v>
      </c>
      <c r="E110" s="27" t="str">
        <f aca="false">IF(ISERROR(SEARCH("Z",F110&amp;G110&amp;H110&amp;I110))=0,"X","-")</f>
        <v>-</v>
      </c>
      <c r="F110" s="26" t="s">
        <v>456</v>
      </c>
      <c r="G110" s="26" t="s">
        <v>470</v>
      </c>
      <c r="H110" s="26" t="s">
        <v>470</v>
      </c>
      <c r="I110" s="26" t="s">
        <v>28</v>
      </c>
      <c r="J110" s="27" t="str">
        <f aca="false">IF(OR(ISERROR(SEARCH(MID($J$2,1,1),F110&amp;G110&amp;H110&amp;I110))=0,ISERROR(SEARCH(MID($J$2,2,1),F110&amp;G110&amp;H110&amp;I110))=0),"X","-")</f>
        <v>-</v>
      </c>
      <c r="K110" s="26" t="s">
        <v>453</v>
      </c>
      <c r="L110" s="26" t="s">
        <v>453</v>
      </c>
      <c r="M110" s="26" t="s">
        <v>453</v>
      </c>
      <c r="N110" s="26" t="s">
        <v>28</v>
      </c>
      <c r="O110" s="28" t="str">
        <f aca="false">IF(OR(K110=$O$2,L110=$O$2,M110=$O$2,N110=$O$2),"X","-")</f>
        <v>-</v>
      </c>
      <c r="R110" s="22" t="s">
        <v>615</v>
      </c>
      <c r="S110" s="22" t="s">
        <v>9</v>
      </c>
      <c r="T110" s="22" t="s">
        <v>455</v>
      </c>
      <c r="U110" s="22" t="s">
        <v>455</v>
      </c>
      <c r="W110" s="30" t="str">
        <f aca="false">SUBSTITUTE(SUBSTITUTE(IF(AND(F110="%",K110&lt;&gt;"AD",K110&lt;&gt;"MR"),"Error1","Ok")&amp;" "&amp;IF(AND(G110="%",L110&lt;&gt;"AD",L110&lt;&gt;"MR"),"Error2","Ok")&amp;" "&amp;IF(AND(H110="%",M110&lt;&gt;"AD",M110&lt;&gt;"MR"),"Error3","Ok")&amp;" "&amp;IF(AND(I110="%",N110&lt;&gt;"AD",N110&lt;&gt;"MR"),"Error4","Ok"),"Ok Ok Ok Ok","Passed"),"Ok","")</f>
        <v>Passed</v>
      </c>
      <c r="X110" s="28" t="str">
        <f aca="false">IF(W110&lt;&gt;"Passed","--- Error ---",SUBSTITUTE(SUBSTITUTE(SUBSTITUTE(SUBSTITUTE(SUBSTITUTE(SUBSTITUTE(SUBSTITUTE(SUBSTITUTE(SUBSTITUTE(SUBSTITUTE(SUBSTITUTE(SUBSTITUTE(SUBSTITUTE(SUBSTITUTE(SUBSTITUTE(SUBSTITUTE(SUBSTITUTE(SUBSTITUTE($X$1, "&lt;mnemonic&gt;",""""&amp;B110&amp;""""&amp;REPT(" ",5-LEN(B110))), "&lt;argnr&gt;",D110), "&lt;type1&gt;",VLOOKUP(F110,BR:BZ,9,0)), "&lt;type2&gt;",VLOOKUP(G110,BR:BZ,9,0)), "&lt;type3&gt;",VLOOKUP(H110,BR:BZ,9,0)), "&lt;type4&gt;",VLOOKUP(I110,BR:BZ,9,0)), "&lt;mode1&gt;",VLOOKUP(K110, CB:CG,6,0)),"&lt;mode2&gt;",VLOOKUP(L110,CB:CG,6,0)),"&lt;mode3&gt;",VLOOKUP(M110,CB:CG,6,0)),"&lt;mode4&gt;",VLOOKUP(N110,CB:CG,6,0)), "."," "), "&lt;desc&gt;",R110), "&lt;size&gt;",AU110), "&lt;comma&gt;",IF(B111=""," ",",")),"&lt;off1&gt;",IF(AQ110&lt;&gt;"",AQ110,"0"&amp;REPT(" ",5+AQ$1-1))),"&lt;off2&gt;",IF(AR110&lt;&gt;"",AR110,"0"&amp;REPT(" ",5+AR$1-1))),"&lt;off3&gt;",IF(AS110&lt;&gt;"",AS110,"0"&amp;REPT(" ",5+AS$1-1))),"&lt;off4&gt;",IF(AT110&lt;&gt;"",AT110,"0"&amp;REPT(" ",5+AT$1-1))))</f>
        <v>{ "EQUi" ,3, ISIZ_IAAA , {CpuDataType::Boolean  ,CpuDataType::Integer  ,CpuDataType::Integer  ,(CpuDataType)0        }, {_AmdAddr,_AmdAddr,_AmdAddr,_AmdNull}, {AOFF_I,AOFF_IA,AOFF_IAA,0        } }, //Equal (Integer)</v>
      </c>
      <c r="Y110" s="31" t="s">
        <v>28</v>
      </c>
      <c r="Z110" s="22" t="str">
        <f aca="false">IF(F110&lt;&gt;".",IF(K110="MR","R",VLOOKUP(F110,$BR:$BT,3,0)),"")</f>
        <v>B</v>
      </c>
      <c r="AA110" s="22" t="str">
        <f aca="false">IF(G110&lt;&gt;".",IF(L110="MR","R",VLOOKUP(G110,$BR:$BT,3,0)),"")</f>
        <v>I</v>
      </c>
      <c r="AB110" s="22" t="str">
        <f aca="false">IF(H110&lt;&gt;".",IF(M110="MR","R",VLOOKUP(H110,$BR:$BT,3,0)),"")</f>
        <v>I</v>
      </c>
      <c r="AC110" s="22" t="str">
        <f aca="false">IF(I110&lt;&gt;".",IF(N110="MR","R",VLOOKUP(I110,$BR:$BT,3,0)),"")</f>
        <v/>
      </c>
      <c r="AD110" s="22" t="str">
        <f aca="false">IF(F110&lt;&gt;".",VLOOKUP(K110,$CB:$CC,2,0),"")</f>
        <v>A</v>
      </c>
      <c r="AE110" s="22" t="str">
        <f aca="false">IF(G110&lt;&gt;".",VLOOKUP(L110,$CB:$CC,2,0),"")</f>
        <v>A</v>
      </c>
      <c r="AF110" s="22" t="str">
        <f aca="false">IF(H110&lt;&gt;".",VLOOKUP(M110,$CB:$CC,2,0),"")</f>
        <v>A</v>
      </c>
      <c r="AG110" s="22" t="str">
        <f aca="false">IF(I110&lt;&gt;".",VLOOKUP(N110,$CB:$CC,2,0),"")</f>
        <v/>
      </c>
      <c r="AH110" s="22" t="str">
        <f aca="false">IF(AD110&lt;&gt;"",IF(OR(AD110="A",AD110="I"),"SZA",VLOOKUP(Z110,$BT$3:$BU$16,2,0)),"")</f>
        <v>SZA</v>
      </c>
      <c r="AI110" s="22" t="str">
        <f aca="false">IF(AE110&lt;&gt;"",IF(OR(AE110="A",AE110="I"),"SZA",VLOOKUP(AA110,$BT$3:$BU$16,2,0)),"")</f>
        <v>SZA</v>
      </c>
      <c r="AJ110" s="22" t="str">
        <f aca="false">IF(AF110&lt;&gt;"",IF(OR(AF110="A",AF110="I"),"SZA",VLOOKUP(AB110,$BT$3:$BU$16,2,0)),"")</f>
        <v>SZA</v>
      </c>
      <c r="AK110" s="22" t="str">
        <f aca="false">IF(AG110&lt;&gt;"",IF(OR(AG110="A",AG110="I"),"SZA",VLOOKUP(AC110,$BT$3:$BU$16,2,0)),"")</f>
        <v/>
      </c>
      <c r="AL110" s="22" t="str">
        <f aca="false">IF(AD110&lt;&gt;"","I","")</f>
        <v>I</v>
      </c>
      <c r="AM110" s="22" t="str">
        <f aca="false">SUBSTITUTE(IF(AE110&lt;&gt;"",AL110&amp;"+"&amp;AH110,""),"+SZ","")</f>
        <v>IA</v>
      </c>
      <c r="AN110" s="22" t="str">
        <f aca="false">SUBSTITUTE(IF(AF110&lt;&gt;"",AM110&amp;"+"&amp;AI110,""),"+SZ","")</f>
        <v>IAA</v>
      </c>
      <c r="AO110" s="22" t="str">
        <f aca="false">SUBSTITUTE(IF(AG110&lt;&gt;"",AN110&amp;"+"&amp;AJ110,""),"+SZ","")</f>
        <v/>
      </c>
      <c r="AP110" s="22" t="str">
        <f aca="false">SUBSTITUTE("I"&amp;IF(AH110&lt;&gt;"","+"&amp;AH110,"")&amp;IF(AI110&lt;&gt;"","+"&amp;AI110,"")&amp;IF(AJ110&lt;&gt;"","+"&amp;AJ110,"")&amp;IF(AK110&lt;&gt;"","+"&amp;AK110,""),"+SZ","")</f>
        <v>IAAA</v>
      </c>
      <c r="AQ110" s="22" t="str">
        <f aca="false">IF(Z110&lt;&gt;"","AOFF_"&amp;AL110&amp;REPT(" ",AQ$1-LEN(AL110)),"")</f>
        <v>AOFF_I</v>
      </c>
      <c r="AR110" s="22" t="str">
        <f aca="false">IF(AA110&lt;&gt;"","AOFF_"&amp;AM110&amp;REPT(" ",AR$1-LEN(AM110)),"")</f>
        <v>AOFF_IA</v>
      </c>
      <c r="AS110" s="22" t="str">
        <f aca="false">IF(AB110&lt;&gt;"","AOFF_"&amp;AN110&amp;REPT(" ",AS$1-LEN(AN110)),"")</f>
        <v>AOFF_IAA</v>
      </c>
      <c r="AT110" s="22" t="str">
        <f aca="false">IF(AC110&lt;&gt;"","AOFF_"&amp;AO110&amp;REPT(" ",AT$1-LEN(AO110)),"")</f>
        <v/>
      </c>
      <c r="AU110" s="22" t="str">
        <f aca="false">"ISIZ_"&amp;AP110&amp;REPT(" ",$AU$1-LEN(AP110))</f>
        <v>ISIZ_IAAA </v>
      </c>
      <c r="AV110" s="26" t="n">
        <f aca="false">IF(Z110&lt;&gt;"",6,"")</f>
        <v>6</v>
      </c>
      <c r="AW110" s="26" t="n">
        <f aca="false">IF(AA110&lt;&gt;"",AV110+VLOOKUP(AH110,$BU$2:$BV$17,2,0),"")</f>
        <v>10</v>
      </c>
      <c r="AX110" s="26" t="n">
        <f aca="false">IF(AB110&lt;&gt;"",AW110+VLOOKUP(AI110,$BU$2:$BV$17,2,0),"")</f>
        <v>14</v>
      </c>
      <c r="AY110" s="26" t="str">
        <f aca="false">IF(AC110&lt;&gt;"",AX110+VLOOKUP(AJ110,$BU$2:$BV$17,2,0),"")</f>
        <v/>
      </c>
      <c r="AZ110" s="26" t="n">
        <f aca="false">6+IF(Z110&lt;&gt;"",VLOOKUP(AH110,$BU$2:$BV$17,2,0),0)+IF(AA110&lt;&gt;"",VLOOKUP(AI110,$BU$2:$BV$17,2,0),0)+IF(AB110&lt;&gt;"",VLOOKUP(AJ110,$BU$2:$BV$17,2,0),0)+IF(AC110&lt;&gt;"",VLOOKUP(AK110,$BU$2:$BV$17,2,0),0)</f>
        <v>18</v>
      </c>
      <c r="BA110" s="26" t="n">
        <f aca="false">IF(Z110&lt;&gt;"",10,"")</f>
        <v>10</v>
      </c>
      <c r="BB110" s="26" t="n">
        <f aca="false">IF(AA110&lt;&gt;"",BA110+VLOOKUP(AH110,$BU$2:$BW$17,3,0),"")</f>
        <v>18</v>
      </c>
      <c r="BC110" s="26" t="n">
        <f aca="false">IF(AB110&lt;&gt;"",BB110+VLOOKUP(AI110,$BU$2:$BW$17,3,0),"")</f>
        <v>26</v>
      </c>
      <c r="BD110" s="26" t="str">
        <f aca="false">IF(AC110&lt;&gt;"",BC110+VLOOKUP(AJ110,$BU$2:$BW$17,3,0),"")</f>
        <v/>
      </c>
      <c r="BE110" s="26" t="n">
        <f aca="false">10+IF(Z110&lt;&gt;"",VLOOKUP(AH110,$BU$2:$BW$17,3,0),0)+IF(AA110&lt;&gt;"",VLOOKUP(AI110,$BU$2:$BW$17,3,0),0)+IF(AB110&lt;&gt;"",VLOOKUP(AJ110,$BU$2:$BW$17,3,0),0)+IF(AC110&lt;&gt;"",VLOOKUP(AK110,$BU$2:$BW$17,3,0),0)</f>
        <v>34</v>
      </c>
      <c r="BF110" s="36" t="str">
        <f aca="false">IF(AV110&lt;&gt;"","#define "&amp;AQ110&amp;" "&amp;AV110&amp;"&lt;end&gt; ","")&amp;IF(AW110&lt;&gt;"","#define "&amp;AR110&amp;" "&amp;AW110&amp;"&lt;end&gt; ","")&amp;IF(AX110&lt;&gt;"","#define "&amp;AS110&amp;" "&amp;AX110&amp;"&lt;end&gt; ","")&amp;IF(AY110&lt;&gt;"","#define "&amp;AT110&amp;" "&amp;AY110&amp;"&lt;end&gt; ","")&amp;"#define "&amp;AU110&amp;" "&amp;AZ110&amp;"&lt;end&gt;"</f>
        <v>#define AOFF_I 6&lt;end&gt; #define AOFF_IA 10&lt;end&gt; #define AOFF_IAA 14&lt;end&gt; #define ISIZ_IAAA  18&lt;end&gt;</v>
      </c>
      <c r="BG110" s="36" t="str">
        <f aca="false">IF(BA110&lt;&gt;"","#define "&amp;AQ110&amp;" "&amp;BA110&amp;"&lt;end&gt; ","")&amp;IF(BB110&lt;&gt;"","#define "&amp;AR110&amp;" "&amp;BB110&amp;"&lt;end&gt; ","")&amp;IF(BC110&lt;&gt;"","#define "&amp;AS110&amp;" "&amp;BC110&amp;"&lt;end&gt; ","")&amp;IF(BD110&lt;&gt;"","#define "&amp;AT110&amp;" "&amp;BD110&amp;"&lt;end&gt; ","")&amp;"#define "&amp;AU110&amp;" "&amp;BE110&amp;"&lt;end&gt;"</f>
        <v>#define AOFF_I 10&lt;end&gt; #define AOFF_IA 18&lt;end&gt; #define AOFF_IAA 26&lt;end&gt; #define ISIZ_IAAA  34&lt;end&gt;</v>
      </c>
      <c r="BH110" s="22" t="str">
        <f aca="false">"INSTDECODE_"&amp;D110&amp;IF(D110&lt;&gt;0,"_"&amp;CONCATENATE(Z110,AA110,AB110,AC110)&amp;"_"&amp;CONCATENATE(AD110,AE110,AF110,AG110),"")</f>
        <v>INSTDECODE_3_BII_AAA</v>
      </c>
      <c r="BI110" s="22" t="n">
        <f aca="false">LEN(BH110)</f>
        <v>20</v>
      </c>
      <c r="BJ110" s="22" t="str">
        <f aca="false">IF(Z110&lt;&gt;"","DECODE_"&amp;VLOOKUP(AD110,$CC:$CD,2,0)&amp;"("&amp;BJ$2&amp;","&amp;IF(K110="MR","REF",VLOOKUP(F110,$BR:$BS,2,0))&amp;",Cpu"&amp;PROPER(IF(K110="MR","REF",VLOOKUP(F110,$BR:$BS,2,0)))&amp;","&amp;AQ110&amp;"); ", "")</f>
        <v>DECODE_ADR(1,BOL,CpuBol,AOFF_I); </v>
      </c>
      <c r="BK110" s="22" t="str">
        <f aca="false">IF(AA110&lt;&gt;"","DECODE_"&amp;VLOOKUP(AE110,$CC:$CD,2,0)&amp;"("&amp;BK$2&amp;","&amp;IF(L110="MR","REF",VLOOKUP(G110,$BR:$BS,2,0))&amp;",Cpu"&amp;PROPER(IF(L110="MR","REF",VLOOKUP(G110,$BR:$BS,2,0)))&amp;","&amp;AR110&amp;"); ", "")</f>
        <v>DECODE_ADR(2,INT,CpuInt,AOFF_IA); </v>
      </c>
      <c r="BL110" s="22" t="str">
        <f aca="false">IF(AB110&lt;&gt;"","DECODE_"&amp;VLOOKUP(AF110,$CC:$CD,2,0)&amp;"("&amp;BL$2&amp;","&amp;IF(M110="MR","REF",VLOOKUP(H110,$BR:$BS,2,0))&amp;",Cpu"&amp;PROPER(IF(M110="MR","REF",VLOOKUP(H110,$BR:$BS,2,0)))&amp;","&amp;AS110&amp;"); ", "")</f>
        <v>DECODE_ADR(3,INT,CpuInt,AOFF_IAA); </v>
      </c>
      <c r="BM110" s="22" t="str">
        <f aca="false">IF(AC110&lt;&gt;"","DECODE_"&amp;VLOOKUP(AG110,$CC:$CD,2,0)&amp;"("&amp;BM$2&amp;","&amp;IF(N110="MR","REF",VLOOKUP(I110,$BR:$BS,2,0))&amp;",Cpu"&amp;PROPER(IF(N110="MR","REF",VLOOKUP(I110,$BR:$BS,2,0)))&amp;","&amp;AT110&amp;"); ", "")</f>
        <v/>
      </c>
      <c r="BN110" s="22" t="str">
        <f aca="false">IF(ISERROR(VLOOKUP(BO110,BO$2:BO109,1,0))=0,"X","")</f>
        <v>X</v>
      </c>
      <c r="BO110" s="22" t="str">
        <f aca="false">SUBSTITUTE("#define "&amp;BH110&amp;REPT(" ",28-LEN(BH110))&amp;BJ110&amp;BK110&amp;BL110&amp;BM110,"%","D")</f>
        <v>#define INSTDECODE_3_BII_AAA        DECODE_ADR(1,BOL,CpuBol,AOFF_I); DECODE_ADR(2,INT,CpuInt,AOFF_IA); DECODE_ADR(3,INT,CpuInt,AOFF_IAA); </v>
      </c>
      <c r="BP110" s="22" t="str">
        <f aca="false">"#define "&amp;SUBSTITUTE(BH110,"INSTDECODE_",IF(P110="X","JMP_","")&amp;IF(Q110="X","CONST_","")&amp;"INSTEND_")&amp;IF(Q110="X",REPT(" ",20-LEN(BH110)),IF(P110="X",REPT(" ",22-LEN(BH110)),REPT(" ",26-LEN(BH110))))&amp;" "&amp;IF(P110="X","","IP+="&amp;TRIM(AU110)&amp;"; "&amp;REPT(" ",10-LEN(TRIM(AU110))))&amp;IF(Q110="X","CONST_INST_DISPATCH;","PROG_INST_DISPATCH;")</f>
        <v>#define INSTEND_3_BII_AAA       IP+=ISIZ_IAAA;  PROG_INST_DISPATCH;</v>
      </c>
      <c r="BQ110" s="22" t="str">
        <f aca="false">""</f>
        <v/>
      </c>
    </row>
    <row r="111" customFormat="false" ht="15.95" hidden="false" customHeight="true" outlineLevel="0" collapsed="false">
      <c r="A111" s="22" t="s">
        <v>583</v>
      </c>
      <c r="B111" s="22" t="s">
        <v>309</v>
      </c>
      <c r="C111" s="26" t="s">
        <v>29</v>
      </c>
      <c r="D111" s="27" t="n">
        <f aca="false">4-COUNTIF(F111:I111,".")</f>
        <v>3</v>
      </c>
      <c r="E111" s="27" t="str">
        <f aca="false">IF(ISERROR(SEARCH("Z",F111&amp;G111&amp;H111&amp;I111))=0,"X","-")</f>
        <v>-</v>
      </c>
      <c r="F111" s="26" t="s">
        <v>456</v>
      </c>
      <c r="G111" s="26" t="s">
        <v>474</v>
      </c>
      <c r="H111" s="26" t="s">
        <v>474</v>
      </c>
      <c r="I111" s="26" t="s">
        <v>28</v>
      </c>
      <c r="J111" s="27" t="str">
        <f aca="false">IF(OR(ISERROR(SEARCH(MID($J$2,1,1),F111&amp;G111&amp;H111&amp;I111))=0,ISERROR(SEARCH(MID($J$2,2,1),F111&amp;G111&amp;H111&amp;I111))=0),"X","-")</f>
        <v>-</v>
      </c>
      <c r="K111" s="26" t="s">
        <v>453</v>
      </c>
      <c r="L111" s="26" t="s">
        <v>453</v>
      </c>
      <c r="M111" s="26" t="s">
        <v>453</v>
      </c>
      <c r="N111" s="26" t="s">
        <v>28</v>
      </c>
      <c r="O111" s="28" t="str">
        <f aca="false">IF(OR(K111=$O$2,L111=$O$2,M111=$O$2,N111=$O$2),"X","-")</f>
        <v>-</v>
      </c>
      <c r="R111" s="22" t="s">
        <v>616</v>
      </c>
      <c r="S111" s="22" t="s">
        <v>9</v>
      </c>
      <c r="T111" s="22" t="s">
        <v>455</v>
      </c>
      <c r="U111" s="22" t="s">
        <v>455</v>
      </c>
      <c r="W111" s="30" t="str">
        <f aca="false">SUBSTITUTE(SUBSTITUTE(IF(AND(F111="%",K111&lt;&gt;"AD",K111&lt;&gt;"MR"),"Error1","Ok")&amp;" "&amp;IF(AND(G111="%",L111&lt;&gt;"AD",L111&lt;&gt;"MR"),"Error2","Ok")&amp;" "&amp;IF(AND(H111="%",M111&lt;&gt;"AD",M111&lt;&gt;"MR"),"Error3","Ok")&amp;" "&amp;IF(AND(I111="%",N111&lt;&gt;"AD",N111&lt;&gt;"MR"),"Error4","Ok"),"Ok Ok Ok Ok","Passed"),"Ok","")</f>
        <v>Passed</v>
      </c>
      <c r="X111" s="28" t="str">
        <f aca="false">IF(W111&lt;&gt;"Passed","--- Error ---",SUBSTITUTE(SUBSTITUTE(SUBSTITUTE(SUBSTITUTE(SUBSTITUTE(SUBSTITUTE(SUBSTITUTE(SUBSTITUTE(SUBSTITUTE(SUBSTITUTE(SUBSTITUTE(SUBSTITUTE(SUBSTITUTE(SUBSTITUTE(SUBSTITUTE(SUBSTITUTE(SUBSTITUTE(SUBSTITUTE($X$1, "&lt;mnemonic&gt;",""""&amp;B111&amp;""""&amp;REPT(" ",5-LEN(B111))), "&lt;argnr&gt;",D111), "&lt;type1&gt;",VLOOKUP(F111,BR:BZ,9,0)), "&lt;type2&gt;",VLOOKUP(G111,BR:BZ,9,0)), "&lt;type3&gt;",VLOOKUP(H111,BR:BZ,9,0)), "&lt;type4&gt;",VLOOKUP(I111,BR:BZ,9,0)), "&lt;mode1&gt;",VLOOKUP(K111, CB:CG,6,0)),"&lt;mode2&gt;",VLOOKUP(L111,CB:CG,6,0)),"&lt;mode3&gt;",VLOOKUP(M111,CB:CG,6,0)),"&lt;mode4&gt;",VLOOKUP(N111,CB:CG,6,0)), "."," "), "&lt;desc&gt;",R111), "&lt;size&gt;",AU111), "&lt;comma&gt;",IF(B112=""," ",",")),"&lt;off1&gt;",IF(AQ111&lt;&gt;"",AQ111,"0"&amp;REPT(" ",5+AQ$1-1))),"&lt;off2&gt;",IF(AR111&lt;&gt;"",AR111,"0"&amp;REPT(" ",5+AR$1-1))),"&lt;off3&gt;",IF(AS111&lt;&gt;"",AS111,"0"&amp;REPT(" ",5+AS$1-1))),"&lt;off4&gt;",IF(AT111&lt;&gt;"",AT111,"0"&amp;REPT(" ",5+AT$1-1))))</f>
        <v>{ "EQUl" ,3, ISIZ_IAAA , {CpuDataType::Boolean  ,CpuDataType::Long     ,CpuDataType::Long     ,(CpuDataType)0        }, {_AmdAddr,_AmdAddr,_AmdAddr,_AmdNull}, {AOFF_I,AOFF_IA,AOFF_IAA,0        } }, //Equal (Long)</v>
      </c>
      <c r="Y111" s="31" t="s">
        <v>28</v>
      </c>
      <c r="Z111" s="22" t="str">
        <f aca="false">IF(F111&lt;&gt;".",IF(K111="MR","R",VLOOKUP(F111,$BR:$BT,3,0)),"")</f>
        <v>B</v>
      </c>
      <c r="AA111" s="22" t="str">
        <f aca="false">IF(G111&lt;&gt;".",IF(L111="MR","R",VLOOKUP(G111,$BR:$BT,3,0)),"")</f>
        <v>L</v>
      </c>
      <c r="AB111" s="22" t="str">
        <f aca="false">IF(H111&lt;&gt;".",IF(M111="MR","R",VLOOKUP(H111,$BR:$BT,3,0)),"")</f>
        <v>L</v>
      </c>
      <c r="AC111" s="22" t="str">
        <f aca="false">IF(I111&lt;&gt;".",IF(N111="MR","R",VLOOKUP(I111,$BR:$BT,3,0)),"")</f>
        <v/>
      </c>
      <c r="AD111" s="22" t="str">
        <f aca="false">IF(F111&lt;&gt;".",VLOOKUP(K111,$CB:$CC,2,0),"")</f>
        <v>A</v>
      </c>
      <c r="AE111" s="22" t="str">
        <f aca="false">IF(G111&lt;&gt;".",VLOOKUP(L111,$CB:$CC,2,0),"")</f>
        <v>A</v>
      </c>
      <c r="AF111" s="22" t="str">
        <f aca="false">IF(H111&lt;&gt;".",VLOOKUP(M111,$CB:$CC,2,0),"")</f>
        <v>A</v>
      </c>
      <c r="AG111" s="22" t="str">
        <f aca="false">IF(I111&lt;&gt;".",VLOOKUP(N111,$CB:$CC,2,0),"")</f>
        <v/>
      </c>
      <c r="AH111" s="22" t="str">
        <f aca="false">IF(AD111&lt;&gt;"",IF(OR(AD111="A",AD111="I"),"SZA",VLOOKUP(Z111,$BT$3:$BU$16,2,0)),"")</f>
        <v>SZA</v>
      </c>
      <c r="AI111" s="22" t="str">
        <f aca="false">IF(AE111&lt;&gt;"",IF(OR(AE111="A",AE111="I"),"SZA",VLOOKUP(AA111,$BT$3:$BU$16,2,0)),"")</f>
        <v>SZA</v>
      </c>
      <c r="AJ111" s="22" t="str">
        <f aca="false">IF(AF111&lt;&gt;"",IF(OR(AF111="A",AF111="I"),"SZA",VLOOKUP(AB111,$BT$3:$BU$16,2,0)),"")</f>
        <v>SZA</v>
      </c>
      <c r="AK111" s="22" t="str">
        <f aca="false">IF(AG111&lt;&gt;"",IF(OR(AG111="A",AG111="I"),"SZA",VLOOKUP(AC111,$BT$3:$BU$16,2,0)),"")</f>
        <v/>
      </c>
      <c r="AL111" s="22" t="str">
        <f aca="false">IF(AD111&lt;&gt;"","I","")</f>
        <v>I</v>
      </c>
      <c r="AM111" s="22" t="str">
        <f aca="false">SUBSTITUTE(IF(AE111&lt;&gt;"",AL111&amp;"+"&amp;AH111,""),"+SZ","")</f>
        <v>IA</v>
      </c>
      <c r="AN111" s="22" t="str">
        <f aca="false">SUBSTITUTE(IF(AF111&lt;&gt;"",AM111&amp;"+"&amp;AI111,""),"+SZ","")</f>
        <v>IAA</v>
      </c>
      <c r="AO111" s="22" t="str">
        <f aca="false">SUBSTITUTE(IF(AG111&lt;&gt;"",AN111&amp;"+"&amp;AJ111,""),"+SZ","")</f>
        <v/>
      </c>
      <c r="AP111" s="22" t="str">
        <f aca="false">SUBSTITUTE("I"&amp;IF(AH111&lt;&gt;"","+"&amp;AH111,"")&amp;IF(AI111&lt;&gt;"","+"&amp;AI111,"")&amp;IF(AJ111&lt;&gt;"","+"&amp;AJ111,"")&amp;IF(AK111&lt;&gt;"","+"&amp;AK111,""),"+SZ","")</f>
        <v>IAAA</v>
      </c>
      <c r="AQ111" s="22" t="str">
        <f aca="false">IF(Z111&lt;&gt;"","AOFF_"&amp;AL111&amp;REPT(" ",AQ$1-LEN(AL111)),"")</f>
        <v>AOFF_I</v>
      </c>
      <c r="AR111" s="22" t="str">
        <f aca="false">IF(AA111&lt;&gt;"","AOFF_"&amp;AM111&amp;REPT(" ",AR$1-LEN(AM111)),"")</f>
        <v>AOFF_IA</v>
      </c>
      <c r="AS111" s="22" t="str">
        <f aca="false">IF(AB111&lt;&gt;"","AOFF_"&amp;AN111&amp;REPT(" ",AS$1-LEN(AN111)),"")</f>
        <v>AOFF_IAA</v>
      </c>
      <c r="AT111" s="22" t="str">
        <f aca="false">IF(AC111&lt;&gt;"","AOFF_"&amp;AO111&amp;REPT(" ",AT$1-LEN(AO111)),"")</f>
        <v/>
      </c>
      <c r="AU111" s="22" t="str">
        <f aca="false">"ISIZ_"&amp;AP111&amp;REPT(" ",$AU$1-LEN(AP111))</f>
        <v>ISIZ_IAAA </v>
      </c>
      <c r="AV111" s="26" t="n">
        <f aca="false">IF(Z111&lt;&gt;"",6,"")</f>
        <v>6</v>
      </c>
      <c r="AW111" s="26" t="n">
        <f aca="false">IF(AA111&lt;&gt;"",AV111+VLOOKUP(AH111,$BU$2:$BV$17,2,0),"")</f>
        <v>10</v>
      </c>
      <c r="AX111" s="26" t="n">
        <f aca="false">IF(AB111&lt;&gt;"",AW111+VLOOKUP(AI111,$BU$2:$BV$17,2,0),"")</f>
        <v>14</v>
      </c>
      <c r="AY111" s="26" t="str">
        <f aca="false">IF(AC111&lt;&gt;"",AX111+VLOOKUP(AJ111,$BU$2:$BV$17,2,0),"")</f>
        <v/>
      </c>
      <c r="AZ111" s="26" t="n">
        <f aca="false">6+IF(Z111&lt;&gt;"",VLOOKUP(AH111,$BU$2:$BV$17,2,0),0)+IF(AA111&lt;&gt;"",VLOOKUP(AI111,$BU$2:$BV$17,2,0),0)+IF(AB111&lt;&gt;"",VLOOKUP(AJ111,$BU$2:$BV$17,2,0),0)+IF(AC111&lt;&gt;"",VLOOKUP(AK111,$BU$2:$BV$17,2,0),0)</f>
        <v>18</v>
      </c>
      <c r="BA111" s="26" t="n">
        <f aca="false">IF(Z111&lt;&gt;"",10,"")</f>
        <v>10</v>
      </c>
      <c r="BB111" s="26" t="n">
        <f aca="false">IF(AA111&lt;&gt;"",BA111+VLOOKUP(AH111,$BU$2:$BW$17,3,0),"")</f>
        <v>18</v>
      </c>
      <c r="BC111" s="26" t="n">
        <f aca="false">IF(AB111&lt;&gt;"",BB111+VLOOKUP(AI111,$BU$2:$BW$17,3,0),"")</f>
        <v>26</v>
      </c>
      <c r="BD111" s="26" t="str">
        <f aca="false">IF(AC111&lt;&gt;"",BC111+VLOOKUP(AJ111,$BU$2:$BW$17,3,0),"")</f>
        <v/>
      </c>
      <c r="BE111" s="26" t="n">
        <f aca="false">10+IF(Z111&lt;&gt;"",VLOOKUP(AH111,$BU$2:$BW$17,3,0),0)+IF(AA111&lt;&gt;"",VLOOKUP(AI111,$BU$2:$BW$17,3,0),0)+IF(AB111&lt;&gt;"",VLOOKUP(AJ111,$BU$2:$BW$17,3,0),0)+IF(AC111&lt;&gt;"",VLOOKUP(AK111,$BU$2:$BW$17,3,0),0)</f>
        <v>34</v>
      </c>
      <c r="BF111" s="36" t="str">
        <f aca="false">IF(AV111&lt;&gt;"","#define "&amp;AQ111&amp;" "&amp;AV111&amp;"&lt;end&gt; ","")&amp;IF(AW111&lt;&gt;"","#define "&amp;AR111&amp;" "&amp;AW111&amp;"&lt;end&gt; ","")&amp;IF(AX111&lt;&gt;"","#define "&amp;AS111&amp;" "&amp;AX111&amp;"&lt;end&gt; ","")&amp;IF(AY111&lt;&gt;"","#define "&amp;AT111&amp;" "&amp;AY111&amp;"&lt;end&gt; ","")&amp;"#define "&amp;AU111&amp;" "&amp;AZ111&amp;"&lt;end&gt;"</f>
        <v>#define AOFF_I 6&lt;end&gt; #define AOFF_IA 10&lt;end&gt; #define AOFF_IAA 14&lt;end&gt; #define ISIZ_IAAA  18&lt;end&gt;</v>
      </c>
      <c r="BG111" s="36" t="str">
        <f aca="false">IF(BA111&lt;&gt;"","#define "&amp;AQ111&amp;" "&amp;BA111&amp;"&lt;end&gt; ","")&amp;IF(BB111&lt;&gt;"","#define "&amp;AR111&amp;" "&amp;BB111&amp;"&lt;end&gt; ","")&amp;IF(BC111&lt;&gt;"","#define "&amp;AS111&amp;" "&amp;BC111&amp;"&lt;end&gt; ","")&amp;IF(BD111&lt;&gt;"","#define "&amp;AT111&amp;" "&amp;BD111&amp;"&lt;end&gt; ","")&amp;"#define "&amp;AU111&amp;" "&amp;BE111&amp;"&lt;end&gt;"</f>
        <v>#define AOFF_I 10&lt;end&gt; #define AOFF_IA 18&lt;end&gt; #define AOFF_IAA 26&lt;end&gt; #define ISIZ_IAAA  34&lt;end&gt;</v>
      </c>
      <c r="BH111" s="22" t="str">
        <f aca="false">"INSTDECODE_"&amp;D111&amp;IF(D111&lt;&gt;0,"_"&amp;CONCATENATE(Z111,AA111,AB111,AC111)&amp;"_"&amp;CONCATENATE(AD111,AE111,AF111,AG111),"")</f>
        <v>INSTDECODE_3_BLL_AAA</v>
      </c>
      <c r="BI111" s="22" t="n">
        <f aca="false">LEN(BH111)</f>
        <v>20</v>
      </c>
      <c r="BJ111" s="22" t="str">
        <f aca="false">IF(Z111&lt;&gt;"","DECODE_"&amp;VLOOKUP(AD111,$CC:$CD,2,0)&amp;"("&amp;BJ$2&amp;","&amp;IF(K111="MR","REF",VLOOKUP(F111,$BR:$BS,2,0))&amp;",Cpu"&amp;PROPER(IF(K111="MR","REF",VLOOKUP(F111,$BR:$BS,2,0)))&amp;","&amp;AQ111&amp;"); ", "")</f>
        <v>DECODE_ADR(1,BOL,CpuBol,AOFF_I); </v>
      </c>
      <c r="BK111" s="22" t="str">
        <f aca="false">IF(AA111&lt;&gt;"","DECODE_"&amp;VLOOKUP(AE111,$CC:$CD,2,0)&amp;"("&amp;BK$2&amp;","&amp;IF(L111="MR","REF",VLOOKUP(G111,$BR:$BS,2,0))&amp;",Cpu"&amp;PROPER(IF(L111="MR","REF",VLOOKUP(G111,$BR:$BS,2,0)))&amp;","&amp;AR111&amp;"); ", "")</f>
        <v>DECODE_ADR(2,LON,CpuLon,AOFF_IA); </v>
      </c>
      <c r="BL111" s="22" t="str">
        <f aca="false">IF(AB111&lt;&gt;"","DECODE_"&amp;VLOOKUP(AF111,$CC:$CD,2,0)&amp;"("&amp;BL$2&amp;","&amp;IF(M111="MR","REF",VLOOKUP(H111,$BR:$BS,2,0))&amp;",Cpu"&amp;PROPER(IF(M111="MR","REF",VLOOKUP(H111,$BR:$BS,2,0)))&amp;","&amp;AS111&amp;"); ", "")</f>
        <v>DECODE_ADR(3,LON,CpuLon,AOFF_IAA); </v>
      </c>
      <c r="BM111" s="22" t="str">
        <f aca="false">IF(AC111&lt;&gt;"","DECODE_"&amp;VLOOKUP(AG111,$CC:$CD,2,0)&amp;"("&amp;BM$2&amp;","&amp;IF(N111="MR","REF",VLOOKUP(I111,$BR:$BS,2,0))&amp;",Cpu"&amp;PROPER(IF(N111="MR","REF",VLOOKUP(I111,$BR:$BS,2,0)))&amp;","&amp;AT111&amp;"); ", "")</f>
        <v/>
      </c>
      <c r="BN111" s="22" t="str">
        <f aca="false">IF(ISERROR(VLOOKUP(BO111,BO$2:BO110,1,0))=0,"X","")</f>
        <v>X</v>
      </c>
      <c r="BO111" s="22" t="str">
        <f aca="false">SUBSTITUTE("#define "&amp;BH111&amp;REPT(" ",28-LEN(BH111))&amp;BJ111&amp;BK111&amp;BL111&amp;BM111,"%","D")</f>
        <v>#define INSTDECODE_3_BLL_AAA        DECODE_ADR(1,BOL,CpuBol,AOFF_I); DECODE_ADR(2,LON,CpuLon,AOFF_IA); DECODE_ADR(3,LON,CpuLon,AOFF_IAA); </v>
      </c>
      <c r="BP111" s="22" t="str">
        <f aca="false">"#define "&amp;SUBSTITUTE(BH111,"INSTDECODE_",IF(P111="X","JMP_","")&amp;IF(Q111="X","CONST_","")&amp;"INSTEND_")&amp;IF(Q111="X",REPT(" ",20-LEN(BH111)),IF(P111="X",REPT(" ",22-LEN(BH111)),REPT(" ",26-LEN(BH111))))&amp;" "&amp;IF(P111="X","","IP+="&amp;TRIM(AU111)&amp;"; "&amp;REPT(" ",10-LEN(TRIM(AU111))))&amp;IF(Q111="X","CONST_INST_DISPATCH;","PROG_INST_DISPATCH;")</f>
        <v>#define INSTEND_3_BLL_AAA       IP+=ISIZ_IAAA;  PROG_INST_DISPATCH;</v>
      </c>
      <c r="BQ111" s="22" t="str">
        <f aca="false">""</f>
        <v/>
      </c>
    </row>
    <row r="112" customFormat="false" ht="15.95" hidden="false" customHeight="true" outlineLevel="0" collapsed="false">
      <c r="A112" s="22" t="s">
        <v>583</v>
      </c>
      <c r="B112" s="22" t="s">
        <v>310</v>
      </c>
      <c r="C112" s="26" t="s">
        <v>29</v>
      </c>
      <c r="D112" s="27" t="n">
        <f aca="false">4-COUNTIF(F112:I112,".")</f>
        <v>3</v>
      </c>
      <c r="E112" s="27" t="str">
        <f aca="false">IF(ISERROR(SEARCH("Z",F112&amp;G112&amp;H112&amp;I112))=0,"X","-")</f>
        <v>-</v>
      </c>
      <c r="F112" s="26" t="s">
        <v>456</v>
      </c>
      <c r="G112" s="26" t="s">
        <v>478</v>
      </c>
      <c r="H112" s="26" t="s">
        <v>478</v>
      </c>
      <c r="I112" s="26" t="s">
        <v>28</v>
      </c>
      <c r="J112" s="27" t="str">
        <f aca="false">IF(OR(ISERROR(SEARCH(MID($J$2,1,1),F112&amp;G112&amp;H112&amp;I112))=0,ISERROR(SEARCH(MID($J$2,2,1),F112&amp;G112&amp;H112&amp;I112))=0),"X","-")</f>
        <v>-</v>
      </c>
      <c r="K112" s="26" t="s">
        <v>453</v>
      </c>
      <c r="L112" s="26" t="s">
        <v>453</v>
      </c>
      <c r="M112" s="26" t="s">
        <v>453</v>
      </c>
      <c r="N112" s="26" t="s">
        <v>28</v>
      </c>
      <c r="O112" s="28" t="str">
        <f aca="false">IF(OR(K112=$O$2,L112=$O$2,M112=$O$2,N112=$O$2),"X","-")</f>
        <v>-</v>
      </c>
      <c r="R112" s="22" t="s">
        <v>617</v>
      </c>
      <c r="S112" s="22" t="s">
        <v>9</v>
      </c>
      <c r="T112" s="22" t="s">
        <v>455</v>
      </c>
      <c r="U112" s="22" t="s">
        <v>455</v>
      </c>
      <c r="W112" s="30" t="str">
        <f aca="false">SUBSTITUTE(SUBSTITUTE(IF(AND(F112="%",K112&lt;&gt;"AD",K112&lt;&gt;"MR"),"Error1","Ok")&amp;" "&amp;IF(AND(G112="%",L112&lt;&gt;"AD",L112&lt;&gt;"MR"),"Error2","Ok")&amp;" "&amp;IF(AND(H112="%",M112&lt;&gt;"AD",M112&lt;&gt;"MR"),"Error3","Ok")&amp;" "&amp;IF(AND(I112="%",N112&lt;&gt;"AD",N112&lt;&gt;"MR"),"Error4","Ok"),"Ok Ok Ok Ok","Passed"),"Ok","")</f>
        <v>Passed</v>
      </c>
      <c r="X112" s="28" t="str">
        <f aca="false">IF(W112&lt;&gt;"Passed","--- Error ---",SUBSTITUTE(SUBSTITUTE(SUBSTITUTE(SUBSTITUTE(SUBSTITUTE(SUBSTITUTE(SUBSTITUTE(SUBSTITUTE(SUBSTITUTE(SUBSTITUTE(SUBSTITUTE(SUBSTITUTE(SUBSTITUTE(SUBSTITUTE(SUBSTITUTE(SUBSTITUTE(SUBSTITUTE(SUBSTITUTE($X$1, "&lt;mnemonic&gt;",""""&amp;B112&amp;""""&amp;REPT(" ",5-LEN(B112))), "&lt;argnr&gt;",D112), "&lt;type1&gt;",VLOOKUP(F112,BR:BZ,9,0)), "&lt;type2&gt;",VLOOKUP(G112,BR:BZ,9,0)), "&lt;type3&gt;",VLOOKUP(H112,BR:BZ,9,0)), "&lt;type4&gt;",VLOOKUP(I112,BR:BZ,9,0)), "&lt;mode1&gt;",VLOOKUP(K112, CB:CG,6,0)),"&lt;mode2&gt;",VLOOKUP(L112,CB:CG,6,0)),"&lt;mode3&gt;",VLOOKUP(M112,CB:CG,6,0)),"&lt;mode4&gt;",VLOOKUP(N112,CB:CG,6,0)), "."," "), "&lt;desc&gt;",R112), "&lt;size&gt;",AU112), "&lt;comma&gt;",IF(B113=""," ",",")),"&lt;off1&gt;",IF(AQ112&lt;&gt;"",AQ112,"0"&amp;REPT(" ",5+AQ$1-1))),"&lt;off2&gt;",IF(AR112&lt;&gt;"",AR112,"0"&amp;REPT(" ",5+AR$1-1))),"&lt;off3&gt;",IF(AS112&lt;&gt;"",AS112,"0"&amp;REPT(" ",5+AS$1-1))),"&lt;off4&gt;",IF(AT112&lt;&gt;"",AT112,"0"&amp;REPT(" ",5+AT$1-1))))</f>
        <v>{ "EQUf" ,3, ISIZ_IAAA , {CpuDataType::Boolean  ,CpuDataType::Float    ,CpuDataType::Float    ,(CpuDataType)0        }, {_AmdAddr,_AmdAddr,_AmdAddr,_AmdNull}, {AOFF_I,AOFF_IA,AOFF_IAA,0        } }, //Equal (Float)</v>
      </c>
      <c r="Y112" s="31" t="s">
        <v>28</v>
      </c>
      <c r="Z112" s="22" t="str">
        <f aca="false">IF(F112&lt;&gt;".",IF(K112="MR","R",VLOOKUP(F112,$BR:$BT,3,0)),"")</f>
        <v>B</v>
      </c>
      <c r="AA112" s="22" t="str">
        <f aca="false">IF(G112&lt;&gt;".",IF(L112="MR","R",VLOOKUP(G112,$BR:$BT,3,0)),"")</f>
        <v>F</v>
      </c>
      <c r="AB112" s="22" t="str">
        <f aca="false">IF(H112&lt;&gt;".",IF(M112="MR","R",VLOOKUP(H112,$BR:$BT,3,0)),"")</f>
        <v>F</v>
      </c>
      <c r="AC112" s="22" t="str">
        <f aca="false">IF(I112&lt;&gt;".",IF(N112="MR","R",VLOOKUP(I112,$BR:$BT,3,0)),"")</f>
        <v/>
      </c>
      <c r="AD112" s="22" t="str">
        <f aca="false">IF(F112&lt;&gt;".",VLOOKUP(K112,$CB:$CC,2,0),"")</f>
        <v>A</v>
      </c>
      <c r="AE112" s="22" t="str">
        <f aca="false">IF(G112&lt;&gt;".",VLOOKUP(L112,$CB:$CC,2,0),"")</f>
        <v>A</v>
      </c>
      <c r="AF112" s="22" t="str">
        <f aca="false">IF(H112&lt;&gt;".",VLOOKUP(M112,$CB:$CC,2,0),"")</f>
        <v>A</v>
      </c>
      <c r="AG112" s="22" t="str">
        <f aca="false">IF(I112&lt;&gt;".",VLOOKUP(N112,$CB:$CC,2,0),"")</f>
        <v/>
      </c>
      <c r="AH112" s="22" t="str">
        <f aca="false">IF(AD112&lt;&gt;"",IF(OR(AD112="A",AD112="I"),"SZA",VLOOKUP(Z112,$BT$3:$BU$16,2,0)),"")</f>
        <v>SZA</v>
      </c>
      <c r="AI112" s="22" t="str">
        <f aca="false">IF(AE112&lt;&gt;"",IF(OR(AE112="A",AE112="I"),"SZA",VLOOKUP(AA112,$BT$3:$BU$16,2,0)),"")</f>
        <v>SZA</v>
      </c>
      <c r="AJ112" s="22" t="str">
        <f aca="false">IF(AF112&lt;&gt;"",IF(OR(AF112="A",AF112="I"),"SZA",VLOOKUP(AB112,$BT$3:$BU$16,2,0)),"")</f>
        <v>SZA</v>
      </c>
      <c r="AK112" s="22" t="str">
        <f aca="false">IF(AG112&lt;&gt;"",IF(OR(AG112="A",AG112="I"),"SZA",VLOOKUP(AC112,$BT$3:$BU$16,2,0)),"")</f>
        <v/>
      </c>
      <c r="AL112" s="22" t="str">
        <f aca="false">IF(AD112&lt;&gt;"","I","")</f>
        <v>I</v>
      </c>
      <c r="AM112" s="22" t="str">
        <f aca="false">SUBSTITUTE(IF(AE112&lt;&gt;"",AL112&amp;"+"&amp;AH112,""),"+SZ","")</f>
        <v>IA</v>
      </c>
      <c r="AN112" s="22" t="str">
        <f aca="false">SUBSTITUTE(IF(AF112&lt;&gt;"",AM112&amp;"+"&amp;AI112,""),"+SZ","")</f>
        <v>IAA</v>
      </c>
      <c r="AO112" s="22" t="str">
        <f aca="false">SUBSTITUTE(IF(AG112&lt;&gt;"",AN112&amp;"+"&amp;AJ112,""),"+SZ","")</f>
        <v/>
      </c>
      <c r="AP112" s="22" t="str">
        <f aca="false">SUBSTITUTE("I"&amp;IF(AH112&lt;&gt;"","+"&amp;AH112,"")&amp;IF(AI112&lt;&gt;"","+"&amp;AI112,"")&amp;IF(AJ112&lt;&gt;"","+"&amp;AJ112,"")&amp;IF(AK112&lt;&gt;"","+"&amp;AK112,""),"+SZ","")</f>
        <v>IAAA</v>
      </c>
      <c r="AQ112" s="22" t="str">
        <f aca="false">IF(Z112&lt;&gt;"","AOFF_"&amp;AL112&amp;REPT(" ",AQ$1-LEN(AL112)),"")</f>
        <v>AOFF_I</v>
      </c>
      <c r="AR112" s="22" t="str">
        <f aca="false">IF(AA112&lt;&gt;"","AOFF_"&amp;AM112&amp;REPT(" ",AR$1-LEN(AM112)),"")</f>
        <v>AOFF_IA</v>
      </c>
      <c r="AS112" s="22" t="str">
        <f aca="false">IF(AB112&lt;&gt;"","AOFF_"&amp;AN112&amp;REPT(" ",AS$1-LEN(AN112)),"")</f>
        <v>AOFF_IAA</v>
      </c>
      <c r="AT112" s="22" t="str">
        <f aca="false">IF(AC112&lt;&gt;"","AOFF_"&amp;AO112&amp;REPT(" ",AT$1-LEN(AO112)),"")</f>
        <v/>
      </c>
      <c r="AU112" s="22" t="str">
        <f aca="false">"ISIZ_"&amp;AP112&amp;REPT(" ",$AU$1-LEN(AP112))</f>
        <v>ISIZ_IAAA </v>
      </c>
      <c r="AV112" s="26" t="n">
        <f aca="false">IF(Z112&lt;&gt;"",6,"")</f>
        <v>6</v>
      </c>
      <c r="AW112" s="26" t="n">
        <f aca="false">IF(AA112&lt;&gt;"",AV112+VLOOKUP(AH112,$BU$2:$BV$17,2,0),"")</f>
        <v>10</v>
      </c>
      <c r="AX112" s="26" t="n">
        <f aca="false">IF(AB112&lt;&gt;"",AW112+VLOOKUP(AI112,$BU$2:$BV$17,2,0),"")</f>
        <v>14</v>
      </c>
      <c r="AY112" s="26" t="str">
        <f aca="false">IF(AC112&lt;&gt;"",AX112+VLOOKUP(AJ112,$BU$2:$BV$17,2,0),"")</f>
        <v/>
      </c>
      <c r="AZ112" s="26" t="n">
        <f aca="false">6+IF(Z112&lt;&gt;"",VLOOKUP(AH112,$BU$2:$BV$17,2,0),0)+IF(AA112&lt;&gt;"",VLOOKUP(AI112,$BU$2:$BV$17,2,0),0)+IF(AB112&lt;&gt;"",VLOOKUP(AJ112,$BU$2:$BV$17,2,0),0)+IF(AC112&lt;&gt;"",VLOOKUP(AK112,$BU$2:$BV$17,2,0),0)</f>
        <v>18</v>
      </c>
      <c r="BA112" s="26" t="n">
        <f aca="false">IF(Z112&lt;&gt;"",10,"")</f>
        <v>10</v>
      </c>
      <c r="BB112" s="26" t="n">
        <f aca="false">IF(AA112&lt;&gt;"",BA112+VLOOKUP(AH112,$BU$2:$BW$17,3,0),"")</f>
        <v>18</v>
      </c>
      <c r="BC112" s="26" t="n">
        <f aca="false">IF(AB112&lt;&gt;"",BB112+VLOOKUP(AI112,$BU$2:$BW$17,3,0),"")</f>
        <v>26</v>
      </c>
      <c r="BD112" s="26" t="str">
        <f aca="false">IF(AC112&lt;&gt;"",BC112+VLOOKUP(AJ112,$BU$2:$BW$17,3,0),"")</f>
        <v/>
      </c>
      <c r="BE112" s="26" t="n">
        <f aca="false">10+IF(Z112&lt;&gt;"",VLOOKUP(AH112,$BU$2:$BW$17,3,0),0)+IF(AA112&lt;&gt;"",VLOOKUP(AI112,$BU$2:$BW$17,3,0),0)+IF(AB112&lt;&gt;"",VLOOKUP(AJ112,$BU$2:$BW$17,3,0),0)+IF(AC112&lt;&gt;"",VLOOKUP(AK112,$BU$2:$BW$17,3,0),0)</f>
        <v>34</v>
      </c>
      <c r="BF112" s="36" t="str">
        <f aca="false">IF(AV112&lt;&gt;"","#define "&amp;AQ112&amp;" "&amp;AV112&amp;"&lt;end&gt; ","")&amp;IF(AW112&lt;&gt;"","#define "&amp;AR112&amp;" "&amp;AW112&amp;"&lt;end&gt; ","")&amp;IF(AX112&lt;&gt;"","#define "&amp;AS112&amp;" "&amp;AX112&amp;"&lt;end&gt; ","")&amp;IF(AY112&lt;&gt;"","#define "&amp;AT112&amp;" "&amp;AY112&amp;"&lt;end&gt; ","")&amp;"#define "&amp;AU112&amp;" "&amp;AZ112&amp;"&lt;end&gt;"</f>
        <v>#define AOFF_I 6&lt;end&gt; #define AOFF_IA 10&lt;end&gt; #define AOFF_IAA 14&lt;end&gt; #define ISIZ_IAAA  18&lt;end&gt;</v>
      </c>
      <c r="BG112" s="36" t="str">
        <f aca="false">IF(BA112&lt;&gt;"","#define "&amp;AQ112&amp;" "&amp;BA112&amp;"&lt;end&gt; ","")&amp;IF(BB112&lt;&gt;"","#define "&amp;AR112&amp;" "&amp;BB112&amp;"&lt;end&gt; ","")&amp;IF(BC112&lt;&gt;"","#define "&amp;AS112&amp;" "&amp;BC112&amp;"&lt;end&gt; ","")&amp;IF(BD112&lt;&gt;"","#define "&amp;AT112&amp;" "&amp;BD112&amp;"&lt;end&gt; ","")&amp;"#define "&amp;AU112&amp;" "&amp;BE112&amp;"&lt;end&gt;"</f>
        <v>#define AOFF_I 10&lt;end&gt; #define AOFF_IA 18&lt;end&gt; #define AOFF_IAA 26&lt;end&gt; #define ISIZ_IAAA  34&lt;end&gt;</v>
      </c>
      <c r="BH112" s="22" t="str">
        <f aca="false">"INSTDECODE_"&amp;D112&amp;IF(D112&lt;&gt;0,"_"&amp;CONCATENATE(Z112,AA112,AB112,AC112)&amp;"_"&amp;CONCATENATE(AD112,AE112,AF112,AG112),"")</f>
        <v>INSTDECODE_3_BFF_AAA</v>
      </c>
      <c r="BI112" s="22" t="n">
        <f aca="false">LEN(BH112)</f>
        <v>20</v>
      </c>
      <c r="BJ112" s="22" t="str">
        <f aca="false">IF(Z112&lt;&gt;"","DECODE_"&amp;VLOOKUP(AD112,$CC:$CD,2,0)&amp;"("&amp;BJ$2&amp;","&amp;IF(K112="MR","REF",VLOOKUP(F112,$BR:$BS,2,0))&amp;",Cpu"&amp;PROPER(IF(K112="MR","REF",VLOOKUP(F112,$BR:$BS,2,0)))&amp;","&amp;AQ112&amp;"); ", "")</f>
        <v>DECODE_ADR(1,BOL,CpuBol,AOFF_I); </v>
      </c>
      <c r="BK112" s="22" t="str">
        <f aca="false">IF(AA112&lt;&gt;"","DECODE_"&amp;VLOOKUP(AE112,$CC:$CD,2,0)&amp;"("&amp;BK$2&amp;","&amp;IF(L112="MR","REF",VLOOKUP(G112,$BR:$BS,2,0))&amp;",Cpu"&amp;PROPER(IF(L112="MR","REF",VLOOKUP(G112,$BR:$BS,2,0)))&amp;","&amp;AR112&amp;"); ", "")</f>
        <v>DECODE_ADR(2,FLO,CpuFlo,AOFF_IA); </v>
      </c>
      <c r="BL112" s="22" t="str">
        <f aca="false">IF(AB112&lt;&gt;"","DECODE_"&amp;VLOOKUP(AF112,$CC:$CD,2,0)&amp;"("&amp;BL$2&amp;","&amp;IF(M112="MR","REF",VLOOKUP(H112,$BR:$BS,2,0))&amp;",Cpu"&amp;PROPER(IF(M112="MR","REF",VLOOKUP(H112,$BR:$BS,2,0)))&amp;","&amp;AS112&amp;"); ", "")</f>
        <v>DECODE_ADR(3,FLO,CpuFlo,AOFF_IAA); </v>
      </c>
      <c r="BM112" s="22" t="str">
        <f aca="false">IF(AC112&lt;&gt;"","DECODE_"&amp;VLOOKUP(AG112,$CC:$CD,2,0)&amp;"("&amp;BM$2&amp;","&amp;IF(N112="MR","REF",VLOOKUP(I112,$BR:$BS,2,0))&amp;",Cpu"&amp;PROPER(IF(N112="MR","REF",VLOOKUP(I112,$BR:$BS,2,0)))&amp;","&amp;AT112&amp;"); ", "")</f>
        <v/>
      </c>
      <c r="BN112" s="22" t="str">
        <f aca="false">IF(ISERROR(VLOOKUP(BO112,BO$2:BO111,1,0))=0,"X","")</f>
        <v>X</v>
      </c>
      <c r="BO112" s="22" t="str">
        <f aca="false">SUBSTITUTE("#define "&amp;BH112&amp;REPT(" ",28-LEN(BH112))&amp;BJ112&amp;BK112&amp;BL112&amp;BM112,"%","D")</f>
        <v>#define INSTDECODE_3_BFF_AAA        DECODE_ADR(1,BOL,CpuBol,AOFF_I); DECODE_ADR(2,FLO,CpuFlo,AOFF_IA); DECODE_ADR(3,FLO,CpuFlo,AOFF_IAA); </v>
      </c>
      <c r="BP112" s="22" t="str">
        <f aca="false">"#define "&amp;SUBSTITUTE(BH112,"INSTDECODE_",IF(P112="X","JMP_","")&amp;IF(Q112="X","CONST_","")&amp;"INSTEND_")&amp;IF(Q112="X",REPT(" ",20-LEN(BH112)),IF(P112="X",REPT(" ",22-LEN(BH112)),REPT(" ",26-LEN(BH112))))&amp;" "&amp;IF(P112="X","","IP+="&amp;TRIM(AU112)&amp;"; "&amp;REPT(" ",10-LEN(TRIM(AU112))))&amp;IF(Q112="X","CONST_INST_DISPATCH;","PROG_INST_DISPATCH;")</f>
        <v>#define INSTEND_3_BFF_AAA       IP+=ISIZ_IAAA;  PROG_INST_DISPATCH;</v>
      </c>
      <c r="BQ112" s="22" t="str">
        <f aca="false">""</f>
        <v/>
      </c>
    </row>
    <row r="113" customFormat="false" ht="15.95" hidden="false" customHeight="true" outlineLevel="0" collapsed="false">
      <c r="A113" s="22" t="s">
        <v>583</v>
      </c>
      <c r="B113" s="22" t="s">
        <v>311</v>
      </c>
      <c r="C113" s="26" t="s">
        <v>29</v>
      </c>
      <c r="D113" s="27" t="n">
        <f aca="false">4-COUNTIF(F113:I113,".")</f>
        <v>3</v>
      </c>
      <c r="E113" s="27" t="str">
        <f aca="false">IF(ISERROR(SEARCH("Z",F113&amp;G113&amp;H113&amp;I113))=0,"X","-")</f>
        <v>-</v>
      </c>
      <c r="F113" s="26" t="s">
        <v>456</v>
      </c>
      <c r="G113" s="26" t="s">
        <v>486</v>
      </c>
      <c r="H113" s="26" t="s">
        <v>486</v>
      </c>
      <c r="I113" s="26" t="s">
        <v>28</v>
      </c>
      <c r="J113" s="27" t="str">
        <f aca="false">IF(OR(ISERROR(SEARCH(MID($J$2,1,1),F113&amp;G113&amp;H113&amp;I113))=0,ISERROR(SEARCH(MID($J$2,2,1),F113&amp;G113&amp;H113&amp;I113))=0),"X","-")</f>
        <v>-</v>
      </c>
      <c r="K113" s="26" t="s">
        <v>453</v>
      </c>
      <c r="L113" s="26" t="s">
        <v>453</v>
      </c>
      <c r="M113" s="26" t="s">
        <v>453</v>
      </c>
      <c r="N113" s="26" t="s">
        <v>28</v>
      </c>
      <c r="O113" s="28" t="str">
        <f aca="false">IF(OR(K113=$O$2,L113=$O$2,M113=$O$2,N113=$O$2),"X","-")</f>
        <v>-</v>
      </c>
      <c r="R113" s="22" t="s">
        <v>618</v>
      </c>
      <c r="S113" s="22" t="s">
        <v>9</v>
      </c>
      <c r="T113" s="22" t="s">
        <v>455</v>
      </c>
      <c r="U113" s="22" t="s">
        <v>455</v>
      </c>
      <c r="W113" s="30" t="str">
        <f aca="false">SUBSTITUTE(SUBSTITUTE(IF(AND(F113="%",K113&lt;&gt;"AD",K113&lt;&gt;"MR"),"Error1","Ok")&amp;" "&amp;IF(AND(G113="%",L113&lt;&gt;"AD",L113&lt;&gt;"MR"),"Error2","Ok")&amp;" "&amp;IF(AND(H113="%",M113&lt;&gt;"AD",M113&lt;&gt;"MR"),"Error3","Ok")&amp;" "&amp;IF(AND(I113="%",N113&lt;&gt;"AD",N113&lt;&gt;"MR"),"Error4","Ok"),"Ok Ok Ok Ok","Passed"),"Ok","")</f>
        <v>Passed</v>
      </c>
      <c r="X113" s="28" t="str">
        <f aca="false">IF(W113&lt;&gt;"Passed","--- Error ---",SUBSTITUTE(SUBSTITUTE(SUBSTITUTE(SUBSTITUTE(SUBSTITUTE(SUBSTITUTE(SUBSTITUTE(SUBSTITUTE(SUBSTITUTE(SUBSTITUTE(SUBSTITUTE(SUBSTITUTE(SUBSTITUTE(SUBSTITUTE(SUBSTITUTE(SUBSTITUTE(SUBSTITUTE(SUBSTITUTE($X$1, "&lt;mnemonic&gt;",""""&amp;B113&amp;""""&amp;REPT(" ",5-LEN(B113))), "&lt;argnr&gt;",D113), "&lt;type1&gt;",VLOOKUP(F113,BR:BZ,9,0)), "&lt;type2&gt;",VLOOKUP(G113,BR:BZ,9,0)), "&lt;type3&gt;",VLOOKUP(H113,BR:BZ,9,0)), "&lt;type4&gt;",VLOOKUP(I113,BR:BZ,9,0)), "&lt;mode1&gt;",VLOOKUP(K113, CB:CG,6,0)),"&lt;mode2&gt;",VLOOKUP(L113,CB:CG,6,0)),"&lt;mode3&gt;",VLOOKUP(M113,CB:CG,6,0)),"&lt;mode4&gt;",VLOOKUP(N113,CB:CG,6,0)), "."," "), "&lt;desc&gt;",R113), "&lt;size&gt;",AU113), "&lt;comma&gt;",IF(B114=""," ",",")),"&lt;off1&gt;",IF(AQ113&lt;&gt;"",AQ113,"0"&amp;REPT(" ",5+AQ$1-1))),"&lt;off2&gt;",IF(AR113&lt;&gt;"",AR113,"0"&amp;REPT(" ",5+AR$1-1))),"&lt;off3&gt;",IF(AS113&lt;&gt;"",AS113,"0"&amp;REPT(" ",5+AS$1-1))),"&lt;off4&gt;",IF(AT113&lt;&gt;"",AT113,"0"&amp;REPT(" ",5+AT$1-1))))</f>
        <v>{ "EQUs" ,3, ISIZ_IAAA , {CpuDataType::Boolean  ,CpuDataType::StrBlk   ,CpuDataType::StrBlk   ,(CpuDataType)0        }, {_AmdAddr,_AmdAddr,_AmdAddr,_AmdNull}, {AOFF_I,AOFF_IA,AOFF_IAA,0        } }, //Equal (String)</v>
      </c>
      <c r="Y113" s="31" t="s">
        <v>28</v>
      </c>
      <c r="Z113" s="22" t="str">
        <f aca="false">IF(F113&lt;&gt;".",IF(K113="MR","R",VLOOKUP(F113,$BR:$BT,3,0)),"")</f>
        <v>B</v>
      </c>
      <c r="AA113" s="22" t="str">
        <f aca="false">IF(G113&lt;&gt;".",IF(L113="MR","R",VLOOKUP(G113,$BR:$BT,3,0)),"")</f>
        <v>M</v>
      </c>
      <c r="AB113" s="22" t="str">
        <f aca="false">IF(H113&lt;&gt;".",IF(M113="MR","R",VLOOKUP(H113,$BR:$BT,3,0)),"")</f>
        <v>M</v>
      </c>
      <c r="AC113" s="22" t="str">
        <f aca="false">IF(I113&lt;&gt;".",IF(N113="MR","R",VLOOKUP(I113,$BR:$BT,3,0)),"")</f>
        <v/>
      </c>
      <c r="AD113" s="22" t="str">
        <f aca="false">IF(F113&lt;&gt;".",VLOOKUP(K113,$CB:$CC,2,0),"")</f>
        <v>A</v>
      </c>
      <c r="AE113" s="22" t="str">
        <f aca="false">IF(G113&lt;&gt;".",VLOOKUP(L113,$CB:$CC,2,0),"")</f>
        <v>A</v>
      </c>
      <c r="AF113" s="22" t="str">
        <f aca="false">IF(H113&lt;&gt;".",VLOOKUP(M113,$CB:$CC,2,0),"")</f>
        <v>A</v>
      </c>
      <c r="AG113" s="22" t="str">
        <f aca="false">IF(I113&lt;&gt;".",VLOOKUP(N113,$CB:$CC,2,0),"")</f>
        <v/>
      </c>
      <c r="AH113" s="22" t="str">
        <f aca="false">IF(AD113&lt;&gt;"",IF(OR(AD113="A",AD113="I"),"SZA",VLOOKUP(Z113,$BT$3:$BU$16,2,0)),"")</f>
        <v>SZA</v>
      </c>
      <c r="AI113" s="22" t="str">
        <f aca="false">IF(AE113&lt;&gt;"",IF(OR(AE113="A",AE113="I"),"SZA",VLOOKUP(AA113,$BT$3:$BU$16,2,0)),"")</f>
        <v>SZA</v>
      </c>
      <c r="AJ113" s="22" t="str">
        <f aca="false">IF(AF113&lt;&gt;"",IF(OR(AF113="A",AF113="I"),"SZA",VLOOKUP(AB113,$BT$3:$BU$16,2,0)),"")</f>
        <v>SZA</v>
      </c>
      <c r="AK113" s="22" t="str">
        <f aca="false">IF(AG113&lt;&gt;"",IF(OR(AG113="A",AG113="I"),"SZA",VLOOKUP(AC113,$BT$3:$BU$16,2,0)),"")</f>
        <v/>
      </c>
      <c r="AL113" s="22" t="str">
        <f aca="false">IF(AD113&lt;&gt;"","I","")</f>
        <v>I</v>
      </c>
      <c r="AM113" s="22" t="str">
        <f aca="false">SUBSTITUTE(IF(AE113&lt;&gt;"",AL113&amp;"+"&amp;AH113,""),"+SZ","")</f>
        <v>IA</v>
      </c>
      <c r="AN113" s="22" t="str">
        <f aca="false">SUBSTITUTE(IF(AF113&lt;&gt;"",AM113&amp;"+"&amp;AI113,""),"+SZ","")</f>
        <v>IAA</v>
      </c>
      <c r="AO113" s="22" t="str">
        <f aca="false">SUBSTITUTE(IF(AG113&lt;&gt;"",AN113&amp;"+"&amp;AJ113,""),"+SZ","")</f>
        <v/>
      </c>
      <c r="AP113" s="22" t="str">
        <f aca="false">SUBSTITUTE("I"&amp;IF(AH113&lt;&gt;"","+"&amp;AH113,"")&amp;IF(AI113&lt;&gt;"","+"&amp;AI113,"")&amp;IF(AJ113&lt;&gt;"","+"&amp;AJ113,"")&amp;IF(AK113&lt;&gt;"","+"&amp;AK113,""),"+SZ","")</f>
        <v>IAAA</v>
      </c>
      <c r="AQ113" s="22" t="str">
        <f aca="false">IF(Z113&lt;&gt;"","AOFF_"&amp;AL113&amp;REPT(" ",AQ$1-LEN(AL113)),"")</f>
        <v>AOFF_I</v>
      </c>
      <c r="AR113" s="22" t="str">
        <f aca="false">IF(AA113&lt;&gt;"","AOFF_"&amp;AM113&amp;REPT(" ",AR$1-LEN(AM113)),"")</f>
        <v>AOFF_IA</v>
      </c>
      <c r="AS113" s="22" t="str">
        <f aca="false">IF(AB113&lt;&gt;"","AOFF_"&amp;AN113&amp;REPT(" ",AS$1-LEN(AN113)),"")</f>
        <v>AOFF_IAA</v>
      </c>
      <c r="AT113" s="22" t="str">
        <f aca="false">IF(AC113&lt;&gt;"","AOFF_"&amp;AO113&amp;REPT(" ",AT$1-LEN(AO113)),"")</f>
        <v/>
      </c>
      <c r="AU113" s="22" t="str">
        <f aca="false">"ISIZ_"&amp;AP113&amp;REPT(" ",$AU$1-LEN(AP113))</f>
        <v>ISIZ_IAAA </v>
      </c>
      <c r="AV113" s="26" t="n">
        <f aca="false">IF(Z113&lt;&gt;"",6,"")</f>
        <v>6</v>
      </c>
      <c r="AW113" s="26" t="n">
        <f aca="false">IF(AA113&lt;&gt;"",AV113+VLOOKUP(AH113,$BU$2:$BV$17,2,0),"")</f>
        <v>10</v>
      </c>
      <c r="AX113" s="26" t="n">
        <f aca="false">IF(AB113&lt;&gt;"",AW113+VLOOKUP(AI113,$BU$2:$BV$17,2,0),"")</f>
        <v>14</v>
      </c>
      <c r="AY113" s="26" t="str">
        <f aca="false">IF(AC113&lt;&gt;"",AX113+VLOOKUP(AJ113,$BU$2:$BV$17,2,0),"")</f>
        <v/>
      </c>
      <c r="AZ113" s="26" t="n">
        <f aca="false">6+IF(Z113&lt;&gt;"",VLOOKUP(AH113,$BU$2:$BV$17,2,0),0)+IF(AA113&lt;&gt;"",VLOOKUP(AI113,$BU$2:$BV$17,2,0),0)+IF(AB113&lt;&gt;"",VLOOKUP(AJ113,$BU$2:$BV$17,2,0),0)+IF(AC113&lt;&gt;"",VLOOKUP(AK113,$BU$2:$BV$17,2,0),0)</f>
        <v>18</v>
      </c>
      <c r="BA113" s="26" t="n">
        <f aca="false">IF(Z113&lt;&gt;"",10,"")</f>
        <v>10</v>
      </c>
      <c r="BB113" s="26" t="n">
        <f aca="false">IF(AA113&lt;&gt;"",BA113+VLOOKUP(AH113,$BU$2:$BW$17,3,0),"")</f>
        <v>18</v>
      </c>
      <c r="BC113" s="26" t="n">
        <f aca="false">IF(AB113&lt;&gt;"",BB113+VLOOKUP(AI113,$BU$2:$BW$17,3,0),"")</f>
        <v>26</v>
      </c>
      <c r="BD113" s="26" t="str">
        <f aca="false">IF(AC113&lt;&gt;"",BC113+VLOOKUP(AJ113,$BU$2:$BW$17,3,0),"")</f>
        <v/>
      </c>
      <c r="BE113" s="26" t="n">
        <f aca="false">10+IF(Z113&lt;&gt;"",VLOOKUP(AH113,$BU$2:$BW$17,3,0),0)+IF(AA113&lt;&gt;"",VLOOKUP(AI113,$BU$2:$BW$17,3,0),0)+IF(AB113&lt;&gt;"",VLOOKUP(AJ113,$BU$2:$BW$17,3,0),0)+IF(AC113&lt;&gt;"",VLOOKUP(AK113,$BU$2:$BW$17,3,0),0)</f>
        <v>34</v>
      </c>
      <c r="BF113" s="36" t="str">
        <f aca="false">IF(AV113&lt;&gt;"","#define "&amp;AQ113&amp;" "&amp;AV113&amp;"&lt;end&gt; ","")&amp;IF(AW113&lt;&gt;"","#define "&amp;AR113&amp;" "&amp;AW113&amp;"&lt;end&gt; ","")&amp;IF(AX113&lt;&gt;"","#define "&amp;AS113&amp;" "&amp;AX113&amp;"&lt;end&gt; ","")&amp;IF(AY113&lt;&gt;"","#define "&amp;AT113&amp;" "&amp;AY113&amp;"&lt;end&gt; ","")&amp;"#define "&amp;AU113&amp;" "&amp;AZ113&amp;"&lt;end&gt;"</f>
        <v>#define AOFF_I 6&lt;end&gt; #define AOFF_IA 10&lt;end&gt; #define AOFF_IAA 14&lt;end&gt; #define ISIZ_IAAA  18&lt;end&gt;</v>
      </c>
      <c r="BG113" s="36" t="str">
        <f aca="false">IF(BA113&lt;&gt;"","#define "&amp;AQ113&amp;" "&amp;BA113&amp;"&lt;end&gt; ","")&amp;IF(BB113&lt;&gt;"","#define "&amp;AR113&amp;" "&amp;BB113&amp;"&lt;end&gt; ","")&amp;IF(BC113&lt;&gt;"","#define "&amp;AS113&amp;" "&amp;BC113&amp;"&lt;end&gt; ","")&amp;IF(BD113&lt;&gt;"","#define "&amp;AT113&amp;" "&amp;BD113&amp;"&lt;end&gt; ","")&amp;"#define "&amp;AU113&amp;" "&amp;BE113&amp;"&lt;end&gt;"</f>
        <v>#define AOFF_I 10&lt;end&gt; #define AOFF_IA 18&lt;end&gt; #define AOFF_IAA 26&lt;end&gt; #define ISIZ_IAAA  34&lt;end&gt;</v>
      </c>
      <c r="BH113" s="22" t="str">
        <f aca="false">"INSTDECODE_"&amp;D113&amp;IF(D113&lt;&gt;0,"_"&amp;CONCATENATE(Z113,AA113,AB113,AC113)&amp;"_"&amp;CONCATENATE(AD113,AE113,AF113,AG113),"")</f>
        <v>INSTDECODE_3_BMM_AAA</v>
      </c>
      <c r="BI113" s="22" t="n">
        <f aca="false">LEN(BH113)</f>
        <v>20</v>
      </c>
      <c r="BJ113" s="22" t="str">
        <f aca="false">IF(Z113&lt;&gt;"","DECODE_"&amp;VLOOKUP(AD113,$CC:$CD,2,0)&amp;"("&amp;BJ$2&amp;","&amp;IF(K113="MR","REF",VLOOKUP(F113,$BR:$BS,2,0))&amp;",Cpu"&amp;PROPER(IF(K113="MR","REF",VLOOKUP(F113,$BR:$BS,2,0)))&amp;","&amp;AQ113&amp;"); ", "")</f>
        <v>DECODE_ADR(1,BOL,CpuBol,AOFF_I); </v>
      </c>
      <c r="BK113" s="22" t="str">
        <f aca="false">IF(AA113&lt;&gt;"","DECODE_"&amp;VLOOKUP(AE113,$CC:$CD,2,0)&amp;"("&amp;BK$2&amp;","&amp;IF(L113="MR","REF",VLOOKUP(G113,$BR:$BS,2,0))&amp;",Cpu"&amp;PROPER(IF(L113="MR","REF",VLOOKUP(G113,$BR:$BS,2,0)))&amp;","&amp;AR113&amp;"); ", "")</f>
        <v>DECODE_ADR(2,MBL,CpuMbl,AOFF_IA); </v>
      </c>
      <c r="BL113" s="22" t="str">
        <f aca="false">IF(AB113&lt;&gt;"","DECODE_"&amp;VLOOKUP(AF113,$CC:$CD,2,0)&amp;"("&amp;BL$2&amp;","&amp;IF(M113="MR","REF",VLOOKUP(H113,$BR:$BS,2,0))&amp;",Cpu"&amp;PROPER(IF(M113="MR","REF",VLOOKUP(H113,$BR:$BS,2,0)))&amp;","&amp;AS113&amp;"); ", "")</f>
        <v>DECODE_ADR(3,MBL,CpuMbl,AOFF_IAA); </v>
      </c>
      <c r="BM113" s="22" t="str">
        <f aca="false">IF(AC113&lt;&gt;"","DECODE_"&amp;VLOOKUP(AG113,$CC:$CD,2,0)&amp;"("&amp;BM$2&amp;","&amp;IF(N113="MR","REF",VLOOKUP(I113,$BR:$BS,2,0))&amp;",Cpu"&amp;PROPER(IF(N113="MR","REF",VLOOKUP(I113,$BR:$BS,2,0)))&amp;","&amp;AT113&amp;"); ", "")</f>
        <v/>
      </c>
      <c r="BN113" s="22" t="str">
        <f aca="false">IF(ISERROR(VLOOKUP(BO113,BO$2:BO112,1,0))=0,"X","")</f>
        <v>X</v>
      </c>
      <c r="BO113" s="22" t="str">
        <f aca="false">SUBSTITUTE("#define "&amp;BH113&amp;REPT(" ",28-LEN(BH113))&amp;BJ113&amp;BK113&amp;BL113&amp;BM113,"%","D")</f>
        <v>#define INSTDECODE_3_BMM_AAA        DECODE_ADR(1,BOL,CpuBol,AOFF_I); DECODE_ADR(2,MBL,CpuMbl,AOFF_IA); DECODE_ADR(3,MBL,CpuMbl,AOFF_IAA); </v>
      </c>
      <c r="BP113" s="22" t="str">
        <f aca="false">"#define "&amp;SUBSTITUTE(BH113,"INSTDECODE_",IF(P113="X","JMP_","")&amp;IF(Q113="X","CONST_","")&amp;"INSTEND_")&amp;IF(Q113="X",REPT(" ",20-LEN(BH113)),IF(P113="X",REPT(" ",22-LEN(BH113)),REPT(" ",26-LEN(BH113))))&amp;" "&amp;IF(P113="X","","IP+="&amp;TRIM(AU113)&amp;"; "&amp;REPT(" ",10-LEN(TRIM(AU113))))&amp;IF(Q113="X","CONST_INST_DISPATCH;","PROG_INST_DISPATCH;")</f>
        <v>#define INSTEND_3_BMM_AAA       IP+=ISIZ_IAAA;  PROG_INST_DISPATCH;</v>
      </c>
      <c r="BQ113" s="22" t="str">
        <f aca="false">""</f>
        <v/>
      </c>
    </row>
    <row r="114" customFormat="false" ht="15.95" hidden="false" customHeight="true" outlineLevel="0" collapsed="false">
      <c r="A114" s="22" t="s">
        <v>583</v>
      </c>
      <c r="B114" s="22" t="s">
        <v>314</v>
      </c>
      <c r="C114" s="26" t="s">
        <v>29</v>
      </c>
      <c r="D114" s="27" t="n">
        <f aca="false">4-COUNTIF(F114:I114,".")</f>
        <v>3</v>
      </c>
      <c r="E114" s="27" t="str">
        <f aca="false">IF(ISERROR(SEARCH("Z",F114&amp;G114&amp;H114&amp;I114))=0,"X","-")</f>
        <v>-</v>
      </c>
      <c r="F114" s="26" t="s">
        <v>456</v>
      </c>
      <c r="G114" s="26" t="s">
        <v>456</v>
      </c>
      <c r="H114" s="26" t="s">
        <v>456</v>
      </c>
      <c r="I114" s="26" t="s">
        <v>28</v>
      </c>
      <c r="J114" s="27" t="str">
        <f aca="false">IF(OR(ISERROR(SEARCH(MID($J$2,1,1),F114&amp;G114&amp;H114&amp;I114))=0,ISERROR(SEARCH(MID($J$2,2,1),F114&amp;G114&amp;H114&amp;I114))=0),"X","-")</f>
        <v>-</v>
      </c>
      <c r="K114" s="26" t="s">
        <v>453</v>
      </c>
      <c r="L114" s="26" t="s">
        <v>453</v>
      </c>
      <c r="M114" s="26" t="s">
        <v>453</v>
      </c>
      <c r="N114" s="26" t="s">
        <v>28</v>
      </c>
      <c r="O114" s="28" t="str">
        <f aca="false">IF(OR(K114=$O$2,L114=$O$2,M114=$O$2,N114=$O$2),"X","-")</f>
        <v>-</v>
      </c>
      <c r="R114" s="22" t="s">
        <v>619</v>
      </c>
      <c r="S114" s="22" t="s">
        <v>9</v>
      </c>
      <c r="T114" s="22" t="s">
        <v>455</v>
      </c>
      <c r="U114" s="22" t="s">
        <v>455</v>
      </c>
      <c r="W114" s="30" t="str">
        <f aca="false">SUBSTITUTE(SUBSTITUTE(IF(AND(F114="%",K114&lt;&gt;"AD",K114&lt;&gt;"MR"),"Error1","Ok")&amp;" "&amp;IF(AND(G114="%",L114&lt;&gt;"AD",L114&lt;&gt;"MR"),"Error2","Ok")&amp;" "&amp;IF(AND(H114="%",M114&lt;&gt;"AD",M114&lt;&gt;"MR"),"Error3","Ok")&amp;" "&amp;IF(AND(I114="%",N114&lt;&gt;"AD",N114&lt;&gt;"MR"),"Error4","Ok"),"Ok Ok Ok Ok","Passed"),"Ok","")</f>
        <v>Passed</v>
      </c>
      <c r="X114" s="28" t="str">
        <f aca="false">IF(W114&lt;&gt;"Passed","--- Error ---",SUBSTITUTE(SUBSTITUTE(SUBSTITUTE(SUBSTITUTE(SUBSTITUTE(SUBSTITUTE(SUBSTITUTE(SUBSTITUTE(SUBSTITUTE(SUBSTITUTE(SUBSTITUTE(SUBSTITUTE(SUBSTITUTE(SUBSTITUTE(SUBSTITUTE(SUBSTITUTE(SUBSTITUTE(SUBSTITUTE($X$1, "&lt;mnemonic&gt;",""""&amp;B114&amp;""""&amp;REPT(" ",5-LEN(B114))), "&lt;argnr&gt;",D114), "&lt;type1&gt;",VLOOKUP(F114,BR:BZ,9,0)), "&lt;type2&gt;",VLOOKUP(G114,BR:BZ,9,0)), "&lt;type3&gt;",VLOOKUP(H114,BR:BZ,9,0)), "&lt;type4&gt;",VLOOKUP(I114,BR:BZ,9,0)), "&lt;mode1&gt;",VLOOKUP(K114, CB:CG,6,0)),"&lt;mode2&gt;",VLOOKUP(L114,CB:CG,6,0)),"&lt;mode3&gt;",VLOOKUP(M114,CB:CG,6,0)),"&lt;mode4&gt;",VLOOKUP(N114,CB:CG,6,0)), "."," "), "&lt;desc&gt;",R114), "&lt;size&gt;",AU114), "&lt;comma&gt;",IF(B115=""," ",",")),"&lt;off1&gt;",IF(AQ114&lt;&gt;"",AQ114,"0"&amp;REPT(" ",5+AQ$1-1))),"&lt;off2&gt;",IF(AR114&lt;&gt;"",AR114,"0"&amp;REPT(" ",5+AR$1-1))),"&lt;off3&gt;",IF(AS114&lt;&gt;"",AS114,"0"&amp;REPT(" ",5+AS$1-1))),"&lt;off4&gt;",IF(AT114&lt;&gt;"",AT114,"0"&amp;REPT(" ",5+AT$1-1))))</f>
        <v>{ "DISb" ,3, ISIZ_IAAA , {CpuDataType::Boolean  ,CpuDataType::Boolean  ,CpuDataType::Boolean  ,(CpuDataType)0        }, {_AmdAddr,_AmdAddr,_AmdAddr,_AmdNull}, {AOFF_I,AOFF_IA,AOFF_IAA,0        } }, //Distinct (Boolean)</v>
      </c>
      <c r="Y114" s="31" t="s">
        <v>28</v>
      </c>
      <c r="Z114" s="22" t="str">
        <f aca="false">IF(F114&lt;&gt;".",IF(K114="MR","R",VLOOKUP(F114,$BR:$BT,3,0)),"")</f>
        <v>B</v>
      </c>
      <c r="AA114" s="22" t="str">
        <f aca="false">IF(G114&lt;&gt;".",IF(L114="MR","R",VLOOKUP(G114,$BR:$BT,3,0)),"")</f>
        <v>B</v>
      </c>
      <c r="AB114" s="22" t="str">
        <f aca="false">IF(H114&lt;&gt;".",IF(M114="MR","R",VLOOKUP(H114,$BR:$BT,3,0)),"")</f>
        <v>B</v>
      </c>
      <c r="AC114" s="22" t="str">
        <f aca="false">IF(I114&lt;&gt;".",IF(N114="MR","R",VLOOKUP(I114,$BR:$BT,3,0)),"")</f>
        <v/>
      </c>
      <c r="AD114" s="22" t="str">
        <f aca="false">IF(F114&lt;&gt;".",VLOOKUP(K114,$CB:$CC,2,0),"")</f>
        <v>A</v>
      </c>
      <c r="AE114" s="22" t="str">
        <f aca="false">IF(G114&lt;&gt;".",VLOOKUP(L114,$CB:$CC,2,0),"")</f>
        <v>A</v>
      </c>
      <c r="AF114" s="22" t="str">
        <f aca="false">IF(H114&lt;&gt;".",VLOOKUP(M114,$CB:$CC,2,0),"")</f>
        <v>A</v>
      </c>
      <c r="AG114" s="22" t="str">
        <f aca="false">IF(I114&lt;&gt;".",VLOOKUP(N114,$CB:$CC,2,0),"")</f>
        <v/>
      </c>
      <c r="AH114" s="22" t="str">
        <f aca="false">IF(AD114&lt;&gt;"",IF(OR(AD114="A",AD114="I"),"SZA",VLOOKUP(Z114,$BT$3:$BU$16,2,0)),"")</f>
        <v>SZA</v>
      </c>
      <c r="AI114" s="22" t="str">
        <f aca="false">IF(AE114&lt;&gt;"",IF(OR(AE114="A",AE114="I"),"SZA",VLOOKUP(AA114,$BT$3:$BU$16,2,0)),"")</f>
        <v>SZA</v>
      </c>
      <c r="AJ114" s="22" t="str">
        <f aca="false">IF(AF114&lt;&gt;"",IF(OR(AF114="A",AF114="I"),"SZA",VLOOKUP(AB114,$BT$3:$BU$16,2,0)),"")</f>
        <v>SZA</v>
      </c>
      <c r="AK114" s="22" t="str">
        <f aca="false">IF(AG114&lt;&gt;"",IF(OR(AG114="A",AG114="I"),"SZA",VLOOKUP(AC114,$BT$3:$BU$16,2,0)),"")</f>
        <v/>
      </c>
      <c r="AL114" s="22" t="str">
        <f aca="false">IF(AD114&lt;&gt;"","I","")</f>
        <v>I</v>
      </c>
      <c r="AM114" s="22" t="str">
        <f aca="false">SUBSTITUTE(IF(AE114&lt;&gt;"",AL114&amp;"+"&amp;AH114,""),"+SZ","")</f>
        <v>IA</v>
      </c>
      <c r="AN114" s="22" t="str">
        <f aca="false">SUBSTITUTE(IF(AF114&lt;&gt;"",AM114&amp;"+"&amp;AI114,""),"+SZ","")</f>
        <v>IAA</v>
      </c>
      <c r="AO114" s="22" t="str">
        <f aca="false">SUBSTITUTE(IF(AG114&lt;&gt;"",AN114&amp;"+"&amp;AJ114,""),"+SZ","")</f>
        <v/>
      </c>
      <c r="AP114" s="22" t="str">
        <f aca="false">SUBSTITUTE("I"&amp;IF(AH114&lt;&gt;"","+"&amp;AH114,"")&amp;IF(AI114&lt;&gt;"","+"&amp;AI114,"")&amp;IF(AJ114&lt;&gt;"","+"&amp;AJ114,"")&amp;IF(AK114&lt;&gt;"","+"&amp;AK114,""),"+SZ","")</f>
        <v>IAAA</v>
      </c>
      <c r="AQ114" s="22" t="str">
        <f aca="false">IF(Z114&lt;&gt;"","AOFF_"&amp;AL114&amp;REPT(" ",AQ$1-LEN(AL114)),"")</f>
        <v>AOFF_I</v>
      </c>
      <c r="AR114" s="22" t="str">
        <f aca="false">IF(AA114&lt;&gt;"","AOFF_"&amp;AM114&amp;REPT(" ",AR$1-LEN(AM114)),"")</f>
        <v>AOFF_IA</v>
      </c>
      <c r="AS114" s="22" t="str">
        <f aca="false">IF(AB114&lt;&gt;"","AOFF_"&amp;AN114&amp;REPT(" ",AS$1-LEN(AN114)),"")</f>
        <v>AOFF_IAA</v>
      </c>
      <c r="AT114" s="22" t="str">
        <f aca="false">IF(AC114&lt;&gt;"","AOFF_"&amp;AO114&amp;REPT(" ",AT$1-LEN(AO114)),"")</f>
        <v/>
      </c>
      <c r="AU114" s="22" t="str">
        <f aca="false">"ISIZ_"&amp;AP114&amp;REPT(" ",$AU$1-LEN(AP114))</f>
        <v>ISIZ_IAAA </v>
      </c>
      <c r="AV114" s="26" t="n">
        <f aca="false">IF(Z114&lt;&gt;"",6,"")</f>
        <v>6</v>
      </c>
      <c r="AW114" s="26" t="n">
        <f aca="false">IF(AA114&lt;&gt;"",AV114+VLOOKUP(AH114,$BU$2:$BV$17,2,0),"")</f>
        <v>10</v>
      </c>
      <c r="AX114" s="26" t="n">
        <f aca="false">IF(AB114&lt;&gt;"",AW114+VLOOKUP(AI114,$BU$2:$BV$17,2,0),"")</f>
        <v>14</v>
      </c>
      <c r="AY114" s="26" t="str">
        <f aca="false">IF(AC114&lt;&gt;"",AX114+VLOOKUP(AJ114,$BU$2:$BV$17,2,0),"")</f>
        <v/>
      </c>
      <c r="AZ114" s="26" t="n">
        <f aca="false">6+IF(Z114&lt;&gt;"",VLOOKUP(AH114,$BU$2:$BV$17,2,0),0)+IF(AA114&lt;&gt;"",VLOOKUP(AI114,$BU$2:$BV$17,2,0),0)+IF(AB114&lt;&gt;"",VLOOKUP(AJ114,$BU$2:$BV$17,2,0),0)+IF(AC114&lt;&gt;"",VLOOKUP(AK114,$BU$2:$BV$17,2,0),0)</f>
        <v>18</v>
      </c>
      <c r="BA114" s="26" t="n">
        <f aca="false">IF(Z114&lt;&gt;"",10,"")</f>
        <v>10</v>
      </c>
      <c r="BB114" s="26" t="n">
        <f aca="false">IF(AA114&lt;&gt;"",BA114+VLOOKUP(AH114,$BU$2:$BW$17,3,0),"")</f>
        <v>18</v>
      </c>
      <c r="BC114" s="26" t="n">
        <f aca="false">IF(AB114&lt;&gt;"",BB114+VLOOKUP(AI114,$BU$2:$BW$17,3,0),"")</f>
        <v>26</v>
      </c>
      <c r="BD114" s="26" t="str">
        <f aca="false">IF(AC114&lt;&gt;"",BC114+VLOOKUP(AJ114,$BU$2:$BW$17,3,0),"")</f>
        <v/>
      </c>
      <c r="BE114" s="26" t="n">
        <f aca="false">10+IF(Z114&lt;&gt;"",VLOOKUP(AH114,$BU$2:$BW$17,3,0),0)+IF(AA114&lt;&gt;"",VLOOKUP(AI114,$BU$2:$BW$17,3,0),0)+IF(AB114&lt;&gt;"",VLOOKUP(AJ114,$BU$2:$BW$17,3,0),0)+IF(AC114&lt;&gt;"",VLOOKUP(AK114,$BU$2:$BW$17,3,0),0)</f>
        <v>34</v>
      </c>
      <c r="BF114" s="36" t="str">
        <f aca="false">IF(AV114&lt;&gt;"","#define "&amp;AQ114&amp;" "&amp;AV114&amp;"&lt;end&gt; ","")&amp;IF(AW114&lt;&gt;"","#define "&amp;AR114&amp;" "&amp;AW114&amp;"&lt;end&gt; ","")&amp;IF(AX114&lt;&gt;"","#define "&amp;AS114&amp;" "&amp;AX114&amp;"&lt;end&gt; ","")&amp;IF(AY114&lt;&gt;"","#define "&amp;AT114&amp;" "&amp;AY114&amp;"&lt;end&gt; ","")&amp;"#define "&amp;AU114&amp;" "&amp;AZ114&amp;"&lt;end&gt;"</f>
        <v>#define AOFF_I 6&lt;end&gt; #define AOFF_IA 10&lt;end&gt; #define AOFF_IAA 14&lt;end&gt; #define ISIZ_IAAA  18&lt;end&gt;</v>
      </c>
      <c r="BG114" s="36" t="str">
        <f aca="false">IF(BA114&lt;&gt;"","#define "&amp;AQ114&amp;" "&amp;BA114&amp;"&lt;end&gt; ","")&amp;IF(BB114&lt;&gt;"","#define "&amp;AR114&amp;" "&amp;BB114&amp;"&lt;end&gt; ","")&amp;IF(BC114&lt;&gt;"","#define "&amp;AS114&amp;" "&amp;BC114&amp;"&lt;end&gt; ","")&amp;IF(BD114&lt;&gt;"","#define "&amp;AT114&amp;" "&amp;BD114&amp;"&lt;end&gt; ","")&amp;"#define "&amp;AU114&amp;" "&amp;BE114&amp;"&lt;end&gt;"</f>
        <v>#define AOFF_I 10&lt;end&gt; #define AOFF_IA 18&lt;end&gt; #define AOFF_IAA 26&lt;end&gt; #define ISIZ_IAAA  34&lt;end&gt;</v>
      </c>
      <c r="BH114" s="22" t="str">
        <f aca="false">"INSTDECODE_"&amp;D114&amp;IF(D114&lt;&gt;0,"_"&amp;CONCATENATE(Z114,AA114,AB114,AC114)&amp;"_"&amp;CONCATENATE(AD114,AE114,AF114,AG114),"")</f>
        <v>INSTDECODE_3_BBB_AAA</v>
      </c>
      <c r="BI114" s="22" t="n">
        <f aca="false">LEN(BH114)</f>
        <v>20</v>
      </c>
      <c r="BJ114" s="22" t="str">
        <f aca="false">IF(Z114&lt;&gt;"","DECODE_"&amp;VLOOKUP(AD114,$CC:$CD,2,0)&amp;"("&amp;BJ$2&amp;","&amp;IF(K114="MR","REF",VLOOKUP(F114,$BR:$BS,2,0))&amp;",Cpu"&amp;PROPER(IF(K114="MR","REF",VLOOKUP(F114,$BR:$BS,2,0)))&amp;","&amp;AQ114&amp;"); ", "")</f>
        <v>DECODE_ADR(1,BOL,CpuBol,AOFF_I); </v>
      </c>
      <c r="BK114" s="22" t="str">
        <f aca="false">IF(AA114&lt;&gt;"","DECODE_"&amp;VLOOKUP(AE114,$CC:$CD,2,0)&amp;"("&amp;BK$2&amp;","&amp;IF(L114="MR","REF",VLOOKUP(G114,$BR:$BS,2,0))&amp;",Cpu"&amp;PROPER(IF(L114="MR","REF",VLOOKUP(G114,$BR:$BS,2,0)))&amp;","&amp;AR114&amp;"); ", "")</f>
        <v>DECODE_ADR(2,BOL,CpuBol,AOFF_IA); </v>
      </c>
      <c r="BL114" s="22" t="str">
        <f aca="false">IF(AB114&lt;&gt;"","DECODE_"&amp;VLOOKUP(AF114,$CC:$CD,2,0)&amp;"("&amp;BL$2&amp;","&amp;IF(M114="MR","REF",VLOOKUP(H114,$BR:$BS,2,0))&amp;",Cpu"&amp;PROPER(IF(M114="MR","REF",VLOOKUP(H114,$BR:$BS,2,0)))&amp;","&amp;AS114&amp;"); ", "")</f>
        <v>DECODE_ADR(3,BOL,CpuBol,AOFF_IAA); </v>
      </c>
      <c r="BM114" s="22" t="str">
        <f aca="false">IF(AC114&lt;&gt;"","DECODE_"&amp;VLOOKUP(AG114,$CC:$CD,2,0)&amp;"("&amp;BM$2&amp;","&amp;IF(N114="MR","REF",VLOOKUP(I114,$BR:$BS,2,0))&amp;",Cpu"&amp;PROPER(IF(N114="MR","REF",VLOOKUP(I114,$BR:$BS,2,0)))&amp;","&amp;AT114&amp;"); ", "")</f>
        <v/>
      </c>
      <c r="BN114" s="22" t="str">
        <f aca="false">IF(ISERROR(VLOOKUP(BO114,BO$2:BO113,1,0))=0,"X","")</f>
        <v>X</v>
      </c>
      <c r="BO114" s="22" t="str">
        <f aca="false">SUBSTITUTE("#define "&amp;BH114&amp;REPT(" ",28-LEN(BH114))&amp;BJ114&amp;BK114&amp;BL114&amp;BM114,"%","D")</f>
        <v>#define INSTDECODE_3_BBB_AAA        DECODE_ADR(1,BOL,CpuBol,AOFF_I); DECODE_ADR(2,BOL,CpuBol,AOFF_IA); DECODE_ADR(3,BOL,CpuBol,AOFF_IAA); </v>
      </c>
      <c r="BP114" s="22" t="str">
        <f aca="false">"#define "&amp;SUBSTITUTE(BH114,"INSTDECODE_",IF(P114="X","JMP_","")&amp;IF(Q114="X","CONST_","")&amp;"INSTEND_")&amp;IF(Q114="X",REPT(" ",20-LEN(BH114)),IF(P114="X",REPT(" ",22-LEN(BH114)),REPT(" ",26-LEN(BH114))))&amp;" "&amp;IF(P114="X","","IP+="&amp;TRIM(AU114)&amp;"; "&amp;REPT(" ",10-LEN(TRIM(AU114))))&amp;IF(Q114="X","CONST_INST_DISPATCH;","PROG_INST_DISPATCH;")</f>
        <v>#define INSTEND_3_BBB_AAA       IP+=ISIZ_IAAA;  PROG_INST_DISPATCH;</v>
      </c>
      <c r="BQ114" s="22" t="str">
        <f aca="false">""</f>
        <v/>
      </c>
    </row>
    <row r="115" customFormat="false" ht="15.95" hidden="false" customHeight="true" outlineLevel="0" collapsed="false">
      <c r="A115" s="22" t="s">
        <v>583</v>
      </c>
      <c r="B115" s="22" t="s">
        <v>315</v>
      </c>
      <c r="C115" s="26" t="s">
        <v>29</v>
      </c>
      <c r="D115" s="27" t="n">
        <f aca="false">4-COUNTIF(F115:I115,".")</f>
        <v>3</v>
      </c>
      <c r="E115" s="27" t="str">
        <f aca="false">IF(ISERROR(SEARCH("Z",F115&amp;G115&amp;H115&amp;I115))=0,"X","-")</f>
        <v>-</v>
      </c>
      <c r="F115" s="26" t="s">
        <v>456</v>
      </c>
      <c r="G115" s="26" t="s">
        <v>452</v>
      </c>
      <c r="H115" s="26" t="s">
        <v>452</v>
      </c>
      <c r="I115" s="26" t="s">
        <v>28</v>
      </c>
      <c r="J115" s="27" t="str">
        <f aca="false">IF(OR(ISERROR(SEARCH(MID($J$2,1,1),F115&amp;G115&amp;H115&amp;I115))=0,ISERROR(SEARCH(MID($J$2,2,1),F115&amp;G115&amp;H115&amp;I115))=0),"X","-")</f>
        <v>-</v>
      </c>
      <c r="K115" s="26" t="s">
        <v>453</v>
      </c>
      <c r="L115" s="26" t="s">
        <v>453</v>
      </c>
      <c r="M115" s="26" t="s">
        <v>453</v>
      </c>
      <c r="N115" s="26" t="s">
        <v>28</v>
      </c>
      <c r="O115" s="28" t="str">
        <f aca="false">IF(OR(K115=$O$2,L115=$O$2,M115=$O$2,N115=$O$2),"X","-")</f>
        <v>-</v>
      </c>
      <c r="R115" s="22" t="s">
        <v>620</v>
      </c>
      <c r="S115" s="22" t="s">
        <v>9</v>
      </c>
      <c r="T115" s="22" t="s">
        <v>455</v>
      </c>
      <c r="U115" s="22" t="s">
        <v>455</v>
      </c>
      <c r="W115" s="30" t="str">
        <f aca="false">SUBSTITUTE(SUBSTITUTE(IF(AND(F115="%",K115&lt;&gt;"AD",K115&lt;&gt;"MR"),"Error1","Ok")&amp;" "&amp;IF(AND(G115="%",L115&lt;&gt;"AD",L115&lt;&gt;"MR"),"Error2","Ok")&amp;" "&amp;IF(AND(H115="%",M115&lt;&gt;"AD",M115&lt;&gt;"MR"),"Error3","Ok")&amp;" "&amp;IF(AND(I115="%",N115&lt;&gt;"AD",N115&lt;&gt;"MR"),"Error4","Ok"),"Ok Ok Ok Ok","Passed"),"Ok","")</f>
        <v>Passed</v>
      </c>
      <c r="X115" s="28" t="str">
        <f aca="false">IF(W115&lt;&gt;"Passed","--- Error ---",SUBSTITUTE(SUBSTITUTE(SUBSTITUTE(SUBSTITUTE(SUBSTITUTE(SUBSTITUTE(SUBSTITUTE(SUBSTITUTE(SUBSTITUTE(SUBSTITUTE(SUBSTITUTE(SUBSTITUTE(SUBSTITUTE(SUBSTITUTE(SUBSTITUTE(SUBSTITUTE(SUBSTITUTE(SUBSTITUTE($X$1, "&lt;mnemonic&gt;",""""&amp;B115&amp;""""&amp;REPT(" ",5-LEN(B115))), "&lt;argnr&gt;",D115), "&lt;type1&gt;",VLOOKUP(F115,BR:BZ,9,0)), "&lt;type2&gt;",VLOOKUP(G115,BR:BZ,9,0)), "&lt;type3&gt;",VLOOKUP(H115,BR:BZ,9,0)), "&lt;type4&gt;",VLOOKUP(I115,BR:BZ,9,0)), "&lt;mode1&gt;",VLOOKUP(K115, CB:CG,6,0)),"&lt;mode2&gt;",VLOOKUP(L115,CB:CG,6,0)),"&lt;mode3&gt;",VLOOKUP(M115,CB:CG,6,0)),"&lt;mode4&gt;",VLOOKUP(N115,CB:CG,6,0)), "."," "), "&lt;desc&gt;",R115), "&lt;size&gt;",AU115), "&lt;comma&gt;",IF(B116=""," ",",")),"&lt;off1&gt;",IF(AQ115&lt;&gt;"",AQ115,"0"&amp;REPT(" ",5+AQ$1-1))),"&lt;off2&gt;",IF(AR115&lt;&gt;"",AR115,"0"&amp;REPT(" ",5+AR$1-1))),"&lt;off3&gt;",IF(AS115&lt;&gt;"",AS115,"0"&amp;REPT(" ",5+AS$1-1))),"&lt;off4&gt;",IF(AT115&lt;&gt;"",AT115,"0"&amp;REPT(" ",5+AT$1-1))))</f>
        <v>{ "DISc" ,3, ISIZ_IAAA , {CpuDataType::Boolean  ,CpuDataType::Char     ,CpuDataType::Char     ,(CpuDataType)0        }, {_AmdAddr,_AmdAddr,_AmdAddr,_AmdNull}, {AOFF_I,AOFF_IA,AOFF_IAA,0        } }, //Distinct (Char)</v>
      </c>
      <c r="Y115" s="31" t="s">
        <v>28</v>
      </c>
      <c r="Z115" s="22" t="str">
        <f aca="false">IF(F115&lt;&gt;".",IF(K115="MR","R",VLOOKUP(F115,$BR:$BT,3,0)),"")</f>
        <v>B</v>
      </c>
      <c r="AA115" s="22" t="str">
        <f aca="false">IF(G115&lt;&gt;".",IF(L115="MR","R",VLOOKUP(G115,$BR:$BT,3,0)),"")</f>
        <v>C</v>
      </c>
      <c r="AB115" s="22" t="str">
        <f aca="false">IF(H115&lt;&gt;".",IF(M115="MR","R",VLOOKUP(H115,$BR:$BT,3,0)),"")</f>
        <v>C</v>
      </c>
      <c r="AC115" s="22" t="str">
        <f aca="false">IF(I115&lt;&gt;".",IF(N115="MR","R",VLOOKUP(I115,$BR:$BT,3,0)),"")</f>
        <v/>
      </c>
      <c r="AD115" s="22" t="str">
        <f aca="false">IF(F115&lt;&gt;".",VLOOKUP(K115,$CB:$CC,2,0),"")</f>
        <v>A</v>
      </c>
      <c r="AE115" s="22" t="str">
        <f aca="false">IF(G115&lt;&gt;".",VLOOKUP(L115,$CB:$CC,2,0),"")</f>
        <v>A</v>
      </c>
      <c r="AF115" s="22" t="str">
        <f aca="false">IF(H115&lt;&gt;".",VLOOKUP(M115,$CB:$CC,2,0),"")</f>
        <v>A</v>
      </c>
      <c r="AG115" s="22" t="str">
        <f aca="false">IF(I115&lt;&gt;".",VLOOKUP(N115,$CB:$CC,2,0),"")</f>
        <v/>
      </c>
      <c r="AH115" s="22" t="str">
        <f aca="false">IF(AD115&lt;&gt;"",IF(OR(AD115="A",AD115="I"),"SZA",VLOOKUP(Z115,$BT$3:$BU$16,2,0)),"")</f>
        <v>SZA</v>
      </c>
      <c r="AI115" s="22" t="str">
        <f aca="false">IF(AE115&lt;&gt;"",IF(OR(AE115="A",AE115="I"),"SZA",VLOOKUP(AA115,$BT$3:$BU$16,2,0)),"")</f>
        <v>SZA</v>
      </c>
      <c r="AJ115" s="22" t="str">
        <f aca="false">IF(AF115&lt;&gt;"",IF(OR(AF115="A",AF115="I"),"SZA",VLOOKUP(AB115,$BT$3:$BU$16,2,0)),"")</f>
        <v>SZA</v>
      </c>
      <c r="AK115" s="22" t="str">
        <f aca="false">IF(AG115&lt;&gt;"",IF(OR(AG115="A",AG115="I"),"SZA",VLOOKUP(AC115,$BT$3:$BU$16,2,0)),"")</f>
        <v/>
      </c>
      <c r="AL115" s="22" t="str">
        <f aca="false">IF(AD115&lt;&gt;"","I","")</f>
        <v>I</v>
      </c>
      <c r="AM115" s="22" t="str">
        <f aca="false">SUBSTITUTE(IF(AE115&lt;&gt;"",AL115&amp;"+"&amp;AH115,""),"+SZ","")</f>
        <v>IA</v>
      </c>
      <c r="AN115" s="22" t="str">
        <f aca="false">SUBSTITUTE(IF(AF115&lt;&gt;"",AM115&amp;"+"&amp;AI115,""),"+SZ","")</f>
        <v>IAA</v>
      </c>
      <c r="AO115" s="22" t="str">
        <f aca="false">SUBSTITUTE(IF(AG115&lt;&gt;"",AN115&amp;"+"&amp;AJ115,""),"+SZ","")</f>
        <v/>
      </c>
      <c r="AP115" s="22" t="str">
        <f aca="false">SUBSTITUTE("I"&amp;IF(AH115&lt;&gt;"","+"&amp;AH115,"")&amp;IF(AI115&lt;&gt;"","+"&amp;AI115,"")&amp;IF(AJ115&lt;&gt;"","+"&amp;AJ115,"")&amp;IF(AK115&lt;&gt;"","+"&amp;AK115,""),"+SZ","")</f>
        <v>IAAA</v>
      </c>
      <c r="AQ115" s="22" t="str">
        <f aca="false">IF(Z115&lt;&gt;"","AOFF_"&amp;AL115&amp;REPT(" ",AQ$1-LEN(AL115)),"")</f>
        <v>AOFF_I</v>
      </c>
      <c r="AR115" s="22" t="str">
        <f aca="false">IF(AA115&lt;&gt;"","AOFF_"&amp;AM115&amp;REPT(" ",AR$1-LEN(AM115)),"")</f>
        <v>AOFF_IA</v>
      </c>
      <c r="AS115" s="22" t="str">
        <f aca="false">IF(AB115&lt;&gt;"","AOFF_"&amp;AN115&amp;REPT(" ",AS$1-LEN(AN115)),"")</f>
        <v>AOFF_IAA</v>
      </c>
      <c r="AT115" s="22" t="str">
        <f aca="false">IF(AC115&lt;&gt;"","AOFF_"&amp;AO115&amp;REPT(" ",AT$1-LEN(AO115)),"")</f>
        <v/>
      </c>
      <c r="AU115" s="22" t="str">
        <f aca="false">"ISIZ_"&amp;AP115&amp;REPT(" ",$AU$1-LEN(AP115))</f>
        <v>ISIZ_IAAA </v>
      </c>
      <c r="AV115" s="26" t="n">
        <f aca="false">IF(Z115&lt;&gt;"",6,"")</f>
        <v>6</v>
      </c>
      <c r="AW115" s="26" t="n">
        <f aca="false">IF(AA115&lt;&gt;"",AV115+VLOOKUP(AH115,$BU$2:$BV$17,2,0),"")</f>
        <v>10</v>
      </c>
      <c r="AX115" s="26" t="n">
        <f aca="false">IF(AB115&lt;&gt;"",AW115+VLOOKUP(AI115,$BU$2:$BV$17,2,0),"")</f>
        <v>14</v>
      </c>
      <c r="AY115" s="26" t="str">
        <f aca="false">IF(AC115&lt;&gt;"",AX115+VLOOKUP(AJ115,$BU$2:$BV$17,2,0),"")</f>
        <v/>
      </c>
      <c r="AZ115" s="26" t="n">
        <f aca="false">6+IF(Z115&lt;&gt;"",VLOOKUP(AH115,$BU$2:$BV$17,2,0),0)+IF(AA115&lt;&gt;"",VLOOKUP(AI115,$BU$2:$BV$17,2,0),0)+IF(AB115&lt;&gt;"",VLOOKUP(AJ115,$BU$2:$BV$17,2,0),0)+IF(AC115&lt;&gt;"",VLOOKUP(AK115,$BU$2:$BV$17,2,0),0)</f>
        <v>18</v>
      </c>
      <c r="BA115" s="26" t="n">
        <f aca="false">IF(Z115&lt;&gt;"",10,"")</f>
        <v>10</v>
      </c>
      <c r="BB115" s="26" t="n">
        <f aca="false">IF(AA115&lt;&gt;"",BA115+VLOOKUP(AH115,$BU$2:$BW$17,3,0),"")</f>
        <v>18</v>
      </c>
      <c r="BC115" s="26" t="n">
        <f aca="false">IF(AB115&lt;&gt;"",BB115+VLOOKUP(AI115,$BU$2:$BW$17,3,0),"")</f>
        <v>26</v>
      </c>
      <c r="BD115" s="26" t="str">
        <f aca="false">IF(AC115&lt;&gt;"",BC115+VLOOKUP(AJ115,$BU$2:$BW$17,3,0),"")</f>
        <v/>
      </c>
      <c r="BE115" s="26" t="n">
        <f aca="false">10+IF(Z115&lt;&gt;"",VLOOKUP(AH115,$BU$2:$BW$17,3,0),0)+IF(AA115&lt;&gt;"",VLOOKUP(AI115,$BU$2:$BW$17,3,0),0)+IF(AB115&lt;&gt;"",VLOOKUP(AJ115,$BU$2:$BW$17,3,0),0)+IF(AC115&lt;&gt;"",VLOOKUP(AK115,$BU$2:$BW$17,3,0),0)</f>
        <v>34</v>
      </c>
      <c r="BF115" s="36" t="str">
        <f aca="false">IF(AV115&lt;&gt;"","#define "&amp;AQ115&amp;" "&amp;AV115&amp;"&lt;end&gt; ","")&amp;IF(AW115&lt;&gt;"","#define "&amp;AR115&amp;" "&amp;AW115&amp;"&lt;end&gt; ","")&amp;IF(AX115&lt;&gt;"","#define "&amp;AS115&amp;" "&amp;AX115&amp;"&lt;end&gt; ","")&amp;IF(AY115&lt;&gt;"","#define "&amp;AT115&amp;" "&amp;AY115&amp;"&lt;end&gt; ","")&amp;"#define "&amp;AU115&amp;" "&amp;AZ115&amp;"&lt;end&gt;"</f>
        <v>#define AOFF_I 6&lt;end&gt; #define AOFF_IA 10&lt;end&gt; #define AOFF_IAA 14&lt;end&gt; #define ISIZ_IAAA  18&lt;end&gt;</v>
      </c>
      <c r="BG115" s="36" t="str">
        <f aca="false">IF(BA115&lt;&gt;"","#define "&amp;AQ115&amp;" "&amp;BA115&amp;"&lt;end&gt; ","")&amp;IF(BB115&lt;&gt;"","#define "&amp;AR115&amp;" "&amp;BB115&amp;"&lt;end&gt; ","")&amp;IF(BC115&lt;&gt;"","#define "&amp;AS115&amp;" "&amp;BC115&amp;"&lt;end&gt; ","")&amp;IF(BD115&lt;&gt;"","#define "&amp;AT115&amp;" "&amp;BD115&amp;"&lt;end&gt; ","")&amp;"#define "&amp;AU115&amp;" "&amp;BE115&amp;"&lt;end&gt;"</f>
        <v>#define AOFF_I 10&lt;end&gt; #define AOFF_IA 18&lt;end&gt; #define AOFF_IAA 26&lt;end&gt; #define ISIZ_IAAA  34&lt;end&gt;</v>
      </c>
      <c r="BH115" s="22" t="str">
        <f aca="false">"INSTDECODE_"&amp;D115&amp;IF(D115&lt;&gt;0,"_"&amp;CONCATENATE(Z115,AA115,AB115,AC115)&amp;"_"&amp;CONCATENATE(AD115,AE115,AF115,AG115),"")</f>
        <v>INSTDECODE_3_BCC_AAA</v>
      </c>
      <c r="BI115" s="22" t="n">
        <f aca="false">LEN(BH115)</f>
        <v>20</v>
      </c>
      <c r="BJ115" s="22" t="str">
        <f aca="false">IF(Z115&lt;&gt;"","DECODE_"&amp;VLOOKUP(AD115,$CC:$CD,2,0)&amp;"("&amp;BJ$2&amp;","&amp;IF(K115="MR","REF",VLOOKUP(F115,$BR:$BS,2,0))&amp;",Cpu"&amp;PROPER(IF(K115="MR","REF",VLOOKUP(F115,$BR:$BS,2,0)))&amp;","&amp;AQ115&amp;"); ", "")</f>
        <v>DECODE_ADR(1,BOL,CpuBol,AOFF_I); </v>
      </c>
      <c r="BK115" s="22" t="str">
        <f aca="false">IF(AA115&lt;&gt;"","DECODE_"&amp;VLOOKUP(AE115,$CC:$CD,2,0)&amp;"("&amp;BK$2&amp;","&amp;IF(L115="MR","REF",VLOOKUP(G115,$BR:$BS,2,0))&amp;",Cpu"&amp;PROPER(IF(L115="MR","REF",VLOOKUP(G115,$BR:$BS,2,0)))&amp;","&amp;AR115&amp;"); ", "")</f>
        <v>DECODE_ADR(2,CHR,CpuChr,AOFF_IA); </v>
      </c>
      <c r="BL115" s="22" t="str">
        <f aca="false">IF(AB115&lt;&gt;"","DECODE_"&amp;VLOOKUP(AF115,$CC:$CD,2,0)&amp;"("&amp;BL$2&amp;","&amp;IF(M115="MR","REF",VLOOKUP(H115,$BR:$BS,2,0))&amp;",Cpu"&amp;PROPER(IF(M115="MR","REF",VLOOKUP(H115,$BR:$BS,2,0)))&amp;","&amp;AS115&amp;"); ", "")</f>
        <v>DECODE_ADR(3,CHR,CpuChr,AOFF_IAA); </v>
      </c>
      <c r="BM115" s="22" t="str">
        <f aca="false">IF(AC115&lt;&gt;"","DECODE_"&amp;VLOOKUP(AG115,$CC:$CD,2,0)&amp;"("&amp;BM$2&amp;","&amp;IF(N115="MR","REF",VLOOKUP(I115,$BR:$BS,2,0))&amp;",Cpu"&amp;PROPER(IF(N115="MR","REF",VLOOKUP(I115,$BR:$BS,2,0)))&amp;","&amp;AT115&amp;"); ", "")</f>
        <v/>
      </c>
      <c r="BN115" s="22" t="str">
        <f aca="false">IF(ISERROR(VLOOKUP(BO115,BO$2:BO114,1,0))=0,"X","")</f>
        <v>X</v>
      </c>
      <c r="BO115" s="22" t="str">
        <f aca="false">SUBSTITUTE("#define "&amp;BH115&amp;REPT(" ",28-LEN(BH115))&amp;BJ115&amp;BK115&amp;BL115&amp;BM115,"%","D")</f>
        <v>#define INSTDECODE_3_BCC_AAA        DECODE_ADR(1,BOL,CpuBol,AOFF_I); DECODE_ADR(2,CHR,CpuChr,AOFF_IA); DECODE_ADR(3,CHR,CpuChr,AOFF_IAA); </v>
      </c>
      <c r="BP115" s="22" t="str">
        <f aca="false">"#define "&amp;SUBSTITUTE(BH115,"INSTDECODE_",IF(P115="X","JMP_","")&amp;IF(Q115="X","CONST_","")&amp;"INSTEND_")&amp;IF(Q115="X",REPT(" ",20-LEN(BH115)),IF(P115="X",REPT(" ",22-LEN(BH115)),REPT(" ",26-LEN(BH115))))&amp;" "&amp;IF(P115="X","","IP+="&amp;TRIM(AU115)&amp;"; "&amp;REPT(" ",10-LEN(TRIM(AU115))))&amp;IF(Q115="X","CONST_INST_DISPATCH;","PROG_INST_DISPATCH;")</f>
        <v>#define INSTEND_3_BCC_AAA       IP+=ISIZ_IAAA;  PROG_INST_DISPATCH;</v>
      </c>
      <c r="BQ115" s="22" t="str">
        <f aca="false">""</f>
        <v/>
      </c>
    </row>
    <row r="116" customFormat="false" ht="15.95" hidden="false" customHeight="true" outlineLevel="0" collapsed="false">
      <c r="A116" s="22" t="s">
        <v>583</v>
      </c>
      <c r="B116" s="22" t="s">
        <v>316</v>
      </c>
      <c r="C116" s="26" t="s">
        <v>29</v>
      </c>
      <c r="D116" s="27" t="n">
        <f aca="false">4-COUNTIF(F116:I116,".")</f>
        <v>3</v>
      </c>
      <c r="E116" s="27" t="str">
        <f aca="false">IF(ISERROR(SEARCH("Z",F116&amp;G116&amp;H116&amp;I116))=0,"X","-")</f>
        <v>-</v>
      </c>
      <c r="F116" s="26" t="s">
        <v>456</v>
      </c>
      <c r="G116" s="26" t="s">
        <v>463</v>
      </c>
      <c r="H116" s="26" t="s">
        <v>463</v>
      </c>
      <c r="I116" s="26" t="s">
        <v>28</v>
      </c>
      <c r="J116" s="27" t="str">
        <f aca="false">IF(OR(ISERROR(SEARCH(MID($J$2,1,1),F116&amp;G116&amp;H116&amp;I116))=0,ISERROR(SEARCH(MID($J$2,2,1),F116&amp;G116&amp;H116&amp;I116))=0),"X","-")</f>
        <v>-</v>
      </c>
      <c r="K116" s="26" t="s">
        <v>453</v>
      </c>
      <c r="L116" s="26" t="s">
        <v>453</v>
      </c>
      <c r="M116" s="26" t="s">
        <v>453</v>
      </c>
      <c r="N116" s="26" t="s">
        <v>28</v>
      </c>
      <c r="O116" s="28" t="str">
        <f aca="false">IF(OR(K116=$O$2,L116=$O$2,M116=$O$2,N116=$O$2),"X","-")</f>
        <v>-</v>
      </c>
      <c r="R116" s="22" t="s">
        <v>621</v>
      </c>
      <c r="S116" s="22" t="s">
        <v>9</v>
      </c>
      <c r="T116" s="22" t="s">
        <v>455</v>
      </c>
      <c r="U116" s="22" t="s">
        <v>455</v>
      </c>
      <c r="W116" s="30" t="str">
        <f aca="false">SUBSTITUTE(SUBSTITUTE(IF(AND(F116="%",K116&lt;&gt;"AD",K116&lt;&gt;"MR"),"Error1","Ok")&amp;" "&amp;IF(AND(G116="%",L116&lt;&gt;"AD",L116&lt;&gt;"MR"),"Error2","Ok")&amp;" "&amp;IF(AND(H116="%",M116&lt;&gt;"AD",M116&lt;&gt;"MR"),"Error3","Ok")&amp;" "&amp;IF(AND(I116="%",N116&lt;&gt;"AD",N116&lt;&gt;"MR"),"Error4","Ok"),"Ok Ok Ok Ok","Passed"),"Ok","")</f>
        <v>Passed</v>
      </c>
      <c r="X116" s="28" t="str">
        <f aca="false">IF(W116&lt;&gt;"Passed","--- Error ---",SUBSTITUTE(SUBSTITUTE(SUBSTITUTE(SUBSTITUTE(SUBSTITUTE(SUBSTITUTE(SUBSTITUTE(SUBSTITUTE(SUBSTITUTE(SUBSTITUTE(SUBSTITUTE(SUBSTITUTE(SUBSTITUTE(SUBSTITUTE(SUBSTITUTE(SUBSTITUTE(SUBSTITUTE(SUBSTITUTE($X$1, "&lt;mnemonic&gt;",""""&amp;B116&amp;""""&amp;REPT(" ",5-LEN(B116))), "&lt;argnr&gt;",D116), "&lt;type1&gt;",VLOOKUP(F116,BR:BZ,9,0)), "&lt;type2&gt;",VLOOKUP(G116,BR:BZ,9,0)), "&lt;type3&gt;",VLOOKUP(H116,BR:BZ,9,0)), "&lt;type4&gt;",VLOOKUP(I116,BR:BZ,9,0)), "&lt;mode1&gt;",VLOOKUP(K116, CB:CG,6,0)),"&lt;mode2&gt;",VLOOKUP(L116,CB:CG,6,0)),"&lt;mode3&gt;",VLOOKUP(M116,CB:CG,6,0)),"&lt;mode4&gt;",VLOOKUP(N116,CB:CG,6,0)), "."," "), "&lt;desc&gt;",R116), "&lt;size&gt;",AU116), "&lt;comma&gt;",IF(B117=""," ",",")),"&lt;off1&gt;",IF(AQ116&lt;&gt;"",AQ116,"0"&amp;REPT(" ",5+AQ$1-1))),"&lt;off2&gt;",IF(AR116&lt;&gt;"",AR116,"0"&amp;REPT(" ",5+AR$1-1))),"&lt;off3&gt;",IF(AS116&lt;&gt;"",AS116,"0"&amp;REPT(" ",5+AS$1-1))),"&lt;off4&gt;",IF(AT116&lt;&gt;"",AT116,"0"&amp;REPT(" ",5+AT$1-1))))</f>
        <v>{ "DISw" ,3, ISIZ_IAAA , {CpuDataType::Boolean  ,CpuDataType::Short    ,CpuDataType::Short    ,(CpuDataType)0        }, {_AmdAddr,_AmdAddr,_AmdAddr,_AmdNull}, {AOFF_I,AOFF_IA,AOFF_IAA,0        } }, //Distinct (Short)</v>
      </c>
      <c r="Y116" s="31" t="s">
        <v>28</v>
      </c>
      <c r="Z116" s="22" t="str">
        <f aca="false">IF(F116&lt;&gt;".",IF(K116="MR","R",VLOOKUP(F116,$BR:$BT,3,0)),"")</f>
        <v>B</v>
      </c>
      <c r="AA116" s="22" t="str">
        <f aca="false">IF(G116&lt;&gt;".",IF(L116="MR","R",VLOOKUP(G116,$BR:$BT,3,0)),"")</f>
        <v>W</v>
      </c>
      <c r="AB116" s="22" t="str">
        <f aca="false">IF(H116&lt;&gt;".",IF(M116="MR","R",VLOOKUP(H116,$BR:$BT,3,0)),"")</f>
        <v>W</v>
      </c>
      <c r="AC116" s="22" t="str">
        <f aca="false">IF(I116&lt;&gt;".",IF(N116="MR","R",VLOOKUP(I116,$BR:$BT,3,0)),"")</f>
        <v/>
      </c>
      <c r="AD116" s="22" t="str">
        <f aca="false">IF(F116&lt;&gt;".",VLOOKUP(K116,$CB:$CC,2,0),"")</f>
        <v>A</v>
      </c>
      <c r="AE116" s="22" t="str">
        <f aca="false">IF(G116&lt;&gt;".",VLOOKUP(L116,$CB:$CC,2,0),"")</f>
        <v>A</v>
      </c>
      <c r="AF116" s="22" t="str">
        <f aca="false">IF(H116&lt;&gt;".",VLOOKUP(M116,$CB:$CC,2,0),"")</f>
        <v>A</v>
      </c>
      <c r="AG116" s="22" t="str">
        <f aca="false">IF(I116&lt;&gt;".",VLOOKUP(N116,$CB:$CC,2,0),"")</f>
        <v/>
      </c>
      <c r="AH116" s="22" t="str">
        <f aca="false">IF(AD116&lt;&gt;"",IF(OR(AD116="A",AD116="I"),"SZA",VLOOKUP(Z116,$BT$3:$BU$16,2,0)),"")</f>
        <v>SZA</v>
      </c>
      <c r="AI116" s="22" t="str">
        <f aca="false">IF(AE116&lt;&gt;"",IF(OR(AE116="A",AE116="I"),"SZA",VLOOKUP(AA116,$BT$3:$BU$16,2,0)),"")</f>
        <v>SZA</v>
      </c>
      <c r="AJ116" s="22" t="str">
        <f aca="false">IF(AF116&lt;&gt;"",IF(OR(AF116="A",AF116="I"),"SZA",VLOOKUP(AB116,$BT$3:$BU$16,2,0)),"")</f>
        <v>SZA</v>
      </c>
      <c r="AK116" s="22" t="str">
        <f aca="false">IF(AG116&lt;&gt;"",IF(OR(AG116="A",AG116="I"),"SZA",VLOOKUP(AC116,$BT$3:$BU$16,2,0)),"")</f>
        <v/>
      </c>
      <c r="AL116" s="22" t="str">
        <f aca="false">IF(AD116&lt;&gt;"","I","")</f>
        <v>I</v>
      </c>
      <c r="AM116" s="22" t="str">
        <f aca="false">SUBSTITUTE(IF(AE116&lt;&gt;"",AL116&amp;"+"&amp;AH116,""),"+SZ","")</f>
        <v>IA</v>
      </c>
      <c r="AN116" s="22" t="str">
        <f aca="false">SUBSTITUTE(IF(AF116&lt;&gt;"",AM116&amp;"+"&amp;AI116,""),"+SZ","")</f>
        <v>IAA</v>
      </c>
      <c r="AO116" s="22" t="str">
        <f aca="false">SUBSTITUTE(IF(AG116&lt;&gt;"",AN116&amp;"+"&amp;AJ116,""),"+SZ","")</f>
        <v/>
      </c>
      <c r="AP116" s="22" t="str">
        <f aca="false">SUBSTITUTE("I"&amp;IF(AH116&lt;&gt;"","+"&amp;AH116,"")&amp;IF(AI116&lt;&gt;"","+"&amp;AI116,"")&amp;IF(AJ116&lt;&gt;"","+"&amp;AJ116,"")&amp;IF(AK116&lt;&gt;"","+"&amp;AK116,""),"+SZ","")</f>
        <v>IAAA</v>
      </c>
      <c r="AQ116" s="22" t="str">
        <f aca="false">IF(Z116&lt;&gt;"","AOFF_"&amp;AL116&amp;REPT(" ",AQ$1-LEN(AL116)),"")</f>
        <v>AOFF_I</v>
      </c>
      <c r="AR116" s="22" t="str">
        <f aca="false">IF(AA116&lt;&gt;"","AOFF_"&amp;AM116&amp;REPT(" ",AR$1-LEN(AM116)),"")</f>
        <v>AOFF_IA</v>
      </c>
      <c r="AS116" s="22" t="str">
        <f aca="false">IF(AB116&lt;&gt;"","AOFF_"&amp;AN116&amp;REPT(" ",AS$1-LEN(AN116)),"")</f>
        <v>AOFF_IAA</v>
      </c>
      <c r="AT116" s="22" t="str">
        <f aca="false">IF(AC116&lt;&gt;"","AOFF_"&amp;AO116&amp;REPT(" ",AT$1-LEN(AO116)),"")</f>
        <v/>
      </c>
      <c r="AU116" s="22" t="str">
        <f aca="false">"ISIZ_"&amp;AP116&amp;REPT(" ",$AU$1-LEN(AP116))</f>
        <v>ISIZ_IAAA </v>
      </c>
      <c r="AV116" s="26" t="n">
        <f aca="false">IF(Z116&lt;&gt;"",6,"")</f>
        <v>6</v>
      </c>
      <c r="AW116" s="26" t="n">
        <f aca="false">IF(AA116&lt;&gt;"",AV116+VLOOKUP(AH116,$BU$2:$BV$17,2,0),"")</f>
        <v>10</v>
      </c>
      <c r="AX116" s="26" t="n">
        <f aca="false">IF(AB116&lt;&gt;"",AW116+VLOOKUP(AI116,$BU$2:$BV$17,2,0),"")</f>
        <v>14</v>
      </c>
      <c r="AY116" s="26" t="str">
        <f aca="false">IF(AC116&lt;&gt;"",AX116+VLOOKUP(AJ116,$BU$2:$BV$17,2,0),"")</f>
        <v/>
      </c>
      <c r="AZ116" s="26" t="n">
        <f aca="false">6+IF(Z116&lt;&gt;"",VLOOKUP(AH116,$BU$2:$BV$17,2,0),0)+IF(AA116&lt;&gt;"",VLOOKUP(AI116,$BU$2:$BV$17,2,0),0)+IF(AB116&lt;&gt;"",VLOOKUP(AJ116,$BU$2:$BV$17,2,0),0)+IF(AC116&lt;&gt;"",VLOOKUP(AK116,$BU$2:$BV$17,2,0),0)</f>
        <v>18</v>
      </c>
      <c r="BA116" s="26" t="n">
        <f aca="false">IF(Z116&lt;&gt;"",10,"")</f>
        <v>10</v>
      </c>
      <c r="BB116" s="26" t="n">
        <f aca="false">IF(AA116&lt;&gt;"",BA116+VLOOKUP(AH116,$BU$2:$BW$17,3,0),"")</f>
        <v>18</v>
      </c>
      <c r="BC116" s="26" t="n">
        <f aca="false">IF(AB116&lt;&gt;"",BB116+VLOOKUP(AI116,$BU$2:$BW$17,3,0),"")</f>
        <v>26</v>
      </c>
      <c r="BD116" s="26" t="str">
        <f aca="false">IF(AC116&lt;&gt;"",BC116+VLOOKUP(AJ116,$BU$2:$BW$17,3,0),"")</f>
        <v/>
      </c>
      <c r="BE116" s="26" t="n">
        <f aca="false">10+IF(Z116&lt;&gt;"",VLOOKUP(AH116,$BU$2:$BW$17,3,0),0)+IF(AA116&lt;&gt;"",VLOOKUP(AI116,$BU$2:$BW$17,3,0),0)+IF(AB116&lt;&gt;"",VLOOKUP(AJ116,$BU$2:$BW$17,3,0),0)+IF(AC116&lt;&gt;"",VLOOKUP(AK116,$BU$2:$BW$17,3,0),0)</f>
        <v>34</v>
      </c>
      <c r="BF116" s="36" t="str">
        <f aca="false">IF(AV116&lt;&gt;"","#define "&amp;AQ116&amp;" "&amp;AV116&amp;"&lt;end&gt; ","")&amp;IF(AW116&lt;&gt;"","#define "&amp;AR116&amp;" "&amp;AW116&amp;"&lt;end&gt; ","")&amp;IF(AX116&lt;&gt;"","#define "&amp;AS116&amp;" "&amp;AX116&amp;"&lt;end&gt; ","")&amp;IF(AY116&lt;&gt;"","#define "&amp;AT116&amp;" "&amp;AY116&amp;"&lt;end&gt; ","")&amp;"#define "&amp;AU116&amp;" "&amp;AZ116&amp;"&lt;end&gt;"</f>
        <v>#define AOFF_I 6&lt;end&gt; #define AOFF_IA 10&lt;end&gt; #define AOFF_IAA 14&lt;end&gt; #define ISIZ_IAAA  18&lt;end&gt;</v>
      </c>
      <c r="BG116" s="36" t="str">
        <f aca="false">IF(BA116&lt;&gt;"","#define "&amp;AQ116&amp;" "&amp;BA116&amp;"&lt;end&gt; ","")&amp;IF(BB116&lt;&gt;"","#define "&amp;AR116&amp;" "&amp;BB116&amp;"&lt;end&gt; ","")&amp;IF(BC116&lt;&gt;"","#define "&amp;AS116&amp;" "&amp;BC116&amp;"&lt;end&gt; ","")&amp;IF(BD116&lt;&gt;"","#define "&amp;AT116&amp;" "&amp;BD116&amp;"&lt;end&gt; ","")&amp;"#define "&amp;AU116&amp;" "&amp;BE116&amp;"&lt;end&gt;"</f>
        <v>#define AOFF_I 10&lt;end&gt; #define AOFF_IA 18&lt;end&gt; #define AOFF_IAA 26&lt;end&gt; #define ISIZ_IAAA  34&lt;end&gt;</v>
      </c>
      <c r="BH116" s="22" t="str">
        <f aca="false">"INSTDECODE_"&amp;D116&amp;IF(D116&lt;&gt;0,"_"&amp;CONCATENATE(Z116,AA116,AB116,AC116)&amp;"_"&amp;CONCATENATE(AD116,AE116,AF116,AG116),"")</f>
        <v>INSTDECODE_3_BWW_AAA</v>
      </c>
      <c r="BI116" s="22" t="n">
        <f aca="false">LEN(BH116)</f>
        <v>20</v>
      </c>
      <c r="BJ116" s="22" t="str">
        <f aca="false">IF(Z116&lt;&gt;"","DECODE_"&amp;VLOOKUP(AD116,$CC:$CD,2,0)&amp;"("&amp;BJ$2&amp;","&amp;IF(K116="MR","REF",VLOOKUP(F116,$BR:$BS,2,0))&amp;",Cpu"&amp;PROPER(IF(K116="MR","REF",VLOOKUP(F116,$BR:$BS,2,0)))&amp;","&amp;AQ116&amp;"); ", "")</f>
        <v>DECODE_ADR(1,BOL,CpuBol,AOFF_I); </v>
      </c>
      <c r="BK116" s="22" t="str">
        <f aca="false">IF(AA116&lt;&gt;"","DECODE_"&amp;VLOOKUP(AE116,$CC:$CD,2,0)&amp;"("&amp;BK$2&amp;","&amp;IF(L116="MR","REF",VLOOKUP(G116,$BR:$BS,2,0))&amp;",Cpu"&amp;PROPER(IF(L116="MR","REF",VLOOKUP(G116,$BR:$BS,2,0)))&amp;","&amp;AR116&amp;"); ", "")</f>
        <v>DECODE_ADR(2,SHR,CpuShr,AOFF_IA); </v>
      </c>
      <c r="BL116" s="22" t="str">
        <f aca="false">IF(AB116&lt;&gt;"","DECODE_"&amp;VLOOKUP(AF116,$CC:$CD,2,0)&amp;"("&amp;BL$2&amp;","&amp;IF(M116="MR","REF",VLOOKUP(H116,$BR:$BS,2,0))&amp;",Cpu"&amp;PROPER(IF(M116="MR","REF",VLOOKUP(H116,$BR:$BS,2,0)))&amp;","&amp;AS116&amp;"); ", "")</f>
        <v>DECODE_ADR(3,SHR,CpuShr,AOFF_IAA); </v>
      </c>
      <c r="BM116" s="22" t="str">
        <f aca="false">IF(AC116&lt;&gt;"","DECODE_"&amp;VLOOKUP(AG116,$CC:$CD,2,0)&amp;"("&amp;BM$2&amp;","&amp;IF(N116="MR","REF",VLOOKUP(I116,$BR:$BS,2,0))&amp;",Cpu"&amp;PROPER(IF(N116="MR","REF",VLOOKUP(I116,$BR:$BS,2,0)))&amp;","&amp;AT116&amp;"); ", "")</f>
        <v/>
      </c>
      <c r="BN116" s="22" t="str">
        <f aca="false">IF(ISERROR(VLOOKUP(BO116,BO$2:BO115,1,0))=0,"X","")</f>
        <v>X</v>
      </c>
      <c r="BO116" s="22" t="str">
        <f aca="false">SUBSTITUTE("#define "&amp;BH116&amp;REPT(" ",28-LEN(BH116))&amp;BJ116&amp;BK116&amp;BL116&amp;BM116,"%","D")</f>
        <v>#define INSTDECODE_3_BWW_AAA        DECODE_ADR(1,BOL,CpuBol,AOFF_I); DECODE_ADR(2,SHR,CpuShr,AOFF_IA); DECODE_ADR(3,SHR,CpuShr,AOFF_IAA); </v>
      </c>
      <c r="BP116" s="22" t="str">
        <f aca="false">"#define "&amp;SUBSTITUTE(BH116,"INSTDECODE_",IF(P116="X","JMP_","")&amp;IF(Q116="X","CONST_","")&amp;"INSTEND_")&amp;IF(Q116="X",REPT(" ",20-LEN(BH116)),IF(P116="X",REPT(" ",22-LEN(BH116)),REPT(" ",26-LEN(BH116))))&amp;" "&amp;IF(P116="X","","IP+="&amp;TRIM(AU116)&amp;"; "&amp;REPT(" ",10-LEN(TRIM(AU116))))&amp;IF(Q116="X","CONST_INST_DISPATCH;","PROG_INST_DISPATCH;")</f>
        <v>#define INSTEND_3_BWW_AAA       IP+=ISIZ_IAAA;  PROG_INST_DISPATCH;</v>
      </c>
      <c r="BQ116" s="22" t="str">
        <f aca="false">""</f>
        <v/>
      </c>
    </row>
    <row r="117" customFormat="false" ht="15.95" hidden="false" customHeight="true" outlineLevel="0" collapsed="false">
      <c r="A117" s="22" t="s">
        <v>583</v>
      </c>
      <c r="B117" s="22" t="s">
        <v>317</v>
      </c>
      <c r="C117" s="26" t="s">
        <v>29</v>
      </c>
      <c r="D117" s="27" t="n">
        <f aca="false">4-COUNTIF(F117:I117,".")</f>
        <v>3</v>
      </c>
      <c r="E117" s="27" t="str">
        <f aca="false">IF(ISERROR(SEARCH("Z",F117&amp;G117&amp;H117&amp;I117))=0,"X","-")</f>
        <v>-</v>
      </c>
      <c r="F117" s="26" t="s">
        <v>456</v>
      </c>
      <c r="G117" s="26" t="s">
        <v>470</v>
      </c>
      <c r="H117" s="26" t="s">
        <v>470</v>
      </c>
      <c r="I117" s="26" t="s">
        <v>28</v>
      </c>
      <c r="J117" s="27" t="str">
        <f aca="false">IF(OR(ISERROR(SEARCH(MID($J$2,1,1),F117&amp;G117&amp;H117&amp;I117))=0,ISERROR(SEARCH(MID($J$2,2,1),F117&amp;G117&amp;H117&amp;I117))=0),"X","-")</f>
        <v>-</v>
      </c>
      <c r="K117" s="26" t="s">
        <v>453</v>
      </c>
      <c r="L117" s="26" t="s">
        <v>453</v>
      </c>
      <c r="M117" s="26" t="s">
        <v>453</v>
      </c>
      <c r="N117" s="26" t="s">
        <v>28</v>
      </c>
      <c r="O117" s="28" t="str">
        <f aca="false">IF(OR(K117=$O$2,L117=$O$2,M117=$O$2,N117=$O$2),"X","-")</f>
        <v>-</v>
      </c>
      <c r="R117" s="22" t="s">
        <v>622</v>
      </c>
      <c r="S117" s="22" t="s">
        <v>9</v>
      </c>
      <c r="T117" s="22" t="s">
        <v>455</v>
      </c>
      <c r="U117" s="22" t="s">
        <v>455</v>
      </c>
      <c r="W117" s="30" t="str">
        <f aca="false">SUBSTITUTE(SUBSTITUTE(IF(AND(F117="%",K117&lt;&gt;"AD",K117&lt;&gt;"MR"),"Error1","Ok")&amp;" "&amp;IF(AND(G117="%",L117&lt;&gt;"AD",L117&lt;&gt;"MR"),"Error2","Ok")&amp;" "&amp;IF(AND(H117="%",M117&lt;&gt;"AD",M117&lt;&gt;"MR"),"Error3","Ok")&amp;" "&amp;IF(AND(I117="%",N117&lt;&gt;"AD",N117&lt;&gt;"MR"),"Error4","Ok"),"Ok Ok Ok Ok","Passed"),"Ok","")</f>
        <v>Passed</v>
      </c>
      <c r="X117" s="28" t="str">
        <f aca="false">IF(W117&lt;&gt;"Passed","--- Error ---",SUBSTITUTE(SUBSTITUTE(SUBSTITUTE(SUBSTITUTE(SUBSTITUTE(SUBSTITUTE(SUBSTITUTE(SUBSTITUTE(SUBSTITUTE(SUBSTITUTE(SUBSTITUTE(SUBSTITUTE(SUBSTITUTE(SUBSTITUTE(SUBSTITUTE(SUBSTITUTE(SUBSTITUTE(SUBSTITUTE($X$1, "&lt;mnemonic&gt;",""""&amp;B117&amp;""""&amp;REPT(" ",5-LEN(B117))), "&lt;argnr&gt;",D117), "&lt;type1&gt;",VLOOKUP(F117,BR:BZ,9,0)), "&lt;type2&gt;",VLOOKUP(G117,BR:BZ,9,0)), "&lt;type3&gt;",VLOOKUP(H117,BR:BZ,9,0)), "&lt;type4&gt;",VLOOKUP(I117,BR:BZ,9,0)), "&lt;mode1&gt;",VLOOKUP(K117, CB:CG,6,0)),"&lt;mode2&gt;",VLOOKUP(L117,CB:CG,6,0)),"&lt;mode3&gt;",VLOOKUP(M117,CB:CG,6,0)),"&lt;mode4&gt;",VLOOKUP(N117,CB:CG,6,0)), "."," "), "&lt;desc&gt;",R117), "&lt;size&gt;",AU117), "&lt;comma&gt;",IF(B118=""," ",",")),"&lt;off1&gt;",IF(AQ117&lt;&gt;"",AQ117,"0"&amp;REPT(" ",5+AQ$1-1))),"&lt;off2&gt;",IF(AR117&lt;&gt;"",AR117,"0"&amp;REPT(" ",5+AR$1-1))),"&lt;off3&gt;",IF(AS117&lt;&gt;"",AS117,"0"&amp;REPT(" ",5+AS$1-1))),"&lt;off4&gt;",IF(AT117&lt;&gt;"",AT117,"0"&amp;REPT(" ",5+AT$1-1))))</f>
        <v>{ "DISi" ,3, ISIZ_IAAA , {CpuDataType::Boolean  ,CpuDataType::Integer  ,CpuDataType::Integer  ,(CpuDataType)0        }, {_AmdAddr,_AmdAddr,_AmdAddr,_AmdNull}, {AOFF_I,AOFF_IA,AOFF_IAA,0        } }, //Distinct (Integer)</v>
      </c>
      <c r="Y117" s="31" t="s">
        <v>28</v>
      </c>
      <c r="Z117" s="22" t="str">
        <f aca="false">IF(F117&lt;&gt;".",IF(K117="MR","R",VLOOKUP(F117,$BR:$BT,3,0)),"")</f>
        <v>B</v>
      </c>
      <c r="AA117" s="22" t="str">
        <f aca="false">IF(G117&lt;&gt;".",IF(L117="MR","R",VLOOKUP(G117,$BR:$BT,3,0)),"")</f>
        <v>I</v>
      </c>
      <c r="AB117" s="22" t="str">
        <f aca="false">IF(H117&lt;&gt;".",IF(M117="MR","R",VLOOKUP(H117,$BR:$BT,3,0)),"")</f>
        <v>I</v>
      </c>
      <c r="AC117" s="22" t="str">
        <f aca="false">IF(I117&lt;&gt;".",IF(N117="MR","R",VLOOKUP(I117,$BR:$BT,3,0)),"")</f>
        <v/>
      </c>
      <c r="AD117" s="22" t="str">
        <f aca="false">IF(F117&lt;&gt;".",VLOOKUP(K117,$CB:$CC,2,0),"")</f>
        <v>A</v>
      </c>
      <c r="AE117" s="22" t="str">
        <f aca="false">IF(G117&lt;&gt;".",VLOOKUP(L117,$CB:$CC,2,0),"")</f>
        <v>A</v>
      </c>
      <c r="AF117" s="22" t="str">
        <f aca="false">IF(H117&lt;&gt;".",VLOOKUP(M117,$CB:$CC,2,0),"")</f>
        <v>A</v>
      </c>
      <c r="AG117" s="22" t="str">
        <f aca="false">IF(I117&lt;&gt;".",VLOOKUP(N117,$CB:$CC,2,0),"")</f>
        <v/>
      </c>
      <c r="AH117" s="22" t="str">
        <f aca="false">IF(AD117&lt;&gt;"",IF(OR(AD117="A",AD117="I"),"SZA",VLOOKUP(Z117,$BT$3:$BU$16,2,0)),"")</f>
        <v>SZA</v>
      </c>
      <c r="AI117" s="22" t="str">
        <f aca="false">IF(AE117&lt;&gt;"",IF(OR(AE117="A",AE117="I"),"SZA",VLOOKUP(AA117,$BT$3:$BU$16,2,0)),"")</f>
        <v>SZA</v>
      </c>
      <c r="AJ117" s="22" t="str">
        <f aca="false">IF(AF117&lt;&gt;"",IF(OR(AF117="A",AF117="I"),"SZA",VLOOKUP(AB117,$BT$3:$BU$16,2,0)),"")</f>
        <v>SZA</v>
      </c>
      <c r="AK117" s="22" t="str">
        <f aca="false">IF(AG117&lt;&gt;"",IF(OR(AG117="A",AG117="I"),"SZA",VLOOKUP(AC117,$BT$3:$BU$16,2,0)),"")</f>
        <v/>
      </c>
      <c r="AL117" s="22" t="str">
        <f aca="false">IF(AD117&lt;&gt;"","I","")</f>
        <v>I</v>
      </c>
      <c r="AM117" s="22" t="str">
        <f aca="false">SUBSTITUTE(IF(AE117&lt;&gt;"",AL117&amp;"+"&amp;AH117,""),"+SZ","")</f>
        <v>IA</v>
      </c>
      <c r="AN117" s="22" t="str">
        <f aca="false">SUBSTITUTE(IF(AF117&lt;&gt;"",AM117&amp;"+"&amp;AI117,""),"+SZ","")</f>
        <v>IAA</v>
      </c>
      <c r="AO117" s="22" t="str">
        <f aca="false">SUBSTITUTE(IF(AG117&lt;&gt;"",AN117&amp;"+"&amp;AJ117,""),"+SZ","")</f>
        <v/>
      </c>
      <c r="AP117" s="22" t="str">
        <f aca="false">SUBSTITUTE("I"&amp;IF(AH117&lt;&gt;"","+"&amp;AH117,"")&amp;IF(AI117&lt;&gt;"","+"&amp;AI117,"")&amp;IF(AJ117&lt;&gt;"","+"&amp;AJ117,"")&amp;IF(AK117&lt;&gt;"","+"&amp;AK117,""),"+SZ","")</f>
        <v>IAAA</v>
      </c>
      <c r="AQ117" s="22" t="str">
        <f aca="false">IF(Z117&lt;&gt;"","AOFF_"&amp;AL117&amp;REPT(" ",AQ$1-LEN(AL117)),"")</f>
        <v>AOFF_I</v>
      </c>
      <c r="AR117" s="22" t="str">
        <f aca="false">IF(AA117&lt;&gt;"","AOFF_"&amp;AM117&amp;REPT(" ",AR$1-LEN(AM117)),"")</f>
        <v>AOFF_IA</v>
      </c>
      <c r="AS117" s="22" t="str">
        <f aca="false">IF(AB117&lt;&gt;"","AOFF_"&amp;AN117&amp;REPT(" ",AS$1-LEN(AN117)),"")</f>
        <v>AOFF_IAA</v>
      </c>
      <c r="AT117" s="22" t="str">
        <f aca="false">IF(AC117&lt;&gt;"","AOFF_"&amp;AO117&amp;REPT(" ",AT$1-LEN(AO117)),"")</f>
        <v/>
      </c>
      <c r="AU117" s="22" t="str">
        <f aca="false">"ISIZ_"&amp;AP117&amp;REPT(" ",$AU$1-LEN(AP117))</f>
        <v>ISIZ_IAAA </v>
      </c>
      <c r="AV117" s="26" t="n">
        <f aca="false">IF(Z117&lt;&gt;"",6,"")</f>
        <v>6</v>
      </c>
      <c r="AW117" s="26" t="n">
        <f aca="false">IF(AA117&lt;&gt;"",AV117+VLOOKUP(AH117,$BU$2:$BV$17,2,0),"")</f>
        <v>10</v>
      </c>
      <c r="AX117" s="26" t="n">
        <f aca="false">IF(AB117&lt;&gt;"",AW117+VLOOKUP(AI117,$BU$2:$BV$17,2,0),"")</f>
        <v>14</v>
      </c>
      <c r="AY117" s="26" t="str">
        <f aca="false">IF(AC117&lt;&gt;"",AX117+VLOOKUP(AJ117,$BU$2:$BV$17,2,0),"")</f>
        <v/>
      </c>
      <c r="AZ117" s="26" t="n">
        <f aca="false">6+IF(Z117&lt;&gt;"",VLOOKUP(AH117,$BU$2:$BV$17,2,0),0)+IF(AA117&lt;&gt;"",VLOOKUP(AI117,$BU$2:$BV$17,2,0),0)+IF(AB117&lt;&gt;"",VLOOKUP(AJ117,$BU$2:$BV$17,2,0),0)+IF(AC117&lt;&gt;"",VLOOKUP(AK117,$BU$2:$BV$17,2,0),0)</f>
        <v>18</v>
      </c>
      <c r="BA117" s="26" t="n">
        <f aca="false">IF(Z117&lt;&gt;"",10,"")</f>
        <v>10</v>
      </c>
      <c r="BB117" s="26" t="n">
        <f aca="false">IF(AA117&lt;&gt;"",BA117+VLOOKUP(AH117,$BU$2:$BW$17,3,0),"")</f>
        <v>18</v>
      </c>
      <c r="BC117" s="26" t="n">
        <f aca="false">IF(AB117&lt;&gt;"",BB117+VLOOKUP(AI117,$BU$2:$BW$17,3,0),"")</f>
        <v>26</v>
      </c>
      <c r="BD117" s="26" t="str">
        <f aca="false">IF(AC117&lt;&gt;"",BC117+VLOOKUP(AJ117,$BU$2:$BW$17,3,0),"")</f>
        <v/>
      </c>
      <c r="BE117" s="26" t="n">
        <f aca="false">10+IF(Z117&lt;&gt;"",VLOOKUP(AH117,$BU$2:$BW$17,3,0),0)+IF(AA117&lt;&gt;"",VLOOKUP(AI117,$BU$2:$BW$17,3,0),0)+IF(AB117&lt;&gt;"",VLOOKUP(AJ117,$BU$2:$BW$17,3,0),0)+IF(AC117&lt;&gt;"",VLOOKUP(AK117,$BU$2:$BW$17,3,0),0)</f>
        <v>34</v>
      </c>
      <c r="BF117" s="36" t="str">
        <f aca="false">IF(AV117&lt;&gt;"","#define "&amp;AQ117&amp;" "&amp;AV117&amp;"&lt;end&gt; ","")&amp;IF(AW117&lt;&gt;"","#define "&amp;AR117&amp;" "&amp;AW117&amp;"&lt;end&gt; ","")&amp;IF(AX117&lt;&gt;"","#define "&amp;AS117&amp;" "&amp;AX117&amp;"&lt;end&gt; ","")&amp;IF(AY117&lt;&gt;"","#define "&amp;AT117&amp;" "&amp;AY117&amp;"&lt;end&gt; ","")&amp;"#define "&amp;AU117&amp;" "&amp;AZ117&amp;"&lt;end&gt;"</f>
        <v>#define AOFF_I 6&lt;end&gt; #define AOFF_IA 10&lt;end&gt; #define AOFF_IAA 14&lt;end&gt; #define ISIZ_IAAA  18&lt;end&gt;</v>
      </c>
      <c r="BG117" s="36" t="str">
        <f aca="false">IF(BA117&lt;&gt;"","#define "&amp;AQ117&amp;" "&amp;BA117&amp;"&lt;end&gt; ","")&amp;IF(BB117&lt;&gt;"","#define "&amp;AR117&amp;" "&amp;BB117&amp;"&lt;end&gt; ","")&amp;IF(BC117&lt;&gt;"","#define "&amp;AS117&amp;" "&amp;BC117&amp;"&lt;end&gt; ","")&amp;IF(BD117&lt;&gt;"","#define "&amp;AT117&amp;" "&amp;BD117&amp;"&lt;end&gt; ","")&amp;"#define "&amp;AU117&amp;" "&amp;BE117&amp;"&lt;end&gt;"</f>
        <v>#define AOFF_I 10&lt;end&gt; #define AOFF_IA 18&lt;end&gt; #define AOFF_IAA 26&lt;end&gt; #define ISIZ_IAAA  34&lt;end&gt;</v>
      </c>
      <c r="BH117" s="22" t="str">
        <f aca="false">"INSTDECODE_"&amp;D117&amp;IF(D117&lt;&gt;0,"_"&amp;CONCATENATE(Z117,AA117,AB117,AC117)&amp;"_"&amp;CONCATENATE(AD117,AE117,AF117,AG117),"")</f>
        <v>INSTDECODE_3_BII_AAA</v>
      </c>
      <c r="BI117" s="22" t="n">
        <f aca="false">LEN(BH117)</f>
        <v>20</v>
      </c>
      <c r="BJ117" s="22" t="str">
        <f aca="false">IF(Z117&lt;&gt;"","DECODE_"&amp;VLOOKUP(AD117,$CC:$CD,2,0)&amp;"("&amp;BJ$2&amp;","&amp;IF(K117="MR","REF",VLOOKUP(F117,$BR:$BS,2,0))&amp;",Cpu"&amp;PROPER(IF(K117="MR","REF",VLOOKUP(F117,$BR:$BS,2,0)))&amp;","&amp;AQ117&amp;"); ", "")</f>
        <v>DECODE_ADR(1,BOL,CpuBol,AOFF_I); </v>
      </c>
      <c r="BK117" s="22" t="str">
        <f aca="false">IF(AA117&lt;&gt;"","DECODE_"&amp;VLOOKUP(AE117,$CC:$CD,2,0)&amp;"("&amp;BK$2&amp;","&amp;IF(L117="MR","REF",VLOOKUP(G117,$BR:$BS,2,0))&amp;",Cpu"&amp;PROPER(IF(L117="MR","REF",VLOOKUP(G117,$BR:$BS,2,0)))&amp;","&amp;AR117&amp;"); ", "")</f>
        <v>DECODE_ADR(2,INT,CpuInt,AOFF_IA); </v>
      </c>
      <c r="BL117" s="22" t="str">
        <f aca="false">IF(AB117&lt;&gt;"","DECODE_"&amp;VLOOKUP(AF117,$CC:$CD,2,0)&amp;"("&amp;BL$2&amp;","&amp;IF(M117="MR","REF",VLOOKUP(H117,$BR:$BS,2,0))&amp;",Cpu"&amp;PROPER(IF(M117="MR","REF",VLOOKUP(H117,$BR:$BS,2,0)))&amp;","&amp;AS117&amp;"); ", "")</f>
        <v>DECODE_ADR(3,INT,CpuInt,AOFF_IAA); </v>
      </c>
      <c r="BM117" s="22" t="str">
        <f aca="false">IF(AC117&lt;&gt;"","DECODE_"&amp;VLOOKUP(AG117,$CC:$CD,2,0)&amp;"("&amp;BM$2&amp;","&amp;IF(N117="MR","REF",VLOOKUP(I117,$BR:$BS,2,0))&amp;",Cpu"&amp;PROPER(IF(N117="MR","REF",VLOOKUP(I117,$BR:$BS,2,0)))&amp;","&amp;AT117&amp;"); ", "")</f>
        <v/>
      </c>
      <c r="BN117" s="22" t="str">
        <f aca="false">IF(ISERROR(VLOOKUP(BO117,BO$2:BO116,1,0))=0,"X","")</f>
        <v>X</v>
      </c>
      <c r="BO117" s="22" t="str">
        <f aca="false">SUBSTITUTE("#define "&amp;BH117&amp;REPT(" ",28-LEN(BH117))&amp;BJ117&amp;BK117&amp;BL117&amp;BM117,"%","D")</f>
        <v>#define INSTDECODE_3_BII_AAA        DECODE_ADR(1,BOL,CpuBol,AOFF_I); DECODE_ADR(2,INT,CpuInt,AOFF_IA); DECODE_ADR(3,INT,CpuInt,AOFF_IAA); </v>
      </c>
      <c r="BP117" s="22" t="str">
        <f aca="false">"#define "&amp;SUBSTITUTE(BH117,"INSTDECODE_",IF(P117="X","JMP_","")&amp;IF(Q117="X","CONST_","")&amp;"INSTEND_")&amp;IF(Q117="X",REPT(" ",20-LEN(BH117)),IF(P117="X",REPT(" ",22-LEN(BH117)),REPT(" ",26-LEN(BH117))))&amp;" "&amp;IF(P117="X","","IP+="&amp;TRIM(AU117)&amp;"; "&amp;REPT(" ",10-LEN(TRIM(AU117))))&amp;IF(Q117="X","CONST_INST_DISPATCH;","PROG_INST_DISPATCH;")</f>
        <v>#define INSTEND_3_BII_AAA       IP+=ISIZ_IAAA;  PROG_INST_DISPATCH;</v>
      </c>
      <c r="BQ117" s="22" t="str">
        <f aca="false">""</f>
        <v/>
      </c>
    </row>
    <row r="118" customFormat="false" ht="15.95" hidden="false" customHeight="true" outlineLevel="0" collapsed="false">
      <c r="A118" s="22" t="s">
        <v>583</v>
      </c>
      <c r="B118" s="22" t="s">
        <v>318</v>
      </c>
      <c r="C118" s="26" t="s">
        <v>29</v>
      </c>
      <c r="D118" s="27" t="n">
        <f aca="false">4-COUNTIF(F118:I118,".")</f>
        <v>3</v>
      </c>
      <c r="E118" s="27" t="str">
        <f aca="false">IF(ISERROR(SEARCH("Z",F118&amp;G118&amp;H118&amp;I118))=0,"X","-")</f>
        <v>-</v>
      </c>
      <c r="F118" s="26" t="s">
        <v>456</v>
      </c>
      <c r="G118" s="26" t="s">
        <v>474</v>
      </c>
      <c r="H118" s="26" t="s">
        <v>474</v>
      </c>
      <c r="I118" s="26" t="s">
        <v>28</v>
      </c>
      <c r="J118" s="27" t="str">
        <f aca="false">IF(OR(ISERROR(SEARCH(MID($J$2,1,1),F118&amp;G118&amp;H118&amp;I118))=0,ISERROR(SEARCH(MID($J$2,2,1),F118&amp;G118&amp;H118&amp;I118))=0),"X","-")</f>
        <v>-</v>
      </c>
      <c r="K118" s="26" t="s">
        <v>453</v>
      </c>
      <c r="L118" s="26" t="s">
        <v>453</v>
      </c>
      <c r="M118" s="26" t="s">
        <v>453</v>
      </c>
      <c r="N118" s="26" t="s">
        <v>28</v>
      </c>
      <c r="O118" s="28" t="str">
        <f aca="false">IF(OR(K118=$O$2,L118=$O$2,M118=$O$2,N118=$O$2),"X","-")</f>
        <v>-</v>
      </c>
      <c r="R118" s="22" t="s">
        <v>623</v>
      </c>
      <c r="S118" s="22" t="s">
        <v>9</v>
      </c>
      <c r="T118" s="22" t="s">
        <v>455</v>
      </c>
      <c r="U118" s="22" t="s">
        <v>455</v>
      </c>
      <c r="W118" s="30" t="str">
        <f aca="false">SUBSTITUTE(SUBSTITUTE(IF(AND(F118="%",K118&lt;&gt;"AD",K118&lt;&gt;"MR"),"Error1","Ok")&amp;" "&amp;IF(AND(G118="%",L118&lt;&gt;"AD",L118&lt;&gt;"MR"),"Error2","Ok")&amp;" "&amp;IF(AND(H118="%",M118&lt;&gt;"AD",M118&lt;&gt;"MR"),"Error3","Ok")&amp;" "&amp;IF(AND(I118="%",N118&lt;&gt;"AD",N118&lt;&gt;"MR"),"Error4","Ok"),"Ok Ok Ok Ok","Passed"),"Ok","")</f>
        <v>Passed</v>
      </c>
      <c r="X118" s="28" t="str">
        <f aca="false">IF(W118&lt;&gt;"Passed","--- Error ---",SUBSTITUTE(SUBSTITUTE(SUBSTITUTE(SUBSTITUTE(SUBSTITUTE(SUBSTITUTE(SUBSTITUTE(SUBSTITUTE(SUBSTITUTE(SUBSTITUTE(SUBSTITUTE(SUBSTITUTE(SUBSTITUTE(SUBSTITUTE(SUBSTITUTE(SUBSTITUTE(SUBSTITUTE(SUBSTITUTE($X$1, "&lt;mnemonic&gt;",""""&amp;B118&amp;""""&amp;REPT(" ",5-LEN(B118))), "&lt;argnr&gt;",D118), "&lt;type1&gt;",VLOOKUP(F118,BR:BZ,9,0)), "&lt;type2&gt;",VLOOKUP(G118,BR:BZ,9,0)), "&lt;type3&gt;",VLOOKUP(H118,BR:BZ,9,0)), "&lt;type4&gt;",VLOOKUP(I118,BR:BZ,9,0)), "&lt;mode1&gt;",VLOOKUP(K118, CB:CG,6,0)),"&lt;mode2&gt;",VLOOKUP(L118,CB:CG,6,0)),"&lt;mode3&gt;",VLOOKUP(M118,CB:CG,6,0)),"&lt;mode4&gt;",VLOOKUP(N118,CB:CG,6,0)), "."," "), "&lt;desc&gt;",R118), "&lt;size&gt;",AU118), "&lt;comma&gt;",IF(B119=""," ",",")),"&lt;off1&gt;",IF(AQ118&lt;&gt;"",AQ118,"0"&amp;REPT(" ",5+AQ$1-1))),"&lt;off2&gt;",IF(AR118&lt;&gt;"",AR118,"0"&amp;REPT(" ",5+AR$1-1))),"&lt;off3&gt;",IF(AS118&lt;&gt;"",AS118,"0"&amp;REPT(" ",5+AS$1-1))),"&lt;off4&gt;",IF(AT118&lt;&gt;"",AT118,"0"&amp;REPT(" ",5+AT$1-1))))</f>
        <v>{ "DISl" ,3, ISIZ_IAAA , {CpuDataType::Boolean  ,CpuDataType::Long     ,CpuDataType::Long     ,(CpuDataType)0        }, {_AmdAddr,_AmdAddr,_AmdAddr,_AmdNull}, {AOFF_I,AOFF_IA,AOFF_IAA,0        } }, //Distinct (Long)</v>
      </c>
      <c r="Y118" s="31" t="s">
        <v>28</v>
      </c>
      <c r="Z118" s="22" t="str">
        <f aca="false">IF(F118&lt;&gt;".",IF(K118="MR","R",VLOOKUP(F118,$BR:$BT,3,0)),"")</f>
        <v>B</v>
      </c>
      <c r="AA118" s="22" t="str">
        <f aca="false">IF(G118&lt;&gt;".",IF(L118="MR","R",VLOOKUP(G118,$BR:$BT,3,0)),"")</f>
        <v>L</v>
      </c>
      <c r="AB118" s="22" t="str">
        <f aca="false">IF(H118&lt;&gt;".",IF(M118="MR","R",VLOOKUP(H118,$BR:$BT,3,0)),"")</f>
        <v>L</v>
      </c>
      <c r="AC118" s="22" t="str">
        <f aca="false">IF(I118&lt;&gt;".",IF(N118="MR","R",VLOOKUP(I118,$BR:$BT,3,0)),"")</f>
        <v/>
      </c>
      <c r="AD118" s="22" t="str">
        <f aca="false">IF(F118&lt;&gt;".",VLOOKUP(K118,$CB:$CC,2,0),"")</f>
        <v>A</v>
      </c>
      <c r="AE118" s="22" t="str">
        <f aca="false">IF(G118&lt;&gt;".",VLOOKUP(L118,$CB:$CC,2,0),"")</f>
        <v>A</v>
      </c>
      <c r="AF118" s="22" t="str">
        <f aca="false">IF(H118&lt;&gt;".",VLOOKUP(M118,$CB:$CC,2,0),"")</f>
        <v>A</v>
      </c>
      <c r="AG118" s="22" t="str">
        <f aca="false">IF(I118&lt;&gt;".",VLOOKUP(N118,$CB:$CC,2,0),"")</f>
        <v/>
      </c>
      <c r="AH118" s="22" t="str">
        <f aca="false">IF(AD118&lt;&gt;"",IF(OR(AD118="A",AD118="I"),"SZA",VLOOKUP(Z118,$BT$3:$BU$16,2,0)),"")</f>
        <v>SZA</v>
      </c>
      <c r="AI118" s="22" t="str">
        <f aca="false">IF(AE118&lt;&gt;"",IF(OR(AE118="A",AE118="I"),"SZA",VLOOKUP(AA118,$BT$3:$BU$16,2,0)),"")</f>
        <v>SZA</v>
      </c>
      <c r="AJ118" s="22" t="str">
        <f aca="false">IF(AF118&lt;&gt;"",IF(OR(AF118="A",AF118="I"),"SZA",VLOOKUP(AB118,$BT$3:$BU$16,2,0)),"")</f>
        <v>SZA</v>
      </c>
      <c r="AK118" s="22" t="str">
        <f aca="false">IF(AG118&lt;&gt;"",IF(OR(AG118="A",AG118="I"),"SZA",VLOOKUP(AC118,$BT$3:$BU$16,2,0)),"")</f>
        <v/>
      </c>
      <c r="AL118" s="22" t="str">
        <f aca="false">IF(AD118&lt;&gt;"","I","")</f>
        <v>I</v>
      </c>
      <c r="AM118" s="22" t="str">
        <f aca="false">SUBSTITUTE(IF(AE118&lt;&gt;"",AL118&amp;"+"&amp;AH118,""),"+SZ","")</f>
        <v>IA</v>
      </c>
      <c r="AN118" s="22" t="str">
        <f aca="false">SUBSTITUTE(IF(AF118&lt;&gt;"",AM118&amp;"+"&amp;AI118,""),"+SZ","")</f>
        <v>IAA</v>
      </c>
      <c r="AO118" s="22" t="str">
        <f aca="false">SUBSTITUTE(IF(AG118&lt;&gt;"",AN118&amp;"+"&amp;AJ118,""),"+SZ","")</f>
        <v/>
      </c>
      <c r="AP118" s="22" t="str">
        <f aca="false">SUBSTITUTE("I"&amp;IF(AH118&lt;&gt;"","+"&amp;AH118,"")&amp;IF(AI118&lt;&gt;"","+"&amp;AI118,"")&amp;IF(AJ118&lt;&gt;"","+"&amp;AJ118,"")&amp;IF(AK118&lt;&gt;"","+"&amp;AK118,""),"+SZ","")</f>
        <v>IAAA</v>
      </c>
      <c r="AQ118" s="22" t="str">
        <f aca="false">IF(Z118&lt;&gt;"","AOFF_"&amp;AL118&amp;REPT(" ",AQ$1-LEN(AL118)),"")</f>
        <v>AOFF_I</v>
      </c>
      <c r="AR118" s="22" t="str">
        <f aca="false">IF(AA118&lt;&gt;"","AOFF_"&amp;AM118&amp;REPT(" ",AR$1-LEN(AM118)),"")</f>
        <v>AOFF_IA</v>
      </c>
      <c r="AS118" s="22" t="str">
        <f aca="false">IF(AB118&lt;&gt;"","AOFF_"&amp;AN118&amp;REPT(" ",AS$1-LEN(AN118)),"")</f>
        <v>AOFF_IAA</v>
      </c>
      <c r="AT118" s="22" t="str">
        <f aca="false">IF(AC118&lt;&gt;"","AOFF_"&amp;AO118&amp;REPT(" ",AT$1-LEN(AO118)),"")</f>
        <v/>
      </c>
      <c r="AU118" s="22" t="str">
        <f aca="false">"ISIZ_"&amp;AP118&amp;REPT(" ",$AU$1-LEN(AP118))</f>
        <v>ISIZ_IAAA </v>
      </c>
      <c r="AV118" s="26" t="n">
        <f aca="false">IF(Z118&lt;&gt;"",6,"")</f>
        <v>6</v>
      </c>
      <c r="AW118" s="26" t="n">
        <f aca="false">IF(AA118&lt;&gt;"",AV118+VLOOKUP(AH118,$BU$2:$BV$17,2,0),"")</f>
        <v>10</v>
      </c>
      <c r="AX118" s="26" t="n">
        <f aca="false">IF(AB118&lt;&gt;"",AW118+VLOOKUP(AI118,$BU$2:$BV$17,2,0),"")</f>
        <v>14</v>
      </c>
      <c r="AY118" s="26" t="str">
        <f aca="false">IF(AC118&lt;&gt;"",AX118+VLOOKUP(AJ118,$BU$2:$BV$17,2,0),"")</f>
        <v/>
      </c>
      <c r="AZ118" s="26" t="n">
        <f aca="false">6+IF(Z118&lt;&gt;"",VLOOKUP(AH118,$BU$2:$BV$17,2,0),0)+IF(AA118&lt;&gt;"",VLOOKUP(AI118,$BU$2:$BV$17,2,0),0)+IF(AB118&lt;&gt;"",VLOOKUP(AJ118,$BU$2:$BV$17,2,0),0)+IF(AC118&lt;&gt;"",VLOOKUP(AK118,$BU$2:$BV$17,2,0),0)</f>
        <v>18</v>
      </c>
      <c r="BA118" s="26" t="n">
        <f aca="false">IF(Z118&lt;&gt;"",10,"")</f>
        <v>10</v>
      </c>
      <c r="BB118" s="26" t="n">
        <f aca="false">IF(AA118&lt;&gt;"",BA118+VLOOKUP(AH118,$BU$2:$BW$17,3,0),"")</f>
        <v>18</v>
      </c>
      <c r="BC118" s="26" t="n">
        <f aca="false">IF(AB118&lt;&gt;"",BB118+VLOOKUP(AI118,$BU$2:$BW$17,3,0),"")</f>
        <v>26</v>
      </c>
      <c r="BD118" s="26" t="str">
        <f aca="false">IF(AC118&lt;&gt;"",BC118+VLOOKUP(AJ118,$BU$2:$BW$17,3,0),"")</f>
        <v/>
      </c>
      <c r="BE118" s="26" t="n">
        <f aca="false">10+IF(Z118&lt;&gt;"",VLOOKUP(AH118,$BU$2:$BW$17,3,0),0)+IF(AA118&lt;&gt;"",VLOOKUP(AI118,$BU$2:$BW$17,3,0),0)+IF(AB118&lt;&gt;"",VLOOKUP(AJ118,$BU$2:$BW$17,3,0),0)+IF(AC118&lt;&gt;"",VLOOKUP(AK118,$BU$2:$BW$17,3,0),0)</f>
        <v>34</v>
      </c>
      <c r="BF118" s="36" t="str">
        <f aca="false">IF(AV118&lt;&gt;"","#define "&amp;AQ118&amp;" "&amp;AV118&amp;"&lt;end&gt; ","")&amp;IF(AW118&lt;&gt;"","#define "&amp;AR118&amp;" "&amp;AW118&amp;"&lt;end&gt; ","")&amp;IF(AX118&lt;&gt;"","#define "&amp;AS118&amp;" "&amp;AX118&amp;"&lt;end&gt; ","")&amp;IF(AY118&lt;&gt;"","#define "&amp;AT118&amp;" "&amp;AY118&amp;"&lt;end&gt; ","")&amp;"#define "&amp;AU118&amp;" "&amp;AZ118&amp;"&lt;end&gt;"</f>
        <v>#define AOFF_I 6&lt;end&gt; #define AOFF_IA 10&lt;end&gt; #define AOFF_IAA 14&lt;end&gt; #define ISIZ_IAAA  18&lt;end&gt;</v>
      </c>
      <c r="BG118" s="36" t="str">
        <f aca="false">IF(BA118&lt;&gt;"","#define "&amp;AQ118&amp;" "&amp;BA118&amp;"&lt;end&gt; ","")&amp;IF(BB118&lt;&gt;"","#define "&amp;AR118&amp;" "&amp;BB118&amp;"&lt;end&gt; ","")&amp;IF(BC118&lt;&gt;"","#define "&amp;AS118&amp;" "&amp;BC118&amp;"&lt;end&gt; ","")&amp;IF(BD118&lt;&gt;"","#define "&amp;AT118&amp;" "&amp;BD118&amp;"&lt;end&gt; ","")&amp;"#define "&amp;AU118&amp;" "&amp;BE118&amp;"&lt;end&gt;"</f>
        <v>#define AOFF_I 10&lt;end&gt; #define AOFF_IA 18&lt;end&gt; #define AOFF_IAA 26&lt;end&gt; #define ISIZ_IAAA  34&lt;end&gt;</v>
      </c>
      <c r="BH118" s="22" t="str">
        <f aca="false">"INSTDECODE_"&amp;D118&amp;IF(D118&lt;&gt;0,"_"&amp;CONCATENATE(Z118,AA118,AB118,AC118)&amp;"_"&amp;CONCATENATE(AD118,AE118,AF118,AG118),"")</f>
        <v>INSTDECODE_3_BLL_AAA</v>
      </c>
      <c r="BI118" s="22" t="n">
        <f aca="false">LEN(BH118)</f>
        <v>20</v>
      </c>
      <c r="BJ118" s="22" t="str">
        <f aca="false">IF(Z118&lt;&gt;"","DECODE_"&amp;VLOOKUP(AD118,$CC:$CD,2,0)&amp;"("&amp;BJ$2&amp;","&amp;IF(K118="MR","REF",VLOOKUP(F118,$BR:$BS,2,0))&amp;",Cpu"&amp;PROPER(IF(K118="MR","REF",VLOOKUP(F118,$BR:$BS,2,0)))&amp;","&amp;AQ118&amp;"); ", "")</f>
        <v>DECODE_ADR(1,BOL,CpuBol,AOFF_I); </v>
      </c>
      <c r="BK118" s="22" t="str">
        <f aca="false">IF(AA118&lt;&gt;"","DECODE_"&amp;VLOOKUP(AE118,$CC:$CD,2,0)&amp;"("&amp;BK$2&amp;","&amp;IF(L118="MR","REF",VLOOKUP(G118,$BR:$BS,2,0))&amp;",Cpu"&amp;PROPER(IF(L118="MR","REF",VLOOKUP(G118,$BR:$BS,2,0)))&amp;","&amp;AR118&amp;"); ", "")</f>
        <v>DECODE_ADR(2,LON,CpuLon,AOFF_IA); </v>
      </c>
      <c r="BL118" s="22" t="str">
        <f aca="false">IF(AB118&lt;&gt;"","DECODE_"&amp;VLOOKUP(AF118,$CC:$CD,2,0)&amp;"("&amp;BL$2&amp;","&amp;IF(M118="MR","REF",VLOOKUP(H118,$BR:$BS,2,0))&amp;",Cpu"&amp;PROPER(IF(M118="MR","REF",VLOOKUP(H118,$BR:$BS,2,0)))&amp;","&amp;AS118&amp;"); ", "")</f>
        <v>DECODE_ADR(3,LON,CpuLon,AOFF_IAA); </v>
      </c>
      <c r="BM118" s="22" t="str">
        <f aca="false">IF(AC118&lt;&gt;"","DECODE_"&amp;VLOOKUP(AG118,$CC:$CD,2,0)&amp;"("&amp;BM$2&amp;","&amp;IF(N118="MR","REF",VLOOKUP(I118,$BR:$BS,2,0))&amp;",Cpu"&amp;PROPER(IF(N118="MR","REF",VLOOKUP(I118,$BR:$BS,2,0)))&amp;","&amp;AT118&amp;"); ", "")</f>
        <v/>
      </c>
      <c r="BN118" s="22" t="str">
        <f aca="false">IF(ISERROR(VLOOKUP(BO118,BO$2:BO117,1,0))=0,"X","")</f>
        <v>X</v>
      </c>
      <c r="BO118" s="22" t="str">
        <f aca="false">SUBSTITUTE("#define "&amp;BH118&amp;REPT(" ",28-LEN(BH118))&amp;BJ118&amp;BK118&amp;BL118&amp;BM118,"%","D")</f>
        <v>#define INSTDECODE_3_BLL_AAA        DECODE_ADR(1,BOL,CpuBol,AOFF_I); DECODE_ADR(2,LON,CpuLon,AOFF_IA); DECODE_ADR(3,LON,CpuLon,AOFF_IAA); </v>
      </c>
      <c r="BP118" s="22" t="str">
        <f aca="false">"#define "&amp;SUBSTITUTE(BH118,"INSTDECODE_",IF(P118="X","JMP_","")&amp;IF(Q118="X","CONST_","")&amp;"INSTEND_")&amp;IF(Q118="X",REPT(" ",20-LEN(BH118)),IF(P118="X",REPT(" ",22-LEN(BH118)),REPT(" ",26-LEN(BH118))))&amp;" "&amp;IF(P118="X","","IP+="&amp;TRIM(AU118)&amp;"; "&amp;REPT(" ",10-LEN(TRIM(AU118))))&amp;IF(Q118="X","CONST_INST_DISPATCH;","PROG_INST_DISPATCH;")</f>
        <v>#define INSTEND_3_BLL_AAA       IP+=ISIZ_IAAA;  PROG_INST_DISPATCH;</v>
      </c>
      <c r="BQ118" s="22" t="str">
        <f aca="false">""</f>
        <v/>
      </c>
    </row>
    <row r="119" customFormat="false" ht="15.95" hidden="false" customHeight="true" outlineLevel="0" collapsed="false">
      <c r="A119" s="22" t="s">
        <v>583</v>
      </c>
      <c r="B119" s="22" t="s">
        <v>319</v>
      </c>
      <c r="C119" s="26" t="s">
        <v>29</v>
      </c>
      <c r="D119" s="27" t="n">
        <f aca="false">4-COUNTIF(F119:I119,".")</f>
        <v>3</v>
      </c>
      <c r="E119" s="27" t="str">
        <f aca="false">IF(ISERROR(SEARCH("Z",F119&amp;G119&amp;H119&amp;I119))=0,"X","-")</f>
        <v>-</v>
      </c>
      <c r="F119" s="26" t="s">
        <v>456</v>
      </c>
      <c r="G119" s="26" t="s">
        <v>478</v>
      </c>
      <c r="H119" s="26" t="s">
        <v>478</v>
      </c>
      <c r="I119" s="26" t="s">
        <v>28</v>
      </c>
      <c r="J119" s="27" t="str">
        <f aca="false">IF(OR(ISERROR(SEARCH(MID($J$2,1,1),F119&amp;G119&amp;H119&amp;I119))=0,ISERROR(SEARCH(MID($J$2,2,1),F119&amp;G119&amp;H119&amp;I119))=0),"X","-")</f>
        <v>-</v>
      </c>
      <c r="K119" s="26" t="s">
        <v>453</v>
      </c>
      <c r="L119" s="26" t="s">
        <v>453</v>
      </c>
      <c r="M119" s="26" t="s">
        <v>453</v>
      </c>
      <c r="N119" s="26" t="s">
        <v>28</v>
      </c>
      <c r="O119" s="28" t="str">
        <f aca="false">IF(OR(K119=$O$2,L119=$O$2,M119=$O$2,N119=$O$2),"X","-")</f>
        <v>-</v>
      </c>
      <c r="R119" s="22" t="s">
        <v>624</v>
      </c>
      <c r="S119" s="22" t="s">
        <v>9</v>
      </c>
      <c r="T119" s="22" t="s">
        <v>455</v>
      </c>
      <c r="U119" s="22" t="s">
        <v>455</v>
      </c>
      <c r="W119" s="30" t="str">
        <f aca="false">SUBSTITUTE(SUBSTITUTE(IF(AND(F119="%",K119&lt;&gt;"AD",K119&lt;&gt;"MR"),"Error1","Ok")&amp;" "&amp;IF(AND(G119="%",L119&lt;&gt;"AD",L119&lt;&gt;"MR"),"Error2","Ok")&amp;" "&amp;IF(AND(H119="%",M119&lt;&gt;"AD",M119&lt;&gt;"MR"),"Error3","Ok")&amp;" "&amp;IF(AND(I119="%",N119&lt;&gt;"AD",N119&lt;&gt;"MR"),"Error4","Ok"),"Ok Ok Ok Ok","Passed"),"Ok","")</f>
        <v>Passed</v>
      </c>
      <c r="X119" s="28" t="str">
        <f aca="false">IF(W119&lt;&gt;"Passed","--- Error ---",SUBSTITUTE(SUBSTITUTE(SUBSTITUTE(SUBSTITUTE(SUBSTITUTE(SUBSTITUTE(SUBSTITUTE(SUBSTITUTE(SUBSTITUTE(SUBSTITUTE(SUBSTITUTE(SUBSTITUTE(SUBSTITUTE(SUBSTITUTE(SUBSTITUTE(SUBSTITUTE(SUBSTITUTE(SUBSTITUTE($X$1, "&lt;mnemonic&gt;",""""&amp;B119&amp;""""&amp;REPT(" ",5-LEN(B119))), "&lt;argnr&gt;",D119), "&lt;type1&gt;",VLOOKUP(F119,BR:BZ,9,0)), "&lt;type2&gt;",VLOOKUP(G119,BR:BZ,9,0)), "&lt;type3&gt;",VLOOKUP(H119,BR:BZ,9,0)), "&lt;type4&gt;",VLOOKUP(I119,BR:BZ,9,0)), "&lt;mode1&gt;",VLOOKUP(K119, CB:CG,6,0)),"&lt;mode2&gt;",VLOOKUP(L119,CB:CG,6,0)),"&lt;mode3&gt;",VLOOKUP(M119,CB:CG,6,0)),"&lt;mode4&gt;",VLOOKUP(N119,CB:CG,6,0)), "."," "), "&lt;desc&gt;",R119), "&lt;size&gt;",AU119), "&lt;comma&gt;",IF(B120=""," ",",")),"&lt;off1&gt;",IF(AQ119&lt;&gt;"",AQ119,"0"&amp;REPT(" ",5+AQ$1-1))),"&lt;off2&gt;",IF(AR119&lt;&gt;"",AR119,"0"&amp;REPT(" ",5+AR$1-1))),"&lt;off3&gt;",IF(AS119&lt;&gt;"",AS119,"0"&amp;REPT(" ",5+AS$1-1))),"&lt;off4&gt;",IF(AT119&lt;&gt;"",AT119,"0"&amp;REPT(" ",5+AT$1-1))))</f>
        <v>{ "DISf" ,3, ISIZ_IAAA , {CpuDataType::Boolean  ,CpuDataType::Float    ,CpuDataType::Float    ,(CpuDataType)0        }, {_AmdAddr,_AmdAddr,_AmdAddr,_AmdNull}, {AOFF_I,AOFF_IA,AOFF_IAA,0        } }, //Distinct (Float)</v>
      </c>
      <c r="Y119" s="31" t="s">
        <v>28</v>
      </c>
      <c r="Z119" s="22" t="str">
        <f aca="false">IF(F119&lt;&gt;".",IF(K119="MR","R",VLOOKUP(F119,$BR:$BT,3,0)),"")</f>
        <v>B</v>
      </c>
      <c r="AA119" s="22" t="str">
        <f aca="false">IF(G119&lt;&gt;".",IF(L119="MR","R",VLOOKUP(G119,$BR:$BT,3,0)),"")</f>
        <v>F</v>
      </c>
      <c r="AB119" s="22" t="str">
        <f aca="false">IF(H119&lt;&gt;".",IF(M119="MR","R",VLOOKUP(H119,$BR:$BT,3,0)),"")</f>
        <v>F</v>
      </c>
      <c r="AC119" s="22" t="str">
        <f aca="false">IF(I119&lt;&gt;".",IF(N119="MR","R",VLOOKUP(I119,$BR:$BT,3,0)),"")</f>
        <v/>
      </c>
      <c r="AD119" s="22" t="str">
        <f aca="false">IF(F119&lt;&gt;".",VLOOKUP(K119,$CB:$CC,2,0),"")</f>
        <v>A</v>
      </c>
      <c r="AE119" s="22" t="str">
        <f aca="false">IF(G119&lt;&gt;".",VLOOKUP(L119,$CB:$CC,2,0),"")</f>
        <v>A</v>
      </c>
      <c r="AF119" s="22" t="str">
        <f aca="false">IF(H119&lt;&gt;".",VLOOKUP(M119,$CB:$CC,2,0),"")</f>
        <v>A</v>
      </c>
      <c r="AG119" s="22" t="str">
        <f aca="false">IF(I119&lt;&gt;".",VLOOKUP(N119,$CB:$CC,2,0),"")</f>
        <v/>
      </c>
      <c r="AH119" s="22" t="str">
        <f aca="false">IF(AD119&lt;&gt;"",IF(OR(AD119="A",AD119="I"),"SZA",VLOOKUP(Z119,$BT$3:$BU$16,2,0)),"")</f>
        <v>SZA</v>
      </c>
      <c r="AI119" s="22" t="str">
        <f aca="false">IF(AE119&lt;&gt;"",IF(OR(AE119="A",AE119="I"),"SZA",VLOOKUP(AA119,$BT$3:$BU$16,2,0)),"")</f>
        <v>SZA</v>
      </c>
      <c r="AJ119" s="22" t="str">
        <f aca="false">IF(AF119&lt;&gt;"",IF(OR(AF119="A",AF119="I"),"SZA",VLOOKUP(AB119,$BT$3:$BU$16,2,0)),"")</f>
        <v>SZA</v>
      </c>
      <c r="AK119" s="22" t="str">
        <f aca="false">IF(AG119&lt;&gt;"",IF(OR(AG119="A",AG119="I"),"SZA",VLOOKUP(AC119,$BT$3:$BU$16,2,0)),"")</f>
        <v/>
      </c>
      <c r="AL119" s="22" t="str">
        <f aca="false">IF(AD119&lt;&gt;"","I","")</f>
        <v>I</v>
      </c>
      <c r="AM119" s="22" t="str">
        <f aca="false">SUBSTITUTE(IF(AE119&lt;&gt;"",AL119&amp;"+"&amp;AH119,""),"+SZ","")</f>
        <v>IA</v>
      </c>
      <c r="AN119" s="22" t="str">
        <f aca="false">SUBSTITUTE(IF(AF119&lt;&gt;"",AM119&amp;"+"&amp;AI119,""),"+SZ","")</f>
        <v>IAA</v>
      </c>
      <c r="AO119" s="22" t="str">
        <f aca="false">SUBSTITUTE(IF(AG119&lt;&gt;"",AN119&amp;"+"&amp;AJ119,""),"+SZ","")</f>
        <v/>
      </c>
      <c r="AP119" s="22" t="str">
        <f aca="false">SUBSTITUTE("I"&amp;IF(AH119&lt;&gt;"","+"&amp;AH119,"")&amp;IF(AI119&lt;&gt;"","+"&amp;AI119,"")&amp;IF(AJ119&lt;&gt;"","+"&amp;AJ119,"")&amp;IF(AK119&lt;&gt;"","+"&amp;AK119,""),"+SZ","")</f>
        <v>IAAA</v>
      </c>
      <c r="AQ119" s="22" t="str">
        <f aca="false">IF(Z119&lt;&gt;"","AOFF_"&amp;AL119&amp;REPT(" ",AQ$1-LEN(AL119)),"")</f>
        <v>AOFF_I</v>
      </c>
      <c r="AR119" s="22" t="str">
        <f aca="false">IF(AA119&lt;&gt;"","AOFF_"&amp;AM119&amp;REPT(" ",AR$1-LEN(AM119)),"")</f>
        <v>AOFF_IA</v>
      </c>
      <c r="AS119" s="22" t="str">
        <f aca="false">IF(AB119&lt;&gt;"","AOFF_"&amp;AN119&amp;REPT(" ",AS$1-LEN(AN119)),"")</f>
        <v>AOFF_IAA</v>
      </c>
      <c r="AT119" s="22" t="str">
        <f aca="false">IF(AC119&lt;&gt;"","AOFF_"&amp;AO119&amp;REPT(" ",AT$1-LEN(AO119)),"")</f>
        <v/>
      </c>
      <c r="AU119" s="22" t="str">
        <f aca="false">"ISIZ_"&amp;AP119&amp;REPT(" ",$AU$1-LEN(AP119))</f>
        <v>ISIZ_IAAA </v>
      </c>
      <c r="AV119" s="26" t="n">
        <f aca="false">IF(Z119&lt;&gt;"",6,"")</f>
        <v>6</v>
      </c>
      <c r="AW119" s="26" t="n">
        <f aca="false">IF(AA119&lt;&gt;"",AV119+VLOOKUP(AH119,$BU$2:$BV$17,2,0),"")</f>
        <v>10</v>
      </c>
      <c r="AX119" s="26" t="n">
        <f aca="false">IF(AB119&lt;&gt;"",AW119+VLOOKUP(AI119,$BU$2:$BV$17,2,0),"")</f>
        <v>14</v>
      </c>
      <c r="AY119" s="26" t="str">
        <f aca="false">IF(AC119&lt;&gt;"",AX119+VLOOKUP(AJ119,$BU$2:$BV$17,2,0),"")</f>
        <v/>
      </c>
      <c r="AZ119" s="26" t="n">
        <f aca="false">6+IF(Z119&lt;&gt;"",VLOOKUP(AH119,$BU$2:$BV$17,2,0),0)+IF(AA119&lt;&gt;"",VLOOKUP(AI119,$BU$2:$BV$17,2,0),0)+IF(AB119&lt;&gt;"",VLOOKUP(AJ119,$BU$2:$BV$17,2,0),0)+IF(AC119&lt;&gt;"",VLOOKUP(AK119,$BU$2:$BV$17,2,0),0)</f>
        <v>18</v>
      </c>
      <c r="BA119" s="26" t="n">
        <f aca="false">IF(Z119&lt;&gt;"",10,"")</f>
        <v>10</v>
      </c>
      <c r="BB119" s="26" t="n">
        <f aca="false">IF(AA119&lt;&gt;"",BA119+VLOOKUP(AH119,$BU$2:$BW$17,3,0),"")</f>
        <v>18</v>
      </c>
      <c r="BC119" s="26" t="n">
        <f aca="false">IF(AB119&lt;&gt;"",BB119+VLOOKUP(AI119,$BU$2:$BW$17,3,0),"")</f>
        <v>26</v>
      </c>
      <c r="BD119" s="26" t="str">
        <f aca="false">IF(AC119&lt;&gt;"",BC119+VLOOKUP(AJ119,$BU$2:$BW$17,3,0),"")</f>
        <v/>
      </c>
      <c r="BE119" s="26" t="n">
        <f aca="false">10+IF(Z119&lt;&gt;"",VLOOKUP(AH119,$BU$2:$BW$17,3,0),0)+IF(AA119&lt;&gt;"",VLOOKUP(AI119,$BU$2:$BW$17,3,0),0)+IF(AB119&lt;&gt;"",VLOOKUP(AJ119,$BU$2:$BW$17,3,0),0)+IF(AC119&lt;&gt;"",VLOOKUP(AK119,$BU$2:$BW$17,3,0),0)</f>
        <v>34</v>
      </c>
      <c r="BF119" s="36" t="str">
        <f aca="false">IF(AV119&lt;&gt;"","#define "&amp;AQ119&amp;" "&amp;AV119&amp;"&lt;end&gt; ","")&amp;IF(AW119&lt;&gt;"","#define "&amp;AR119&amp;" "&amp;AW119&amp;"&lt;end&gt; ","")&amp;IF(AX119&lt;&gt;"","#define "&amp;AS119&amp;" "&amp;AX119&amp;"&lt;end&gt; ","")&amp;IF(AY119&lt;&gt;"","#define "&amp;AT119&amp;" "&amp;AY119&amp;"&lt;end&gt; ","")&amp;"#define "&amp;AU119&amp;" "&amp;AZ119&amp;"&lt;end&gt;"</f>
        <v>#define AOFF_I 6&lt;end&gt; #define AOFF_IA 10&lt;end&gt; #define AOFF_IAA 14&lt;end&gt; #define ISIZ_IAAA  18&lt;end&gt;</v>
      </c>
      <c r="BG119" s="36" t="str">
        <f aca="false">IF(BA119&lt;&gt;"","#define "&amp;AQ119&amp;" "&amp;BA119&amp;"&lt;end&gt; ","")&amp;IF(BB119&lt;&gt;"","#define "&amp;AR119&amp;" "&amp;BB119&amp;"&lt;end&gt; ","")&amp;IF(BC119&lt;&gt;"","#define "&amp;AS119&amp;" "&amp;BC119&amp;"&lt;end&gt; ","")&amp;IF(BD119&lt;&gt;"","#define "&amp;AT119&amp;" "&amp;BD119&amp;"&lt;end&gt; ","")&amp;"#define "&amp;AU119&amp;" "&amp;BE119&amp;"&lt;end&gt;"</f>
        <v>#define AOFF_I 10&lt;end&gt; #define AOFF_IA 18&lt;end&gt; #define AOFF_IAA 26&lt;end&gt; #define ISIZ_IAAA  34&lt;end&gt;</v>
      </c>
      <c r="BH119" s="22" t="str">
        <f aca="false">"INSTDECODE_"&amp;D119&amp;IF(D119&lt;&gt;0,"_"&amp;CONCATENATE(Z119,AA119,AB119,AC119)&amp;"_"&amp;CONCATENATE(AD119,AE119,AF119,AG119),"")</f>
        <v>INSTDECODE_3_BFF_AAA</v>
      </c>
      <c r="BI119" s="22" t="n">
        <f aca="false">LEN(BH119)</f>
        <v>20</v>
      </c>
      <c r="BJ119" s="22" t="str">
        <f aca="false">IF(Z119&lt;&gt;"","DECODE_"&amp;VLOOKUP(AD119,$CC:$CD,2,0)&amp;"("&amp;BJ$2&amp;","&amp;IF(K119="MR","REF",VLOOKUP(F119,$BR:$BS,2,0))&amp;",Cpu"&amp;PROPER(IF(K119="MR","REF",VLOOKUP(F119,$BR:$BS,2,0)))&amp;","&amp;AQ119&amp;"); ", "")</f>
        <v>DECODE_ADR(1,BOL,CpuBol,AOFF_I); </v>
      </c>
      <c r="BK119" s="22" t="str">
        <f aca="false">IF(AA119&lt;&gt;"","DECODE_"&amp;VLOOKUP(AE119,$CC:$CD,2,0)&amp;"("&amp;BK$2&amp;","&amp;IF(L119="MR","REF",VLOOKUP(G119,$BR:$BS,2,0))&amp;",Cpu"&amp;PROPER(IF(L119="MR","REF",VLOOKUP(G119,$BR:$BS,2,0)))&amp;","&amp;AR119&amp;"); ", "")</f>
        <v>DECODE_ADR(2,FLO,CpuFlo,AOFF_IA); </v>
      </c>
      <c r="BL119" s="22" t="str">
        <f aca="false">IF(AB119&lt;&gt;"","DECODE_"&amp;VLOOKUP(AF119,$CC:$CD,2,0)&amp;"("&amp;BL$2&amp;","&amp;IF(M119="MR","REF",VLOOKUP(H119,$BR:$BS,2,0))&amp;",Cpu"&amp;PROPER(IF(M119="MR","REF",VLOOKUP(H119,$BR:$BS,2,0)))&amp;","&amp;AS119&amp;"); ", "")</f>
        <v>DECODE_ADR(3,FLO,CpuFlo,AOFF_IAA); </v>
      </c>
      <c r="BM119" s="22" t="str">
        <f aca="false">IF(AC119&lt;&gt;"","DECODE_"&amp;VLOOKUP(AG119,$CC:$CD,2,0)&amp;"("&amp;BM$2&amp;","&amp;IF(N119="MR","REF",VLOOKUP(I119,$BR:$BS,2,0))&amp;",Cpu"&amp;PROPER(IF(N119="MR","REF",VLOOKUP(I119,$BR:$BS,2,0)))&amp;","&amp;AT119&amp;"); ", "")</f>
        <v/>
      </c>
      <c r="BN119" s="22" t="str">
        <f aca="false">IF(ISERROR(VLOOKUP(BO119,BO$2:BO118,1,0))=0,"X","")</f>
        <v>X</v>
      </c>
      <c r="BO119" s="22" t="str">
        <f aca="false">SUBSTITUTE("#define "&amp;BH119&amp;REPT(" ",28-LEN(BH119))&amp;BJ119&amp;BK119&amp;BL119&amp;BM119,"%","D")</f>
        <v>#define INSTDECODE_3_BFF_AAA        DECODE_ADR(1,BOL,CpuBol,AOFF_I); DECODE_ADR(2,FLO,CpuFlo,AOFF_IA); DECODE_ADR(3,FLO,CpuFlo,AOFF_IAA); </v>
      </c>
      <c r="BP119" s="22" t="str">
        <f aca="false">"#define "&amp;SUBSTITUTE(BH119,"INSTDECODE_",IF(P119="X","JMP_","")&amp;IF(Q119="X","CONST_","")&amp;"INSTEND_")&amp;IF(Q119="X",REPT(" ",20-LEN(BH119)),IF(P119="X",REPT(" ",22-LEN(BH119)),REPT(" ",26-LEN(BH119))))&amp;" "&amp;IF(P119="X","","IP+="&amp;TRIM(AU119)&amp;"; "&amp;REPT(" ",10-LEN(TRIM(AU119))))&amp;IF(Q119="X","CONST_INST_DISPATCH;","PROG_INST_DISPATCH;")</f>
        <v>#define INSTEND_3_BFF_AAA       IP+=ISIZ_IAAA;  PROG_INST_DISPATCH;</v>
      </c>
      <c r="BQ119" s="22" t="str">
        <f aca="false">""</f>
        <v/>
      </c>
    </row>
    <row r="120" customFormat="false" ht="15.95" hidden="false" customHeight="true" outlineLevel="0" collapsed="false">
      <c r="A120" s="22" t="s">
        <v>583</v>
      </c>
      <c r="B120" s="22" t="s">
        <v>320</v>
      </c>
      <c r="C120" s="26" t="s">
        <v>29</v>
      </c>
      <c r="D120" s="27" t="n">
        <f aca="false">4-COUNTIF(F120:I120,".")</f>
        <v>3</v>
      </c>
      <c r="E120" s="27" t="str">
        <f aca="false">IF(ISERROR(SEARCH("Z",F120&amp;G120&amp;H120&amp;I120))=0,"X","-")</f>
        <v>-</v>
      </c>
      <c r="F120" s="26" t="s">
        <v>456</v>
      </c>
      <c r="G120" s="26" t="s">
        <v>486</v>
      </c>
      <c r="H120" s="26" t="s">
        <v>486</v>
      </c>
      <c r="I120" s="26" t="s">
        <v>28</v>
      </c>
      <c r="J120" s="27" t="str">
        <f aca="false">IF(OR(ISERROR(SEARCH(MID($J$2,1,1),F120&amp;G120&amp;H120&amp;I120))=0,ISERROR(SEARCH(MID($J$2,2,1),F120&amp;G120&amp;H120&amp;I120))=0),"X","-")</f>
        <v>-</v>
      </c>
      <c r="K120" s="26" t="s">
        <v>453</v>
      </c>
      <c r="L120" s="26" t="s">
        <v>453</v>
      </c>
      <c r="M120" s="26" t="s">
        <v>453</v>
      </c>
      <c r="N120" s="26" t="s">
        <v>28</v>
      </c>
      <c r="O120" s="28" t="str">
        <f aca="false">IF(OR(K120=$O$2,L120=$O$2,M120=$O$2,N120=$O$2),"X","-")</f>
        <v>-</v>
      </c>
      <c r="R120" s="22" t="s">
        <v>625</v>
      </c>
      <c r="S120" s="22" t="s">
        <v>9</v>
      </c>
      <c r="T120" s="22" t="s">
        <v>455</v>
      </c>
      <c r="U120" s="22" t="s">
        <v>455</v>
      </c>
      <c r="W120" s="30" t="str">
        <f aca="false">SUBSTITUTE(SUBSTITUTE(IF(AND(F120="%",K120&lt;&gt;"AD",K120&lt;&gt;"MR"),"Error1","Ok")&amp;" "&amp;IF(AND(G120="%",L120&lt;&gt;"AD",L120&lt;&gt;"MR"),"Error2","Ok")&amp;" "&amp;IF(AND(H120="%",M120&lt;&gt;"AD",M120&lt;&gt;"MR"),"Error3","Ok")&amp;" "&amp;IF(AND(I120="%",N120&lt;&gt;"AD",N120&lt;&gt;"MR"),"Error4","Ok"),"Ok Ok Ok Ok","Passed"),"Ok","")</f>
        <v>Passed</v>
      </c>
      <c r="X120" s="28" t="str">
        <f aca="false">IF(W120&lt;&gt;"Passed","--- Error ---",SUBSTITUTE(SUBSTITUTE(SUBSTITUTE(SUBSTITUTE(SUBSTITUTE(SUBSTITUTE(SUBSTITUTE(SUBSTITUTE(SUBSTITUTE(SUBSTITUTE(SUBSTITUTE(SUBSTITUTE(SUBSTITUTE(SUBSTITUTE(SUBSTITUTE(SUBSTITUTE(SUBSTITUTE(SUBSTITUTE($X$1, "&lt;mnemonic&gt;",""""&amp;B120&amp;""""&amp;REPT(" ",5-LEN(B120))), "&lt;argnr&gt;",D120), "&lt;type1&gt;",VLOOKUP(F120,BR:BZ,9,0)), "&lt;type2&gt;",VLOOKUP(G120,BR:BZ,9,0)), "&lt;type3&gt;",VLOOKUP(H120,BR:BZ,9,0)), "&lt;type4&gt;",VLOOKUP(I120,BR:BZ,9,0)), "&lt;mode1&gt;",VLOOKUP(K120, CB:CG,6,0)),"&lt;mode2&gt;",VLOOKUP(L120,CB:CG,6,0)),"&lt;mode3&gt;",VLOOKUP(M120,CB:CG,6,0)),"&lt;mode4&gt;",VLOOKUP(N120,CB:CG,6,0)), "."," "), "&lt;desc&gt;",R120), "&lt;size&gt;",AU120), "&lt;comma&gt;",IF(B121=""," ",",")),"&lt;off1&gt;",IF(AQ120&lt;&gt;"",AQ120,"0"&amp;REPT(" ",5+AQ$1-1))),"&lt;off2&gt;",IF(AR120&lt;&gt;"",AR120,"0"&amp;REPT(" ",5+AR$1-1))),"&lt;off3&gt;",IF(AS120&lt;&gt;"",AS120,"0"&amp;REPT(" ",5+AS$1-1))),"&lt;off4&gt;",IF(AT120&lt;&gt;"",AT120,"0"&amp;REPT(" ",5+AT$1-1))))</f>
        <v>{ "DISs" ,3, ISIZ_IAAA , {CpuDataType::Boolean  ,CpuDataType::StrBlk   ,CpuDataType::StrBlk   ,(CpuDataType)0        }, {_AmdAddr,_AmdAddr,_AmdAddr,_AmdNull}, {AOFF_I,AOFF_IA,AOFF_IAA,0        } }, //Distinct (String)</v>
      </c>
      <c r="Y120" s="31" t="s">
        <v>28</v>
      </c>
      <c r="Z120" s="22" t="str">
        <f aca="false">IF(F120&lt;&gt;".",IF(K120="MR","R",VLOOKUP(F120,$BR:$BT,3,0)),"")</f>
        <v>B</v>
      </c>
      <c r="AA120" s="22" t="str">
        <f aca="false">IF(G120&lt;&gt;".",IF(L120="MR","R",VLOOKUP(G120,$BR:$BT,3,0)),"")</f>
        <v>M</v>
      </c>
      <c r="AB120" s="22" t="str">
        <f aca="false">IF(H120&lt;&gt;".",IF(M120="MR","R",VLOOKUP(H120,$BR:$BT,3,0)),"")</f>
        <v>M</v>
      </c>
      <c r="AC120" s="22" t="str">
        <f aca="false">IF(I120&lt;&gt;".",IF(N120="MR","R",VLOOKUP(I120,$BR:$BT,3,0)),"")</f>
        <v/>
      </c>
      <c r="AD120" s="22" t="str">
        <f aca="false">IF(F120&lt;&gt;".",VLOOKUP(K120,$CB:$CC,2,0),"")</f>
        <v>A</v>
      </c>
      <c r="AE120" s="22" t="str">
        <f aca="false">IF(G120&lt;&gt;".",VLOOKUP(L120,$CB:$CC,2,0),"")</f>
        <v>A</v>
      </c>
      <c r="AF120" s="22" t="str">
        <f aca="false">IF(H120&lt;&gt;".",VLOOKUP(M120,$CB:$CC,2,0),"")</f>
        <v>A</v>
      </c>
      <c r="AG120" s="22" t="str">
        <f aca="false">IF(I120&lt;&gt;".",VLOOKUP(N120,$CB:$CC,2,0),"")</f>
        <v/>
      </c>
      <c r="AH120" s="22" t="str">
        <f aca="false">IF(AD120&lt;&gt;"",IF(OR(AD120="A",AD120="I"),"SZA",VLOOKUP(Z120,$BT$3:$BU$16,2,0)),"")</f>
        <v>SZA</v>
      </c>
      <c r="AI120" s="22" t="str">
        <f aca="false">IF(AE120&lt;&gt;"",IF(OR(AE120="A",AE120="I"),"SZA",VLOOKUP(AA120,$BT$3:$BU$16,2,0)),"")</f>
        <v>SZA</v>
      </c>
      <c r="AJ120" s="22" t="str">
        <f aca="false">IF(AF120&lt;&gt;"",IF(OR(AF120="A",AF120="I"),"SZA",VLOOKUP(AB120,$BT$3:$BU$16,2,0)),"")</f>
        <v>SZA</v>
      </c>
      <c r="AK120" s="22" t="str">
        <f aca="false">IF(AG120&lt;&gt;"",IF(OR(AG120="A",AG120="I"),"SZA",VLOOKUP(AC120,$BT$3:$BU$16,2,0)),"")</f>
        <v/>
      </c>
      <c r="AL120" s="22" t="str">
        <f aca="false">IF(AD120&lt;&gt;"","I","")</f>
        <v>I</v>
      </c>
      <c r="AM120" s="22" t="str">
        <f aca="false">SUBSTITUTE(IF(AE120&lt;&gt;"",AL120&amp;"+"&amp;AH120,""),"+SZ","")</f>
        <v>IA</v>
      </c>
      <c r="AN120" s="22" t="str">
        <f aca="false">SUBSTITUTE(IF(AF120&lt;&gt;"",AM120&amp;"+"&amp;AI120,""),"+SZ","")</f>
        <v>IAA</v>
      </c>
      <c r="AO120" s="22" t="str">
        <f aca="false">SUBSTITUTE(IF(AG120&lt;&gt;"",AN120&amp;"+"&amp;AJ120,""),"+SZ","")</f>
        <v/>
      </c>
      <c r="AP120" s="22" t="str">
        <f aca="false">SUBSTITUTE("I"&amp;IF(AH120&lt;&gt;"","+"&amp;AH120,"")&amp;IF(AI120&lt;&gt;"","+"&amp;AI120,"")&amp;IF(AJ120&lt;&gt;"","+"&amp;AJ120,"")&amp;IF(AK120&lt;&gt;"","+"&amp;AK120,""),"+SZ","")</f>
        <v>IAAA</v>
      </c>
      <c r="AQ120" s="22" t="str">
        <f aca="false">IF(Z120&lt;&gt;"","AOFF_"&amp;AL120&amp;REPT(" ",AQ$1-LEN(AL120)),"")</f>
        <v>AOFF_I</v>
      </c>
      <c r="AR120" s="22" t="str">
        <f aca="false">IF(AA120&lt;&gt;"","AOFF_"&amp;AM120&amp;REPT(" ",AR$1-LEN(AM120)),"")</f>
        <v>AOFF_IA</v>
      </c>
      <c r="AS120" s="22" t="str">
        <f aca="false">IF(AB120&lt;&gt;"","AOFF_"&amp;AN120&amp;REPT(" ",AS$1-LEN(AN120)),"")</f>
        <v>AOFF_IAA</v>
      </c>
      <c r="AT120" s="22" t="str">
        <f aca="false">IF(AC120&lt;&gt;"","AOFF_"&amp;AO120&amp;REPT(" ",AT$1-LEN(AO120)),"")</f>
        <v/>
      </c>
      <c r="AU120" s="22" t="str">
        <f aca="false">"ISIZ_"&amp;AP120&amp;REPT(" ",$AU$1-LEN(AP120))</f>
        <v>ISIZ_IAAA </v>
      </c>
      <c r="AV120" s="26" t="n">
        <f aca="false">IF(Z120&lt;&gt;"",6,"")</f>
        <v>6</v>
      </c>
      <c r="AW120" s="26" t="n">
        <f aca="false">IF(AA120&lt;&gt;"",AV120+VLOOKUP(AH120,$BU$2:$BV$17,2,0),"")</f>
        <v>10</v>
      </c>
      <c r="AX120" s="26" t="n">
        <f aca="false">IF(AB120&lt;&gt;"",AW120+VLOOKUP(AI120,$BU$2:$BV$17,2,0),"")</f>
        <v>14</v>
      </c>
      <c r="AY120" s="26" t="str">
        <f aca="false">IF(AC120&lt;&gt;"",AX120+VLOOKUP(AJ120,$BU$2:$BV$17,2,0),"")</f>
        <v/>
      </c>
      <c r="AZ120" s="26" t="n">
        <f aca="false">6+IF(Z120&lt;&gt;"",VLOOKUP(AH120,$BU$2:$BV$17,2,0),0)+IF(AA120&lt;&gt;"",VLOOKUP(AI120,$BU$2:$BV$17,2,0),0)+IF(AB120&lt;&gt;"",VLOOKUP(AJ120,$BU$2:$BV$17,2,0),0)+IF(AC120&lt;&gt;"",VLOOKUP(AK120,$BU$2:$BV$17,2,0),0)</f>
        <v>18</v>
      </c>
      <c r="BA120" s="26" t="n">
        <f aca="false">IF(Z120&lt;&gt;"",10,"")</f>
        <v>10</v>
      </c>
      <c r="BB120" s="26" t="n">
        <f aca="false">IF(AA120&lt;&gt;"",BA120+VLOOKUP(AH120,$BU$2:$BW$17,3,0),"")</f>
        <v>18</v>
      </c>
      <c r="BC120" s="26" t="n">
        <f aca="false">IF(AB120&lt;&gt;"",BB120+VLOOKUP(AI120,$BU$2:$BW$17,3,0),"")</f>
        <v>26</v>
      </c>
      <c r="BD120" s="26" t="str">
        <f aca="false">IF(AC120&lt;&gt;"",BC120+VLOOKUP(AJ120,$BU$2:$BW$17,3,0),"")</f>
        <v/>
      </c>
      <c r="BE120" s="26" t="n">
        <f aca="false">10+IF(Z120&lt;&gt;"",VLOOKUP(AH120,$BU$2:$BW$17,3,0),0)+IF(AA120&lt;&gt;"",VLOOKUP(AI120,$BU$2:$BW$17,3,0),0)+IF(AB120&lt;&gt;"",VLOOKUP(AJ120,$BU$2:$BW$17,3,0),0)+IF(AC120&lt;&gt;"",VLOOKUP(AK120,$BU$2:$BW$17,3,0),0)</f>
        <v>34</v>
      </c>
      <c r="BF120" s="36" t="str">
        <f aca="false">IF(AV120&lt;&gt;"","#define "&amp;AQ120&amp;" "&amp;AV120&amp;"&lt;end&gt; ","")&amp;IF(AW120&lt;&gt;"","#define "&amp;AR120&amp;" "&amp;AW120&amp;"&lt;end&gt; ","")&amp;IF(AX120&lt;&gt;"","#define "&amp;AS120&amp;" "&amp;AX120&amp;"&lt;end&gt; ","")&amp;IF(AY120&lt;&gt;"","#define "&amp;AT120&amp;" "&amp;AY120&amp;"&lt;end&gt; ","")&amp;"#define "&amp;AU120&amp;" "&amp;AZ120&amp;"&lt;end&gt;"</f>
        <v>#define AOFF_I 6&lt;end&gt; #define AOFF_IA 10&lt;end&gt; #define AOFF_IAA 14&lt;end&gt; #define ISIZ_IAAA  18&lt;end&gt;</v>
      </c>
      <c r="BG120" s="36" t="str">
        <f aca="false">IF(BA120&lt;&gt;"","#define "&amp;AQ120&amp;" "&amp;BA120&amp;"&lt;end&gt; ","")&amp;IF(BB120&lt;&gt;"","#define "&amp;AR120&amp;" "&amp;BB120&amp;"&lt;end&gt; ","")&amp;IF(BC120&lt;&gt;"","#define "&amp;AS120&amp;" "&amp;BC120&amp;"&lt;end&gt; ","")&amp;IF(BD120&lt;&gt;"","#define "&amp;AT120&amp;" "&amp;BD120&amp;"&lt;end&gt; ","")&amp;"#define "&amp;AU120&amp;" "&amp;BE120&amp;"&lt;end&gt;"</f>
        <v>#define AOFF_I 10&lt;end&gt; #define AOFF_IA 18&lt;end&gt; #define AOFF_IAA 26&lt;end&gt; #define ISIZ_IAAA  34&lt;end&gt;</v>
      </c>
      <c r="BH120" s="22" t="str">
        <f aca="false">"INSTDECODE_"&amp;D120&amp;IF(D120&lt;&gt;0,"_"&amp;CONCATENATE(Z120,AA120,AB120,AC120)&amp;"_"&amp;CONCATENATE(AD120,AE120,AF120,AG120),"")</f>
        <v>INSTDECODE_3_BMM_AAA</v>
      </c>
      <c r="BI120" s="22" t="n">
        <f aca="false">LEN(BH120)</f>
        <v>20</v>
      </c>
      <c r="BJ120" s="22" t="str">
        <f aca="false">IF(Z120&lt;&gt;"","DECODE_"&amp;VLOOKUP(AD120,$CC:$CD,2,0)&amp;"("&amp;BJ$2&amp;","&amp;IF(K120="MR","REF",VLOOKUP(F120,$BR:$BS,2,0))&amp;",Cpu"&amp;PROPER(IF(K120="MR","REF",VLOOKUP(F120,$BR:$BS,2,0)))&amp;","&amp;AQ120&amp;"); ", "")</f>
        <v>DECODE_ADR(1,BOL,CpuBol,AOFF_I); </v>
      </c>
      <c r="BK120" s="22" t="str">
        <f aca="false">IF(AA120&lt;&gt;"","DECODE_"&amp;VLOOKUP(AE120,$CC:$CD,2,0)&amp;"("&amp;BK$2&amp;","&amp;IF(L120="MR","REF",VLOOKUP(G120,$BR:$BS,2,0))&amp;",Cpu"&amp;PROPER(IF(L120="MR","REF",VLOOKUP(G120,$BR:$BS,2,0)))&amp;","&amp;AR120&amp;"); ", "")</f>
        <v>DECODE_ADR(2,MBL,CpuMbl,AOFF_IA); </v>
      </c>
      <c r="BL120" s="22" t="str">
        <f aca="false">IF(AB120&lt;&gt;"","DECODE_"&amp;VLOOKUP(AF120,$CC:$CD,2,0)&amp;"("&amp;BL$2&amp;","&amp;IF(M120="MR","REF",VLOOKUP(H120,$BR:$BS,2,0))&amp;",Cpu"&amp;PROPER(IF(M120="MR","REF",VLOOKUP(H120,$BR:$BS,2,0)))&amp;","&amp;AS120&amp;"); ", "")</f>
        <v>DECODE_ADR(3,MBL,CpuMbl,AOFF_IAA); </v>
      </c>
      <c r="BM120" s="22" t="str">
        <f aca="false">IF(AC120&lt;&gt;"","DECODE_"&amp;VLOOKUP(AG120,$CC:$CD,2,0)&amp;"("&amp;BM$2&amp;","&amp;IF(N120="MR","REF",VLOOKUP(I120,$BR:$BS,2,0))&amp;",Cpu"&amp;PROPER(IF(N120="MR","REF",VLOOKUP(I120,$BR:$BS,2,0)))&amp;","&amp;AT120&amp;"); ", "")</f>
        <v/>
      </c>
      <c r="BN120" s="22" t="str">
        <f aca="false">IF(ISERROR(VLOOKUP(BO120,BO$2:BO119,1,0))=0,"X","")</f>
        <v>X</v>
      </c>
      <c r="BO120" s="22" t="str">
        <f aca="false">SUBSTITUTE("#define "&amp;BH120&amp;REPT(" ",28-LEN(BH120))&amp;BJ120&amp;BK120&amp;BL120&amp;BM120,"%","D")</f>
        <v>#define INSTDECODE_3_BMM_AAA        DECODE_ADR(1,BOL,CpuBol,AOFF_I); DECODE_ADR(2,MBL,CpuMbl,AOFF_IA); DECODE_ADR(3,MBL,CpuMbl,AOFF_IAA); </v>
      </c>
      <c r="BP120" s="22" t="str">
        <f aca="false">"#define "&amp;SUBSTITUTE(BH120,"INSTDECODE_",IF(P120="X","JMP_","")&amp;IF(Q120="X","CONST_","")&amp;"INSTEND_")&amp;IF(Q120="X",REPT(" ",20-LEN(BH120)),IF(P120="X",REPT(" ",22-LEN(BH120)),REPT(" ",26-LEN(BH120))))&amp;" "&amp;IF(P120="X","","IP+="&amp;TRIM(AU120)&amp;"; "&amp;REPT(" ",10-LEN(TRIM(AU120))))&amp;IF(Q120="X","CONST_INST_DISPATCH;","PROG_INST_DISPATCH;")</f>
        <v>#define INSTEND_3_BMM_AAA       IP+=ISIZ_IAAA;  PROG_INST_DISPATCH;</v>
      </c>
      <c r="BQ120" s="22" t="str">
        <f aca="false">""</f>
        <v/>
      </c>
    </row>
    <row r="121" customFormat="false" ht="15.95" hidden="false" customHeight="true" outlineLevel="0" collapsed="false">
      <c r="A121" s="22" t="s">
        <v>626</v>
      </c>
      <c r="B121" s="22" t="str">
        <f aca="false">"MVb"</f>
        <v>MVb</v>
      </c>
      <c r="C121" s="26" t="s">
        <v>29</v>
      </c>
      <c r="D121" s="27" t="n">
        <f aca="false">4-COUNTIF(F121:I121,".")</f>
        <v>2</v>
      </c>
      <c r="E121" s="27" t="str">
        <f aca="false">IF(ISERROR(SEARCH("Z",F121&amp;G121&amp;H121&amp;I121))=0,"X","-")</f>
        <v>-</v>
      </c>
      <c r="F121" s="26" t="s">
        <v>456</v>
      </c>
      <c r="G121" s="26" t="s">
        <v>456</v>
      </c>
      <c r="H121" s="26" t="s">
        <v>28</v>
      </c>
      <c r="I121" s="26" t="s">
        <v>28</v>
      </c>
      <c r="J121" s="27" t="str">
        <f aca="false">IF(OR(ISERROR(SEARCH(MID($J$2,1,1),F121&amp;G121&amp;H121&amp;I121))=0,ISERROR(SEARCH(MID($J$2,2,1),F121&amp;G121&amp;H121&amp;I121))=0),"X","-")</f>
        <v>-</v>
      </c>
      <c r="K121" s="26" t="s">
        <v>453</v>
      </c>
      <c r="L121" s="26" t="s">
        <v>453</v>
      </c>
      <c r="M121" s="26" t="s">
        <v>28</v>
      </c>
      <c r="N121" s="26" t="s">
        <v>28</v>
      </c>
      <c r="O121" s="28" t="str">
        <f aca="false">IF(OR(K121=$O$2,L121=$O$2,M121=$O$2,N121=$O$2),"X","-")</f>
        <v>-</v>
      </c>
      <c r="R121" s="22" t="s">
        <v>627</v>
      </c>
      <c r="S121" s="22" t="s">
        <v>628</v>
      </c>
      <c r="T121" s="22" t="s">
        <v>629</v>
      </c>
      <c r="W121" s="30" t="str">
        <f aca="false">SUBSTITUTE(SUBSTITUTE(IF(AND(F121="%",K121&lt;&gt;"AD",K121&lt;&gt;"MR"),"Error1","Ok")&amp;" "&amp;IF(AND(G121="%",L121&lt;&gt;"AD",L121&lt;&gt;"MR"),"Error2","Ok")&amp;" "&amp;IF(AND(H121="%",M121&lt;&gt;"AD",M121&lt;&gt;"MR"),"Error3","Ok")&amp;" "&amp;IF(AND(I121="%",N121&lt;&gt;"AD",N121&lt;&gt;"MR"),"Error4","Ok"),"Ok Ok Ok Ok","Passed"),"Ok","")</f>
        <v>Passed</v>
      </c>
      <c r="X121" s="28" t="str">
        <f aca="false">IF(W121&lt;&gt;"Passed","--- Error ---",SUBSTITUTE(SUBSTITUTE(SUBSTITUTE(SUBSTITUTE(SUBSTITUTE(SUBSTITUTE(SUBSTITUTE(SUBSTITUTE(SUBSTITUTE(SUBSTITUTE(SUBSTITUTE(SUBSTITUTE(SUBSTITUTE(SUBSTITUTE(SUBSTITUTE(SUBSTITUTE(SUBSTITUTE(SUBSTITUTE($X$1, "&lt;mnemonic&gt;",""""&amp;B121&amp;""""&amp;REPT(" ",5-LEN(B121))), "&lt;argnr&gt;",D121), "&lt;type1&gt;",VLOOKUP(F121,BR:BZ,9,0)), "&lt;type2&gt;",VLOOKUP(G121,BR:BZ,9,0)), "&lt;type3&gt;",VLOOKUP(H121,BR:BZ,9,0)), "&lt;type4&gt;",VLOOKUP(I121,BR:BZ,9,0)), "&lt;mode1&gt;",VLOOKUP(K121, CB:CG,6,0)),"&lt;mode2&gt;",VLOOKUP(L121,CB:CG,6,0)),"&lt;mode3&gt;",VLOOKUP(M121,CB:CG,6,0)),"&lt;mode4&gt;",VLOOKUP(N121,CB:CG,6,0)), "."," "), "&lt;desc&gt;",R121), "&lt;size&gt;",AU121), "&lt;comma&gt;",IF(B122=""," ",",")),"&lt;off1&gt;",IF(AQ121&lt;&gt;"",AQ121,"0"&amp;REPT(" ",5+AQ$1-1))),"&lt;off2&gt;",IF(AR121&lt;&gt;"",AR121,"0"&amp;REPT(" ",5+AR$1-1))),"&lt;off3&gt;",IF(AS121&lt;&gt;"",AS121,"0"&amp;REPT(" ",5+AS$1-1))),"&lt;off4&gt;",IF(AT121&lt;&gt;"",AT121,"0"&amp;REPT(" ",5+AT$1-1))))</f>
        <v>{ "MVb"  ,2, ISIZ_IAA  , {CpuDataType::Boolean  ,CpuDataType::Boolean  ,(CpuDataType)0        ,(CpuDataType)0        }, {_AmdAddr,_AmdAddr,_AmdNull,_AmdNull}, {AOFF_I,AOFF_IA,0       ,0        } }, //Move (Boolean)</v>
      </c>
      <c r="Y121" s="31" t="s">
        <v>28</v>
      </c>
      <c r="Z121" s="22" t="str">
        <f aca="false">IF(F121&lt;&gt;".",IF(K121="MR","R",VLOOKUP(F121,$BR:$BT,3,0)),"")</f>
        <v>B</v>
      </c>
      <c r="AA121" s="22" t="str">
        <f aca="false">IF(G121&lt;&gt;".",IF(L121="MR","R",VLOOKUP(G121,$BR:$BT,3,0)),"")</f>
        <v>B</v>
      </c>
      <c r="AB121" s="22" t="str">
        <f aca="false">IF(H121&lt;&gt;".",IF(M121="MR","R",VLOOKUP(H121,$BR:$BT,3,0)),"")</f>
        <v/>
      </c>
      <c r="AC121" s="22" t="str">
        <f aca="false">IF(I121&lt;&gt;".",IF(N121="MR","R",VLOOKUP(I121,$BR:$BT,3,0)),"")</f>
        <v/>
      </c>
      <c r="AD121" s="22" t="str">
        <f aca="false">IF(F121&lt;&gt;".",VLOOKUP(K121,$CB:$CC,2,0),"")</f>
        <v>A</v>
      </c>
      <c r="AE121" s="22" t="str">
        <f aca="false">IF(G121&lt;&gt;".",VLOOKUP(L121,$CB:$CC,2,0),"")</f>
        <v>A</v>
      </c>
      <c r="AF121" s="22" t="str">
        <f aca="false">IF(H121&lt;&gt;".",VLOOKUP(M121,$CB:$CC,2,0),"")</f>
        <v/>
      </c>
      <c r="AG121" s="22" t="str">
        <f aca="false">IF(I121&lt;&gt;".",VLOOKUP(N121,$CB:$CC,2,0),"")</f>
        <v/>
      </c>
      <c r="AH121" s="22" t="str">
        <f aca="false">IF(AD121&lt;&gt;"",IF(OR(AD121="A",AD121="I"),"SZA",VLOOKUP(Z121,$BT$3:$BU$16,2,0)),"")</f>
        <v>SZA</v>
      </c>
      <c r="AI121" s="22" t="str">
        <f aca="false">IF(AE121&lt;&gt;"",IF(OR(AE121="A",AE121="I"),"SZA",VLOOKUP(AA121,$BT$3:$BU$16,2,0)),"")</f>
        <v>SZA</v>
      </c>
      <c r="AJ121" s="22" t="str">
        <f aca="false">IF(AF121&lt;&gt;"",IF(OR(AF121="A",AF121="I"),"SZA",VLOOKUP(AB121,$BT$3:$BU$16,2,0)),"")</f>
        <v/>
      </c>
      <c r="AK121" s="22" t="str">
        <f aca="false">IF(AG121&lt;&gt;"",IF(OR(AG121="A",AG121="I"),"SZA",VLOOKUP(AC121,$BT$3:$BU$16,2,0)),"")</f>
        <v/>
      </c>
      <c r="AL121" s="22" t="str">
        <f aca="false">IF(AD121&lt;&gt;"","I","")</f>
        <v>I</v>
      </c>
      <c r="AM121" s="22" t="str">
        <f aca="false">SUBSTITUTE(IF(AE121&lt;&gt;"",AL121&amp;"+"&amp;AH121,""),"+SZ","")</f>
        <v>IA</v>
      </c>
      <c r="AN121" s="22" t="str">
        <f aca="false">SUBSTITUTE(IF(AF121&lt;&gt;"",AM121&amp;"+"&amp;AI121,""),"+SZ","")</f>
        <v/>
      </c>
      <c r="AO121" s="22" t="str">
        <f aca="false">SUBSTITUTE(IF(AG121&lt;&gt;"",AN121&amp;"+"&amp;AJ121,""),"+SZ","")</f>
        <v/>
      </c>
      <c r="AP121" s="22" t="str">
        <f aca="false">SUBSTITUTE("I"&amp;IF(AH121&lt;&gt;"","+"&amp;AH121,"")&amp;IF(AI121&lt;&gt;"","+"&amp;AI121,"")&amp;IF(AJ121&lt;&gt;"","+"&amp;AJ121,"")&amp;IF(AK121&lt;&gt;"","+"&amp;AK121,""),"+SZ","")</f>
        <v>IAA</v>
      </c>
      <c r="AQ121" s="22" t="str">
        <f aca="false">IF(Z121&lt;&gt;"","AOFF_"&amp;AL121&amp;REPT(" ",AQ$1-LEN(AL121)),"")</f>
        <v>AOFF_I</v>
      </c>
      <c r="AR121" s="22" t="str">
        <f aca="false">IF(AA121&lt;&gt;"","AOFF_"&amp;AM121&amp;REPT(" ",AR$1-LEN(AM121)),"")</f>
        <v>AOFF_IA</v>
      </c>
      <c r="AS121" s="22" t="str">
        <f aca="false">IF(AB121&lt;&gt;"","AOFF_"&amp;AN121&amp;REPT(" ",AS$1-LEN(AN121)),"")</f>
        <v/>
      </c>
      <c r="AT121" s="22" t="str">
        <f aca="false">IF(AC121&lt;&gt;"","AOFF_"&amp;AO121&amp;REPT(" ",AT$1-LEN(AO121)),"")</f>
        <v/>
      </c>
      <c r="AU121" s="22" t="str">
        <f aca="false">"ISIZ_"&amp;AP121&amp;REPT(" ",$AU$1-LEN(AP121))</f>
        <v>ISIZ_IAA  </v>
      </c>
      <c r="AV121" s="26" t="n">
        <f aca="false">IF(Z121&lt;&gt;"",6,"")</f>
        <v>6</v>
      </c>
      <c r="AW121" s="26" t="n">
        <f aca="false">IF(AA121&lt;&gt;"",AV121+VLOOKUP(AH121,$BU$2:$BV$17,2,0),"")</f>
        <v>10</v>
      </c>
      <c r="AX121" s="26" t="str">
        <f aca="false">IF(AB121&lt;&gt;"",AW121+VLOOKUP(AI121,$BU$2:$BV$17,2,0),"")</f>
        <v/>
      </c>
      <c r="AY121" s="26" t="str">
        <f aca="false">IF(AC121&lt;&gt;"",AX121+VLOOKUP(AJ121,$BU$2:$BV$17,2,0),"")</f>
        <v/>
      </c>
      <c r="AZ121" s="26" t="n">
        <f aca="false">6+IF(Z121&lt;&gt;"",VLOOKUP(AH121,$BU$2:$BV$17,2,0),0)+IF(AA121&lt;&gt;"",VLOOKUP(AI121,$BU$2:$BV$17,2,0),0)+IF(AB121&lt;&gt;"",VLOOKUP(AJ121,$BU$2:$BV$17,2,0),0)+IF(AC121&lt;&gt;"",VLOOKUP(AK121,$BU$2:$BV$17,2,0),0)</f>
        <v>14</v>
      </c>
      <c r="BA121" s="26" t="n">
        <f aca="false">IF(Z121&lt;&gt;"",10,"")</f>
        <v>10</v>
      </c>
      <c r="BB121" s="26" t="n">
        <f aca="false">IF(AA121&lt;&gt;"",BA121+VLOOKUP(AH121,$BU$2:$BW$17,3,0),"")</f>
        <v>18</v>
      </c>
      <c r="BC121" s="26" t="str">
        <f aca="false">IF(AB121&lt;&gt;"",BB121+VLOOKUP(AI121,$BU$2:$BW$17,3,0),"")</f>
        <v/>
      </c>
      <c r="BD121" s="26" t="str">
        <f aca="false">IF(AC121&lt;&gt;"",BC121+VLOOKUP(AJ121,$BU$2:$BW$17,3,0),"")</f>
        <v/>
      </c>
      <c r="BE121" s="26" t="n">
        <f aca="false">10+IF(Z121&lt;&gt;"",VLOOKUP(AH121,$BU$2:$BW$17,3,0),0)+IF(AA121&lt;&gt;"",VLOOKUP(AI121,$BU$2:$BW$17,3,0),0)+IF(AB121&lt;&gt;"",VLOOKUP(AJ121,$BU$2:$BW$17,3,0),0)+IF(AC121&lt;&gt;"",VLOOKUP(AK121,$BU$2:$BW$17,3,0),0)</f>
        <v>26</v>
      </c>
      <c r="BF121" s="36" t="str">
        <f aca="false">IF(AV121&lt;&gt;"","#define "&amp;AQ121&amp;" "&amp;AV121&amp;"&lt;end&gt; ","")&amp;IF(AW121&lt;&gt;"","#define "&amp;AR121&amp;" "&amp;AW121&amp;"&lt;end&gt; ","")&amp;IF(AX121&lt;&gt;"","#define "&amp;AS121&amp;" "&amp;AX121&amp;"&lt;end&gt; ","")&amp;IF(AY121&lt;&gt;"","#define "&amp;AT121&amp;" "&amp;AY121&amp;"&lt;end&gt; ","")&amp;"#define "&amp;AU121&amp;" "&amp;AZ121&amp;"&lt;end&gt;"</f>
        <v>#define AOFF_I 6&lt;end&gt; #define AOFF_IA 10&lt;end&gt; #define ISIZ_IAA   14&lt;end&gt;</v>
      </c>
      <c r="BG121" s="36" t="str">
        <f aca="false">IF(BA121&lt;&gt;"","#define "&amp;AQ121&amp;" "&amp;BA121&amp;"&lt;end&gt; ","")&amp;IF(BB121&lt;&gt;"","#define "&amp;AR121&amp;" "&amp;BB121&amp;"&lt;end&gt; ","")&amp;IF(BC121&lt;&gt;"","#define "&amp;AS121&amp;" "&amp;BC121&amp;"&lt;end&gt; ","")&amp;IF(BD121&lt;&gt;"","#define "&amp;AT121&amp;" "&amp;BD121&amp;"&lt;end&gt; ","")&amp;"#define "&amp;AU121&amp;" "&amp;BE121&amp;"&lt;end&gt;"</f>
        <v>#define AOFF_I 10&lt;end&gt; #define AOFF_IA 18&lt;end&gt; #define ISIZ_IAA   26&lt;end&gt;</v>
      </c>
      <c r="BH121" s="22" t="str">
        <f aca="false">"INSTDECODE_"&amp;D121&amp;IF(D121&lt;&gt;0,"_"&amp;CONCATENATE(Z121,AA121,AB121,AC121)&amp;"_"&amp;CONCATENATE(AD121,AE121,AF121,AG121),"")</f>
        <v>INSTDECODE_2_BB_AA</v>
      </c>
      <c r="BI121" s="22" t="n">
        <f aca="false">LEN(BH121)</f>
        <v>18</v>
      </c>
      <c r="BJ121" s="22" t="str">
        <f aca="false">IF(Z121&lt;&gt;"","DECODE_"&amp;VLOOKUP(AD121,$CC:$CD,2,0)&amp;"("&amp;BJ$2&amp;","&amp;IF(K121="MR","REF",VLOOKUP(F121,$BR:$BS,2,0))&amp;",Cpu"&amp;PROPER(IF(K121="MR","REF",VLOOKUP(F121,$BR:$BS,2,0)))&amp;","&amp;AQ121&amp;"); ", "")</f>
        <v>DECODE_ADR(1,BOL,CpuBol,AOFF_I); </v>
      </c>
      <c r="BK121" s="22" t="str">
        <f aca="false">IF(AA121&lt;&gt;"","DECODE_"&amp;VLOOKUP(AE121,$CC:$CD,2,0)&amp;"("&amp;BK$2&amp;","&amp;IF(L121="MR","REF",VLOOKUP(G121,$BR:$BS,2,0))&amp;",Cpu"&amp;PROPER(IF(L121="MR","REF",VLOOKUP(G121,$BR:$BS,2,0)))&amp;","&amp;AR121&amp;"); ", "")</f>
        <v>DECODE_ADR(2,BOL,CpuBol,AOFF_IA); </v>
      </c>
      <c r="BL121" s="22" t="str">
        <f aca="false">IF(AB121&lt;&gt;"","DECODE_"&amp;VLOOKUP(AF121,$CC:$CD,2,0)&amp;"("&amp;BL$2&amp;","&amp;IF(M121="MR","REF",VLOOKUP(H121,$BR:$BS,2,0))&amp;",Cpu"&amp;PROPER(IF(M121="MR","REF",VLOOKUP(H121,$BR:$BS,2,0)))&amp;","&amp;AS121&amp;"); ", "")</f>
        <v/>
      </c>
      <c r="BM121" s="22" t="str">
        <f aca="false">IF(AC121&lt;&gt;"","DECODE_"&amp;VLOOKUP(AG121,$CC:$CD,2,0)&amp;"("&amp;BM$2&amp;","&amp;IF(N121="MR","REF",VLOOKUP(I121,$BR:$BS,2,0))&amp;",Cpu"&amp;PROPER(IF(N121="MR","REF",VLOOKUP(I121,$BR:$BS,2,0)))&amp;","&amp;AT121&amp;"); ", "")</f>
        <v/>
      </c>
      <c r="BN121" s="22" t="str">
        <f aca="false">IF(ISERROR(VLOOKUP(BO121,BO$2:BO120,1,0))=0,"X","")</f>
        <v>X</v>
      </c>
      <c r="BO121" s="22" t="str">
        <f aca="false">SUBSTITUTE("#define "&amp;BH121&amp;REPT(" ",28-LEN(BH121))&amp;BJ121&amp;BK121&amp;BL121&amp;BM121,"%","D")</f>
        <v>#define INSTDECODE_2_BB_AA          DECODE_ADR(1,BOL,CpuBol,AOFF_I); DECODE_ADR(2,BOL,CpuBol,AOFF_IA); </v>
      </c>
      <c r="BP121" s="22" t="str">
        <f aca="false">"#define "&amp;SUBSTITUTE(BH121,"INSTDECODE_",IF(P121="X","JMP_","")&amp;IF(Q121="X","CONST_","")&amp;"INSTEND_")&amp;IF(Q121="X",REPT(" ",20-LEN(BH121)),IF(P121="X",REPT(" ",22-LEN(BH121)),REPT(" ",26-LEN(BH121))))&amp;" "&amp;IF(P121="X","","IP+="&amp;TRIM(AU121)&amp;"; "&amp;REPT(" ",10-LEN(TRIM(AU121))))&amp;IF(Q121="X","CONST_INST_DISPATCH;","PROG_INST_DISPATCH;")</f>
        <v>#define INSTEND_2_BB_AA         IP+=ISIZ_IAA;   PROG_INST_DISPATCH;</v>
      </c>
      <c r="BQ121" s="22" t="str">
        <f aca="false">""</f>
        <v/>
      </c>
    </row>
    <row r="122" customFormat="false" ht="15.95" hidden="false" customHeight="true" outlineLevel="0" collapsed="false">
      <c r="A122" s="22" t="s">
        <v>626</v>
      </c>
      <c r="B122" s="22" t="str">
        <f aca="false">"MVc"</f>
        <v>MVc</v>
      </c>
      <c r="C122" s="26" t="s">
        <v>29</v>
      </c>
      <c r="D122" s="27" t="n">
        <f aca="false">4-COUNTIF(F122:I122,".")</f>
        <v>2</v>
      </c>
      <c r="E122" s="27" t="str">
        <f aca="false">IF(ISERROR(SEARCH("Z",F122&amp;G122&amp;H122&amp;I122))=0,"X","-")</f>
        <v>-</v>
      </c>
      <c r="F122" s="26" t="s">
        <v>452</v>
      </c>
      <c r="G122" s="26" t="s">
        <v>452</v>
      </c>
      <c r="H122" s="26" t="s">
        <v>28</v>
      </c>
      <c r="I122" s="26" t="s">
        <v>28</v>
      </c>
      <c r="J122" s="27" t="str">
        <f aca="false">IF(OR(ISERROR(SEARCH(MID($J$2,1,1),F122&amp;G122&amp;H122&amp;I122))=0,ISERROR(SEARCH(MID($J$2,2,1),F122&amp;G122&amp;H122&amp;I122))=0),"X","-")</f>
        <v>-</v>
      </c>
      <c r="K122" s="26" t="s">
        <v>453</v>
      </c>
      <c r="L122" s="26" t="s">
        <v>453</v>
      </c>
      <c r="M122" s="26" t="s">
        <v>28</v>
      </c>
      <c r="N122" s="26" t="s">
        <v>28</v>
      </c>
      <c r="O122" s="28" t="str">
        <f aca="false">IF(OR(K122=$O$2,L122=$O$2,M122=$O$2,N122=$O$2),"X","-")</f>
        <v>-</v>
      </c>
      <c r="R122" s="22" t="s">
        <v>630</v>
      </c>
      <c r="S122" s="22" t="s">
        <v>628</v>
      </c>
      <c r="T122" s="22" t="s">
        <v>629</v>
      </c>
      <c r="W122" s="30" t="str">
        <f aca="false">SUBSTITUTE(SUBSTITUTE(IF(AND(F122="%",K122&lt;&gt;"AD",K122&lt;&gt;"MR"),"Error1","Ok")&amp;" "&amp;IF(AND(G122="%",L122&lt;&gt;"AD",L122&lt;&gt;"MR"),"Error2","Ok")&amp;" "&amp;IF(AND(H122="%",M122&lt;&gt;"AD",M122&lt;&gt;"MR"),"Error3","Ok")&amp;" "&amp;IF(AND(I122="%",N122&lt;&gt;"AD",N122&lt;&gt;"MR"),"Error4","Ok"),"Ok Ok Ok Ok","Passed"),"Ok","")</f>
        <v>Passed</v>
      </c>
      <c r="X122" s="28" t="str">
        <f aca="false">IF(W122&lt;&gt;"Passed","--- Error ---",SUBSTITUTE(SUBSTITUTE(SUBSTITUTE(SUBSTITUTE(SUBSTITUTE(SUBSTITUTE(SUBSTITUTE(SUBSTITUTE(SUBSTITUTE(SUBSTITUTE(SUBSTITUTE(SUBSTITUTE(SUBSTITUTE(SUBSTITUTE(SUBSTITUTE(SUBSTITUTE(SUBSTITUTE(SUBSTITUTE($X$1, "&lt;mnemonic&gt;",""""&amp;B122&amp;""""&amp;REPT(" ",5-LEN(B122))), "&lt;argnr&gt;",D122), "&lt;type1&gt;",VLOOKUP(F122,BR:BZ,9,0)), "&lt;type2&gt;",VLOOKUP(G122,BR:BZ,9,0)), "&lt;type3&gt;",VLOOKUP(H122,BR:BZ,9,0)), "&lt;type4&gt;",VLOOKUP(I122,BR:BZ,9,0)), "&lt;mode1&gt;",VLOOKUP(K122, CB:CG,6,0)),"&lt;mode2&gt;",VLOOKUP(L122,CB:CG,6,0)),"&lt;mode3&gt;",VLOOKUP(M122,CB:CG,6,0)),"&lt;mode4&gt;",VLOOKUP(N122,CB:CG,6,0)), "."," "), "&lt;desc&gt;",R122), "&lt;size&gt;",AU122), "&lt;comma&gt;",IF(B123=""," ",",")),"&lt;off1&gt;",IF(AQ122&lt;&gt;"",AQ122,"0"&amp;REPT(" ",5+AQ$1-1))),"&lt;off2&gt;",IF(AR122&lt;&gt;"",AR122,"0"&amp;REPT(" ",5+AR$1-1))),"&lt;off3&gt;",IF(AS122&lt;&gt;"",AS122,"0"&amp;REPT(" ",5+AS$1-1))),"&lt;off4&gt;",IF(AT122&lt;&gt;"",AT122,"0"&amp;REPT(" ",5+AT$1-1))))</f>
        <v>{ "MVc"  ,2, ISIZ_IAA  , {CpuDataType::Char     ,CpuDataType::Char     ,(CpuDataType)0        ,(CpuDataType)0        }, {_AmdAddr,_AmdAddr,_AmdNull,_AmdNull}, {AOFF_I,AOFF_IA,0       ,0        } }, //Move (Char)</v>
      </c>
      <c r="Y122" s="31" t="s">
        <v>28</v>
      </c>
      <c r="Z122" s="22" t="str">
        <f aca="false">IF(F122&lt;&gt;".",IF(K122="MR","R",VLOOKUP(F122,$BR:$BT,3,0)),"")</f>
        <v>C</v>
      </c>
      <c r="AA122" s="22" t="str">
        <f aca="false">IF(G122&lt;&gt;".",IF(L122="MR","R",VLOOKUP(G122,$BR:$BT,3,0)),"")</f>
        <v>C</v>
      </c>
      <c r="AB122" s="22" t="str">
        <f aca="false">IF(H122&lt;&gt;".",IF(M122="MR","R",VLOOKUP(H122,$BR:$BT,3,0)),"")</f>
        <v/>
      </c>
      <c r="AC122" s="22" t="str">
        <f aca="false">IF(I122&lt;&gt;".",IF(N122="MR","R",VLOOKUP(I122,$BR:$BT,3,0)),"")</f>
        <v/>
      </c>
      <c r="AD122" s="22" t="str">
        <f aca="false">IF(F122&lt;&gt;".",VLOOKUP(K122,$CB:$CC,2,0),"")</f>
        <v>A</v>
      </c>
      <c r="AE122" s="22" t="str">
        <f aca="false">IF(G122&lt;&gt;".",VLOOKUP(L122,$CB:$CC,2,0),"")</f>
        <v>A</v>
      </c>
      <c r="AF122" s="22" t="str">
        <f aca="false">IF(H122&lt;&gt;".",VLOOKUP(M122,$CB:$CC,2,0),"")</f>
        <v/>
      </c>
      <c r="AG122" s="22" t="str">
        <f aca="false">IF(I122&lt;&gt;".",VLOOKUP(N122,$CB:$CC,2,0),"")</f>
        <v/>
      </c>
      <c r="AH122" s="22" t="str">
        <f aca="false">IF(AD122&lt;&gt;"",IF(OR(AD122="A",AD122="I"),"SZA",VLOOKUP(Z122,$BT$3:$BU$16,2,0)),"")</f>
        <v>SZA</v>
      </c>
      <c r="AI122" s="22" t="str">
        <f aca="false">IF(AE122&lt;&gt;"",IF(OR(AE122="A",AE122="I"),"SZA",VLOOKUP(AA122,$BT$3:$BU$16,2,0)),"")</f>
        <v>SZA</v>
      </c>
      <c r="AJ122" s="22" t="str">
        <f aca="false">IF(AF122&lt;&gt;"",IF(OR(AF122="A",AF122="I"),"SZA",VLOOKUP(AB122,$BT$3:$BU$16,2,0)),"")</f>
        <v/>
      </c>
      <c r="AK122" s="22" t="str">
        <f aca="false">IF(AG122&lt;&gt;"",IF(OR(AG122="A",AG122="I"),"SZA",VLOOKUP(AC122,$BT$3:$BU$16,2,0)),"")</f>
        <v/>
      </c>
      <c r="AL122" s="22" t="str">
        <f aca="false">IF(AD122&lt;&gt;"","I","")</f>
        <v>I</v>
      </c>
      <c r="AM122" s="22" t="str">
        <f aca="false">SUBSTITUTE(IF(AE122&lt;&gt;"",AL122&amp;"+"&amp;AH122,""),"+SZ","")</f>
        <v>IA</v>
      </c>
      <c r="AN122" s="22" t="str">
        <f aca="false">SUBSTITUTE(IF(AF122&lt;&gt;"",AM122&amp;"+"&amp;AI122,""),"+SZ","")</f>
        <v/>
      </c>
      <c r="AO122" s="22" t="str">
        <f aca="false">SUBSTITUTE(IF(AG122&lt;&gt;"",AN122&amp;"+"&amp;AJ122,""),"+SZ","")</f>
        <v/>
      </c>
      <c r="AP122" s="22" t="str">
        <f aca="false">SUBSTITUTE("I"&amp;IF(AH122&lt;&gt;"","+"&amp;AH122,"")&amp;IF(AI122&lt;&gt;"","+"&amp;AI122,"")&amp;IF(AJ122&lt;&gt;"","+"&amp;AJ122,"")&amp;IF(AK122&lt;&gt;"","+"&amp;AK122,""),"+SZ","")</f>
        <v>IAA</v>
      </c>
      <c r="AQ122" s="22" t="str">
        <f aca="false">IF(Z122&lt;&gt;"","AOFF_"&amp;AL122&amp;REPT(" ",AQ$1-LEN(AL122)),"")</f>
        <v>AOFF_I</v>
      </c>
      <c r="AR122" s="22" t="str">
        <f aca="false">IF(AA122&lt;&gt;"","AOFF_"&amp;AM122&amp;REPT(" ",AR$1-LEN(AM122)),"")</f>
        <v>AOFF_IA</v>
      </c>
      <c r="AS122" s="22" t="str">
        <f aca="false">IF(AB122&lt;&gt;"","AOFF_"&amp;AN122&amp;REPT(" ",AS$1-LEN(AN122)),"")</f>
        <v/>
      </c>
      <c r="AT122" s="22" t="str">
        <f aca="false">IF(AC122&lt;&gt;"","AOFF_"&amp;AO122&amp;REPT(" ",AT$1-LEN(AO122)),"")</f>
        <v/>
      </c>
      <c r="AU122" s="22" t="str">
        <f aca="false">"ISIZ_"&amp;AP122&amp;REPT(" ",$AU$1-LEN(AP122))</f>
        <v>ISIZ_IAA  </v>
      </c>
      <c r="AV122" s="26" t="n">
        <f aca="false">IF(Z122&lt;&gt;"",6,"")</f>
        <v>6</v>
      </c>
      <c r="AW122" s="26" t="n">
        <f aca="false">IF(AA122&lt;&gt;"",AV122+VLOOKUP(AH122,$BU$2:$BV$17,2,0),"")</f>
        <v>10</v>
      </c>
      <c r="AX122" s="26" t="str">
        <f aca="false">IF(AB122&lt;&gt;"",AW122+VLOOKUP(AI122,$BU$2:$BV$17,2,0),"")</f>
        <v/>
      </c>
      <c r="AY122" s="26" t="str">
        <f aca="false">IF(AC122&lt;&gt;"",AX122+VLOOKUP(AJ122,$BU$2:$BV$17,2,0),"")</f>
        <v/>
      </c>
      <c r="AZ122" s="26" t="n">
        <f aca="false">6+IF(Z122&lt;&gt;"",VLOOKUP(AH122,$BU$2:$BV$17,2,0),0)+IF(AA122&lt;&gt;"",VLOOKUP(AI122,$BU$2:$BV$17,2,0),0)+IF(AB122&lt;&gt;"",VLOOKUP(AJ122,$BU$2:$BV$17,2,0),0)+IF(AC122&lt;&gt;"",VLOOKUP(AK122,$BU$2:$BV$17,2,0),0)</f>
        <v>14</v>
      </c>
      <c r="BA122" s="26" t="n">
        <f aca="false">IF(Z122&lt;&gt;"",10,"")</f>
        <v>10</v>
      </c>
      <c r="BB122" s="26" t="n">
        <f aca="false">IF(AA122&lt;&gt;"",BA122+VLOOKUP(AH122,$BU$2:$BW$17,3,0),"")</f>
        <v>18</v>
      </c>
      <c r="BC122" s="26" t="str">
        <f aca="false">IF(AB122&lt;&gt;"",BB122+VLOOKUP(AI122,$BU$2:$BW$17,3,0),"")</f>
        <v/>
      </c>
      <c r="BD122" s="26" t="str">
        <f aca="false">IF(AC122&lt;&gt;"",BC122+VLOOKUP(AJ122,$BU$2:$BW$17,3,0),"")</f>
        <v/>
      </c>
      <c r="BE122" s="26" t="n">
        <f aca="false">10+IF(Z122&lt;&gt;"",VLOOKUP(AH122,$BU$2:$BW$17,3,0),0)+IF(AA122&lt;&gt;"",VLOOKUP(AI122,$BU$2:$BW$17,3,0),0)+IF(AB122&lt;&gt;"",VLOOKUP(AJ122,$BU$2:$BW$17,3,0),0)+IF(AC122&lt;&gt;"",VLOOKUP(AK122,$BU$2:$BW$17,3,0),0)</f>
        <v>26</v>
      </c>
      <c r="BF122" s="36" t="str">
        <f aca="false">IF(AV122&lt;&gt;"","#define "&amp;AQ122&amp;" "&amp;AV122&amp;"&lt;end&gt; ","")&amp;IF(AW122&lt;&gt;"","#define "&amp;AR122&amp;" "&amp;AW122&amp;"&lt;end&gt; ","")&amp;IF(AX122&lt;&gt;"","#define "&amp;AS122&amp;" "&amp;AX122&amp;"&lt;end&gt; ","")&amp;IF(AY122&lt;&gt;"","#define "&amp;AT122&amp;" "&amp;AY122&amp;"&lt;end&gt; ","")&amp;"#define "&amp;AU122&amp;" "&amp;AZ122&amp;"&lt;end&gt;"</f>
        <v>#define AOFF_I 6&lt;end&gt; #define AOFF_IA 10&lt;end&gt; #define ISIZ_IAA   14&lt;end&gt;</v>
      </c>
      <c r="BG122" s="36" t="str">
        <f aca="false">IF(BA122&lt;&gt;"","#define "&amp;AQ122&amp;" "&amp;BA122&amp;"&lt;end&gt; ","")&amp;IF(BB122&lt;&gt;"","#define "&amp;AR122&amp;" "&amp;BB122&amp;"&lt;end&gt; ","")&amp;IF(BC122&lt;&gt;"","#define "&amp;AS122&amp;" "&amp;BC122&amp;"&lt;end&gt; ","")&amp;IF(BD122&lt;&gt;"","#define "&amp;AT122&amp;" "&amp;BD122&amp;"&lt;end&gt; ","")&amp;"#define "&amp;AU122&amp;" "&amp;BE122&amp;"&lt;end&gt;"</f>
        <v>#define AOFF_I 10&lt;end&gt; #define AOFF_IA 18&lt;end&gt; #define ISIZ_IAA   26&lt;end&gt;</v>
      </c>
      <c r="BH122" s="22" t="str">
        <f aca="false">"INSTDECODE_"&amp;D122&amp;IF(D122&lt;&gt;0,"_"&amp;CONCATENATE(Z122,AA122,AB122,AC122)&amp;"_"&amp;CONCATENATE(AD122,AE122,AF122,AG122),"")</f>
        <v>INSTDECODE_2_CC_AA</v>
      </c>
      <c r="BI122" s="22" t="n">
        <f aca="false">LEN(BH122)</f>
        <v>18</v>
      </c>
      <c r="BJ122" s="22" t="str">
        <f aca="false">IF(Z122&lt;&gt;"","DECODE_"&amp;VLOOKUP(AD122,$CC:$CD,2,0)&amp;"("&amp;BJ$2&amp;","&amp;IF(K122="MR","REF",VLOOKUP(F122,$BR:$BS,2,0))&amp;",Cpu"&amp;PROPER(IF(K122="MR","REF",VLOOKUP(F122,$BR:$BS,2,0)))&amp;","&amp;AQ122&amp;"); ", "")</f>
        <v>DECODE_ADR(1,CHR,CpuChr,AOFF_I); </v>
      </c>
      <c r="BK122" s="22" t="str">
        <f aca="false">IF(AA122&lt;&gt;"","DECODE_"&amp;VLOOKUP(AE122,$CC:$CD,2,0)&amp;"("&amp;BK$2&amp;","&amp;IF(L122="MR","REF",VLOOKUP(G122,$BR:$BS,2,0))&amp;",Cpu"&amp;PROPER(IF(L122="MR","REF",VLOOKUP(G122,$BR:$BS,2,0)))&amp;","&amp;AR122&amp;"); ", "")</f>
        <v>DECODE_ADR(2,CHR,CpuChr,AOFF_IA); </v>
      </c>
      <c r="BL122" s="22" t="str">
        <f aca="false">IF(AB122&lt;&gt;"","DECODE_"&amp;VLOOKUP(AF122,$CC:$CD,2,0)&amp;"("&amp;BL$2&amp;","&amp;IF(M122="MR","REF",VLOOKUP(H122,$BR:$BS,2,0))&amp;",Cpu"&amp;PROPER(IF(M122="MR","REF",VLOOKUP(H122,$BR:$BS,2,0)))&amp;","&amp;AS122&amp;"); ", "")</f>
        <v/>
      </c>
      <c r="BM122" s="22" t="str">
        <f aca="false">IF(AC122&lt;&gt;"","DECODE_"&amp;VLOOKUP(AG122,$CC:$CD,2,0)&amp;"("&amp;BM$2&amp;","&amp;IF(N122="MR","REF",VLOOKUP(I122,$BR:$BS,2,0))&amp;",Cpu"&amp;PROPER(IF(N122="MR","REF",VLOOKUP(I122,$BR:$BS,2,0)))&amp;","&amp;AT122&amp;"); ", "")</f>
        <v/>
      </c>
      <c r="BN122" s="22" t="str">
        <f aca="false">IF(ISERROR(VLOOKUP(BO122,BO$2:BO121,1,0))=0,"X","")</f>
        <v>X</v>
      </c>
      <c r="BO122" s="22" t="str">
        <f aca="false">SUBSTITUTE("#define "&amp;BH122&amp;REPT(" ",28-LEN(BH122))&amp;BJ122&amp;BK122&amp;BL122&amp;BM122,"%","D")</f>
        <v>#define INSTDECODE_2_CC_AA          DECODE_ADR(1,CHR,CpuChr,AOFF_I); DECODE_ADR(2,CHR,CpuChr,AOFF_IA); </v>
      </c>
      <c r="BP122" s="22" t="str">
        <f aca="false">"#define "&amp;SUBSTITUTE(BH122,"INSTDECODE_",IF(P122="X","JMP_","")&amp;IF(Q122="X","CONST_","")&amp;"INSTEND_")&amp;IF(Q122="X",REPT(" ",20-LEN(BH122)),IF(P122="X",REPT(" ",22-LEN(BH122)),REPT(" ",26-LEN(BH122))))&amp;" "&amp;IF(P122="X","","IP+="&amp;TRIM(AU122)&amp;"; "&amp;REPT(" ",10-LEN(TRIM(AU122))))&amp;IF(Q122="X","CONST_INST_DISPATCH;","PROG_INST_DISPATCH;")</f>
        <v>#define INSTEND_2_CC_AA         IP+=ISIZ_IAA;   PROG_INST_DISPATCH;</v>
      </c>
      <c r="BQ122" s="22" t="str">
        <f aca="false">""</f>
        <v/>
      </c>
    </row>
    <row r="123" customFormat="false" ht="15.95" hidden="false" customHeight="true" outlineLevel="0" collapsed="false">
      <c r="A123" s="22" t="s">
        <v>626</v>
      </c>
      <c r="B123" s="22" t="str">
        <f aca="false">"MVw"</f>
        <v>MVw</v>
      </c>
      <c r="C123" s="26" t="s">
        <v>29</v>
      </c>
      <c r="D123" s="27" t="n">
        <f aca="false">4-COUNTIF(F123:I123,".")</f>
        <v>2</v>
      </c>
      <c r="E123" s="27" t="str">
        <f aca="false">IF(ISERROR(SEARCH("Z",F123&amp;G123&amp;H123&amp;I123))=0,"X","-")</f>
        <v>-</v>
      </c>
      <c r="F123" s="26" t="s">
        <v>463</v>
      </c>
      <c r="G123" s="26" t="s">
        <v>463</v>
      </c>
      <c r="H123" s="26" t="s">
        <v>28</v>
      </c>
      <c r="I123" s="26" t="s">
        <v>28</v>
      </c>
      <c r="J123" s="27" t="str">
        <f aca="false">IF(OR(ISERROR(SEARCH(MID($J$2,1,1),F123&amp;G123&amp;H123&amp;I123))=0,ISERROR(SEARCH(MID($J$2,2,1),F123&amp;G123&amp;H123&amp;I123))=0),"X","-")</f>
        <v>-</v>
      </c>
      <c r="K123" s="26" t="s">
        <v>453</v>
      </c>
      <c r="L123" s="26" t="s">
        <v>453</v>
      </c>
      <c r="M123" s="26" t="s">
        <v>28</v>
      </c>
      <c r="N123" s="26" t="s">
        <v>28</v>
      </c>
      <c r="O123" s="28" t="str">
        <f aca="false">IF(OR(K123=$O$2,L123=$O$2,M123=$O$2,N123=$O$2),"X","-")</f>
        <v>-</v>
      </c>
      <c r="R123" s="22" t="s">
        <v>631</v>
      </c>
      <c r="S123" s="22" t="s">
        <v>628</v>
      </c>
      <c r="T123" s="22" t="s">
        <v>629</v>
      </c>
      <c r="W123" s="30" t="str">
        <f aca="false">SUBSTITUTE(SUBSTITUTE(IF(AND(F123="%",K123&lt;&gt;"AD",K123&lt;&gt;"MR"),"Error1","Ok")&amp;" "&amp;IF(AND(G123="%",L123&lt;&gt;"AD",L123&lt;&gt;"MR"),"Error2","Ok")&amp;" "&amp;IF(AND(H123="%",M123&lt;&gt;"AD",M123&lt;&gt;"MR"),"Error3","Ok")&amp;" "&amp;IF(AND(I123="%",N123&lt;&gt;"AD",N123&lt;&gt;"MR"),"Error4","Ok"),"Ok Ok Ok Ok","Passed"),"Ok","")</f>
        <v>Passed</v>
      </c>
      <c r="X123" s="28" t="str">
        <f aca="false">IF(W123&lt;&gt;"Passed","--- Error ---",SUBSTITUTE(SUBSTITUTE(SUBSTITUTE(SUBSTITUTE(SUBSTITUTE(SUBSTITUTE(SUBSTITUTE(SUBSTITUTE(SUBSTITUTE(SUBSTITUTE(SUBSTITUTE(SUBSTITUTE(SUBSTITUTE(SUBSTITUTE(SUBSTITUTE(SUBSTITUTE(SUBSTITUTE(SUBSTITUTE($X$1, "&lt;mnemonic&gt;",""""&amp;B123&amp;""""&amp;REPT(" ",5-LEN(B123))), "&lt;argnr&gt;",D123), "&lt;type1&gt;",VLOOKUP(F123,BR:BZ,9,0)), "&lt;type2&gt;",VLOOKUP(G123,BR:BZ,9,0)), "&lt;type3&gt;",VLOOKUP(H123,BR:BZ,9,0)), "&lt;type4&gt;",VLOOKUP(I123,BR:BZ,9,0)), "&lt;mode1&gt;",VLOOKUP(K123, CB:CG,6,0)),"&lt;mode2&gt;",VLOOKUP(L123,CB:CG,6,0)),"&lt;mode3&gt;",VLOOKUP(M123,CB:CG,6,0)),"&lt;mode4&gt;",VLOOKUP(N123,CB:CG,6,0)), "."," "), "&lt;desc&gt;",R123), "&lt;size&gt;",AU123), "&lt;comma&gt;",IF(B124=""," ",",")),"&lt;off1&gt;",IF(AQ123&lt;&gt;"",AQ123,"0"&amp;REPT(" ",5+AQ$1-1))),"&lt;off2&gt;",IF(AR123&lt;&gt;"",AR123,"0"&amp;REPT(" ",5+AR$1-1))),"&lt;off3&gt;",IF(AS123&lt;&gt;"",AS123,"0"&amp;REPT(" ",5+AS$1-1))),"&lt;off4&gt;",IF(AT123&lt;&gt;"",AT123,"0"&amp;REPT(" ",5+AT$1-1))))</f>
        <v>{ "MVw"  ,2, ISIZ_IAA  , {CpuDataType::Short    ,CpuDataType::Short    ,(CpuDataType)0        ,(CpuDataType)0        }, {_AmdAddr,_AmdAddr,_AmdNull,_AmdNull}, {AOFF_I,AOFF_IA,0       ,0        } }, //Move (Short)</v>
      </c>
      <c r="Y123" s="31" t="s">
        <v>28</v>
      </c>
      <c r="Z123" s="22" t="str">
        <f aca="false">IF(F123&lt;&gt;".",IF(K123="MR","R",VLOOKUP(F123,$BR:$BT,3,0)),"")</f>
        <v>W</v>
      </c>
      <c r="AA123" s="22" t="str">
        <f aca="false">IF(G123&lt;&gt;".",IF(L123="MR","R",VLOOKUP(G123,$BR:$BT,3,0)),"")</f>
        <v>W</v>
      </c>
      <c r="AB123" s="22" t="str">
        <f aca="false">IF(H123&lt;&gt;".",IF(M123="MR","R",VLOOKUP(H123,$BR:$BT,3,0)),"")</f>
        <v/>
      </c>
      <c r="AC123" s="22" t="str">
        <f aca="false">IF(I123&lt;&gt;".",IF(N123="MR","R",VLOOKUP(I123,$BR:$BT,3,0)),"")</f>
        <v/>
      </c>
      <c r="AD123" s="22" t="str">
        <f aca="false">IF(F123&lt;&gt;".",VLOOKUP(K123,$CB:$CC,2,0),"")</f>
        <v>A</v>
      </c>
      <c r="AE123" s="22" t="str">
        <f aca="false">IF(G123&lt;&gt;".",VLOOKUP(L123,$CB:$CC,2,0),"")</f>
        <v>A</v>
      </c>
      <c r="AF123" s="22" t="str">
        <f aca="false">IF(H123&lt;&gt;".",VLOOKUP(M123,$CB:$CC,2,0),"")</f>
        <v/>
      </c>
      <c r="AG123" s="22" t="str">
        <f aca="false">IF(I123&lt;&gt;".",VLOOKUP(N123,$CB:$CC,2,0),"")</f>
        <v/>
      </c>
      <c r="AH123" s="22" t="str">
        <f aca="false">IF(AD123&lt;&gt;"",IF(OR(AD123="A",AD123="I"),"SZA",VLOOKUP(Z123,$BT$3:$BU$16,2,0)),"")</f>
        <v>SZA</v>
      </c>
      <c r="AI123" s="22" t="str">
        <f aca="false">IF(AE123&lt;&gt;"",IF(OR(AE123="A",AE123="I"),"SZA",VLOOKUP(AA123,$BT$3:$BU$16,2,0)),"")</f>
        <v>SZA</v>
      </c>
      <c r="AJ123" s="22" t="str">
        <f aca="false">IF(AF123&lt;&gt;"",IF(OR(AF123="A",AF123="I"),"SZA",VLOOKUP(AB123,$BT$3:$BU$16,2,0)),"")</f>
        <v/>
      </c>
      <c r="AK123" s="22" t="str">
        <f aca="false">IF(AG123&lt;&gt;"",IF(OR(AG123="A",AG123="I"),"SZA",VLOOKUP(AC123,$BT$3:$BU$16,2,0)),"")</f>
        <v/>
      </c>
      <c r="AL123" s="22" t="str">
        <f aca="false">IF(AD123&lt;&gt;"","I","")</f>
        <v>I</v>
      </c>
      <c r="AM123" s="22" t="str">
        <f aca="false">SUBSTITUTE(IF(AE123&lt;&gt;"",AL123&amp;"+"&amp;AH123,""),"+SZ","")</f>
        <v>IA</v>
      </c>
      <c r="AN123" s="22" t="str">
        <f aca="false">SUBSTITUTE(IF(AF123&lt;&gt;"",AM123&amp;"+"&amp;AI123,""),"+SZ","")</f>
        <v/>
      </c>
      <c r="AO123" s="22" t="str">
        <f aca="false">SUBSTITUTE(IF(AG123&lt;&gt;"",AN123&amp;"+"&amp;AJ123,""),"+SZ","")</f>
        <v/>
      </c>
      <c r="AP123" s="22" t="str">
        <f aca="false">SUBSTITUTE("I"&amp;IF(AH123&lt;&gt;"","+"&amp;AH123,"")&amp;IF(AI123&lt;&gt;"","+"&amp;AI123,"")&amp;IF(AJ123&lt;&gt;"","+"&amp;AJ123,"")&amp;IF(AK123&lt;&gt;"","+"&amp;AK123,""),"+SZ","")</f>
        <v>IAA</v>
      </c>
      <c r="AQ123" s="22" t="str">
        <f aca="false">IF(Z123&lt;&gt;"","AOFF_"&amp;AL123&amp;REPT(" ",AQ$1-LEN(AL123)),"")</f>
        <v>AOFF_I</v>
      </c>
      <c r="AR123" s="22" t="str">
        <f aca="false">IF(AA123&lt;&gt;"","AOFF_"&amp;AM123&amp;REPT(" ",AR$1-LEN(AM123)),"")</f>
        <v>AOFF_IA</v>
      </c>
      <c r="AS123" s="22" t="str">
        <f aca="false">IF(AB123&lt;&gt;"","AOFF_"&amp;AN123&amp;REPT(" ",AS$1-LEN(AN123)),"")</f>
        <v/>
      </c>
      <c r="AT123" s="22" t="str">
        <f aca="false">IF(AC123&lt;&gt;"","AOFF_"&amp;AO123&amp;REPT(" ",AT$1-LEN(AO123)),"")</f>
        <v/>
      </c>
      <c r="AU123" s="22" t="str">
        <f aca="false">"ISIZ_"&amp;AP123&amp;REPT(" ",$AU$1-LEN(AP123))</f>
        <v>ISIZ_IAA  </v>
      </c>
      <c r="AV123" s="26" t="n">
        <f aca="false">IF(Z123&lt;&gt;"",6,"")</f>
        <v>6</v>
      </c>
      <c r="AW123" s="26" t="n">
        <f aca="false">IF(AA123&lt;&gt;"",AV123+VLOOKUP(AH123,$BU$2:$BV$17,2,0),"")</f>
        <v>10</v>
      </c>
      <c r="AX123" s="26" t="str">
        <f aca="false">IF(AB123&lt;&gt;"",AW123+VLOOKUP(AI123,$BU$2:$BV$17,2,0),"")</f>
        <v/>
      </c>
      <c r="AY123" s="26" t="str">
        <f aca="false">IF(AC123&lt;&gt;"",AX123+VLOOKUP(AJ123,$BU$2:$BV$17,2,0),"")</f>
        <v/>
      </c>
      <c r="AZ123" s="26" t="n">
        <f aca="false">6+IF(Z123&lt;&gt;"",VLOOKUP(AH123,$BU$2:$BV$17,2,0),0)+IF(AA123&lt;&gt;"",VLOOKUP(AI123,$BU$2:$BV$17,2,0),0)+IF(AB123&lt;&gt;"",VLOOKUP(AJ123,$BU$2:$BV$17,2,0),0)+IF(AC123&lt;&gt;"",VLOOKUP(AK123,$BU$2:$BV$17,2,0),0)</f>
        <v>14</v>
      </c>
      <c r="BA123" s="26" t="n">
        <f aca="false">IF(Z123&lt;&gt;"",10,"")</f>
        <v>10</v>
      </c>
      <c r="BB123" s="26" t="n">
        <f aca="false">IF(AA123&lt;&gt;"",BA123+VLOOKUP(AH123,$BU$2:$BW$17,3,0),"")</f>
        <v>18</v>
      </c>
      <c r="BC123" s="26" t="str">
        <f aca="false">IF(AB123&lt;&gt;"",BB123+VLOOKUP(AI123,$BU$2:$BW$17,3,0),"")</f>
        <v/>
      </c>
      <c r="BD123" s="26" t="str">
        <f aca="false">IF(AC123&lt;&gt;"",BC123+VLOOKUP(AJ123,$BU$2:$BW$17,3,0),"")</f>
        <v/>
      </c>
      <c r="BE123" s="26" t="n">
        <f aca="false">10+IF(Z123&lt;&gt;"",VLOOKUP(AH123,$BU$2:$BW$17,3,0),0)+IF(AA123&lt;&gt;"",VLOOKUP(AI123,$BU$2:$BW$17,3,0),0)+IF(AB123&lt;&gt;"",VLOOKUP(AJ123,$BU$2:$BW$17,3,0),0)+IF(AC123&lt;&gt;"",VLOOKUP(AK123,$BU$2:$BW$17,3,0),0)</f>
        <v>26</v>
      </c>
      <c r="BF123" s="36" t="str">
        <f aca="false">IF(AV123&lt;&gt;"","#define "&amp;AQ123&amp;" "&amp;AV123&amp;"&lt;end&gt; ","")&amp;IF(AW123&lt;&gt;"","#define "&amp;AR123&amp;" "&amp;AW123&amp;"&lt;end&gt; ","")&amp;IF(AX123&lt;&gt;"","#define "&amp;AS123&amp;" "&amp;AX123&amp;"&lt;end&gt; ","")&amp;IF(AY123&lt;&gt;"","#define "&amp;AT123&amp;" "&amp;AY123&amp;"&lt;end&gt; ","")&amp;"#define "&amp;AU123&amp;" "&amp;AZ123&amp;"&lt;end&gt;"</f>
        <v>#define AOFF_I 6&lt;end&gt; #define AOFF_IA 10&lt;end&gt; #define ISIZ_IAA   14&lt;end&gt;</v>
      </c>
      <c r="BG123" s="36" t="str">
        <f aca="false">IF(BA123&lt;&gt;"","#define "&amp;AQ123&amp;" "&amp;BA123&amp;"&lt;end&gt; ","")&amp;IF(BB123&lt;&gt;"","#define "&amp;AR123&amp;" "&amp;BB123&amp;"&lt;end&gt; ","")&amp;IF(BC123&lt;&gt;"","#define "&amp;AS123&amp;" "&amp;BC123&amp;"&lt;end&gt; ","")&amp;IF(BD123&lt;&gt;"","#define "&amp;AT123&amp;" "&amp;BD123&amp;"&lt;end&gt; ","")&amp;"#define "&amp;AU123&amp;" "&amp;BE123&amp;"&lt;end&gt;"</f>
        <v>#define AOFF_I 10&lt;end&gt; #define AOFF_IA 18&lt;end&gt; #define ISIZ_IAA   26&lt;end&gt;</v>
      </c>
      <c r="BH123" s="22" t="str">
        <f aca="false">"INSTDECODE_"&amp;D123&amp;IF(D123&lt;&gt;0,"_"&amp;CONCATENATE(Z123,AA123,AB123,AC123)&amp;"_"&amp;CONCATENATE(AD123,AE123,AF123,AG123),"")</f>
        <v>INSTDECODE_2_WW_AA</v>
      </c>
      <c r="BI123" s="22" t="n">
        <f aca="false">LEN(BH123)</f>
        <v>18</v>
      </c>
      <c r="BJ123" s="22" t="str">
        <f aca="false">IF(Z123&lt;&gt;"","DECODE_"&amp;VLOOKUP(AD123,$CC:$CD,2,0)&amp;"("&amp;BJ$2&amp;","&amp;IF(K123="MR","REF",VLOOKUP(F123,$BR:$BS,2,0))&amp;",Cpu"&amp;PROPER(IF(K123="MR","REF",VLOOKUP(F123,$BR:$BS,2,0)))&amp;","&amp;AQ123&amp;"); ", "")</f>
        <v>DECODE_ADR(1,SHR,CpuShr,AOFF_I); </v>
      </c>
      <c r="BK123" s="22" t="str">
        <f aca="false">IF(AA123&lt;&gt;"","DECODE_"&amp;VLOOKUP(AE123,$CC:$CD,2,0)&amp;"("&amp;BK$2&amp;","&amp;IF(L123="MR","REF",VLOOKUP(G123,$BR:$BS,2,0))&amp;",Cpu"&amp;PROPER(IF(L123="MR","REF",VLOOKUP(G123,$BR:$BS,2,0)))&amp;","&amp;AR123&amp;"); ", "")</f>
        <v>DECODE_ADR(2,SHR,CpuShr,AOFF_IA); </v>
      </c>
      <c r="BL123" s="22" t="str">
        <f aca="false">IF(AB123&lt;&gt;"","DECODE_"&amp;VLOOKUP(AF123,$CC:$CD,2,0)&amp;"("&amp;BL$2&amp;","&amp;IF(M123="MR","REF",VLOOKUP(H123,$BR:$BS,2,0))&amp;",Cpu"&amp;PROPER(IF(M123="MR","REF",VLOOKUP(H123,$BR:$BS,2,0)))&amp;","&amp;AS123&amp;"); ", "")</f>
        <v/>
      </c>
      <c r="BM123" s="22" t="str">
        <f aca="false">IF(AC123&lt;&gt;"","DECODE_"&amp;VLOOKUP(AG123,$CC:$CD,2,0)&amp;"("&amp;BM$2&amp;","&amp;IF(N123="MR","REF",VLOOKUP(I123,$BR:$BS,2,0))&amp;",Cpu"&amp;PROPER(IF(N123="MR","REF",VLOOKUP(I123,$BR:$BS,2,0)))&amp;","&amp;AT123&amp;"); ", "")</f>
        <v/>
      </c>
      <c r="BN123" s="22" t="str">
        <f aca="false">IF(ISERROR(VLOOKUP(BO123,BO$2:BO122,1,0))=0,"X","")</f>
        <v>X</v>
      </c>
      <c r="BO123" s="22" t="str">
        <f aca="false">SUBSTITUTE("#define "&amp;BH123&amp;REPT(" ",28-LEN(BH123))&amp;BJ123&amp;BK123&amp;BL123&amp;BM123,"%","D")</f>
        <v>#define INSTDECODE_2_WW_AA          DECODE_ADR(1,SHR,CpuShr,AOFF_I); DECODE_ADR(2,SHR,CpuShr,AOFF_IA); </v>
      </c>
      <c r="BP123" s="22" t="str">
        <f aca="false">"#define "&amp;SUBSTITUTE(BH123,"INSTDECODE_",IF(P123="X","JMP_","")&amp;IF(Q123="X","CONST_","")&amp;"INSTEND_")&amp;IF(Q123="X",REPT(" ",20-LEN(BH123)),IF(P123="X",REPT(" ",22-LEN(BH123)),REPT(" ",26-LEN(BH123))))&amp;" "&amp;IF(P123="X","","IP+="&amp;TRIM(AU123)&amp;"; "&amp;REPT(" ",10-LEN(TRIM(AU123))))&amp;IF(Q123="X","CONST_INST_DISPATCH;","PROG_INST_DISPATCH;")</f>
        <v>#define INSTEND_2_WW_AA         IP+=ISIZ_IAA;   PROG_INST_DISPATCH;</v>
      </c>
      <c r="BQ123" s="22" t="str">
        <f aca="false">""</f>
        <v/>
      </c>
    </row>
    <row r="124" customFormat="false" ht="15.95" hidden="false" customHeight="true" outlineLevel="0" collapsed="false">
      <c r="A124" s="22" t="s">
        <v>626</v>
      </c>
      <c r="B124" s="22" t="str">
        <f aca="false">"MVi"</f>
        <v>MVi</v>
      </c>
      <c r="C124" s="26" t="s">
        <v>29</v>
      </c>
      <c r="D124" s="27" t="n">
        <f aca="false">4-COUNTIF(F124:I124,".")</f>
        <v>2</v>
      </c>
      <c r="E124" s="27" t="str">
        <f aca="false">IF(ISERROR(SEARCH("Z",F124&amp;G124&amp;H124&amp;I124))=0,"X","-")</f>
        <v>-</v>
      </c>
      <c r="F124" s="26" t="s">
        <v>470</v>
      </c>
      <c r="G124" s="26" t="s">
        <v>470</v>
      </c>
      <c r="H124" s="26" t="s">
        <v>28</v>
      </c>
      <c r="I124" s="26" t="s">
        <v>28</v>
      </c>
      <c r="J124" s="27" t="str">
        <f aca="false">IF(OR(ISERROR(SEARCH(MID($J$2,1,1),F124&amp;G124&amp;H124&amp;I124))=0,ISERROR(SEARCH(MID($J$2,2,1),F124&amp;G124&amp;H124&amp;I124))=0),"X","-")</f>
        <v>-</v>
      </c>
      <c r="K124" s="26" t="s">
        <v>453</v>
      </c>
      <c r="L124" s="26" t="s">
        <v>453</v>
      </c>
      <c r="M124" s="26" t="s">
        <v>28</v>
      </c>
      <c r="N124" s="26" t="s">
        <v>28</v>
      </c>
      <c r="O124" s="28" t="str">
        <f aca="false">IF(OR(K124=$O$2,L124=$O$2,M124=$O$2,N124=$O$2),"X","-")</f>
        <v>-</v>
      </c>
      <c r="R124" s="22" t="s">
        <v>632</v>
      </c>
      <c r="S124" s="22" t="s">
        <v>628</v>
      </c>
      <c r="T124" s="22" t="s">
        <v>629</v>
      </c>
      <c r="W124" s="30" t="str">
        <f aca="false">SUBSTITUTE(SUBSTITUTE(IF(AND(F124="%",K124&lt;&gt;"AD",K124&lt;&gt;"MR"),"Error1","Ok")&amp;" "&amp;IF(AND(G124="%",L124&lt;&gt;"AD",L124&lt;&gt;"MR"),"Error2","Ok")&amp;" "&amp;IF(AND(H124="%",M124&lt;&gt;"AD",M124&lt;&gt;"MR"),"Error3","Ok")&amp;" "&amp;IF(AND(I124="%",N124&lt;&gt;"AD",N124&lt;&gt;"MR"),"Error4","Ok"),"Ok Ok Ok Ok","Passed"),"Ok","")</f>
        <v>Passed</v>
      </c>
      <c r="X124" s="28" t="str">
        <f aca="false">IF(W124&lt;&gt;"Passed","--- Error ---",SUBSTITUTE(SUBSTITUTE(SUBSTITUTE(SUBSTITUTE(SUBSTITUTE(SUBSTITUTE(SUBSTITUTE(SUBSTITUTE(SUBSTITUTE(SUBSTITUTE(SUBSTITUTE(SUBSTITUTE(SUBSTITUTE(SUBSTITUTE(SUBSTITUTE(SUBSTITUTE(SUBSTITUTE(SUBSTITUTE($X$1, "&lt;mnemonic&gt;",""""&amp;B124&amp;""""&amp;REPT(" ",5-LEN(B124))), "&lt;argnr&gt;",D124), "&lt;type1&gt;",VLOOKUP(F124,BR:BZ,9,0)), "&lt;type2&gt;",VLOOKUP(G124,BR:BZ,9,0)), "&lt;type3&gt;",VLOOKUP(H124,BR:BZ,9,0)), "&lt;type4&gt;",VLOOKUP(I124,BR:BZ,9,0)), "&lt;mode1&gt;",VLOOKUP(K124, CB:CG,6,0)),"&lt;mode2&gt;",VLOOKUP(L124,CB:CG,6,0)),"&lt;mode3&gt;",VLOOKUP(M124,CB:CG,6,0)),"&lt;mode4&gt;",VLOOKUP(N124,CB:CG,6,0)), "."," "), "&lt;desc&gt;",R124), "&lt;size&gt;",AU124), "&lt;comma&gt;",IF(B125=""," ",",")),"&lt;off1&gt;",IF(AQ124&lt;&gt;"",AQ124,"0"&amp;REPT(" ",5+AQ$1-1))),"&lt;off2&gt;",IF(AR124&lt;&gt;"",AR124,"0"&amp;REPT(" ",5+AR$1-1))),"&lt;off3&gt;",IF(AS124&lt;&gt;"",AS124,"0"&amp;REPT(" ",5+AS$1-1))),"&lt;off4&gt;",IF(AT124&lt;&gt;"",AT124,"0"&amp;REPT(" ",5+AT$1-1))))</f>
        <v>{ "MVi"  ,2, ISIZ_IAA  , {CpuDataType::Integer  ,CpuDataType::Integer  ,(CpuDataType)0        ,(CpuDataType)0        }, {_AmdAddr,_AmdAddr,_AmdNull,_AmdNull}, {AOFF_I,AOFF_IA,0       ,0        } }, //Move (Integer)</v>
      </c>
      <c r="Y124" s="31" t="s">
        <v>28</v>
      </c>
      <c r="Z124" s="22" t="str">
        <f aca="false">IF(F124&lt;&gt;".",IF(K124="MR","R",VLOOKUP(F124,$BR:$BT,3,0)),"")</f>
        <v>I</v>
      </c>
      <c r="AA124" s="22" t="str">
        <f aca="false">IF(G124&lt;&gt;".",IF(L124="MR","R",VLOOKUP(G124,$BR:$BT,3,0)),"")</f>
        <v>I</v>
      </c>
      <c r="AB124" s="22" t="str">
        <f aca="false">IF(H124&lt;&gt;".",IF(M124="MR","R",VLOOKUP(H124,$BR:$BT,3,0)),"")</f>
        <v/>
      </c>
      <c r="AC124" s="22" t="str">
        <f aca="false">IF(I124&lt;&gt;".",IF(N124="MR","R",VLOOKUP(I124,$BR:$BT,3,0)),"")</f>
        <v/>
      </c>
      <c r="AD124" s="22" t="str">
        <f aca="false">IF(F124&lt;&gt;".",VLOOKUP(K124,$CB:$CC,2,0),"")</f>
        <v>A</v>
      </c>
      <c r="AE124" s="22" t="str">
        <f aca="false">IF(G124&lt;&gt;".",VLOOKUP(L124,$CB:$CC,2,0),"")</f>
        <v>A</v>
      </c>
      <c r="AF124" s="22" t="str">
        <f aca="false">IF(H124&lt;&gt;".",VLOOKUP(M124,$CB:$CC,2,0),"")</f>
        <v/>
      </c>
      <c r="AG124" s="22" t="str">
        <f aca="false">IF(I124&lt;&gt;".",VLOOKUP(N124,$CB:$CC,2,0),"")</f>
        <v/>
      </c>
      <c r="AH124" s="22" t="str">
        <f aca="false">IF(AD124&lt;&gt;"",IF(OR(AD124="A",AD124="I"),"SZA",VLOOKUP(Z124,$BT$3:$BU$16,2,0)),"")</f>
        <v>SZA</v>
      </c>
      <c r="AI124" s="22" t="str">
        <f aca="false">IF(AE124&lt;&gt;"",IF(OR(AE124="A",AE124="I"),"SZA",VLOOKUP(AA124,$BT$3:$BU$16,2,0)),"")</f>
        <v>SZA</v>
      </c>
      <c r="AJ124" s="22" t="str">
        <f aca="false">IF(AF124&lt;&gt;"",IF(OR(AF124="A",AF124="I"),"SZA",VLOOKUP(AB124,$BT$3:$BU$16,2,0)),"")</f>
        <v/>
      </c>
      <c r="AK124" s="22" t="str">
        <f aca="false">IF(AG124&lt;&gt;"",IF(OR(AG124="A",AG124="I"),"SZA",VLOOKUP(AC124,$BT$3:$BU$16,2,0)),"")</f>
        <v/>
      </c>
      <c r="AL124" s="22" t="str">
        <f aca="false">IF(AD124&lt;&gt;"","I","")</f>
        <v>I</v>
      </c>
      <c r="AM124" s="22" t="str">
        <f aca="false">SUBSTITUTE(IF(AE124&lt;&gt;"",AL124&amp;"+"&amp;AH124,""),"+SZ","")</f>
        <v>IA</v>
      </c>
      <c r="AN124" s="22" t="str">
        <f aca="false">SUBSTITUTE(IF(AF124&lt;&gt;"",AM124&amp;"+"&amp;AI124,""),"+SZ","")</f>
        <v/>
      </c>
      <c r="AO124" s="22" t="str">
        <f aca="false">SUBSTITUTE(IF(AG124&lt;&gt;"",AN124&amp;"+"&amp;AJ124,""),"+SZ","")</f>
        <v/>
      </c>
      <c r="AP124" s="22" t="str">
        <f aca="false">SUBSTITUTE("I"&amp;IF(AH124&lt;&gt;"","+"&amp;AH124,"")&amp;IF(AI124&lt;&gt;"","+"&amp;AI124,"")&amp;IF(AJ124&lt;&gt;"","+"&amp;AJ124,"")&amp;IF(AK124&lt;&gt;"","+"&amp;AK124,""),"+SZ","")</f>
        <v>IAA</v>
      </c>
      <c r="AQ124" s="22" t="str">
        <f aca="false">IF(Z124&lt;&gt;"","AOFF_"&amp;AL124&amp;REPT(" ",AQ$1-LEN(AL124)),"")</f>
        <v>AOFF_I</v>
      </c>
      <c r="AR124" s="22" t="str">
        <f aca="false">IF(AA124&lt;&gt;"","AOFF_"&amp;AM124&amp;REPT(" ",AR$1-LEN(AM124)),"")</f>
        <v>AOFF_IA</v>
      </c>
      <c r="AS124" s="22" t="str">
        <f aca="false">IF(AB124&lt;&gt;"","AOFF_"&amp;AN124&amp;REPT(" ",AS$1-LEN(AN124)),"")</f>
        <v/>
      </c>
      <c r="AT124" s="22" t="str">
        <f aca="false">IF(AC124&lt;&gt;"","AOFF_"&amp;AO124&amp;REPT(" ",AT$1-LEN(AO124)),"")</f>
        <v/>
      </c>
      <c r="AU124" s="22" t="str">
        <f aca="false">"ISIZ_"&amp;AP124&amp;REPT(" ",$AU$1-LEN(AP124))</f>
        <v>ISIZ_IAA  </v>
      </c>
      <c r="AV124" s="26" t="n">
        <f aca="false">IF(Z124&lt;&gt;"",6,"")</f>
        <v>6</v>
      </c>
      <c r="AW124" s="26" t="n">
        <f aca="false">IF(AA124&lt;&gt;"",AV124+VLOOKUP(AH124,$BU$2:$BV$17,2,0),"")</f>
        <v>10</v>
      </c>
      <c r="AX124" s="26" t="str">
        <f aca="false">IF(AB124&lt;&gt;"",AW124+VLOOKUP(AI124,$BU$2:$BV$17,2,0),"")</f>
        <v/>
      </c>
      <c r="AY124" s="26" t="str">
        <f aca="false">IF(AC124&lt;&gt;"",AX124+VLOOKUP(AJ124,$BU$2:$BV$17,2,0),"")</f>
        <v/>
      </c>
      <c r="AZ124" s="26" t="n">
        <f aca="false">6+IF(Z124&lt;&gt;"",VLOOKUP(AH124,$BU$2:$BV$17,2,0),0)+IF(AA124&lt;&gt;"",VLOOKUP(AI124,$BU$2:$BV$17,2,0),0)+IF(AB124&lt;&gt;"",VLOOKUP(AJ124,$BU$2:$BV$17,2,0),0)+IF(AC124&lt;&gt;"",VLOOKUP(AK124,$BU$2:$BV$17,2,0),0)</f>
        <v>14</v>
      </c>
      <c r="BA124" s="26" t="n">
        <f aca="false">IF(Z124&lt;&gt;"",10,"")</f>
        <v>10</v>
      </c>
      <c r="BB124" s="26" t="n">
        <f aca="false">IF(AA124&lt;&gt;"",BA124+VLOOKUP(AH124,$BU$2:$BW$17,3,0),"")</f>
        <v>18</v>
      </c>
      <c r="BC124" s="26" t="str">
        <f aca="false">IF(AB124&lt;&gt;"",BB124+VLOOKUP(AI124,$BU$2:$BW$17,3,0),"")</f>
        <v/>
      </c>
      <c r="BD124" s="26" t="str">
        <f aca="false">IF(AC124&lt;&gt;"",BC124+VLOOKUP(AJ124,$BU$2:$BW$17,3,0),"")</f>
        <v/>
      </c>
      <c r="BE124" s="26" t="n">
        <f aca="false">10+IF(Z124&lt;&gt;"",VLOOKUP(AH124,$BU$2:$BW$17,3,0),0)+IF(AA124&lt;&gt;"",VLOOKUP(AI124,$BU$2:$BW$17,3,0),0)+IF(AB124&lt;&gt;"",VLOOKUP(AJ124,$BU$2:$BW$17,3,0),0)+IF(AC124&lt;&gt;"",VLOOKUP(AK124,$BU$2:$BW$17,3,0),0)</f>
        <v>26</v>
      </c>
      <c r="BF124" s="36" t="str">
        <f aca="false">IF(AV124&lt;&gt;"","#define "&amp;AQ124&amp;" "&amp;AV124&amp;"&lt;end&gt; ","")&amp;IF(AW124&lt;&gt;"","#define "&amp;AR124&amp;" "&amp;AW124&amp;"&lt;end&gt; ","")&amp;IF(AX124&lt;&gt;"","#define "&amp;AS124&amp;" "&amp;AX124&amp;"&lt;end&gt; ","")&amp;IF(AY124&lt;&gt;"","#define "&amp;AT124&amp;" "&amp;AY124&amp;"&lt;end&gt; ","")&amp;"#define "&amp;AU124&amp;" "&amp;AZ124&amp;"&lt;end&gt;"</f>
        <v>#define AOFF_I 6&lt;end&gt; #define AOFF_IA 10&lt;end&gt; #define ISIZ_IAA   14&lt;end&gt;</v>
      </c>
      <c r="BG124" s="36" t="str">
        <f aca="false">IF(BA124&lt;&gt;"","#define "&amp;AQ124&amp;" "&amp;BA124&amp;"&lt;end&gt; ","")&amp;IF(BB124&lt;&gt;"","#define "&amp;AR124&amp;" "&amp;BB124&amp;"&lt;end&gt; ","")&amp;IF(BC124&lt;&gt;"","#define "&amp;AS124&amp;" "&amp;BC124&amp;"&lt;end&gt; ","")&amp;IF(BD124&lt;&gt;"","#define "&amp;AT124&amp;" "&amp;BD124&amp;"&lt;end&gt; ","")&amp;"#define "&amp;AU124&amp;" "&amp;BE124&amp;"&lt;end&gt;"</f>
        <v>#define AOFF_I 10&lt;end&gt; #define AOFF_IA 18&lt;end&gt; #define ISIZ_IAA   26&lt;end&gt;</v>
      </c>
      <c r="BH124" s="22" t="str">
        <f aca="false">"INSTDECODE_"&amp;D124&amp;IF(D124&lt;&gt;0,"_"&amp;CONCATENATE(Z124,AA124,AB124,AC124)&amp;"_"&amp;CONCATENATE(AD124,AE124,AF124,AG124),"")</f>
        <v>INSTDECODE_2_II_AA</v>
      </c>
      <c r="BI124" s="22" t="n">
        <f aca="false">LEN(BH124)</f>
        <v>18</v>
      </c>
      <c r="BJ124" s="22" t="str">
        <f aca="false">IF(Z124&lt;&gt;"","DECODE_"&amp;VLOOKUP(AD124,$CC:$CD,2,0)&amp;"("&amp;BJ$2&amp;","&amp;IF(K124="MR","REF",VLOOKUP(F124,$BR:$BS,2,0))&amp;",Cpu"&amp;PROPER(IF(K124="MR","REF",VLOOKUP(F124,$BR:$BS,2,0)))&amp;","&amp;AQ124&amp;"); ", "")</f>
        <v>DECODE_ADR(1,INT,CpuInt,AOFF_I); </v>
      </c>
      <c r="BK124" s="22" t="str">
        <f aca="false">IF(AA124&lt;&gt;"","DECODE_"&amp;VLOOKUP(AE124,$CC:$CD,2,0)&amp;"("&amp;BK$2&amp;","&amp;IF(L124="MR","REF",VLOOKUP(G124,$BR:$BS,2,0))&amp;",Cpu"&amp;PROPER(IF(L124="MR","REF",VLOOKUP(G124,$BR:$BS,2,0)))&amp;","&amp;AR124&amp;"); ", "")</f>
        <v>DECODE_ADR(2,INT,CpuInt,AOFF_IA); </v>
      </c>
      <c r="BL124" s="22" t="str">
        <f aca="false">IF(AB124&lt;&gt;"","DECODE_"&amp;VLOOKUP(AF124,$CC:$CD,2,0)&amp;"("&amp;BL$2&amp;","&amp;IF(M124="MR","REF",VLOOKUP(H124,$BR:$BS,2,0))&amp;",Cpu"&amp;PROPER(IF(M124="MR","REF",VLOOKUP(H124,$BR:$BS,2,0)))&amp;","&amp;AS124&amp;"); ", "")</f>
        <v/>
      </c>
      <c r="BM124" s="22" t="str">
        <f aca="false">IF(AC124&lt;&gt;"","DECODE_"&amp;VLOOKUP(AG124,$CC:$CD,2,0)&amp;"("&amp;BM$2&amp;","&amp;IF(N124="MR","REF",VLOOKUP(I124,$BR:$BS,2,0))&amp;",Cpu"&amp;PROPER(IF(N124="MR","REF",VLOOKUP(I124,$BR:$BS,2,0)))&amp;","&amp;AT124&amp;"); ", "")</f>
        <v/>
      </c>
      <c r="BN124" s="22" t="str">
        <f aca="false">IF(ISERROR(VLOOKUP(BO124,BO$2:BO123,1,0))=0,"X","")</f>
        <v>X</v>
      </c>
      <c r="BO124" s="22" t="str">
        <f aca="false">SUBSTITUTE("#define "&amp;BH124&amp;REPT(" ",28-LEN(BH124))&amp;BJ124&amp;BK124&amp;BL124&amp;BM124,"%","D")</f>
        <v>#define INSTDECODE_2_II_AA          DECODE_ADR(1,INT,CpuInt,AOFF_I); DECODE_ADR(2,INT,CpuInt,AOFF_IA); </v>
      </c>
      <c r="BP124" s="22" t="str">
        <f aca="false">"#define "&amp;SUBSTITUTE(BH124,"INSTDECODE_",IF(P124="X","JMP_","")&amp;IF(Q124="X","CONST_","")&amp;"INSTEND_")&amp;IF(Q124="X",REPT(" ",20-LEN(BH124)),IF(P124="X",REPT(" ",22-LEN(BH124)),REPT(" ",26-LEN(BH124))))&amp;" "&amp;IF(P124="X","","IP+="&amp;TRIM(AU124)&amp;"; "&amp;REPT(" ",10-LEN(TRIM(AU124))))&amp;IF(Q124="X","CONST_INST_DISPATCH;","PROG_INST_DISPATCH;")</f>
        <v>#define INSTEND_2_II_AA         IP+=ISIZ_IAA;   PROG_INST_DISPATCH;</v>
      </c>
      <c r="BQ124" s="22" t="str">
        <f aca="false">""</f>
        <v/>
      </c>
    </row>
    <row r="125" customFormat="false" ht="15.95" hidden="false" customHeight="true" outlineLevel="0" collapsed="false">
      <c r="A125" s="22" t="s">
        <v>626</v>
      </c>
      <c r="B125" s="22" t="str">
        <f aca="false">"MVl"</f>
        <v>MVl</v>
      </c>
      <c r="C125" s="26" t="s">
        <v>29</v>
      </c>
      <c r="D125" s="27" t="n">
        <f aca="false">4-COUNTIF(F125:I125,".")</f>
        <v>2</v>
      </c>
      <c r="E125" s="27" t="str">
        <f aca="false">IF(ISERROR(SEARCH("Z",F125&amp;G125&amp;H125&amp;I125))=0,"X","-")</f>
        <v>-</v>
      </c>
      <c r="F125" s="26" t="s">
        <v>474</v>
      </c>
      <c r="G125" s="26" t="s">
        <v>474</v>
      </c>
      <c r="H125" s="26" t="s">
        <v>28</v>
      </c>
      <c r="I125" s="26" t="s">
        <v>28</v>
      </c>
      <c r="J125" s="27" t="str">
        <f aca="false">IF(OR(ISERROR(SEARCH(MID($J$2,1,1),F125&amp;G125&amp;H125&amp;I125))=0,ISERROR(SEARCH(MID($J$2,2,1),F125&amp;G125&amp;H125&amp;I125))=0),"X","-")</f>
        <v>-</v>
      </c>
      <c r="K125" s="26" t="s">
        <v>453</v>
      </c>
      <c r="L125" s="26" t="s">
        <v>453</v>
      </c>
      <c r="M125" s="26" t="s">
        <v>28</v>
      </c>
      <c r="N125" s="26" t="s">
        <v>28</v>
      </c>
      <c r="O125" s="28" t="str">
        <f aca="false">IF(OR(K125=$O$2,L125=$O$2,M125=$O$2,N125=$O$2),"X","-")</f>
        <v>-</v>
      </c>
      <c r="R125" s="22" t="s">
        <v>633</v>
      </c>
      <c r="S125" s="22" t="s">
        <v>628</v>
      </c>
      <c r="T125" s="22" t="s">
        <v>629</v>
      </c>
      <c r="W125" s="30" t="str">
        <f aca="false">SUBSTITUTE(SUBSTITUTE(IF(AND(F125="%",K125&lt;&gt;"AD",K125&lt;&gt;"MR"),"Error1","Ok")&amp;" "&amp;IF(AND(G125="%",L125&lt;&gt;"AD",L125&lt;&gt;"MR"),"Error2","Ok")&amp;" "&amp;IF(AND(H125="%",M125&lt;&gt;"AD",M125&lt;&gt;"MR"),"Error3","Ok")&amp;" "&amp;IF(AND(I125="%",N125&lt;&gt;"AD",N125&lt;&gt;"MR"),"Error4","Ok"),"Ok Ok Ok Ok","Passed"),"Ok","")</f>
        <v>Passed</v>
      </c>
      <c r="X125" s="28" t="str">
        <f aca="false">IF(W125&lt;&gt;"Passed","--- Error ---",SUBSTITUTE(SUBSTITUTE(SUBSTITUTE(SUBSTITUTE(SUBSTITUTE(SUBSTITUTE(SUBSTITUTE(SUBSTITUTE(SUBSTITUTE(SUBSTITUTE(SUBSTITUTE(SUBSTITUTE(SUBSTITUTE(SUBSTITUTE(SUBSTITUTE(SUBSTITUTE(SUBSTITUTE(SUBSTITUTE($X$1, "&lt;mnemonic&gt;",""""&amp;B125&amp;""""&amp;REPT(" ",5-LEN(B125))), "&lt;argnr&gt;",D125), "&lt;type1&gt;",VLOOKUP(F125,BR:BZ,9,0)), "&lt;type2&gt;",VLOOKUP(G125,BR:BZ,9,0)), "&lt;type3&gt;",VLOOKUP(H125,BR:BZ,9,0)), "&lt;type4&gt;",VLOOKUP(I125,BR:BZ,9,0)), "&lt;mode1&gt;",VLOOKUP(K125, CB:CG,6,0)),"&lt;mode2&gt;",VLOOKUP(L125,CB:CG,6,0)),"&lt;mode3&gt;",VLOOKUP(M125,CB:CG,6,0)),"&lt;mode4&gt;",VLOOKUP(N125,CB:CG,6,0)), "."," "), "&lt;desc&gt;",R125), "&lt;size&gt;",AU125), "&lt;comma&gt;",IF(B126=""," ",",")),"&lt;off1&gt;",IF(AQ125&lt;&gt;"",AQ125,"0"&amp;REPT(" ",5+AQ$1-1))),"&lt;off2&gt;",IF(AR125&lt;&gt;"",AR125,"0"&amp;REPT(" ",5+AR$1-1))),"&lt;off3&gt;",IF(AS125&lt;&gt;"",AS125,"0"&amp;REPT(" ",5+AS$1-1))),"&lt;off4&gt;",IF(AT125&lt;&gt;"",AT125,"0"&amp;REPT(" ",5+AT$1-1))))</f>
        <v>{ "MVl"  ,2, ISIZ_IAA  , {CpuDataType::Long     ,CpuDataType::Long     ,(CpuDataType)0        ,(CpuDataType)0        }, {_AmdAddr,_AmdAddr,_AmdNull,_AmdNull}, {AOFF_I,AOFF_IA,0       ,0        } }, //Move (Long)</v>
      </c>
      <c r="Y125" s="31" t="s">
        <v>28</v>
      </c>
      <c r="Z125" s="22" t="str">
        <f aca="false">IF(F125&lt;&gt;".",IF(K125="MR","R",VLOOKUP(F125,$BR:$BT,3,0)),"")</f>
        <v>L</v>
      </c>
      <c r="AA125" s="22" t="str">
        <f aca="false">IF(G125&lt;&gt;".",IF(L125="MR","R",VLOOKUP(G125,$BR:$BT,3,0)),"")</f>
        <v>L</v>
      </c>
      <c r="AB125" s="22" t="str">
        <f aca="false">IF(H125&lt;&gt;".",IF(M125="MR","R",VLOOKUP(H125,$BR:$BT,3,0)),"")</f>
        <v/>
      </c>
      <c r="AC125" s="22" t="str">
        <f aca="false">IF(I125&lt;&gt;".",IF(N125="MR","R",VLOOKUP(I125,$BR:$BT,3,0)),"")</f>
        <v/>
      </c>
      <c r="AD125" s="22" t="str">
        <f aca="false">IF(F125&lt;&gt;".",VLOOKUP(K125,$CB:$CC,2,0),"")</f>
        <v>A</v>
      </c>
      <c r="AE125" s="22" t="str">
        <f aca="false">IF(G125&lt;&gt;".",VLOOKUP(L125,$CB:$CC,2,0),"")</f>
        <v>A</v>
      </c>
      <c r="AF125" s="22" t="str">
        <f aca="false">IF(H125&lt;&gt;".",VLOOKUP(M125,$CB:$CC,2,0),"")</f>
        <v/>
      </c>
      <c r="AG125" s="22" t="str">
        <f aca="false">IF(I125&lt;&gt;".",VLOOKUP(N125,$CB:$CC,2,0),"")</f>
        <v/>
      </c>
      <c r="AH125" s="22" t="str">
        <f aca="false">IF(AD125&lt;&gt;"",IF(OR(AD125="A",AD125="I"),"SZA",VLOOKUP(Z125,$BT$3:$BU$16,2,0)),"")</f>
        <v>SZA</v>
      </c>
      <c r="AI125" s="22" t="str">
        <f aca="false">IF(AE125&lt;&gt;"",IF(OR(AE125="A",AE125="I"),"SZA",VLOOKUP(AA125,$BT$3:$BU$16,2,0)),"")</f>
        <v>SZA</v>
      </c>
      <c r="AJ125" s="22" t="str">
        <f aca="false">IF(AF125&lt;&gt;"",IF(OR(AF125="A",AF125="I"),"SZA",VLOOKUP(AB125,$BT$3:$BU$16,2,0)),"")</f>
        <v/>
      </c>
      <c r="AK125" s="22" t="str">
        <f aca="false">IF(AG125&lt;&gt;"",IF(OR(AG125="A",AG125="I"),"SZA",VLOOKUP(AC125,$BT$3:$BU$16,2,0)),"")</f>
        <v/>
      </c>
      <c r="AL125" s="22" t="str">
        <f aca="false">IF(AD125&lt;&gt;"","I","")</f>
        <v>I</v>
      </c>
      <c r="AM125" s="22" t="str">
        <f aca="false">SUBSTITUTE(IF(AE125&lt;&gt;"",AL125&amp;"+"&amp;AH125,""),"+SZ","")</f>
        <v>IA</v>
      </c>
      <c r="AN125" s="22" t="str">
        <f aca="false">SUBSTITUTE(IF(AF125&lt;&gt;"",AM125&amp;"+"&amp;AI125,""),"+SZ","")</f>
        <v/>
      </c>
      <c r="AO125" s="22" t="str">
        <f aca="false">SUBSTITUTE(IF(AG125&lt;&gt;"",AN125&amp;"+"&amp;AJ125,""),"+SZ","")</f>
        <v/>
      </c>
      <c r="AP125" s="22" t="str">
        <f aca="false">SUBSTITUTE("I"&amp;IF(AH125&lt;&gt;"","+"&amp;AH125,"")&amp;IF(AI125&lt;&gt;"","+"&amp;AI125,"")&amp;IF(AJ125&lt;&gt;"","+"&amp;AJ125,"")&amp;IF(AK125&lt;&gt;"","+"&amp;AK125,""),"+SZ","")</f>
        <v>IAA</v>
      </c>
      <c r="AQ125" s="22" t="str">
        <f aca="false">IF(Z125&lt;&gt;"","AOFF_"&amp;AL125&amp;REPT(" ",AQ$1-LEN(AL125)),"")</f>
        <v>AOFF_I</v>
      </c>
      <c r="AR125" s="22" t="str">
        <f aca="false">IF(AA125&lt;&gt;"","AOFF_"&amp;AM125&amp;REPT(" ",AR$1-LEN(AM125)),"")</f>
        <v>AOFF_IA</v>
      </c>
      <c r="AS125" s="22" t="str">
        <f aca="false">IF(AB125&lt;&gt;"","AOFF_"&amp;AN125&amp;REPT(" ",AS$1-LEN(AN125)),"")</f>
        <v/>
      </c>
      <c r="AT125" s="22" t="str">
        <f aca="false">IF(AC125&lt;&gt;"","AOFF_"&amp;AO125&amp;REPT(" ",AT$1-LEN(AO125)),"")</f>
        <v/>
      </c>
      <c r="AU125" s="22" t="str">
        <f aca="false">"ISIZ_"&amp;AP125&amp;REPT(" ",$AU$1-LEN(AP125))</f>
        <v>ISIZ_IAA  </v>
      </c>
      <c r="AV125" s="26" t="n">
        <f aca="false">IF(Z125&lt;&gt;"",6,"")</f>
        <v>6</v>
      </c>
      <c r="AW125" s="26" t="n">
        <f aca="false">IF(AA125&lt;&gt;"",AV125+VLOOKUP(AH125,$BU$2:$BV$17,2,0),"")</f>
        <v>10</v>
      </c>
      <c r="AX125" s="26" t="str">
        <f aca="false">IF(AB125&lt;&gt;"",AW125+VLOOKUP(AI125,$BU$2:$BV$17,2,0),"")</f>
        <v/>
      </c>
      <c r="AY125" s="26" t="str">
        <f aca="false">IF(AC125&lt;&gt;"",AX125+VLOOKUP(AJ125,$BU$2:$BV$17,2,0),"")</f>
        <v/>
      </c>
      <c r="AZ125" s="26" t="n">
        <f aca="false">6+IF(Z125&lt;&gt;"",VLOOKUP(AH125,$BU$2:$BV$17,2,0),0)+IF(AA125&lt;&gt;"",VLOOKUP(AI125,$BU$2:$BV$17,2,0),0)+IF(AB125&lt;&gt;"",VLOOKUP(AJ125,$BU$2:$BV$17,2,0),0)+IF(AC125&lt;&gt;"",VLOOKUP(AK125,$BU$2:$BV$17,2,0),0)</f>
        <v>14</v>
      </c>
      <c r="BA125" s="26" t="n">
        <f aca="false">IF(Z125&lt;&gt;"",10,"")</f>
        <v>10</v>
      </c>
      <c r="BB125" s="26" t="n">
        <f aca="false">IF(AA125&lt;&gt;"",BA125+VLOOKUP(AH125,$BU$2:$BW$17,3,0),"")</f>
        <v>18</v>
      </c>
      <c r="BC125" s="26" t="str">
        <f aca="false">IF(AB125&lt;&gt;"",BB125+VLOOKUP(AI125,$BU$2:$BW$17,3,0),"")</f>
        <v/>
      </c>
      <c r="BD125" s="26" t="str">
        <f aca="false">IF(AC125&lt;&gt;"",BC125+VLOOKUP(AJ125,$BU$2:$BW$17,3,0),"")</f>
        <v/>
      </c>
      <c r="BE125" s="26" t="n">
        <f aca="false">10+IF(Z125&lt;&gt;"",VLOOKUP(AH125,$BU$2:$BW$17,3,0),0)+IF(AA125&lt;&gt;"",VLOOKUP(AI125,$BU$2:$BW$17,3,0),0)+IF(AB125&lt;&gt;"",VLOOKUP(AJ125,$BU$2:$BW$17,3,0),0)+IF(AC125&lt;&gt;"",VLOOKUP(AK125,$BU$2:$BW$17,3,0),0)</f>
        <v>26</v>
      </c>
      <c r="BF125" s="36" t="str">
        <f aca="false">IF(AV125&lt;&gt;"","#define "&amp;AQ125&amp;" "&amp;AV125&amp;"&lt;end&gt; ","")&amp;IF(AW125&lt;&gt;"","#define "&amp;AR125&amp;" "&amp;AW125&amp;"&lt;end&gt; ","")&amp;IF(AX125&lt;&gt;"","#define "&amp;AS125&amp;" "&amp;AX125&amp;"&lt;end&gt; ","")&amp;IF(AY125&lt;&gt;"","#define "&amp;AT125&amp;" "&amp;AY125&amp;"&lt;end&gt; ","")&amp;"#define "&amp;AU125&amp;" "&amp;AZ125&amp;"&lt;end&gt;"</f>
        <v>#define AOFF_I 6&lt;end&gt; #define AOFF_IA 10&lt;end&gt; #define ISIZ_IAA   14&lt;end&gt;</v>
      </c>
      <c r="BG125" s="36" t="str">
        <f aca="false">IF(BA125&lt;&gt;"","#define "&amp;AQ125&amp;" "&amp;BA125&amp;"&lt;end&gt; ","")&amp;IF(BB125&lt;&gt;"","#define "&amp;AR125&amp;" "&amp;BB125&amp;"&lt;end&gt; ","")&amp;IF(BC125&lt;&gt;"","#define "&amp;AS125&amp;" "&amp;BC125&amp;"&lt;end&gt; ","")&amp;IF(BD125&lt;&gt;"","#define "&amp;AT125&amp;" "&amp;BD125&amp;"&lt;end&gt; ","")&amp;"#define "&amp;AU125&amp;" "&amp;BE125&amp;"&lt;end&gt;"</f>
        <v>#define AOFF_I 10&lt;end&gt; #define AOFF_IA 18&lt;end&gt; #define ISIZ_IAA   26&lt;end&gt;</v>
      </c>
      <c r="BH125" s="22" t="str">
        <f aca="false">"INSTDECODE_"&amp;D125&amp;IF(D125&lt;&gt;0,"_"&amp;CONCATENATE(Z125,AA125,AB125,AC125)&amp;"_"&amp;CONCATENATE(AD125,AE125,AF125,AG125),"")</f>
        <v>INSTDECODE_2_LL_AA</v>
      </c>
      <c r="BI125" s="22" t="n">
        <f aca="false">LEN(BH125)</f>
        <v>18</v>
      </c>
      <c r="BJ125" s="22" t="str">
        <f aca="false">IF(Z125&lt;&gt;"","DECODE_"&amp;VLOOKUP(AD125,$CC:$CD,2,0)&amp;"("&amp;BJ$2&amp;","&amp;IF(K125="MR","REF",VLOOKUP(F125,$BR:$BS,2,0))&amp;",Cpu"&amp;PROPER(IF(K125="MR","REF",VLOOKUP(F125,$BR:$BS,2,0)))&amp;","&amp;AQ125&amp;"); ", "")</f>
        <v>DECODE_ADR(1,LON,CpuLon,AOFF_I); </v>
      </c>
      <c r="BK125" s="22" t="str">
        <f aca="false">IF(AA125&lt;&gt;"","DECODE_"&amp;VLOOKUP(AE125,$CC:$CD,2,0)&amp;"("&amp;BK$2&amp;","&amp;IF(L125="MR","REF",VLOOKUP(G125,$BR:$BS,2,0))&amp;",Cpu"&amp;PROPER(IF(L125="MR","REF",VLOOKUP(G125,$BR:$BS,2,0)))&amp;","&amp;AR125&amp;"); ", "")</f>
        <v>DECODE_ADR(2,LON,CpuLon,AOFF_IA); </v>
      </c>
      <c r="BL125" s="22" t="str">
        <f aca="false">IF(AB125&lt;&gt;"","DECODE_"&amp;VLOOKUP(AF125,$CC:$CD,2,0)&amp;"("&amp;BL$2&amp;","&amp;IF(M125="MR","REF",VLOOKUP(H125,$BR:$BS,2,0))&amp;",Cpu"&amp;PROPER(IF(M125="MR","REF",VLOOKUP(H125,$BR:$BS,2,0)))&amp;","&amp;AS125&amp;"); ", "")</f>
        <v/>
      </c>
      <c r="BM125" s="22" t="str">
        <f aca="false">IF(AC125&lt;&gt;"","DECODE_"&amp;VLOOKUP(AG125,$CC:$CD,2,0)&amp;"("&amp;BM$2&amp;","&amp;IF(N125="MR","REF",VLOOKUP(I125,$BR:$BS,2,0))&amp;",Cpu"&amp;PROPER(IF(N125="MR","REF",VLOOKUP(I125,$BR:$BS,2,0)))&amp;","&amp;AT125&amp;"); ", "")</f>
        <v/>
      </c>
      <c r="BN125" s="22" t="str">
        <f aca="false">IF(ISERROR(VLOOKUP(BO125,BO$2:BO124,1,0))=0,"X","")</f>
        <v>X</v>
      </c>
      <c r="BO125" s="22" t="str">
        <f aca="false">SUBSTITUTE("#define "&amp;BH125&amp;REPT(" ",28-LEN(BH125))&amp;BJ125&amp;BK125&amp;BL125&amp;BM125,"%","D")</f>
        <v>#define INSTDECODE_2_LL_AA          DECODE_ADR(1,LON,CpuLon,AOFF_I); DECODE_ADR(2,LON,CpuLon,AOFF_IA); </v>
      </c>
      <c r="BP125" s="22" t="str">
        <f aca="false">"#define "&amp;SUBSTITUTE(BH125,"INSTDECODE_",IF(P125="X","JMP_","")&amp;IF(Q125="X","CONST_","")&amp;"INSTEND_")&amp;IF(Q125="X",REPT(" ",20-LEN(BH125)),IF(P125="X",REPT(" ",22-LEN(BH125)),REPT(" ",26-LEN(BH125))))&amp;" "&amp;IF(P125="X","","IP+="&amp;TRIM(AU125)&amp;"; "&amp;REPT(" ",10-LEN(TRIM(AU125))))&amp;IF(Q125="X","CONST_INST_DISPATCH;","PROG_INST_DISPATCH;")</f>
        <v>#define INSTEND_2_LL_AA         IP+=ISIZ_IAA;   PROG_INST_DISPATCH;</v>
      </c>
      <c r="BQ125" s="22" t="str">
        <f aca="false">""</f>
        <v/>
      </c>
    </row>
    <row r="126" customFormat="false" ht="15.95" hidden="false" customHeight="true" outlineLevel="0" collapsed="false">
      <c r="A126" s="22" t="s">
        <v>626</v>
      </c>
      <c r="B126" s="22" t="str">
        <f aca="false">"MVf"</f>
        <v>MVf</v>
      </c>
      <c r="C126" s="26" t="s">
        <v>29</v>
      </c>
      <c r="D126" s="27" t="n">
        <f aca="false">4-COUNTIF(F126:I126,".")</f>
        <v>2</v>
      </c>
      <c r="E126" s="27" t="str">
        <f aca="false">IF(ISERROR(SEARCH("Z",F126&amp;G126&amp;H126&amp;I126))=0,"X","-")</f>
        <v>-</v>
      </c>
      <c r="F126" s="26" t="s">
        <v>478</v>
      </c>
      <c r="G126" s="26" t="s">
        <v>478</v>
      </c>
      <c r="H126" s="26" t="s">
        <v>28</v>
      </c>
      <c r="I126" s="26" t="s">
        <v>28</v>
      </c>
      <c r="J126" s="27" t="str">
        <f aca="false">IF(OR(ISERROR(SEARCH(MID($J$2,1,1),F126&amp;G126&amp;H126&amp;I126))=0,ISERROR(SEARCH(MID($J$2,2,1),F126&amp;G126&amp;H126&amp;I126))=0),"X","-")</f>
        <v>-</v>
      </c>
      <c r="K126" s="26" t="s">
        <v>453</v>
      </c>
      <c r="L126" s="26" t="s">
        <v>453</v>
      </c>
      <c r="M126" s="26" t="s">
        <v>28</v>
      </c>
      <c r="N126" s="26" t="s">
        <v>28</v>
      </c>
      <c r="O126" s="28" t="str">
        <f aca="false">IF(OR(K126=$O$2,L126=$O$2,M126=$O$2,N126=$O$2),"X","-")</f>
        <v>-</v>
      </c>
      <c r="R126" s="22" t="s">
        <v>634</v>
      </c>
      <c r="S126" s="22" t="s">
        <v>628</v>
      </c>
      <c r="T126" s="22" t="s">
        <v>629</v>
      </c>
      <c r="W126" s="30" t="str">
        <f aca="false">SUBSTITUTE(SUBSTITUTE(IF(AND(F126="%",K126&lt;&gt;"AD",K126&lt;&gt;"MR"),"Error1","Ok")&amp;" "&amp;IF(AND(G126="%",L126&lt;&gt;"AD",L126&lt;&gt;"MR"),"Error2","Ok")&amp;" "&amp;IF(AND(H126="%",M126&lt;&gt;"AD",M126&lt;&gt;"MR"),"Error3","Ok")&amp;" "&amp;IF(AND(I126="%",N126&lt;&gt;"AD",N126&lt;&gt;"MR"),"Error4","Ok"),"Ok Ok Ok Ok","Passed"),"Ok","")</f>
        <v>Passed</v>
      </c>
      <c r="X126" s="28" t="str">
        <f aca="false">IF(W126&lt;&gt;"Passed","--- Error ---",SUBSTITUTE(SUBSTITUTE(SUBSTITUTE(SUBSTITUTE(SUBSTITUTE(SUBSTITUTE(SUBSTITUTE(SUBSTITUTE(SUBSTITUTE(SUBSTITUTE(SUBSTITUTE(SUBSTITUTE(SUBSTITUTE(SUBSTITUTE(SUBSTITUTE(SUBSTITUTE(SUBSTITUTE(SUBSTITUTE($X$1, "&lt;mnemonic&gt;",""""&amp;B126&amp;""""&amp;REPT(" ",5-LEN(B126))), "&lt;argnr&gt;",D126), "&lt;type1&gt;",VLOOKUP(F126,BR:BZ,9,0)), "&lt;type2&gt;",VLOOKUP(G126,BR:BZ,9,0)), "&lt;type3&gt;",VLOOKUP(H126,BR:BZ,9,0)), "&lt;type4&gt;",VLOOKUP(I126,BR:BZ,9,0)), "&lt;mode1&gt;",VLOOKUP(K126, CB:CG,6,0)),"&lt;mode2&gt;",VLOOKUP(L126,CB:CG,6,0)),"&lt;mode3&gt;",VLOOKUP(M126,CB:CG,6,0)),"&lt;mode4&gt;",VLOOKUP(N126,CB:CG,6,0)), "."," "), "&lt;desc&gt;",R126), "&lt;size&gt;",AU126), "&lt;comma&gt;",IF(B127=""," ",",")),"&lt;off1&gt;",IF(AQ126&lt;&gt;"",AQ126,"0"&amp;REPT(" ",5+AQ$1-1))),"&lt;off2&gt;",IF(AR126&lt;&gt;"",AR126,"0"&amp;REPT(" ",5+AR$1-1))),"&lt;off3&gt;",IF(AS126&lt;&gt;"",AS126,"0"&amp;REPT(" ",5+AS$1-1))),"&lt;off4&gt;",IF(AT126&lt;&gt;"",AT126,"0"&amp;REPT(" ",5+AT$1-1))))</f>
        <v>{ "MVf"  ,2, ISIZ_IAA  , {CpuDataType::Float    ,CpuDataType::Float    ,(CpuDataType)0        ,(CpuDataType)0        }, {_AmdAddr,_AmdAddr,_AmdNull,_AmdNull}, {AOFF_I,AOFF_IA,0       ,0        } }, //Move (Float)</v>
      </c>
      <c r="Y126" s="31" t="s">
        <v>28</v>
      </c>
      <c r="Z126" s="22" t="str">
        <f aca="false">IF(F126&lt;&gt;".",IF(K126="MR","R",VLOOKUP(F126,$BR:$BT,3,0)),"")</f>
        <v>F</v>
      </c>
      <c r="AA126" s="22" t="str">
        <f aca="false">IF(G126&lt;&gt;".",IF(L126="MR","R",VLOOKUP(G126,$BR:$BT,3,0)),"")</f>
        <v>F</v>
      </c>
      <c r="AB126" s="22" t="str">
        <f aca="false">IF(H126&lt;&gt;".",IF(M126="MR","R",VLOOKUP(H126,$BR:$BT,3,0)),"")</f>
        <v/>
      </c>
      <c r="AC126" s="22" t="str">
        <f aca="false">IF(I126&lt;&gt;".",IF(N126="MR","R",VLOOKUP(I126,$BR:$BT,3,0)),"")</f>
        <v/>
      </c>
      <c r="AD126" s="22" t="str">
        <f aca="false">IF(F126&lt;&gt;".",VLOOKUP(K126,$CB:$CC,2,0),"")</f>
        <v>A</v>
      </c>
      <c r="AE126" s="22" t="str">
        <f aca="false">IF(G126&lt;&gt;".",VLOOKUP(L126,$CB:$CC,2,0),"")</f>
        <v>A</v>
      </c>
      <c r="AF126" s="22" t="str">
        <f aca="false">IF(H126&lt;&gt;".",VLOOKUP(M126,$CB:$CC,2,0),"")</f>
        <v/>
      </c>
      <c r="AG126" s="22" t="str">
        <f aca="false">IF(I126&lt;&gt;".",VLOOKUP(N126,$CB:$CC,2,0),"")</f>
        <v/>
      </c>
      <c r="AH126" s="22" t="str">
        <f aca="false">IF(AD126&lt;&gt;"",IF(OR(AD126="A",AD126="I"),"SZA",VLOOKUP(Z126,$BT$3:$BU$16,2,0)),"")</f>
        <v>SZA</v>
      </c>
      <c r="AI126" s="22" t="str">
        <f aca="false">IF(AE126&lt;&gt;"",IF(OR(AE126="A",AE126="I"),"SZA",VLOOKUP(AA126,$BT$3:$BU$16,2,0)),"")</f>
        <v>SZA</v>
      </c>
      <c r="AJ126" s="22" t="str">
        <f aca="false">IF(AF126&lt;&gt;"",IF(OR(AF126="A",AF126="I"),"SZA",VLOOKUP(AB126,$BT$3:$BU$16,2,0)),"")</f>
        <v/>
      </c>
      <c r="AK126" s="22" t="str">
        <f aca="false">IF(AG126&lt;&gt;"",IF(OR(AG126="A",AG126="I"),"SZA",VLOOKUP(AC126,$BT$3:$BU$16,2,0)),"")</f>
        <v/>
      </c>
      <c r="AL126" s="22" t="str">
        <f aca="false">IF(AD126&lt;&gt;"","I","")</f>
        <v>I</v>
      </c>
      <c r="AM126" s="22" t="str">
        <f aca="false">SUBSTITUTE(IF(AE126&lt;&gt;"",AL126&amp;"+"&amp;AH126,""),"+SZ","")</f>
        <v>IA</v>
      </c>
      <c r="AN126" s="22" t="str">
        <f aca="false">SUBSTITUTE(IF(AF126&lt;&gt;"",AM126&amp;"+"&amp;AI126,""),"+SZ","")</f>
        <v/>
      </c>
      <c r="AO126" s="22" t="str">
        <f aca="false">SUBSTITUTE(IF(AG126&lt;&gt;"",AN126&amp;"+"&amp;AJ126,""),"+SZ","")</f>
        <v/>
      </c>
      <c r="AP126" s="22" t="str">
        <f aca="false">SUBSTITUTE("I"&amp;IF(AH126&lt;&gt;"","+"&amp;AH126,"")&amp;IF(AI126&lt;&gt;"","+"&amp;AI126,"")&amp;IF(AJ126&lt;&gt;"","+"&amp;AJ126,"")&amp;IF(AK126&lt;&gt;"","+"&amp;AK126,""),"+SZ","")</f>
        <v>IAA</v>
      </c>
      <c r="AQ126" s="22" t="str">
        <f aca="false">IF(Z126&lt;&gt;"","AOFF_"&amp;AL126&amp;REPT(" ",AQ$1-LEN(AL126)),"")</f>
        <v>AOFF_I</v>
      </c>
      <c r="AR126" s="22" t="str">
        <f aca="false">IF(AA126&lt;&gt;"","AOFF_"&amp;AM126&amp;REPT(" ",AR$1-LEN(AM126)),"")</f>
        <v>AOFF_IA</v>
      </c>
      <c r="AS126" s="22" t="str">
        <f aca="false">IF(AB126&lt;&gt;"","AOFF_"&amp;AN126&amp;REPT(" ",AS$1-LEN(AN126)),"")</f>
        <v/>
      </c>
      <c r="AT126" s="22" t="str">
        <f aca="false">IF(AC126&lt;&gt;"","AOFF_"&amp;AO126&amp;REPT(" ",AT$1-LEN(AO126)),"")</f>
        <v/>
      </c>
      <c r="AU126" s="22" t="str">
        <f aca="false">"ISIZ_"&amp;AP126&amp;REPT(" ",$AU$1-LEN(AP126))</f>
        <v>ISIZ_IAA  </v>
      </c>
      <c r="AV126" s="26" t="n">
        <f aca="false">IF(Z126&lt;&gt;"",6,"")</f>
        <v>6</v>
      </c>
      <c r="AW126" s="26" t="n">
        <f aca="false">IF(AA126&lt;&gt;"",AV126+VLOOKUP(AH126,$BU$2:$BV$17,2,0),"")</f>
        <v>10</v>
      </c>
      <c r="AX126" s="26" t="str">
        <f aca="false">IF(AB126&lt;&gt;"",AW126+VLOOKUP(AI126,$BU$2:$BV$17,2,0),"")</f>
        <v/>
      </c>
      <c r="AY126" s="26" t="str">
        <f aca="false">IF(AC126&lt;&gt;"",AX126+VLOOKUP(AJ126,$BU$2:$BV$17,2,0),"")</f>
        <v/>
      </c>
      <c r="AZ126" s="26" t="n">
        <f aca="false">6+IF(Z126&lt;&gt;"",VLOOKUP(AH126,$BU$2:$BV$17,2,0),0)+IF(AA126&lt;&gt;"",VLOOKUP(AI126,$BU$2:$BV$17,2,0),0)+IF(AB126&lt;&gt;"",VLOOKUP(AJ126,$BU$2:$BV$17,2,0),0)+IF(AC126&lt;&gt;"",VLOOKUP(AK126,$BU$2:$BV$17,2,0),0)</f>
        <v>14</v>
      </c>
      <c r="BA126" s="26" t="n">
        <f aca="false">IF(Z126&lt;&gt;"",10,"")</f>
        <v>10</v>
      </c>
      <c r="BB126" s="26" t="n">
        <f aca="false">IF(AA126&lt;&gt;"",BA126+VLOOKUP(AH126,$BU$2:$BW$17,3,0),"")</f>
        <v>18</v>
      </c>
      <c r="BC126" s="26" t="str">
        <f aca="false">IF(AB126&lt;&gt;"",BB126+VLOOKUP(AI126,$BU$2:$BW$17,3,0),"")</f>
        <v/>
      </c>
      <c r="BD126" s="26" t="str">
        <f aca="false">IF(AC126&lt;&gt;"",BC126+VLOOKUP(AJ126,$BU$2:$BW$17,3,0),"")</f>
        <v/>
      </c>
      <c r="BE126" s="26" t="n">
        <f aca="false">10+IF(Z126&lt;&gt;"",VLOOKUP(AH126,$BU$2:$BW$17,3,0),0)+IF(AA126&lt;&gt;"",VLOOKUP(AI126,$BU$2:$BW$17,3,0),0)+IF(AB126&lt;&gt;"",VLOOKUP(AJ126,$BU$2:$BW$17,3,0),0)+IF(AC126&lt;&gt;"",VLOOKUP(AK126,$BU$2:$BW$17,3,0),0)</f>
        <v>26</v>
      </c>
      <c r="BF126" s="36" t="str">
        <f aca="false">IF(AV126&lt;&gt;"","#define "&amp;AQ126&amp;" "&amp;AV126&amp;"&lt;end&gt; ","")&amp;IF(AW126&lt;&gt;"","#define "&amp;AR126&amp;" "&amp;AW126&amp;"&lt;end&gt; ","")&amp;IF(AX126&lt;&gt;"","#define "&amp;AS126&amp;" "&amp;AX126&amp;"&lt;end&gt; ","")&amp;IF(AY126&lt;&gt;"","#define "&amp;AT126&amp;" "&amp;AY126&amp;"&lt;end&gt; ","")&amp;"#define "&amp;AU126&amp;" "&amp;AZ126&amp;"&lt;end&gt;"</f>
        <v>#define AOFF_I 6&lt;end&gt; #define AOFF_IA 10&lt;end&gt; #define ISIZ_IAA   14&lt;end&gt;</v>
      </c>
      <c r="BG126" s="36" t="str">
        <f aca="false">IF(BA126&lt;&gt;"","#define "&amp;AQ126&amp;" "&amp;BA126&amp;"&lt;end&gt; ","")&amp;IF(BB126&lt;&gt;"","#define "&amp;AR126&amp;" "&amp;BB126&amp;"&lt;end&gt; ","")&amp;IF(BC126&lt;&gt;"","#define "&amp;AS126&amp;" "&amp;BC126&amp;"&lt;end&gt; ","")&amp;IF(BD126&lt;&gt;"","#define "&amp;AT126&amp;" "&amp;BD126&amp;"&lt;end&gt; ","")&amp;"#define "&amp;AU126&amp;" "&amp;BE126&amp;"&lt;end&gt;"</f>
        <v>#define AOFF_I 10&lt;end&gt; #define AOFF_IA 18&lt;end&gt; #define ISIZ_IAA   26&lt;end&gt;</v>
      </c>
      <c r="BH126" s="22" t="str">
        <f aca="false">"INSTDECODE_"&amp;D126&amp;IF(D126&lt;&gt;0,"_"&amp;CONCATENATE(Z126,AA126,AB126,AC126)&amp;"_"&amp;CONCATENATE(AD126,AE126,AF126,AG126),"")</f>
        <v>INSTDECODE_2_FF_AA</v>
      </c>
      <c r="BI126" s="22" t="n">
        <f aca="false">LEN(BH126)</f>
        <v>18</v>
      </c>
      <c r="BJ126" s="22" t="str">
        <f aca="false">IF(Z126&lt;&gt;"","DECODE_"&amp;VLOOKUP(AD126,$CC:$CD,2,0)&amp;"("&amp;BJ$2&amp;","&amp;IF(K126="MR","REF",VLOOKUP(F126,$BR:$BS,2,0))&amp;",Cpu"&amp;PROPER(IF(K126="MR","REF",VLOOKUP(F126,$BR:$BS,2,0)))&amp;","&amp;AQ126&amp;"); ", "")</f>
        <v>DECODE_ADR(1,FLO,CpuFlo,AOFF_I); </v>
      </c>
      <c r="BK126" s="22" t="str">
        <f aca="false">IF(AA126&lt;&gt;"","DECODE_"&amp;VLOOKUP(AE126,$CC:$CD,2,0)&amp;"("&amp;BK$2&amp;","&amp;IF(L126="MR","REF",VLOOKUP(G126,$BR:$BS,2,0))&amp;",Cpu"&amp;PROPER(IF(L126="MR","REF",VLOOKUP(G126,$BR:$BS,2,0)))&amp;","&amp;AR126&amp;"); ", "")</f>
        <v>DECODE_ADR(2,FLO,CpuFlo,AOFF_IA); </v>
      </c>
      <c r="BL126" s="22" t="str">
        <f aca="false">IF(AB126&lt;&gt;"","DECODE_"&amp;VLOOKUP(AF126,$CC:$CD,2,0)&amp;"("&amp;BL$2&amp;","&amp;IF(M126="MR","REF",VLOOKUP(H126,$BR:$BS,2,0))&amp;",Cpu"&amp;PROPER(IF(M126="MR","REF",VLOOKUP(H126,$BR:$BS,2,0)))&amp;","&amp;AS126&amp;"); ", "")</f>
        <v/>
      </c>
      <c r="BM126" s="22" t="str">
        <f aca="false">IF(AC126&lt;&gt;"","DECODE_"&amp;VLOOKUP(AG126,$CC:$CD,2,0)&amp;"("&amp;BM$2&amp;","&amp;IF(N126="MR","REF",VLOOKUP(I126,$BR:$BS,2,0))&amp;",Cpu"&amp;PROPER(IF(N126="MR","REF",VLOOKUP(I126,$BR:$BS,2,0)))&amp;","&amp;AT126&amp;"); ", "")</f>
        <v/>
      </c>
      <c r="BN126" s="22" t="str">
        <f aca="false">IF(ISERROR(VLOOKUP(BO126,BO$2:BO125,1,0))=0,"X","")</f>
        <v>X</v>
      </c>
      <c r="BO126" s="22" t="str">
        <f aca="false">SUBSTITUTE("#define "&amp;BH126&amp;REPT(" ",28-LEN(BH126))&amp;BJ126&amp;BK126&amp;BL126&amp;BM126,"%","D")</f>
        <v>#define INSTDECODE_2_FF_AA          DECODE_ADR(1,FLO,CpuFlo,AOFF_I); DECODE_ADR(2,FLO,CpuFlo,AOFF_IA); </v>
      </c>
      <c r="BP126" s="22" t="str">
        <f aca="false">"#define "&amp;SUBSTITUTE(BH126,"INSTDECODE_",IF(P126="X","JMP_","")&amp;IF(Q126="X","CONST_","")&amp;"INSTEND_")&amp;IF(Q126="X",REPT(" ",20-LEN(BH126)),IF(P126="X",REPT(" ",22-LEN(BH126)),REPT(" ",26-LEN(BH126))))&amp;" "&amp;IF(P126="X","","IP+="&amp;TRIM(AU126)&amp;"; "&amp;REPT(" ",10-LEN(TRIM(AU126))))&amp;IF(Q126="X","CONST_INST_DISPATCH;","PROG_INST_DISPATCH;")</f>
        <v>#define INSTEND_2_FF_AA         IP+=ISIZ_IAA;   PROG_INST_DISPATCH;</v>
      </c>
      <c r="BQ126" s="22" t="str">
        <f aca="false">""</f>
        <v/>
      </c>
    </row>
    <row r="127" customFormat="false" ht="15.95" hidden="false" customHeight="true" outlineLevel="0" collapsed="false">
      <c r="A127" s="22" t="s">
        <v>626</v>
      </c>
      <c r="B127" s="22" t="str">
        <f aca="false">"MVr"</f>
        <v>MVr</v>
      </c>
      <c r="C127" s="26" t="s">
        <v>29</v>
      </c>
      <c r="D127" s="27" t="n">
        <f aca="false">4-COUNTIF(F127:I127,".")</f>
        <v>2</v>
      </c>
      <c r="E127" s="27" t="str">
        <f aca="false">IF(ISERROR(SEARCH("Z",F127&amp;G127&amp;H127&amp;I127))=0,"X","-")</f>
        <v>-</v>
      </c>
      <c r="F127" s="26" t="s">
        <v>409</v>
      </c>
      <c r="G127" s="26" t="s">
        <v>409</v>
      </c>
      <c r="H127" s="26" t="s">
        <v>28</v>
      </c>
      <c r="I127" s="26" t="s">
        <v>28</v>
      </c>
      <c r="J127" s="27" t="str">
        <f aca="false">IF(OR(ISERROR(SEARCH(MID($J$2,1,1),F127&amp;G127&amp;H127&amp;I127))=0,ISERROR(SEARCH(MID($J$2,2,1),F127&amp;G127&amp;H127&amp;I127))=0),"X","-")</f>
        <v>X</v>
      </c>
      <c r="K127" s="26" t="s">
        <v>453</v>
      </c>
      <c r="L127" s="26" t="s">
        <v>453</v>
      </c>
      <c r="M127" s="26" t="s">
        <v>28</v>
      </c>
      <c r="N127" s="26" t="s">
        <v>28</v>
      </c>
      <c r="O127" s="28" t="str">
        <f aca="false">IF(OR(K127=$O$2,L127=$O$2,M127=$O$2,N127=$O$2),"X","-")</f>
        <v>-</v>
      </c>
      <c r="R127" s="22" t="s">
        <v>635</v>
      </c>
      <c r="S127" s="22" t="s">
        <v>628</v>
      </c>
      <c r="T127" s="22" t="s">
        <v>629</v>
      </c>
      <c r="W127" s="30" t="str">
        <f aca="false">SUBSTITUTE(SUBSTITUTE(IF(AND(F127="%",K127&lt;&gt;"AD",K127&lt;&gt;"MR"),"Error1","Ok")&amp;" "&amp;IF(AND(G127="%",L127&lt;&gt;"AD",L127&lt;&gt;"MR"),"Error2","Ok")&amp;" "&amp;IF(AND(H127="%",M127&lt;&gt;"AD",M127&lt;&gt;"MR"),"Error3","Ok")&amp;" "&amp;IF(AND(I127="%",N127&lt;&gt;"AD",N127&lt;&gt;"MR"),"Error4","Ok"),"Ok Ok Ok Ok","Passed"),"Ok","")</f>
        <v>Passed</v>
      </c>
      <c r="X127" s="28" t="str">
        <f aca="false">IF(W127&lt;&gt;"Passed","--- Error ---",SUBSTITUTE(SUBSTITUTE(SUBSTITUTE(SUBSTITUTE(SUBSTITUTE(SUBSTITUTE(SUBSTITUTE(SUBSTITUTE(SUBSTITUTE(SUBSTITUTE(SUBSTITUTE(SUBSTITUTE(SUBSTITUTE(SUBSTITUTE(SUBSTITUTE(SUBSTITUTE(SUBSTITUTE(SUBSTITUTE($X$1, "&lt;mnemonic&gt;",""""&amp;B127&amp;""""&amp;REPT(" ",5-LEN(B127))), "&lt;argnr&gt;",D127), "&lt;type1&gt;",VLOOKUP(F127,BR:BZ,9,0)), "&lt;type2&gt;",VLOOKUP(G127,BR:BZ,9,0)), "&lt;type3&gt;",VLOOKUP(H127,BR:BZ,9,0)), "&lt;type4&gt;",VLOOKUP(I127,BR:BZ,9,0)), "&lt;mode1&gt;",VLOOKUP(K127, CB:CG,6,0)),"&lt;mode2&gt;",VLOOKUP(L127,CB:CG,6,0)),"&lt;mode3&gt;",VLOOKUP(M127,CB:CG,6,0)),"&lt;mode4&gt;",VLOOKUP(N127,CB:CG,6,0)), "."," "), "&lt;desc&gt;",R127), "&lt;size&gt;",AU127), "&lt;comma&gt;",IF(B128=""," ",",")),"&lt;off1&gt;",IF(AQ127&lt;&gt;"",AQ127,"0"&amp;REPT(" ",5+AQ$1-1))),"&lt;off2&gt;",IF(AR127&lt;&gt;"",AR127,"0"&amp;REPT(" ",5+AR$1-1))),"&lt;off3&gt;",IF(AS127&lt;&gt;"",AS127,"0"&amp;REPT(" ",5+AS$1-1))),"&lt;off4&gt;",IF(AT127&lt;&gt;"",AT127,"0"&amp;REPT(" ",5+AT$1-1))))</f>
        <v>{ "MVr"  ,2, ISIZ_IAA  , {CpuDataType::Undefined,CpuDataType::Undefined,(CpuDataType)0        ,(CpuDataType)0        }, {_AmdAddr,_AmdAddr,_AmdNull,_AmdNull}, {AOFF_I,AOFF_IA,0       ,0        } }, //Move (Reference)</v>
      </c>
      <c r="Y127" s="31" t="s">
        <v>28</v>
      </c>
      <c r="Z127" s="22" t="str">
        <f aca="false">IF(F127&lt;&gt;".",IF(K127="MR","R",VLOOKUP(F127,$BR:$BT,3,0)),"")</f>
        <v>R</v>
      </c>
      <c r="AA127" s="22" t="str">
        <f aca="false">IF(G127&lt;&gt;".",IF(L127="MR","R",VLOOKUP(G127,$BR:$BT,3,0)),"")</f>
        <v>R</v>
      </c>
      <c r="AB127" s="22" t="str">
        <f aca="false">IF(H127&lt;&gt;".",IF(M127="MR","R",VLOOKUP(H127,$BR:$BT,3,0)),"")</f>
        <v/>
      </c>
      <c r="AC127" s="22" t="str">
        <f aca="false">IF(I127&lt;&gt;".",IF(N127="MR","R",VLOOKUP(I127,$BR:$BT,3,0)),"")</f>
        <v/>
      </c>
      <c r="AD127" s="22" t="str">
        <f aca="false">IF(F127&lt;&gt;".",VLOOKUP(K127,$CB:$CC,2,0),"")</f>
        <v>A</v>
      </c>
      <c r="AE127" s="22" t="str">
        <f aca="false">IF(G127&lt;&gt;".",VLOOKUP(L127,$CB:$CC,2,0),"")</f>
        <v>A</v>
      </c>
      <c r="AF127" s="22" t="str">
        <f aca="false">IF(H127&lt;&gt;".",VLOOKUP(M127,$CB:$CC,2,0),"")</f>
        <v/>
      </c>
      <c r="AG127" s="22" t="str">
        <f aca="false">IF(I127&lt;&gt;".",VLOOKUP(N127,$CB:$CC,2,0),"")</f>
        <v/>
      </c>
      <c r="AH127" s="22" t="str">
        <f aca="false">IF(AD127&lt;&gt;"",IF(OR(AD127="A",AD127="I"),"SZA",VLOOKUP(Z127,$BT$3:$BU$16,2,0)),"")</f>
        <v>SZA</v>
      </c>
      <c r="AI127" s="22" t="str">
        <f aca="false">IF(AE127&lt;&gt;"",IF(OR(AE127="A",AE127="I"),"SZA",VLOOKUP(AA127,$BT$3:$BU$16,2,0)),"")</f>
        <v>SZA</v>
      </c>
      <c r="AJ127" s="22" t="str">
        <f aca="false">IF(AF127&lt;&gt;"",IF(OR(AF127="A",AF127="I"),"SZA",VLOOKUP(AB127,$BT$3:$BU$16,2,0)),"")</f>
        <v/>
      </c>
      <c r="AK127" s="22" t="str">
        <f aca="false">IF(AG127&lt;&gt;"",IF(OR(AG127="A",AG127="I"),"SZA",VLOOKUP(AC127,$BT$3:$BU$16,2,0)),"")</f>
        <v/>
      </c>
      <c r="AL127" s="22" t="str">
        <f aca="false">IF(AD127&lt;&gt;"","I","")</f>
        <v>I</v>
      </c>
      <c r="AM127" s="22" t="str">
        <f aca="false">SUBSTITUTE(IF(AE127&lt;&gt;"",AL127&amp;"+"&amp;AH127,""),"+SZ","")</f>
        <v>IA</v>
      </c>
      <c r="AN127" s="22" t="str">
        <f aca="false">SUBSTITUTE(IF(AF127&lt;&gt;"",AM127&amp;"+"&amp;AI127,""),"+SZ","")</f>
        <v/>
      </c>
      <c r="AO127" s="22" t="str">
        <f aca="false">SUBSTITUTE(IF(AG127&lt;&gt;"",AN127&amp;"+"&amp;AJ127,""),"+SZ","")</f>
        <v/>
      </c>
      <c r="AP127" s="22" t="str">
        <f aca="false">SUBSTITUTE("I"&amp;IF(AH127&lt;&gt;"","+"&amp;AH127,"")&amp;IF(AI127&lt;&gt;"","+"&amp;AI127,"")&amp;IF(AJ127&lt;&gt;"","+"&amp;AJ127,"")&amp;IF(AK127&lt;&gt;"","+"&amp;AK127,""),"+SZ","")</f>
        <v>IAA</v>
      </c>
      <c r="AQ127" s="22" t="str">
        <f aca="false">IF(Z127&lt;&gt;"","AOFF_"&amp;AL127&amp;REPT(" ",AQ$1-LEN(AL127)),"")</f>
        <v>AOFF_I</v>
      </c>
      <c r="AR127" s="22" t="str">
        <f aca="false">IF(AA127&lt;&gt;"","AOFF_"&amp;AM127&amp;REPT(" ",AR$1-LEN(AM127)),"")</f>
        <v>AOFF_IA</v>
      </c>
      <c r="AS127" s="22" t="str">
        <f aca="false">IF(AB127&lt;&gt;"","AOFF_"&amp;AN127&amp;REPT(" ",AS$1-LEN(AN127)),"")</f>
        <v/>
      </c>
      <c r="AT127" s="22" t="str">
        <f aca="false">IF(AC127&lt;&gt;"","AOFF_"&amp;AO127&amp;REPT(" ",AT$1-LEN(AO127)),"")</f>
        <v/>
      </c>
      <c r="AU127" s="22" t="str">
        <f aca="false">"ISIZ_"&amp;AP127&amp;REPT(" ",$AU$1-LEN(AP127))</f>
        <v>ISIZ_IAA  </v>
      </c>
      <c r="AV127" s="26" t="n">
        <f aca="false">IF(Z127&lt;&gt;"",6,"")</f>
        <v>6</v>
      </c>
      <c r="AW127" s="26" t="n">
        <f aca="false">IF(AA127&lt;&gt;"",AV127+VLOOKUP(AH127,$BU$2:$BV$17,2,0),"")</f>
        <v>10</v>
      </c>
      <c r="AX127" s="26" t="str">
        <f aca="false">IF(AB127&lt;&gt;"",AW127+VLOOKUP(AI127,$BU$2:$BV$17,2,0),"")</f>
        <v/>
      </c>
      <c r="AY127" s="26" t="str">
        <f aca="false">IF(AC127&lt;&gt;"",AX127+VLOOKUP(AJ127,$BU$2:$BV$17,2,0),"")</f>
        <v/>
      </c>
      <c r="AZ127" s="26" t="n">
        <f aca="false">6+IF(Z127&lt;&gt;"",VLOOKUP(AH127,$BU$2:$BV$17,2,0),0)+IF(AA127&lt;&gt;"",VLOOKUP(AI127,$BU$2:$BV$17,2,0),0)+IF(AB127&lt;&gt;"",VLOOKUP(AJ127,$BU$2:$BV$17,2,0),0)+IF(AC127&lt;&gt;"",VLOOKUP(AK127,$BU$2:$BV$17,2,0),0)</f>
        <v>14</v>
      </c>
      <c r="BA127" s="26" t="n">
        <f aca="false">IF(Z127&lt;&gt;"",10,"")</f>
        <v>10</v>
      </c>
      <c r="BB127" s="26" t="n">
        <f aca="false">IF(AA127&lt;&gt;"",BA127+VLOOKUP(AH127,$BU$2:$BW$17,3,0),"")</f>
        <v>18</v>
      </c>
      <c r="BC127" s="26" t="str">
        <f aca="false">IF(AB127&lt;&gt;"",BB127+VLOOKUP(AI127,$BU$2:$BW$17,3,0),"")</f>
        <v/>
      </c>
      <c r="BD127" s="26" t="str">
        <f aca="false">IF(AC127&lt;&gt;"",BC127+VLOOKUP(AJ127,$BU$2:$BW$17,3,0),"")</f>
        <v/>
      </c>
      <c r="BE127" s="26" t="n">
        <f aca="false">10+IF(Z127&lt;&gt;"",VLOOKUP(AH127,$BU$2:$BW$17,3,0),0)+IF(AA127&lt;&gt;"",VLOOKUP(AI127,$BU$2:$BW$17,3,0),0)+IF(AB127&lt;&gt;"",VLOOKUP(AJ127,$BU$2:$BW$17,3,0),0)+IF(AC127&lt;&gt;"",VLOOKUP(AK127,$BU$2:$BW$17,3,0),0)</f>
        <v>26</v>
      </c>
      <c r="BF127" s="36" t="str">
        <f aca="false">IF(AV127&lt;&gt;"","#define "&amp;AQ127&amp;" "&amp;AV127&amp;"&lt;end&gt; ","")&amp;IF(AW127&lt;&gt;"","#define "&amp;AR127&amp;" "&amp;AW127&amp;"&lt;end&gt; ","")&amp;IF(AX127&lt;&gt;"","#define "&amp;AS127&amp;" "&amp;AX127&amp;"&lt;end&gt; ","")&amp;IF(AY127&lt;&gt;"","#define "&amp;AT127&amp;" "&amp;AY127&amp;"&lt;end&gt; ","")&amp;"#define "&amp;AU127&amp;" "&amp;AZ127&amp;"&lt;end&gt;"</f>
        <v>#define AOFF_I 6&lt;end&gt; #define AOFF_IA 10&lt;end&gt; #define ISIZ_IAA   14&lt;end&gt;</v>
      </c>
      <c r="BG127" s="36" t="str">
        <f aca="false">IF(BA127&lt;&gt;"","#define "&amp;AQ127&amp;" "&amp;BA127&amp;"&lt;end&gt; ","")&amp;IF(BB127&lt;&gt;"","#define "&amp;AR127&amp;" "&amp;BB127&amp;"&lt;end&gt; ","")&amp;IF(BC127&lt;&gt;"","#define "&amp;AS127&amp;" "&amp;BC127&amp;"&lt;end&gt; ","")&amp;IF(BD127&lt;&gt;"","#define "&amp;AT127&amp;" "&amp;BD127&amp;"&lt;end&gt; ","")&amp;"#define "&amp;AU127&amp;" "&amp;BE127&amp;"&lt;end&gt;"</f>
        <v>#define AOFF_I 10&lt;end&gt; #define AOFF_IA 18&lt;end&gt; #define ISIZ_IAA   26&lt;end&gt;</v>
      </c>
      <c r="BH127" s="22" t="str">
        <f aca="false">"INSTDECODE_"&amp;D127&amp;IF(D127&lt;&gt;0,"_"&amp;CONCATENATE(Z127,AA127,AB127,AC127)&amp;"_"&amp;CONCATENATE(AD127,AE127,AF127,AG127),"")</f>
        <v>INSTDECODE_2_RR_AA</v>
      </c>
      <c r="BI127" s="22" t="n">
        <f aca="false">LEN(BH127)</f>
        <v>18</v>
      </c>
      <c r="BJ127" s="22" t="str">
        <f aca="false">IF(Z127&lt;&gt;"","DECODE_"&amp;VLOOKUP(AD127,$CC:$CD,2,0)&amp;"("&amp;BJ$2&amp;","&amp;IF(K127="MR","REF",VLOOKUP(F127,$BR:$BS,2,0))&amp;",Cpu"&amp;PROPER(IF(K127="MR","REF",VLOOKUP(F127,$BR:$BS,2,0)))&amp;","&amp;AQ127&amp;"); ", "")</f>
        <v>DECODE_ADR(1,REF,CpuRef,AOFF_I); </v>
      </c>
      <c r="BK127" s="22" t="str">
        <f aca="false">IF(AA127&lt;&gt;"","DECODE_"&amp;VLOOKUP(AE127,$CC:$CD,2,0)&amp;"("&amp;BK$2&amp;","&amp;IF(L127="MR","REF",VLOOKUP(G127,$BR:$BS,2,0))&amp;",Cpu"&amp;PROPER(IF(L127="MR","REF",VLOOKUP(G127,$BR:$BS,2,0)))&amp;","&amp;AR127&amp;"); ", "")</f>
        <v>DECODE_ADR(2,REF,CpuRef,AOFF_IA); </v>
      </c>
      <c r="BL127" s="22" t="str">
        <f aca="false">IF(AB127&lt;&gt;"","DECODE_"&amp;VLOOKUP(AF127,$CC:$CD,2,0)&amp;"("&amp;BL$2&amp;","&amp;IF(M127="MR","REF",VLOOKUP(H127,$BR:$BS,2,0))&amp;",Cpu"&amp;PROPER(IF(M127="MR","REF",VLOOKUP(H127,$BR:$BS,2,0)))&amp;","&amp;AS127&amp;"); ", "")</f>
        <v/>
      </c>
      <c r="BM127" s="22" t="str">
        <f aca="false">IF(AC127&lt;&gt;"","DECODE_"&amp;VLOOKUP(AG127,$CC:$CD,2,0)&amp;"("&amp;BM$2&amp;","&amp;IF(N127="MR","REF",VLOOKUP(I127,$BR:$BS,2,0))&amp;",Cpu"&amp;PROPER(IF(N127="MR","REF",VLOOKUP(I127,$BR:$BS,2,0)))&amp;","&amp;AT127&amp;"); ", "")</f>
        <v/>
      </c>
      <c r="BN127" s="22" t="str">
        <f aca="false">IF(ISERROR(VLOOKUP(BO127,BO$2:BO126,1,0))=0,"X","")</f>
        <v/>
      </c>
      <c r="BO127" s="22" t="str">
        <f aca="false">SUBSTITUTE("#define "&amp;BH127&amp;REPT(" ",28-LEN(BH127))&amp;BJ127&amp;BK127&amp;BL127&amp;BM127,"%","D")</f>
        <v>#define INSTDECODE_2_RR_AA          DECODE_ADR(1,REF,CpuRef,AOFF_I); DECODE_ADR(2,REF,CpuRef,AOFF_IA); </v>
      </c>
      <c r="BP127" s="22" t="str">
        <f aca="false">"#define "&amp;SUBSTITUTE(BH127,"INSTDECODE_",IF(P127="X","JMP_","")&amp;IF(Q127="X","CONST_","")&amp;"INSTEND_")&amp;IF(Q127="X",REPT(" ",20-LEN(BH127)),IF(P127="X",REPT(" ",22-LEN(BH127)),REPT(" ",26-LEN(BH127))))&amp;" "&amp;IF(P127="X","","IP+="&amp;TRIM(AU127)&amp;"; "&amp;REPT(" ",10-LEN(TRIM(AU127))))&amp;IF(Q127="X","CONST_INST_DISPATCH;","PROG_INST_DISPATCH;")</f>
        <v>#define INSTEND_2_RR_AA         IP+=ISIZ_IAA;   PROG_INST_DISPATCH;</v>
      </c>
      <c r="BQ127" s="22" t="str">
        <f aca="false">""</f>
        <v/>
      </c>
    </row>
    <row r="128" customFormat="false" ht="15.95" hidden="false" customHeight="true" outlineLevel="0" collapsed="false">
      <c r="A128" s="22" t="s">
        <v>636</v>
      </c>
      <c r="B128" s="22" t="str">
        <f aca="false">"LOADb"</f>
        <v>LOADb</v>
      </c>
      <c r="C128" s="26" t="s">
        <v>29</v>
      </c>
      <c r="D128" s="27" t="n">
        <f aca="false">4-COUNTIF(F128:I128,".")</f>
        <v>2</v>
      </c>
      <c r="E128" s="27" t="str">
        <f aca="false">IF(ISERROR(SEARCH("Z",F128&amp;G128&amp;H128&amp;I128))=0,"X","-")</f>
        <v>-</v>
      </c>
      <c r="F128" s="26" t="s">
        <v>456</v>
      </c>
      <c r="G128" s="26" t="s">
        <v>456</v>
      </c>
      <c r="H128" s="26" t="s">
        <v>28</v>
      </c>
      <c r="I128" s="26" t="s">
        <v>28</v>
      </c>
      <c r="J128" s="27" t="str">
        <f aca="false">IF(OR(ISERROR(SEARCH(MID($J$2,1,1),F128&amp;G128&amp;H128&amp;I128))=0,ISERROR(SEARCH(MID($J$2,2,1),F128&amp;G128&amp;H128&amp;I128))=0),"X","-")</f>
        <v>-</v>
      </c>
      <c r="K128" s="26" t="s">
        <v>453</v>
      </c>
      <c r="L128" s="26" t="s">
        <v>410</v>
      </c>
      <c r="M128" s="26" t="s">
        <v>28</v>
      </c>
      <c r="N128" s="26" t="s">
        <v>28</v>
      </c>
      <c r="O128" s="28" t="str">
        <f aca="false">IF(OR(K128=$O$2,L128=$O$2,M128=$O$2,N128=$O$2),"X","-")</f>
        <v>X</v>
      </c>
      <c r="R128" s="22" t="s">
        <v>637</v>
      </c>
      <c r="S128" s="22" t="s">
        <v>628</v>
      </c>
      <c r="T128" s="22" t="s">
        <v>629</v>
      </c>
      <c r="W128" s="30" t="str">
        <f aca="false">SUBSTITUTE(SUBSTITUTE(IF(AND(F128="%",K128&lt;&gt;"AD",K128&lt;&gt;"MR"),"Error1","Ok")&amp;" "&amp;IF(AND(G128="%",L128&lt;&gt;"AD",L128&lt;&gt;"MR"),"Error2","Ok")&amp;" "&amp;IF(AND(H128="%",M128&lt;&gt;"AD",M128&lt;&gt;"MR"),"Error3","Ok")&amp;" "&amp;IF(AND(I128="%",N128&lt;&gt;"AD",N128&lt;&gt;"MR"),"Error4","Ok"),"Ok Ok Ok Ok","Passed"),"Ok","")</f>
        <v>Passed</v>
      </c>
      <c r="X128" s="28" t="str">
        <f aca="false">IF(W128&lt;&gt;"Passed","--- Error ---",SUBSTITUTE(SUBSTITUTE(SUBSTITUTE(SUBSTITUTE(SUBSTITUTE(SUBSTITUTE(SUBSTITUTE(SUBSTITUTE(SUBSTITUTE(SUBSTITUTE(SUBSTITUTE(SUBSTITUTE(SUBSTITUTE(SUBSTITUTE(SUBSTITUTE(SUBSTITUTE(SUBSTITUTE(SUBSTITUTE($X$1, "&lt;mnemonic&gt;",""""&amp;B128&amp;""""&amp;REPT(" ",5-LEN(B128))), "&lt;argnr&gt;",D128), "&lt;type1&gt;",VLOOKUP(F128,BR:BZ,9,0)), "&lt;type2&gt;",VLOOKUP(G128,BR:BZ,9,0)), "&lt;type3&gt;",VLOOKUP(H128,BR:BZ,9,0)), "&lt;type4&gt;",VLOOKUP(I128,BR:BZ,9,0)), "&lt;mode1&gt;",VLOOKUP(K128, CB:CG,6,0)),"&lt;mode2&gt;",VLOOKUP(L128,CB:CG,6,0)),"&lt;mode3&gt;",VLOOKUP(M128,CB:CG,6,0)),"&lt;mode4&gt;",VLOOKUP(N128,CB:CG,6,0)), "."," "), "&lt;desc&gt;",R128), "&lt;size&gt;",AU128), "&lt;comma&gt;",IF(B129=""," ",",")),"&lt;off1&gt;",IF(AQ128&lt;&gt;"",AQ128,"0"&amp;REPT(" ",5+AQ$1-1))),"&lt;off2&gt;",IF(AR128&lt;&gt;"",AR128,"0"&amp;REPT(" ",5+AR$1-1))),"&lt;off3&gt;",IF(AS128&lt;&gt;"",AS128,"0"&amp;REPT(" ",5+AS$1-1))),"&lt;off4&gt;",IF(AT128&lt;&gt;"",AT128,"0"&amp;REPT(" ",5+AT$1-1))))</f>
        <v>{ "LOADb",2, ISIZ_IAB  , {CpuDataType::Boolean  ,CpuDataType::Boolean  ,(CpuDataType)0        ,(CpuDataType)0        }, {_AmdAddr,_AmdLtVl,_AmdNull,_AmdNull}, {AOFF_I,AOFF_IA,0       ,0        } }, //Load (Boolean)</v>
      </c>
      <c r="Y128" s="31" t="s">
        <v>28</v>
      </c>
      <c r="Z128" s="22" t="str">
        <f aca="false">IF(F128&lt;&gt;".",IF(K128="MR","R",VLOOKUP(F128,$BR:$BT,3,0)),"")</f>
        <v>B</v>
      </c>
      <c r="AA128" s="22" t="str">
        <f aca="false">IF(G128&lt;&gt;".",IF(L128="MR","R",VLOOKUP(G128,$BR:$BT,3,0)),"")</f>
        <v>B</v>
      </c>
      <c r="AB128" s="22" t="str">
        <f aca="false">IF(H128&lt;&gt;".",IF(M128="MR","R",VLOOKUP(H128,$BR:$BT,3,0)),"")</f>
        <v/>
      </c>
      <c r="AC128" s="22" t="str">
        <f aca="false">IF(I128&lt;&gt;".",IF(N128="MR","R",VLOOKUP(I128,$BR:$BT,3,0)),"")</f>
        <v/>
      </c>
      <c r="AD128" s="22" t="str">
        <f aca="false">IF(F128&lt;&gt;".",VLOOKUP(K128,$CB:$CC,2,0),"")</f>
        <v>A</v>
      </c>
      <c r="AE128" s="22" t="str">
        <f aca="false">IF(G128&lt;&gt;".",VLOOKUP(L128,$CB:$CC,2,0),"")</f>
        <v>V</v>
      </c>
      <c r="AF128" s="22" t="str">
        <f aca="false">IF(H128&lt;&gt;".",VLOOKUP(M128,$CB:$CC,2,0),"")</f>
        <v/>
      </c>
      <c r="AG128" s="22" t="str">
        <f aca="false">IF(I128&lt;&gt;".",VLOOKUP(N128,$CB:$CC,2,0),"")</f>
        <v/>
      </c>
      <c r="AH128" s="22" t="str">
        <f aca="false">IF(AD128&lt;&gt;"",IF(OR(AD128="A",AD128="I"),"SZA",VLOOKUP(Z128,$BT$3:$BU$16,2,0)),"")</f>
        <v>SZA</v>
      </c>
      <c r="AI128" s="22" t="str">
        <f aca="false">IF(AE128&lt;&gt;"",IF(OR(AE128="A",AE128="I"),"SZA",VLOOKUP(AA128,$BT$3:$BU$16,2,0)),"")</f>
        <v>SZB</v>
      </c>
      <c r="AJ128" s="22" t="str">
        <f aca="false">IF(AF128&lt;&gt;"",IF(OR(AF128="A",AF128="I"),"SZA",VLOOKUP(AB128,$BT$3:$BU$16,2,0)),"")</f>
        <v/>
      </c>
      <c r="AK128" s="22" t="str">
        <f aca="false">IF(AG128&lt;&gt;"",IF(OR(AG128="A",AG128="I"),"SZA",VLOOKUP(AC128,$BT$3:$BU$16,2,0)),"")</f>
        <v/>
      </c>
      <c r="AL128" s="22" t="str">
        <f aca="false">IF(AD128&lt;&gt;"","I","")</f>
        <v>I</v>
      </c>
      <c r="AM128" s="22" t="str">
        <f aca="false">SUBSTITUTE(IF(AE128&lt;&gt;"",AL128&amp;"+"&amp;AH128,""),"+SZ","")</f>
        <v>IA</v>
      </c>
      <c r="AN128" s="22" t="str">
        <f aca="false">SUBSTITUTE(IF(AF128&lt;&gt;"",AM128&amp;"+"&amp;AI128,""),"+SZ","")</f>
        <v/>
      </c>
      <c r="AO128" s="22" t="str">
        <f aca="false">SUBSTITUTE(IF(AG128&lt;&gt;"",AN128&amp;"+"&amp;AJ128,""),"+SZ","")</f>
        <v/>
      </c>
      <c r="AP128" s="22" t="str">
        <f aca="false">SUBSTITUTE("I"&amp;IF(AH128&lt;&gt;"","+"&amp;AH128,"")&amp;IF(AI128&lt;&gt;"","+"&amp;AI128,"")&amp;IF(AJ128&lt;&gt;"","+"&amp;AJ128,"")&amp;IF(AK128&lt;&gt;"","+"&amp;AK128,""),"+SZ","")</f>
        <v>IAB</v>
      </c>
      <c r="AQ128" s="22" t="str">
        <f aca="false">IF(Z128&lt;&gt;"","AOFF_"&amp;AL128&amp;REPT(" ",AQ$1-LEN(AL128)),"")</f>
        <v>AOFF_I</v>
      </c>
      <c r="AR128" s="22" t="str">
        <f aca="false">IF(AA128&lt;&gt;"","AOFF_"&amp;AM128&amp;REPT(" ",AR$1-LEN(AM128)),"")</f>
        <v>AOFF_IA</v>
      </c>
      <c r="AS128" s="22" t="str">
        <f aca="false">IF(AB128&lt;&gt;"","AOFF_"&amp;AN128&amp;REPT(" ",AS$1-LEN(AN128)),"")</f>
        <v/>
      </c>
      <c r="AT128" s="22" t="str">
        <f aca="false">IF(AC128&lt;&gt;"","AOFF_"&amp;AO128&amp;REPT(" ",AT$1-LEN(AO128)),"")</f>
        <v/>
      </c>
      <c r="AU128" s="22" t="str">
        <f aca="false">"ISIZ_"&amp;AP128&amp;REPT(" ",$AU$1-LEN(AP128))</f>
        <v>ISIZ_IAB  </v>
      </c>
      <c r="AV128" s="26" t="n">
        <f aca="false">IF(Z128&lt;&gt;"",6,"")</f>
        <v>6</v>
      </c>
      <c r="AW128" s="26" t="n">
        <f aca="false">IF(AA128&lt;&gt;"",AV128+VLOOKUP(AH128,$BU$2:$BV$17,2,0),"")</f>
        <v>10</v>
      </c>
      <c r="AX128" s="26" t="str">
        <f aca="false">IF(AB128&lt;&gt;"",AW128+VLOOKUP(AI128,$BU$2:$BV$17,2,0),"")</f>
        <v/>
      </c>
      <c r="AY128" s="26" t="str">
        <f aca="false">IF(AC128&lt;&gt;"",AX128+VLOOKUP(AJ128,$BU$2:$BV$17,2,0),"")</f>
        <v/>
      </c>
      <c r="AZ128" s="26" t="n">
        <f aca="false">6+IF(Z128&lt;&gt;"",VLOOKUP(AH128,$BU$2:$BV$17,2,0),0)+IF(AA128&lt;&gt;"",VLOOKUP(AI128,$BU$2:$BV$17,2,0),0)+IF(AB128&lt;&gt;"",VLOOKUP(AJ128,$BU$2:$BV$17,2,0),0)+IF(AC128&lt;&gt;"",VLOOKUP(AK128,$BU$2:$BV$17,2,0),0)</f>
        <v>11</v>
      </c>
      <c r="BA128" s="26" t="n">
        <f aca="false">IF(Z128&lt;&gt;"",10,"")</f>
        <v>10</v>
      </c>
      <c r="BB128" s="26" t="n">
        <f aca="false">IF(AA128&lt;&gt;"",BA128+VLOOKUP(AH128,$BU$2:$BW$17,3,0),"")</f>
        <v>18</v>
      </c>
      <c r="BC128" s="26" t="str">
        <f aca="false">IF(AB128&lt;&gt;"",BB128+VLOOKUP(AI128,$BU$2:$BW$17,3,0),"")</f>
        <v/>
      </c>
      <c r="BD128" s="26" t="str">
        <f aca="false">IF(AC128&lt;&gt;"",BC128+VLOOKUP(AJ128,$BU$2:$BW$17,3,0),"")</f>
        <v/>
      </c>
      <c r="BE128" s="26" t="n">
        <f aca="false">10+IF(Z128&lt;&gt;"",VLOOKUP(AH128,$BU$2:$BW$17,3,0),0)+IF(AA128&lt;&gt;"",VLOOKUP(AI128,$BU$2:$BW$17,3,0),0)+IF(AB128&lt;&gt;"",VLOOKUP(AJ128,$BU$2:$BW$17,3,0),0)+IF(AC128&lt;&gt;"",VLOOKUP(AK128,$BU$2:$BW$17,3,0),0)</f>
        <v>19</v>
      </c>
      <c r="BF128" s="36" t="str">
        <f aca="false">IF(AV128&lt;&gt;"","#define "&amp;AQ128&amp;" "&amp;AV128&amp;"&lt;end&gt; ","")&amp;IF(AW128&lt;&gt;"","#define "&amp;AR128&amp;" "&amp;AW128&amp;"&lt;end&gt; ","")&amp;IF(AX128&lt;&gt;"","#define "&amp;AS128&amp;" "&amp;AX128&amp;"&lt;end&gt; ","")&amp;IF(AY128&lt;&gt;"","#define "&amp;AT128&amp;" "&amp;AY128&amp;"&lt;end&gt; ","")&amp;"#define "&amp;AU128&amp;" "&amp;AZ128&amp;"&lt;end&gt;"</f>
        <v>#define AOFF_I 6&lt;end&gt; #define AOFF_IA 10&lt;end&gt; #define ISIZ_IAB   11&lt;end&gt;</v>
      </c>
      <c r="BG128" s="36" t="str">
        <f aca="false">IF(BA128&lt;&gt;"","#define "&amp;AQ128&amp;" "&amp;BA128&amp;"&lt;end&gt; ","")&amp;IF(BB128&lt;&gt;"","#define "&amp;AR128&amp;" "&amp;BB128&amp;"&lt;end&gt; ","")&amp;IF(BC128&lt;&gt;"","#define "&amp;AS128&amp;" "&amp;BC128&amp;"&lt;end&gt; ","")&amp;IF(BD128&lt;&gt;"","#define "&amp;AT128&amp;" "&amp;BD128&amp;"&lt;end&gt; ","")&amp;"#define "&amp;AU128&amp;" "&amp;BE128&amp;"&lt;end&gt;"</f>
        <v>#define AOFF_I 10&lt;end&gt; #define AOFF_IA 18&lt;end&gt; #define ISIZ_IAB   19&lt;end&gt;</v>
      </c>
      <c r="BH128" s="22" t="str">
        <f aca="false">"INSTDECODE_"&amp;D128&amp;IF(D128&lt;&gt;0,"_"&amp;CONCATENATE(Z128,AA128,AB128,AC128)&amp;"_"&amp;CONCATENATE(AD128,AE128,AF128,AG128),"")</f>
        <v>INSTDECODE_2_BB_AV</v>
      </c>
      <c r="BI128" s="22" t="n">
        <f aca="false">LEN(BH128)</f>
        <v>18</v>
      </c>
      <c r="BJ128" s="22" t="str">
        <f aca="false">IF(Z128&lt;&gt;"","DECODE_"&amp;VLOOKUP(AD128,$CC:$CD,2,0)&amp;"("&amp;BJ$2&amp;","&amp;IF(K128="MR","REF",VLOOKUP(F128,$BR:$BS,2,0))&amp;",Cpu"&amp;PROPER(IF(K128="MR","REF",VLOOKUP(F128,$BR:$BS,2,0)))&amp;","&amp;AQ128&amp;"); ", "")</f>
        <v>DECODE_ADR(1,BOL,CpuBol,AOFF_I); </v>
      </c>
      <c r="BK128" s="22" t="str">
        <f aca="false">IF(AA128&lt;&gt;"","DECODE_"&amp;VLOOKUP(AE128,$CC:$CD,2,0)&amp;"("&amp;BK$2&amp;","&amp;IF(L128="MR","REF",VLOOKUP(G128,$BR:$BS,2,0))&amp;",Cpu"&amp;PROPER(IF(L128="MR","REF",VLOOKUP(G128,$BR:$BS,2,0)))&amp;","&amp;AR128&amp;"); ", "")</f>
        <v>DECODE_LIT(2,BOL,CpuBol,AOFF_IA); </v>
      </c>
      <c r="BL128" s="22" t="str">
        <f aca="false">IF(AB128&lt;&gt;"","DECODE_"&amp;VLOOKUP(AF128,$CC:$CD,2,0)&amp;"("&amp;BL$2&amp;","&amp;IF(M128="MR","REF",VLOOKUP(H128,$BR:$BS,2,0))&amp;",Cpu"&amp;PROPER(IF(M128="MR","REF",VLOOKUP(H128,$BR:$BS,2,0)))&amp;","&amp;AS128&amp;"); ", "")</f>
        <v/>
      </c>
      <c r="BM128" s="22" t="str">
        <f aca="false">IF(AC128&lt;&gt;"","DECODE_"&amp;VLOOKUP(AG128,$CC:$CD,2,0)&amp;"("&amp;BM$2&amp;","&amp;IF(N128="MR","REF",VLOOKUP(I128,$BR:$BS,2,0))&amp;",Cpu"&amp;PROPER(IF(N128="MR","REF",VLOOKUP(I128,$BR:$BS,2,0)))&amp;","&amp;AT128&amp;"); ", "")</f>
        <v/>
      </c>
      <c r="BN128" s="22" t="str">
        <f aca="false">IF(ISERROR(VLOOKUP(BO128,BO$2:BO127,1,0))=0,"X","")</f>
        <v/>
      </c>
      <c r="BO128" s="22" t="str">
        <f aca="false">SUBSTITUTE("#define "&amp;BH128&amp;REPT(" ",28-LEN(BH128))&amp;BJ128&amp;BK128&amp;BL128&amp;BM128,"%","D")</f>
        <v>#define INSTDECODE_2_BB_AV          DECODE_ADR(1,BOL,CpuBol,AOFF_I); DECODE_LIT(2,BOL,CpuBol,AOFF_IA); </v>
      </c>
      <c r="BP128" s="22" t="str">
        <f aca="false">"#define "&amp;SUBSTITUTE(BH128,"INSTDECODE_",IF(P128="X","JMP_","")&amp;IF(Q128="X","CONST_","")&amp;"INSTEND_")&amp;IF(Q128="X",REPT(" ",20-LEN(BH128)),IF(P128="X",REPT(" ",22-LEN(BH128)),REPT(" ",26-LEN(BH128))))&amp;" "&amp;IF(P128="X","","IP+="&amp;TRIM(AU128)&amp;"; "&amp;REPT(" ",10-LEN(TRIM(AU128))))&amp;IF(Q128="X","CONST_INST_DISPATCH;","PROG_INST_DISPATCH;")</f>
        <v>#define INSTEND_2_BB_AV         IP+=ISIZ_IAB;   PROG_INST_DISPATCH;</v>
      </c>
      <c r="BQ128" s="22" t="str">
        <f aca="false">""</f>
        <v/>
      </c>
    </row>
    <row r="129" customFormat="false" ht="15.95" hidden="false" customHeight="true" outlineLevel="0" collapsed="false">
      <c r="A129" s="22" t="s">
        <v>636</v>
      </c>
      <c r="B129" s="22" t="str">
        <f aca="false">"LOADc"</f>
        <v>LOADc</v>
      </c>
      <c r="C129" s="26" t="s">
        <v>29</v>
      </c>
      <c r="D129" s="27" t="n">
        <f aca="false">4-COUNTIF(F129:I129,".")</f>
        <v>2</v>
      </c>
      <c r="E129" s="27" t="str">
        <f aca="false">IF(ISERROR(SEARCH("Z",F129&amp;G129&amp;H129&amp;I129))=0,"X","-")</f>
        <v>-</v>
      </c>
      <c r="F129" s="26" t="s">
        <v>452</v>
      </c>
      <c r="G129" s="26" t="s">
        <v>452</v>
      </c>
      <c r="H129" s="26" t="s">
        <v>28</v>
      </c>
      <c r="I129" s="26" t="s">
        <v>28</v>
      </c>
      <c r="J129" s="27" t="str">
        <f aca="false">IF(OR(ISERROR(SEARCH(MID($J$2,1,1),F129&amp;G129&amp;H129&amp;I129))=0,ISERROR(SEARCH(MID($J$2,2,1),F129&amp;G129&amp;H129&amp;I129))=0),"X","-")</f>
        <v>-</v>
      </c>
      <c r="K129" s="26" t="s">
        <v>453</v>
      </c>
      <c r="L129" s="26" t="s">
        <v>410</v>
      </c>
      <c r="M129" s="26" t="s">
        <v>28</v>
      </c>
      <c r="N129" s="26" t="s">
        <v>28</v>
      </c>
      <c r="O129" s="28" t="str">
        <f aca="false">IF(OR(K129=$O$2,L129=$O$2,M129=$O$2,N129=$O$2),"X","-")</f>
        <v>X</v>
      </c>
      <c r="R129" s="22" t="s">
        <v>638</v>
      </c>
      <c r="S129" s="22" t="s">
        <v>628</v>
      </c>
      <c r="T129" s="22" t="s">
        <v>629</v>
      </c>
      <c r="W129" s="30" t="str">
        <f aca="false">SUBSTITUTE(SUBSTITUTE(IF(AND(F129="%",K129&lt;&gt;"AD",K129&lt;&gt;"MR"),"Error1","Ok")&amp;" "&amp;IF(AND(G129="%",L129&lt;&gt;"AD",L129&lt;&gt;"MR"),"Error2","Ok")&amp;" "&amp;IF(AND(H129="%",M129&lt;&gt;"AD",M129&lt;&gt;"MR"),"Error3","Ok")&amp;" "&amp;IF(AND(I129="%",N129&lt;&gt;"AD",N129&lt;&gt;"MR"),"Error4","Ok"),"Ok Ok Ok Ok","Passed"),"Ok","")</f>
        <v>Passed</v>
      </c>
      <c r="X129" s="28" t="str">
        <f aca="false">IF(W129&lt;&gt;"Passed","--- Error ---",SUBSTITUTE(SUBSTITUTE(SUBSTITUTE(SUBSTITUTE(SUBSTITUTE(SUBSTITUTE(SUBSTITUTE(SUBSTITUTE(SUBSTITUTE(SUBSTITUTE(SUBSTITUTE(SUBSTITUTE(SUBSTITUTE(SUBSTITUTE(SUBSTITUTE(SUBSTITUTE(SUBSTITUTE(SUBSTITUTE($X$1, "&lt;mnemonic&gt;",""""&amp;B129&amp;""""&amp;REPT(" ",5-LEN(B129))), "&lt;argnr&gt;",D129), "&lt;type1&gt;",VLOOKUP(F129,BR:BZ,9,0)), "&lt;type2&gt;",VLOOKUP(G129,BR:BZ,9,0)), "&lt;type3&gt;",VLOOKUP(H129,BR:BZ,9,0)), "&lt;type4&gt;",VLOOKUP(I129,BR:BZ,9,0)), "&lt;mode1&gt;",VLOOKUP(K129, CB:CG,6,0)),"&lt;mode2&gt;",VLOOKUP(L129,CB:CG,6,0)),"&lt;mode3&gt;",VLOOKUP(M129,CB:CG,6,0)),"&lt;mode4&gt;",VLOOKUP(N129,CB:CG,6,0)), "."," "), "&lt;desc&gt;",R129), "&lt;size&gt;",AU129), "&lt;comma&gt;",IF(B130=""," ",",")),"&lt;off1&gt;",IF(AQ129&lt;&gt;"",AQ129,"0"&amp;REPT(" ",5+AQ$1-1))),"&lt;off2&gt;",IF(AR129&lt;&gt;"",AR129,"0"&amp;REPT(" ",5+AR$1-1))),"&lt;off3&gt;",IF(AS129&lt;&gt;"",AS129,"0"&amp;REPT(" ",5+AS$1-1))),"&lt;off4&gt;",IF(AT129&lt;&gt;"",AT129,"0"&amp;REPT(" ",5+AT$1-1))))</f>
        <v>{ "LOADc",2, ISIZ_IAC  , {CpuDataType::Char     ,CpuDataType::Char     ,(CpuDataType)0        ,(CpuDataType)0        }, {_AmdAddr,_AmdLtVl,_AmdNull,_AmdNull}, {AOFF_I,AOFF_IA,0       ,0        } }, //Load (Char)</v>
      </c>
      <c r="Y129" s="31" t="s">
        <v>28</v>
      </c>
      <c r="Z129" s="22" t="str">
        <f aca="false">IF(F129&lt;&gt;".",IF(K129="MR","R",VLOOKUP(F129,$BR:$BT,3,0)),"")</f>
        <v>C</v>
      </c>
      <c r="AA129" s="22" t="str">
        <f aca="false">IF(G129&lt;&gt;".",IF(L129="MR","R",VLOOKUP(G129,$BR:$BT,3,0)),"")</f>
        <v>C</v>
      </c>
      <c r="AB129" s="22" t="str">
        <f aca="false">IF(H129&lt;&gt;".",IF(M129="MR","R",VLOOKUP(H129,$BR:$BT,3,0)),"")</f>
        <v/>
      </c>
      <c r="AC129" s="22" t="str">
        <f aca="false">IF(I129&lt;&gt;".",IF(N129="MR","R",VLOOKUP(I129,$BR:$BT,3,0)),"")</f>
        <v/>
      </c>
      <c r="AD129" s="22" t="str">
        <f aca="false">IF(F129&lt;&gt;".",VLOOKUP(K129,$CB:$CC,2,0),"")</f>
        <v>A</v>
      </c>
      <c r="AE129" s="22" t="str">
        <f aca="false">IF(G129&lt;&gt;".",VLOOKUP(L129,$CB:$CC,2,0),"")</f>
        <v>V</v>
      </c>
      <c r="AF129" s="22" t="str">
        <f aca="false">IF(H129&lt;&gt;".",VLOOKUP(M129,$CB:$CC,2,0),"")</f>
        <v/>
      </c>
      <c r="AG129" s="22" t="str">
        <f aca="false">IF(I129&lt;&gt;".",VLOOKUP(N129,$CB:$CC,2,0),"")</f>
        <v/>
      </c>
      <c r="AH129" s="22" t="str">
        <f aca="false">IF(AD129&lt;&gt;"",IF(OR(AD129="A",AD129="I"),"SZA",VLOOKUP(Z129,$BT$3:$BU$16,2,0)),"")</f>
        <v>SZA</v>
      </c>
      <c r="AI129" s="22" t="str">
        <f aca="false">IF(AE129&lt;&gt;"",IF(OR(AE129="A",AE129="I"),"SZA",VLOOKUP(AA129,$BT$3:$BU$16,2,0)),"")</f>
        <v>SZC</v>
      </c>
      <c r="AJ129" s="22" t="str">
        <f aca="false">IF(AF129&lt;&gt;"",IF(OR(AF129="A",AF129="I"),"SZA",VLOOKUP(AB129,$BT$3:$BU$16,2,0)),"")</f>
        <v/>
      </c>
      <c r="AK129" s="22" t="str">
        <f aca="false">IF(AG129&lt;&gt;"",IF(OR(AG129="A",AG129="I"),"SZA",VLOOKUP(AC129,$BT$3:$BU$16,2,0)),"")</f>
        <v/>
      </c>
      <c r="AL129" s="22" t="str">
        <f aca="false">IF(AD129&lt;&gt;"","I","")</f>
        <v>I</v>
      </c>
      <c r="AM129" s="22" t="str">
        <f aca="false">SUBSTITUTE(IF(AE129&lt;&gt;"",AL129&amp;"+"&amp;AH129,""),"+SZ","")</f>
        <v>IA</v>
      </c>
      <c r="AN129" s="22" t="str">
        <f aca="false">SUBSTITUTE(IF(AF129&lt;&gt;"",AM129&amp;"+"&amp;AI129,""),"+SZ","")</f>
        <v/>
      </c>
      <c r="AO129" s="22" t="str">
        <f aca="false">SUBSTITUTE(IF(AG129&lt;&gt;"",AN129&amp;"+"&amp;AJ129,""),"+SZ","")</f>
        <v/>
      </c>
      <c r="AP129" s="22" t="str">
        <f aca="false">SUBSTITUTE("I"&amp;IF(AH129&lt;&gt;"","+"&amp;AH129,"")&amp;IF(AI129&lt;&gt;"","+"&amp;AI129,"")&amp;IF(AJ129&lt;&gt;"","+"&amp;AJ129,"")&amp;IF(AK129&lt;&gt;"","+"&amp;AK129,""),"+SZ","")</f>
        <v>IAC</v>
      </c>
      <c r="AQ129" s="22" t="str">
        <f aca="false">IF(Z129&lt;&gt;"","AOFF_"&amp;AL129&amp;REPT(" ",AQ$1-LEN(AL129)),"")</f>
        <v>AOFF_I</v>
      </c>
      <c r="AR129" s="22" t="str">
        <f aca="false">IF(AA129&lt;&gt;"","AOFF_"&amp;AM129&amp;REPT(" ",AR$1-LEN(AM129)),"")</f>
        <v>AOFF_IA</v>
      </c>
      <c r="AS129" s="22" t="str">
        <f aca="false">IF(AB129&lt;&gt;"","AOFF_"&amp;AN129&amp;REPT(" ",AS$1-LEN(AN129)),"")</f>
        <v/>
      </c>
      <c r="AT129" s="22" t="str">
        <f aca="false">IF(AC129&lt;&gt;"","AOFF_"&amp;AO129&amp;REPT(" ",AT$1-LEN(AO129)),"")</f>
        <v/>
      </c>
      <c r="AU129" s="22" t="str">
        <f aca="false">"ISIZ_"&amp;AP129&amp;REPT(" ",$AU$1-LEN(AP129))</f>
        <v>ISIZ_IAC  </v>
      </c>
      <c r="AV129" s="26" t="n">
        <f aca="false">IF(Z129&lt;&gt;"",6,"")</f>
        <v>6</v>
      </c>
      <c r="AW129" s="26" t="n">
        <f aca="false">IF(AA129&lt;&gt;"",AV129+VLOOKUP(AH129,$BU$2:$BV$17,2,0),"")</f>
        <v>10</v>
      </c>
      <c r="AX129" s="26" t="str">
        <f aca="false">IF(AB129&lt;&gt;"",AW129+VLOOKUP(AI129,$BU$2:$BV$17,2,0),"")</f>
        <v/>
      </c>
      <c r="AY129" s="26" t="str">
        <f aca="false">IF(AC129&lt;&gt;"",AX129+VLOOKUP(AJ129,$BU$2:$BV$17,2,0),"")</f>
        <v/>
      </c>
      <c r="AZ129" s="26" t="n">
        <f aca="false">6+IF(Z129&lt;&gt;"",VLOOKUP(AH129,$BU$2:$BV$17,2,0),0)+IF(AA129&lt;&gt;"",VLOOKUP(AI129,$BU$2:$BV$17,2,0),0)+IF(AB129&lt;&gt;"",VLOOKUP(AJ129,$BU$2:$BV$17,2,0),0)+IF(AC129&lt;&gt;"",VLOOKUP(AK129,$BU$2:$BV$17,2,0),0)</f>
        <v>11</v>
      </c>
      <c r="BA129" s="26" t="n">
        <f aca="false">IF(Z129&lt;&gt;"",10,"")</f>
        <v>10</v>
      </c>
      <c r="BB129" s="26" t="n">
        <f aca="false">IF(AA129&lt;&gt;"",BA129+VLOOKUP(AH129,$BU$2:$BW$17,3,0),"")</f>
        <v>18</v>
      </c>
      <c r="BC129" s="26" t="str">
        <f aca="false">IF(AB129&lt;&gt;"",BB129+VLOOKUP(AI129,$BU$2:$BW$17,3,0),"")</f>
        <v/>
      </c>
      <c r="BD129" s="26" t="str">
        <f aca="false">IF(AC129&lt;&gt;"",BC129+VLOOKUP(AJ129,$BU$2:$BW$17,3,0),"")</f>
        <v/>
      </c>
      <c r="BE129" s="26" t="n">
        <f aca="false">10+IF(Z129&lt;&gt;"",VLOOKUP(AH129,$BU$2:$BW$17,3,0),0)+IF(AA129&lt;&gt;"",VLOOKUP(AI129,$BU$2:$BW$17,3,0),0)+IF(AB129&lt;&gt;"",VLOOKUP(AJ129,$BU$2:$BW$17,3,0),0)+IF(AC129&lt;&gt;"",VLOOKUP(AK129,$BU$2:$BW$17,3,0),0)</f>
        <v>19</v>
      </c>
      <c r="BF129" s="36" t="str">
        <f aca="false">IF(AV129&lt;&gt;"","#define "&amp;AQ129&amp;" "&amp;AV129&amp;"&lt;end&gt; ","")&amp;IF(AW129&lt;&gt;"","#define "&amp;AR129&amp;" "&amp;AW129&amp;"&lt;end&gt; ","")&amp;IF(AX129&lt;&gt;"","#define "&amp;AS129&amp;" "&amp;AX129&amp;"&lt;end&gt; ","")&amp;IF(AY129&lt;&gt;"","#define "&amp;AT129&amp;" "&amp;AY129&amp;"&lt;end&gt; ","")&amp;"#define "&amp;AU129&amp;" "&amp;AZ129&amp;"&lt;end&gt;"</f>
        <v>#define AOFF_I 6&lt;end&gt; #define AOFF_IA 10&lt;end&gt; #define ISIZ_IAC   11&lt;end&gt;</v>
      </c>
      <c r="BG129" s="36" t="str">
        <f aca="false">IF(BA129&lt;&gt;"","#define "&amp;AQ129&amp;" "&amp;BA129&amp;"&lt;end&gt; ","")&amp;IF(BB129&lt;&gt;"","#define "&amp;AR129&amp;" "&amp;BB129&amp;"&lt;end&gt; ","")&amp;IF(BC129&lt;&gt;"","#define "&amp;AS129&amp;" "&amp;BC129&amp;"&lt;end&gt; ","")&amp;IF(BD129&lt;&gt;"","#define "&amp;AT129&amp;" "&amp;BD129&amp;"&lt;end&gt; ","")&amp;"#define "&amp;AU129&amp;" "&amp;BE129&amp;"&lt;end&gt;"</f>
        <v>#define AOFF_I 10&lt;end&gt; #define AOFF_IA 18&lt;end&gt; #define ISIZ_IAC   19&lt;end&gt;</v>
      </c>
      <c r="BH129" s="22" t="str">
        <f aca="false">"INSTDECODE_"&amp;D129&amp;IF(D129&lt;&gt;0,"_"&amp;CONCATENATE(Z129,AA129,AB129,AC129)&amp;"_"&amp;CONCATENATE(AD129,AE129,AF129,AG129),"")</f>
        <v>INSTDECODE_2_CC_AV</v>
      </c>
      <c r="BI129" s="22" t="n">
        <f aca="false">LEN(BH129)</f>
        <v>18</v>
      </c>
      <c r="BJ129" s="22" t="str">
        <f aca="false">IF(Z129&lt;&gt;"","DECODE_"&amp;VLOOKUP(AD129,$CC:$CD,2,0)&amp;"("&amp;BJ$2&amp;","&amp;IF(K129="MR","REF",VLOOKUP(F129,$BR:$BS,2,0))&amp;",Cpu"&amp;PROPER(IF(K129="MR","REF",VLOOKUP(F129,$BR:$BS,2,0)))&amp;","&amp;AQ129&amp;"); ", "")</f>
        <v>DECODE_ADR(1,CHR,CpuChr,AOFF_I); </v>
      </c>
      <c r="BK129" s="22" t="str">
        <f aca="false">IF(AA129&lt;&gt;"","DECODE_"&amp;VLOOKUP(AE129,$CC:$CD,2,0)&amp;"("&amp;BK$2&amp;","&amp;IF(L129="MR","REF",VLOOKUP(G129,$BR:$BS,2,0))&amp;",Cpu"&amp;PROPER(IF(L129="MR","REF",VLOOKUP(G129,$BR:$BS,2,0)))&amp;","&amp;AR129&amp;"); ", "")</f>
        <v>DECODE_LIT(2,CHR,CpuChr,AOFF_IA); </v>
      </c>
      <c r="BL129" s="22" t="str">
        <f aca="false">IF(AB129&lt;&gt;"","DECODE_"&amp;VLOOKUP(AF129,$CC:$CD,2,0)&amp;"("&amp;BL$2&amp;","&amp;IF(M129="MR","REF",VLOOKUP(H129,$BR:$BS,2,0))&amp;",Cpu"&amp;PROPER(IF(M129="MR","REF",VLOOKUP(H129,$BR:$BS,2,0)))&amp;","&amp;AS129&amp;"); ", "")</f>
        <v/>
      </c>
      <c r="BM129" s="22" t="str">
        <f aca="false">IF(AC129&lt;&gt;"","DECODE_"&amp;VLOOKUP(AG129,$CC:$CD,2,0)&amp;"("&amp;BM$2&amp;","&amp;IF(N129="MR","REF",VLOOKUP(I129,$BR:$BS,2,0))&amp;",Cpu"&amp;PROPER(IF(N129="MR","REF",VLOOKUP(I129,$BR:$BS,2,0)))&amp;","&amp;AT129&amp;"); ", "")</f>
        <v/>
      </c>
      <c r="BN129" s="22" t="str">
        <f aca="false">IF(ISERROR(VLOOKUP(BO129,BO$2:BO128,1,0))=0,"X","")</f>
        <v/>
      </c>
      <c r="BO129" s="22" t="str">
        <f aca="false">SUBSTITUTE("#define "&amp;BH129&amp;REPT(" ",28-LEN(BH129))&amp;BJ129&amp;BK129&amp;BL129&amp;BM129,"%","D")</f>
        <v>#define INSTDECODE_2_CC_AV          DECODE_ADR(1,CHR,CpuChr,AOFF_I); DECODE_LIT(2,CHR,CpuChr,AOFF_IA); </v>
      </c>
      <c r="BP129" s="22" t="str">
        <f aca="false">"#define "&amp;SUBSTITUTE(BH129,"INSTDECODE_",IF(P129="X","JMP_","")&amp;IF(Q129="X","CONST_","")&amp;"INSTEND_")&amp;IF(Q129="X",REPT(" ",20-LEN(BH129)),IF(P129="X",REPT(" ",22-LEN(BH129)),REPT(" ",26-LEN(BH129))))&amp;" "&amp;IF(P129="X","","IP+="&amp;TRIM(AU129)&amp;"; "&amp;REPT(" ",10-LEN(TRIM(AU129))))&amp;IF(Q129="X","CONST_INST_DISPATCH;","PROG_INST_DISPATCH;")</f>
        <v>#define INSTEND_2_CC_AV         IP+=ISIZ_IAC;   PROG_INST_DISPATCH;</v>
      </c>
      <c r="BQ129" s="22" t="str">
        <f aca="false">""</f>
        <v/>
      </c>
    </row>
    <row r="130" customFormat="false" ht="15.95" hidden="false" customHeight="true" outlineLevel="0" collapsed="false">
      <c r="A130" s="22" t="s">
        <v>636</v>
      </c>
      <c r="B130" s="22" t="str">
        <f aca="false">"LOADw"</f>
        <v>LOADw</v>
      </c>
      <c r="C130" s="26" t="s">
        <v>29</v>
      </c>
      <c r="D130" s="27" t="n">
        <f aca="false">4-COUNTIF(F130:I130,".")</f>
        <v>2</v>
      </c>
      <c r="E130" s="27" t="str">
        <f aca="false">IF(ISERROR(SEARCH("Z",F130&amp;G130&amp;H130&amp;I130))=0,"X","-")</f>
        <v>-</v>
      </c>
      <c r="F130" s="26" t="s">
        <v>463</v>
      </c>
      <c r="G130" s="26" t="s">
        <v>463</v>
      </c>
      <c r="H130" s="26" t="s">
        <v>28</v>
      </c>
      <c r="I130" s="26" t="s">
        <v>28</v>
      </c>
      <c r="J130" s="27" t="str">
        <f aca="false">IF(OR(ISERROR(SEARCH(MID($J$2,1,1),F130&amp;G130&amp;H130&amp;I130))=0,ISERROR(SEARCH(MID($J$2,2,1),F130&amp;G130&amp;H130&amp;I130))=0),"X","-")</f>
        <v>-</v>
      </c>
      <c r="K130" s="26" t="s">
        <v>453</v>
      </c>
      <c r="L130" s="26" t="s">
        <v>410</v>
      </c>
      <c r="M130" s="26" t="s">
        <v>28</v>
      </c>
      <c r="N130" s="26" t="s">
        <v>28</v>
      </c>
      <c r="O130" s="28" t="str">
        <f aca="false">IF(OR(K130=$O$2,L130=$O$2,M130=$O$2,N130=$O$2),"X","-")</f>
        <v>X</v>
      </c>
      <c r="R130" s="22" t="s">
        <v>639</v>
      </c>
      <c r="S130" s="22" t="s">
        <v>628</v>
      </c>
      <c r="T130" s="22" t="s">
        <v>629</v>
      </c>
      <c r="W130" s="30" t="str">
        <f aca="false">SUBSTITUTE(SUBSTITUTE(IF(AND(F130="%",K130&lt;&gt;"AD",K130&lt;&gt;"MR"),"Error1","Ok")&amp;" "&amp;IF(AND(G130="%",L130&lt;&gt;"AD",L130&lt;&gt;"MR"),"Error2","Ok")&amp;" "&amp;IF(AND(H130="%",M130&lt;&gt;"AD",M130&lt;&gt;"MR"),"Error3","Ok")&amp;" "&amp;IF(AND(I130="%",N130&lt;&gt;"AD",N130&lt;&gt;"MR"),"Error4","Ok"),"Ok Ok Ok Ok","Passed"),"Ok","")</f>
        <v>Passed</v>
      </c>
      <c r="X130" s="28" t="str">
        <f aca="false">IF(W130&lt;&gt;"Passed","--- Error ---",SUBSTITUTE(SUBSTITUTE(SUBSTITUTE(SUBSTITUTE(SUBSTITUTE(SUBSTITUTE(SUBSTITUTE(SUBSTITUTE(SUBSTITUTE(SUBSTITUTE(SUBSTITUTE(SUBSTITUTE(SUBSTITUTE(SUBSTITUTE(SUBSTITUTE(SUBSTITUTE(SUBSTITUTE(SUBSTITUTE($X$1, "&lt;mnemonic&gt;",""""&amp;B130&amp;""""&amp;REPT(" ",5-LEN(B130))), "&lt;argnr&gt;",D130), "&lt;type1&gt;",VLOOKUP(F130,BR:BZ,9,0)), "&lt;type2&gt;",VLOOKUP(G130,BR:BZ,9,0)), "&lt;type3&gt;",VLOOKUP(H130,BR:BZ,9,0)), "&lt;type4&gt;",VLOOKUP(I130,BR:BZ,9,0)), "&lt;mode1&gt;",VLOOKUP(K130, CB:CG,6,0)),"&lt;mode2&gt;",VLOOKUP(L130,CB:CG,6,0)),"&lt;mode3&gt;",VLOOKUP(M130,CB:CG,6,0)),"&lt;mode4&gt;",VLOOKUP(N130,CB:CG,6,0)), "."," "), "&lt;desc&gt;",R130), "&lt;size&gt;",AU130), "&lt;comma&gt;",IF(B131=""," ",",")),"&lt;off1&gt;",IF(AQ130&lt;&gt;"",AQ130,"0"&amp;REPT(" ",5+AQ$1-1))),"&lt;off2&gt;",IF(AR130&lt;&gt;"",AR130,"0"&amp;REPT(" ",5+AR$1-1))),"&lt;off3&gt;",IF(AS130&lt;&gt;"",AS130,"0"&amp;REPT(" ",5+AS$1-1))),"&lt;off4&gt;",IF(AT130&lt;&gt;"",AT130,"0"&amp;REPT(" ",5+AT$1-1))))</f>
        <v>{ "LOADw",2, ISIZ_IAW  , {CpuDataType::Short    ,CpuDataType::Short    ,(CpuDataType)0        ,(CpuDataType)0        }, {_AmdAddr,_AmdLtVl,_AmdNull,_AmdNull}, {AOFF_I,AOFF_IA,0       ,0        } }, //Load (Short)</v>
      </c>
      <c r="Y130" s="31" t="s">
        <v>28</v>
      </c>
      <c r="Z130" s="22" t="str">
        <f aca="false">IF(F130&lt;&gt;".",IF(K130="MR","R",VLOOKUP(F130,$BR:$BT,3,0)),"")</f>
        <v>W</v>
      </c>
      <c r="AA130" s="22" t="str">
        <f aca="false">IF(G130&lt;&gt;".",IF(L130="MR","R",VLOOKUP(G130,$BR:$BT,3,0)),"")</f>
        <v>W</v>
      </c>
      <c r="AB130" s="22" t="str">
        <f aca="false">IF(H130&lt;&gt;".",IF(M130="MR","R",VLOOKUP(H130,$BR:$BT,3,0)),"")</f>
        <v/>
      </c>
      <c r="AC130" s="22" t="str">
        <f aca="false">IF(I130&lt;&gt;".",IF(N130="MR","R",VLOOKUP(I130,$BR:$BT,3,0)),"")</f>
        <v/>
      </c>
      <c r="AD130" s="22" t="str">
        <f aca="false">IF(F130&lt;&gt;".",VLOOKUP(K130,$CB:$CC,2,0),"")</f>
        <v>A</v>
      </c>
      <c r="AE130" s="22" t="str">
        <f aca="false">IF(G130&lt;&gt;".",VLOOKUP(L130,$CB:$CC,2,0),"")</f>
        <v>V</v>
      </c>
      <c r="AF130" s="22" t="str">
        <f aca="false">IF(H130&lt;&gt;".",VLOOKUP(M130,$CB:$CC,2,0),"")</f>
        <v/>
      </c>
      <c r="AG130" s="22" t="str">
        <f aca="false">IF(I130&lt;&gt;".",VLOOKUP(N130,$CB:$CC,2,0),"")</f>
        <v/>
      </c>
      <c r="AH130" s="22" t="str">
        <f aca="false">IF(AD130&lt;&gt;"",IF(OR(AD130="A",AD130="I"),"SZA",VLOOKUP(Z130,$BT$3:$BU$16,2,0)),"")</f>
        <v>SZA</v>
      </c>
      <c r="AI130" s="22" t="str">
        <f aca="false">IF(AE130&lt;&gt;"",IF(OR(AE130="A",AE130="I"),"SZA",VLOOKUP(AA130,$BT$3:$BU$16,2,0)),"")</f>
        <v>SZW</v>
      </c>
      <c r="AJ130" s="22" t="str">
        <f aca="false">IF(AF130&lt;&gt;"",IF(OR(AF130="A",AF130="I"),"SZA",VLOOKUP(AB130,$BT$3:$BU$16,2,0)),"")</f>
        <v/>
      </c>
      <c r="AK130" s="22" t="str">
        <f aca="false">IF(AG130&lt;&gt;"",IF(OR(AG130="A",AG130="I"),"SZA",VLOOKUP(AC130,$BT$3:$BU$16,2,0)),"")</f>
        <v/>
      </c>
      <c r="AL130" s="22" t="str">
        <f aca="false">IF(AD130&lt;&gt;"","I","")</f>
        <v>I</v>
      </c>
      <c r="AM130" s="22" t="str">
        <f aca="false">SUBSTITUTE(IF(AE130&lt;&gt;"",AL130&amp;"+"&amp;AH130,""),"+SZ","")</f>
        <v>IA</v>
      </c>
      <c r="AN130" s="22" t="str">
        <f aca="false">SUBSTITUTE(IF(AF130&lt;&gt;"",AM130&amp;"+"&amp;AI130,""),"+SZ","")</f>
        <v/>
      </c>
      <c r="AO130" s="22" t="str">
        <f aca="false">SUBSTITUTE(IF(AG130&lt;&gt;"",AN130&amp;"+"&amp;AJ130,""),"+SZ","")</f>
        <v/>
      </c>
      <c r="AP130" s="22" t="str">
        <f aca="false">SUBSTITUTE("I"&amp;IF(AH130&lt;&gt;"","+"&amp;AH130,"")&amp;IF(AI130&lt;&gt;"","+"&amp;AI130,"")&amp;IF(AJ130&lt;&gt;"","+"&amp;AJ130,"")&amp;IF(AK130&lt;&gt;"","+"&amp;AK130,""),"+SZ","")</f>
        <v>IAW</v>
      </c>
      <c r="AQ130" s="22" t="str">
        <f aca="false">IF(Z130&lt;&gt;"","AOFF_"&amp;AL130&amp;REPT(" ",AQ$1-LEN(AL130)),"")</f>
        <v>AOFF_I</v>
      </c>
      <c r="AR130" s="22" t="str">
        <f aca="false">IF(AA130&lt;&gt;"","AOFF_"&amp;AM130&amp;REPT(" ",AR$1-LEN(AM130)),"")</f>
        <v>AOFF_IA</v>
      </c>
      <c r="AS130" s="22" t="str">
        <f aca="false">IF(AB130&lt;&gt;"","AOFF_"&amp;AN130&amp;REPT(" ",AS$1-LEN(AN130)),"")</f>
        <v/>
      </c>
      <c r="AT130" s="22" t="str">
        <f aca="false">IF(AC130&lt;&gt;"","AOFF_"&amp;AO130&amp;REPT(" ",AT$1-LEN(AO130)),"")</f>
        <v/>
      </c>
      <c r="AU130" s="22" t="str">
        <f aca="false">"ISIZ_"&amp;AP130&amp;REPT(" ",$AU$1-LEN(AP130))</f>
        <v>ISIZ_IAW  </v>
      </c>
      <c r="AV130" s="26" t="n">
        <f aca="false">IF(Z130&lt;&gt;"",6,"")</f>
        <v>6</v>
      </c>
      <c r="AW130" s="26" t="n">
        <f aca="false">IF(AA130&lt;&gt;"",AV130+VLOOKUP(AH130,$BU$2:$BV$17,2,0),"")</f>
        <v>10</v>
      </c>
      <c r="AX130" s="26" t="str">
        <f aca="false">IF(AB130&lt;&gt;"",AW130+VLOOKUP(AI130,$BU$2:$BV$17,2,0),"")</f>
        <v/>
      </c>
      <c r="AY130" s="26" t="str">
        <f aca="false">IF(AC130&lt;&gt;"",AX130+VLOOKUP(AJ130,$BU$2:$BV$17,2,0),"")</f>
        <v/>
      </c>
      <c r="AZ130" s="26" t="n">
        <f aca="false">6+IF(Z130&lt;&gt;"",VLOOKUP(AH130,$BU$2:$BV$17,2,0),0)+IF(AA130&lt;&gt;"",VLOOKUP(AI130,$BU$2:$BV$17,2,0),0)+IF(AB130&lt;&gt;"",VLOOKUP(AJ130,$BU$2:$BV$17,2,0),0)+IF(AC130&lt;&gt;"",VLOOKUP(AK130,$BU$2:$BV$17,2,0),0)</f>
        <v>12</v>
      </c>
      <c r="BA130" s="26" t="n">
        <f aca="false">IF(Z130&lt;&gt;"",10,"")</f>
        <v>10</v>
      </c>
      <c r="BB130" s="26" t="n">
        <f aca="false">IF(AA130&lt;&gt;"",BA130+VLOOKUP(AH130,$BU$2:$BW$17,3,0),"")</f>
        <v>18</v>
      </c>
      <c r="BC130" s="26" t="str">
        <f aca="false">IF(AB130&lt;&gt;"",BB130+VLOOKUP(AI130,$BU$2:$BW$17,3,0),"")</f>
        <v/>
      </c>
      <c r="BD130" s="26" t="str">
        <f aca="false">IF(AC130&lt;&gt;"",BC130+VLOOKUP(AJ130,$BU$2:$BW$17,3,0),"")</f>
        <v/>
      </c>
      <c r="BE130" s="26" t="n">
        <f aca="false">10+IF(Z130&lt;&gt;"",VLOOKUP(AH130,$BU$2:$BW$17,3,0),0)+IF(AA130&lt;&gt;"",VLOOKUP(AI130,$BU$2:$BW$17,3,0),0)+IF(AB130&lt;&gt;"",VLOOKUP(AJ130,$BU$2:$BW$17,3,0),0)+IF(AC130&lt;&gt;"",VLOOKUP(AK130,$BU$2:$BW$17,3,0),0)</f>
        <v>20</v>
      </c>
      <c r="BF130" s="36" t="str">
        <f aca="false">IF(AV130&lt;&gt;"","#define "&amp;AQ130&amp;" "&amp;AV130&amp;"&lt;end&gt; ","")&amp;IF(AW130&lt;&gt;"","#define "&amp;AR130&amp;" "&amp;AW130&amp;"&lt;end&gt; ","")&amp;IF(AX130&lt;&gt;"","#define "&amp;AS130&amp;" "&amp;AX130&amp;"&lt;end&gt; ","")&amp;IF(AY130&lt;&gt;"","#define "&amp;AT130&amp;" "&amp;AY130&amp;"&lt;end&gt; ","")&amp;"#define "&amp;AU130&amp;" "&amp;AZ130&amp;"&lt;end&gt;"</f>
        <v>#define AOFF_I 6&lt;end&gt; #define AOFF_IA 10&lt;end&gt; #define ISIZ_IAW   12&lt;end&gt;</v>
      </c>
      <c r="BG130" s="36" t="str">
        <f aca="false">IF(BA130&lt;&gt;"","#define "&amp;AQ130&amp;" "&amp;BA130&amp;"&lt;end&gt; ","")&amp;IF(BB130&lt;&gt;"","#define "&amp;AR130&amp;" "&amp;BB130&amp;"&lt;end&gt; ","")&amp;IF(BC130&lt;&gt;"","#define "&amp;AS130&amp;" "&amp;BC130&amp;"&lt;end&gt; ","")&amp;IF(BD130&lt;&gt;"","#define "&amp;AT130&amp;" "&amp;BD130&amp;"&lt;end&gt; ","")&amp;"#define "&amp;AU130&amp;" "&amp;BE130&amp;"&lt;end&gt;"</f>
        <v>#define AOFF_I 10&lt;end&gt; #define AOFF_IA 18&lt;end&gt; #define ISIZ_IAW   20&lt;end&gt;</v>
      </c>
      <c r="BH130" s="22" t="str">
        <f aca="false">"INSTDECODE_"&amp;D130&amp;IF(D130&lt;&gt;0,"_"&amp;CONCATENATE(Z130,AA130,AB130,AC130)&amp;"_"&amp;CONCATENATE(AD130,AE130,AF130,AG130),"")</f>
        <v>INSTDECODE_2_WW_AV</v>
      </c>
      <c r="BI130" s="22" t="n">
        <f aca="false">LEN(BH130)</f>
        <v>18</v>
      </c>
      <c r="BJ130" s="22" t="str">
        <f aca="false">IF(Z130&lt;&gt;"","DECODE_"&amp;VLOOKUP(AD130,$CC:$CD,2,0)&amp;"("&amp;BJ$2&amp;","&amp;IF(K130="MR","REF",VLOOKUP(F130,$BR:$BS,2,0))&amp;",Cpu"&amp;PROPER(IF(K130="MR","REF",VLOOKUP(F130,$BR:$BS,2,0)))&amp;","&amp;AQ130&amp;"); ", "")</f>
        <v>DECODE_ADR(1,SHR,CpuShr,AOFF_I); </v>
      </c>
      <c r="BK130" s="22" t="str">
        <f aca="false">IF(AA130&lt;&gt;"","DECODE_"&amp;VLOOKUP(AE130,$CC:$CD,2,0)&amp;"("&amp;BK$2&amp;","&amp;IF(L130="MR","REF",VLOOKUP(G130,$BR:$BS,2,0))&amp;",Cpu"&amp;PROPER(IF(L130="MR","REF",VLOOKUP(G130,$BR:$BS,2,0)))&amp;","&amp;AR130&amp;"); ", "")</f>
        <v>DECODE_LIT(2,SHR,CpuShr,AOFF_IA); </v>
      </c>
      <c r="BL130" s="22" t="str">
        <f aca="false">IF(AB130&lt;&gt;"","DECODE_"&amp;VLOOKUP(AF130,$CC:$CD,2,0)&amp;"("&amp;BL$2&amp;","&amp;IF(M130="MR","REF",VLOOKUP(H130,$BR:$BS,2,0))&amp;",Cpu"&amp;PROPER(IF(M130="MR","REF",VLOOKUP(H130,$BR:$BS,2,0)))&amp;","&amp;AS130&amp;"); ", "")</f>
        <v/>
      </c>
      <c r="BM130" s="22" t="str">
        <f aca="false">IF(AC130&lt;&gt;"","DECODE_"&amp;VLOOKUP(AG130,$CC:$CD,2,0)&amp;"("&amp;BM$2&amp;","&amp;IF(N130="MR","REF",VLOOKUP(I130,$BR:$BS,2,0))&amp;",Cpu"&amp;PROPER(IF(N130="MR","REF",VLOOKUP(I130,$BR:$BS,2,0)))&amp;","&amp;AT130&amp;"); ", "")</f>
        <v/>
      </c>
      <c r="BN130" s="22" t="str">
        <f aca="false">IF(ISERROR(VLOOKUP(BO130,BO$2:BO129,1,0))=0,"X","")</f>
        <v/>
      </c>
      <c r="BO130" s="22" t="str">
        <f aca="false">SUBSTITUTE("#define "&amp;BH130&amp;REPT(" ",28-LEN(BH130))&amp;BJ130&amp;BK130&amp;BL130&amp;BM130,"%","D")</f>
        <v>#define INSTDECODE_2_WW_AV          DECODE_ADR(1,SHR,CpuShr,AOFF_I); DECODE_LIT(2,SHR,CpuShr,AOFF_IA); </v>
      </c>
      <c r="BP130" s="22" t="str">
        <f aca="false">"#define "&amp;SUBSTITUTE(BH130,"INSTDECODE_",IF(P130="X","JMP_","")&amp;IF(Q130="X","CONST_","")&amp;"INSTEND_")&amp;IF(Q130="X",REPT(" ",20-LEN(BH130)),IF(P130="X",REPT(" ",22-LEN(BH130)),REPT(" ",26-LEN(BH130))))&amp;" "&amp;IF(P130="X","","IP+="&amp;TRIM(AU130)&amp;"; "&amp;REPT(" ",10-LEN(TRIM(AU130))))&amp;IF(Q130="X","CONST_INST_DISPATCH;","PROG_INST_DISPATCH;")</f>
        <v>#define INSTEND_2_WW_AV         IP+=ISIZ_IAW;   PROG_INST_DISPATCH;</v>
      </c>
      <c r="BQ130" s="22" t="str">
        <f aca="false">""</f>
        <v/>
      </c>
    </row>
    <row r="131" customFormat="false" ht="15.95" hidden="false" customHeight="true" outlineLevel="0" collapsed="false">
      <c r="A131" s="22" t="s">
        <v>636</v>
      </c>
      <c r="B131" s="22" t="str">
        <f aca="false">"LOADi"</f>
        <v>LOADi</v>
      </c>
      <c r="C131" s="26" t="s">
        <v>29</v>
      </c>
      <c r="D131" s="27" t="n">
        <f aca="false">4-COUNTIF(F131:I131,".")</f>
        <v>2</v>
      </c>
      <c r="E131" s="27" t="str">
        <f aca="false">IF(ISERROR(SEARCH("Z",F131&amp;G131&amp;H131&amp;I131))=0,"X","-")</f>
        <v>-</v>
      </c>
      <c r="F131" s="26" t="s">
        <v>470</v>
      </c>
      <c r="G131" s="26" t="s">
        <v>470</v>
      </c>
      <c r="H131" s="26" t="s">
        <v>28</v>
      </c>
      <c r="I131" s="26" t="s">
        <v>28</v>
      </c>
      <c r="J131" s="27" t="str">
        <f aca="false">IF(OR(ISERROR(SEARCH(MID($J$2,1,1),F131&amp;G131&amp;H131&amp;I131))=0,ISERROR(SEARCH(MID($J$2,2,1),F131&amp;G131&amp;H131&amp;I131))=0),"X","-")</f>
        <v>-</v>
      </c>
      <c r="K131" s="26" t="s">
        <v>453</v>
      </c>
      <c r="L131" s="26" t="s">
        <v>410</v>
      </c>
      <c r="M131" s="26" t="s">
        <v>28</v>
      </c>
      <c r="N131" s="26" t="s">
        <v>28</v>
      </c>
      <c r="O131" s="28" t="str">
        <f aca="false">IF(OR(K131=$O$2,L131=$O$2,M131=$O$2,N131=$O$2),"X","-")</f>
        <v>X</v>
      </c>
      <c r="R131" s="22" t="s">
        <v>640</v>
      </c>
      <c r="S131" s="22" t="s">
        <v>628</v>
      </c>
      <c r="T131" s="22" t="s">
        <v>629</v>
      </c>
      <c r="W131" s="30" t="str">
        <f aca="false">SUBSTITUTE(SUBSTITUTE(IF(AND(F131="%",K131&lt;&gt;"AD",K131&lt;&gt;"MR"),"Error1","Ok")&amp;" "&amp;IF(AND(G131="%",L131&lt;&gt;"AD",L131&lt;&gt;"MR"),"Error2","Ok")&amp;" "&amp;IF(AND(H131="%",M131&lt;&gt;"AD",M131&lt;&gt;"MR"),"Error3","Ok")&amp;" "&amp;IF(AND(I131="%",N131&lt;&gt;"AD",N131&lt;&gt;"MR"),"Error4","Ok"),"Ok Ok Ok Ok","Passed"),"Ok","")</f>
        <v>Passed</v>
      </c>
      <c r="X131" s="28" t="str">
        <f aca="false">IF(W131&lt;&gt;"Passed","--- Error ---",SUBSTITUTE(SUBSTITUTE(SUBSTITUTE(SUBSTITUTE(SUBSTITUTE(SUBSTITUTE(SUBSTITUTE(SUBSTITUTE(SUBSTITUTE(SUBSTITUTE(SUBSTITUTE(SUBSTITUTE(SUBSTITUTE(SUBSTITUTE(SUBSTITUTE(SUBSTITUTE(SUBSTITUTE(SUBSTITUTE($X$1, "&lt;mnemonic&gt;",""""&amp;B131&amp;""""&amp;REPT(" ",5-LEN(B131))), "&lt;argnr&gt;",D131), "&lt;type1&gt;",VLOOKUP(F131,BR:BZ,9,0)), "&lt;type2&gt;",VLOOKUP(G131,BR:BZ,9,0)), "&lt;type3&gt;",VLOOKUP(H131,BR:BZ,9,0)), "&lt;type4&gt;",VLOOKUP(I131,BR:BZ,9,0)), "&lt;mode1&gt;",VLOOKUP(K131, CB:CG,6,0)),"&lt;mode2&gt;",VLOOKUP(L131,CB:CG,6,0)),"&lt;mode3&gt;",VLOOKUP(M131,CB:CG,6,0)),"&lt;mode4&gt;",VLOOKUP(N131,CB:CG,6,0)), "."," "), "&lt;desc&gt;",R131), "&lt;size&gt;",AU131), "&lt;comma&gt;",IF(B132=""," ",",")),"&lt;off1&gt;",IF(AQ131&lt;&gt;"",AQ131,"0"&amp;REPT(" ",5+AQ$1-1))),"&lt;off2&gt;",IF(AR131&lt;&gt;"",AR131,"0"&amp;REPT(" ",5+AR$1-1))),"&lt;off3&gt;",IF(AS131&lt;&gt;"",AS131,"0"&amp;REPT(" ",5+AS$1-1))),"&lt;off4&gt;",IF(AT131&lt;&gt;"",AT131,"0"&amp;REPT(" ",5+AT$1-1))))</f>
        <v>{ "LOADi",2, ISIZ_IAI  , {CpuDataType::Integer  ,CpuDataType::Integer  ,(CpuDataType)0        ,(CpuDataType)0        }, {_AmdAddr,_AmdLtVl,_AmdNull,_AmdNull}, {AOFF_I,AOFF_IA,0       ,0        } }, //Load (Integer)</v>
      </c>
      <c r="Y131" s="31" t="s">
        <v>28</v>
      </c>
      <c r="Z131" s="22" t="str">
        <f aca="false">IF(F131&lt;&gt;".",IF(K131="MR","R",VLOOKUP(F131,$BR:$BT,3,0)),"")</f>
        <v>I</v>
      </c>
      <c r="AA131" s="22" t="str">
        <f aca="false">IF(G131&lt;&gt;".",IF(L131="MR","R",VLOOKUP(G131,$BR:$BT,3,0)),"")</f>
        <v>I</v>
      </c>
      <c r="AB131" s="22" t="str">
        <f aca="false">IF(H131&lt;&gt;".",IF(M131="MR","R",VLOOKUP(H131,$BR:$BT,3,0)),"")</f>
        <v/>
      </c>
      <c r="AC131" s="22" t="str">
        <f aca="false">IF(I131&lt;&gt;".",IF(N131="MR","R",VLOOKUP(I131,$BR:$BT,3,0)),"")</f>
        <v/>
      </c>
      <c r="AD131" s="22" t="str">
        <f aca="false">IF(F131&lt;&gt;".",VLOOKUP(K131,$CB:$CC,2,0),"")</f>
        <v>A</v>
      </c>
      <c r="AE131" s="22" t="str">
        <f aca="false">IF(G131&lt;&gt;".",VLOOKUP(L131,$CB:$CC,2,0),"")</f>
        <v>V</v>
      </c>
      <c r="AF131" s="22" t="str">
        <f aca="false">IF(H131&lt;&gt;".",VLOOKUP(M131,$CB:$CC,2,0),"")</f>
        <v/>
      </c>
      <c r="AG131" s="22" t="str">
        <f aca="false">IF(I131&lt;&gt;".",VLOOKUP(N131,$CB:$CC,2,0),"")</f>
        <v/>
      </c>
      <c r="AH131" s="22" t="str">
        <f aca="false">IF(AD131&lt;&gt;"",IF(OR(AD131="A",AD131="I"),"SZA",VLOOKUP(Z131,$BT$3:$BU$16,2,0)),"")</f>
        <v>SZA</v>
      </c>
      <c r="AI131" s="22" t="str">
        <f aca="false">IF(AE131&lt;&gt;"",IF(OR(AE131="A",AE131="I"),"SZA",VLOOKUP(AA131,$BT$3:$BU$16,2,0)),"")</f>
        <v>SZI</v>
      </c>
      <c r="AJ131" s="22" t="str">
        <f aca="false">IF(AF131&lt;&gt;"",IF(OR(AF131="A",AF131="I"),"SZA",VLOOKUP(AB131,$BT$3:$BU$16,2,0)),"")</f>
        <v/>
      </c>
      <c r="AK131" s="22" t="str">
        <f aca="false">IF(AG131&lt;&gt;"",IF(OR(AG131="A",AG131="I"),"SZA",VLOOKUP(AC131,$BT$3:$BU$16,2,0)),"")</f>
        <v/>
      </c>
      <c r="AL131" s="22" t="str">
        <f aca="false">IF(AD131&lt;&gt;"","I","")</f>
        <v>I</v>
      </c>
      <c r="AM131" s="22" t="str">
        <f aca="false">SUBSTITUTE(IF(AE131&lt;&gt;"",AL131&amp;"+"&amp;AH131,""),"+SZ","")</f>
        <v>IA</v>
      </c>
      <c r="AN131" s="22" t="str">
        <f aca="false">SUBSTITUTE(IF(AF131&lt;&gt;"",AM131&amp;"+"&amp;AI131,""),"+SZ","")</f>
        <v/>
      </c>
      <c r="AO131" s="22" t="str">
        <f aca="false">SUBSTITUTE(IF(AG131&lt;&gt;"",AN131&amp;"+"&amp;AJ131,""),"+SZ","")</f>
        <v/>
      </c>
      <c r="AP131" s="22" t="str">
        <f aca="false">SUBSTITUTE("I"&amp;IF(AH131&lt;&gt;"","+"&amp;AH131,"")&amp;IF(AI131&lt;&gt;"","+"&amp;AI131,"")&amp;IF(AJ131&lt;&gt;"","+"&amp;AJ131,"")&amp;IF(AK131&lt;&gt;"","+"&amp;AK131,""),"+SZ","")</f>
        <v>IAI</v>
      </c>
      <c r="AQ131" s="22" t="str">
        <f aca="false">IF(Z131&lt;&gt;"","AOFF_"&amp;AL131&amp;REPT(" ",AQ$1-LEN(AL131)),"")</f>
        <v>AOFF_I</v>
      </c>
      <c r="AR131" s="22" t="str">
        <f aca="false">IF(AA131&lt;&gt;"","AOFF_"&amp;AM131&amp;REPT(" ",AR$1-LEN(AM131)),"")</f>
        <v>AOFF_IA</v>
      </c>
      <c r="AS131" s="22" t="str">
        <f aca="false">IF(AB131&lt;&gt;"","AOFF_"&amp;AN131&amp;REPT(" ",AS$1-LEN(AN131)),"")</f>
        <v/>
      </c>
      <c r="AT131" s="22" t="str">
        <f aca="false">IF(AC131&lt;&gt;"","AOFF_"&amp;AO131&amp;REPT(" ",AT$1-LEN(AO131)),"")</f>
        <v/>
      </c>
      <c r="AU131" s="22" t="str">
        <f aca="false">"ISIZ_"&amp;AP131&amp;REPT(" ",$AU$1-LEN(AP131))</f>
        <v>ISIZ_IAI  </v>
      </c>
      <c r="AV131" s="26" t="n">
        <f aca="false">IF(Z131&lt;&gt;"",6,"")</f>
        <v>6</v>
      </c>
      <c r="AW131" s="26" t="n">
        <f aca="false">IF(AA131&lt;&gt;"",AV131+VLOOKUP(AH131,$BU$2:$BV$17,2,0),"")</f>
        <v>10</v>
      </c>
      <c r="AX131" s="26" t="str">
        <f aca="false">IF(AB131&lt;&gt;"",AW131+VLOOKUP(AI131,$BU$2:$BV$17,2,0),"")</f>
        <v/>
      </c>
      <c r="AY131" s="26" t="str">
        <f aca="false">IF(AC131&lt;&gt;"",AX131+VLOOKUP(AJ131,$BU$2:$BV$17,2,0),"")</f>
        <v/>
      </c>
      <c r="AZ131" s="26" t="n">
        <f aca="false">6+IF(Z131&lt;&gt;"",VLOOKUP(AH131,$BU$2:$BV$17,2,0),0)+IF(AA131&lt;&gt;"",VLOOKUP(AI131,$BU$2:$BV$17,2,0),0)+IF(AB131&lt;&gt;"",VLOOKUP(AJ131,$BU$2:$BV$17,2,0),0)+IF(AC131&lt;&gt;"",VLOOKUP(AK131,$BU$2:$BV$17,2,0),0)</f>
        <v>14</v>
      </c>
      <c r="BA131" s="26" t="n">
        <f aca="false">IF(Z131&lt;&gt;"",10,"")</f>
        <v>10</v>
      </c>
      <c r="BB131" s="26" t="n">
        <f aca="false">IF(AA131&lt;&gt;"",BA131+VLOOKUP(AH131,$BU$2:$BW$17,3,0),"")</f>
        <v>18</v>
      </c>
      <c r="BC131" s="26" t="str">
        <f aca="false">IF(AB131&lt;&gt;"",BB131+VLOOKUP(AI131,$BU$2:$BW$17,3,0),"")</f>
        <v/>
      </c>
      <c r="BD131" s="26" t="str">
        <f aca="false">IF(AC131&lt;&gt;"",BC131+VLOOKUP(AJ131,$BU$2:$BW$17,3,0),"")</f>
        <v/>
      </c>
      <c r="BE131" s="26" t="n">
        <f aca="false">10+IF(Z131&lt;&gt;"",VLOOKUP(AH131,$BU$2:$BW$17,3,0),0)+IF(AA131&lt;&gt;"",VLOOKUP(AI131,$BU$2:$BW$17,3,0),0)+IF(AB131&lt;&gt;"",VLOOKUP(AJ131,$BU$2:$BW$17,3,0),0)+IF(AC131&lt;&gt;"",VLOOKUP(AK131,$BU$2:$BW$17,3,0),0)</f>
        <v>22</v>
      </c>
      <c r="BF131" s="36" t="str">
        <f aca="false">IF(AV131&lt;&gt;"","#define "&amp;AQ131&amp;" "&amp;AV131&amp;"&lt;end&gt; ","")&amp;IF(AW131&lt;&gt;"","#define "&amp;AR131&amp;" "&amp;AW131&amp;"&lt;end&gt; ","")&amp;IF(AX131&lt;&gt;"","#define "&amp;AS131&amp;" "&amp;AX131&amp;"&lt;end&gt; ","")&amp;IF(AY131&lt;&gt;"","#define "&amp;AT131&amp;" "&amp;AY131&amp;"&lt;end&gt; ","")&amp;"#define "&amp;AU131&amp;" "&amp;AZ131&amp;"&lt;end&gt;"</f>
        <v>#define AOFF_I 6&lt;end&gt; #define AOFF_IA 10&lt;end&gt; #define ISIZ_IAI   14&lt;end&gt;</v>
      </c>
      <c r="BG131" s="36" t="str">
        <f aca="false">IF(BA131&lt;&gt;"","#define "&amp;AQ131&amp;" "&amp;BA131&amp;"&lt;end&gt; ","")&amp;IF(BB131&lt;&gt;"","#define "&amp;AR131&amp;" "&amp;BB131&amp;"&lt;end&gt; ","")&amp;IF(BC131&lt;&gt;"","#define "&amp;AS131&amp;" "&amp;BC131&amp;"&lt;end&gt; ","")&amp;IF(BD131&lt;&gt;"","#define "&amp;AT131&amp;" "&amp;BD131&amp;"&lt;end&gt; ","")&amp;"#define "&amp;AU131&amp;" "&amp;BE131&amp;"&lt;end&gt;"</f>
        <v>#define AOFF_I 10&lt;end&gt; #define AOFF_IA 18&lt;end&gt; #define ISIZ_IAI   22&lt;end&gt;</v>
      </c>
      <c r="BH131" s="22" t="str">
        <f aca="false">"INSTDECODE_"&amp;D131&amp;IF(D131&lt;&gt;0,"_"&amp;CONCATENATE(Z131,AA131,AB131,AC131)&amp;"_"&amp;CONCATENATE(AD131,AE131,AF131,AG131),"")</f>
        <v>INSTDECODE_2_II_AV</v>
      </c>
      <c r="BI131" s="22" t="n">
        <f aca="false">LEN(BH131)</f>
        <v>18</v>
      </c>
      <c r="BJ131" s="22" t="str">
        <f aca="false">IF(Z131&lt;&gt;"","DECODE_"&amp;VLOOKUP(AD131,$CC:$CD,2,0)&amp;"("&amp;BJ$2&amp;","&amp;IF(K131="MR","REF",VLOOKUP(F131,$BR:$BS,2,0))&amp;",Cpu"&amp;PROPER(IF(K131="MR","REF",VLOOKUP(F131,$BR:$BS,2,0)))&amp;","&amp;AQ131&amp;"); ", "")</f>
        <v>DECODE_ADR(1,INT,CpuInt,AOFF_I); </v>
      </c>
      <c r="BK131" s="22" t="str">
        <f aca="false">IF(AA131&lt;&gt;"","DECODE_"&amp;VLOOKUP(AE131,$CC:$CD,2,0)&amp;"("&amp;BK$2&amp;","&amp;IF(L131="MR","REF",VLOOKUP(G131,$BR:$BS,2,0))&amp;",Cpu"&amp;PROPER(IF(L131="MR","REF",VLOOKUP(G131,$BR:$BS,2,0)))&amp;","&amp;AR131&amp;"); ", "")</f>
        <v>DECODE_LIT(2,INT,CpuInt,AOFF_IA); </v>
      </c>
      <c r="BL131" s="22" t="str">
        <f aca="false">IF(AB131&lt;&gt;"","DECODE_"&amp;VLOOKUP(AF131,$CC:$CD,2,0)&amp;"("&amp;BL$2&amp;","&amp;IF(M131="MR","REF",VLOOKUP(H131,$BR:$BS,2,0))&amp;",Cpu"&amp;PROPER(IF(M131="MR","REF",VLOOKUP(H131,$BR:$BS,2,0)))&amp;","&amp;AS131&amp;"); ", "")</f>
        <v/>
      </c>
      <c r="BM131" s="22" t="str">
        <f aca="false">IF(AC131&lt;&gt;"","DECODE_"&amp;VLOOKUP(AG131,$CC:$CD,2,0)&amp;"("&amp;BM$2&amp;","&amp;IF(N131="MR","REF",VLOOKUP(I131,$BR:$BS,2,0))&amp;",Cpu"&amp;PROPER(IF(N131="MR","REF",VLOOKUP(I131,$BR:$BS,2,0)))&amp;","&amp;AT131&amp;"); ", "")</f>
        <v/>
      </c>
      <c r="BN131" s="22" t="str">
        <f aca="false">IF(ISERROR(VLOOKUP(BO131,BO$2:BO130,1,0))=0,"X","")</f>
        <v/>
      </c>
      <c r="BO131" s="22" t="str">
        <f aca="false">SUBSTITUTE("#define "&amp;BH131&amp;REPT(" ",28-LEN(BH131))&amp;BJ131&amp;BK131&amp;BL131&amp;BM131,"%","D")</f>
        <v>#define INSTDECODE_2_II_AV          DECODE_ADR(1,INT,CpuInt,AOFF_I); DECODE_LIT(2,INT,CpuInt,AOFF_IA); </v>
      </c>
      <c r="BP131" s="22" t="str">
        <f aca="false">"#define "&amp;SUBSTITUTE(BH131,"INSTDECODE_",IF(P131="X","JMP_","")&amp;IF(Q131="X","CONST_","")&amp;"INSTEND_")&amp;IF(Q131="X",REPT(" ",20-LEN(BH131)),IF(P131="X",REPT(" ",22-LEN(BH131)),REPT(" ",26-LEN(BH131))))&amp;" "&amp;IF(P131="X","","IP+="&amp;TRIM(AU131)&amp;"; "&amp;REPT(" ",10-LEN(TRIM(AU131))))&amp;IF(Q131="X","CONST_INST_DISPATCH;","PROG_INST_DISPATCH;")</f>
        <v>#define INSTEND_2_II_AV         IP+=ISIZ_IAI;   PROG_INST_DISPATCH;</v>
      </c>
      <c r="BQ131" s="22" t="str">
        <f aca="false">""</f>
        <v/>
      </c>
    </row>
    <row r="132" customFormat="false" ht="15.95" hidden="false" customHeight="true" outlineLevel="0" collapsed="false">
      <c r="A132" s="22" t="s">
        <v>636</v>
      </c>
      <c r="B132" s="22" t="str">
        <f aca="false">"LOADl"</f>
        <v>LOADl</v>
      </c>
      <c r="C132" s="26" t="s">
        <v>29</v>
      </c>
      <c r="D132" s="27" t="n">
        <f aca="false">4-COUNTIF(F132:I132,".")</f>
        <v>2</v>
      </c>
      <c r="E132" s="27" t="str">
        <f aca="false">IF(ISERROR(SEARCH("Z",F132&amp;G132&amp;H132&amp;I132))=0,"X","-")</f>
        <v>-</v>
      </c>
      <c r="F132" s="26" t="s">
        <v>474</v>
      </c>
      <c r="G132" s="26" t="s">
        <v>474</v>
      </c>
      <c r="H132" s="26" t="s">
        <v>28</v>
      </c>
      <c r="I132" s="26" t="s">
        <v>28</v>
      </c>
      <c r="J132" s="27" t="str">
        <f aca="false">IF(OR(ISERROR(SEARCH(MID($J$2,1,1),F132&amp;G132&amp;H132&amp;I132))=0,ISERROR(SEARCH(MID($J$2,2,1),F132&amp;G132&amp;H132&amp;I132))=0),"X","-")</f>
        <v>-</v>
      </c>
      <c r="K132" s="26" t="s">
        <v>453</v>
      </c>
      <c r="L132" s="26" t="s">
        <v>410</v>
      </c>
      <c r="M132" s="26" t="s">
        <v>28</v>
      </c>
      <c r="N132" s="26" t="s">
        <v>28</v>
      </c>
      <c r="O132" s="28" t="str">
        <f aca="false">IF(OR(K132=$O$2,L132=$O$2,M132=$O$2,N132=$O$2),"X","-")</f>
        <v>X</v>
      </c>
      <c r="R132" s="22" t="s">
        <v>641</v>
      </c>
      <c r="S132" s="22" t="s">
        <v>628</v>
      </c>
      <c r="T132" s="22" t="s">
        <v>629</v>
      </c>
      <c r="W132" s="30" t="str">
        <f aca="false">SUBSTITUTE(SUBSTITUTE(IF(AND(F132="%",K132&lt;&gt;"AD",K132&lt;&gt;"MR"),"Error1","Ok")&amp;" "&amp;IF(AND(G132="%",L132&lt;&gt;"AD",L132&lt;&gt;"MR"),"Error2","Ok")&amp;" "&amp;IF(AND(H132="%",M132&lt;&gt;"AD",M132&lt;&gt;"MR"),"Error3","Ok")&amp;" "&amp;IF(AND(I132="%",N132&lt;&gt;"AD",N132&lt;&gt;"MR"),"Error4","Ok"),"Ok Ok Ok Ok","Passed"),"Ok","")</f>
        <v>Passed</v>
      </c>
      <c r="X132" s="28" t="str">
        <f aca="false">IF(W132&lt;&gt;"Passed","--- Error ---",SUBSTITUTE(SUBSTITUTE(SUBSTITUTE(SUBSTITUTE(SUBSTITUTE(SUBSTITUTE(SUBSTITUTE(SUBSTITUTE(SUBSTITUTE(SUBSTITUTE(SUBSTITUTE(SUBSTITUTE(SUBSTITUTE(SUBSTITUTE(SUBSTITUTE(SUBSTITUTE(SUBSTITUTE(SUBSTITUTE($X$1, "&lt;mnemonic&gt;",""""&amp;B132&amp;""""&amp;REPT(" ",5-LEN(B132))), "&lt;argnr&gt;",D132), "&lt;type1&gt;",VLOOKUP(F132,BR:BZ,9,0)), "&lt;type2&gt;",VLOOKUP(G132,BR:BZ,9,0)), "&lt;type3&gt;",VLOOKUP(H132,BR:BZ,9,0)), "&lt;type4&gt;",VLOOKUP(I132,BR:BZ,9,0)), "&lt;mode1&gt;",VLOOKUP(K132, CB:CG,6,0)),"&lt;mode2&gt;",VLOOKUP(L132,CB:CG,6,0)),"&lt;mode3&gt;",VLOOKUP(M132,CB:CG,6,0)),"&lt;mode4&gt;",VLOOKUP(N132,CB:CG,6,0)), "."," "), "&lt;desc&gt;",R132), "&lt;size&gt;",AU132), "&lt;comma&gt;",IF(B133=""," ",",")),"&lt;off1&gt;",IF(AQ132&lt;&gt;"",AQ132,"0"&amp;REPT(" ",5+AQ$1-1))),"&lt;off2&gt;",IF(AR132&lt;&gt;"",AR132,"0"&amp;REPT(" ",5+AR$1-1))),"&lt;off3&gt;",IF(AS132&lt;&gt;"",AS132,"0"&amp;REPT(" ",5+AS$1-1))),"&lt;off4&gt;",IF(AT132&lt;&gt;"",AT132,"0"&amp;REPT(" ",5+AT$1-1))))</f>
        <v>{ "LOADl",2, ISIZ_IAL  , {CpuDataType::Long     ,CpuDataType::Long     ,(CpuDataType)0        ,(CpuDataType)0        }, {_AmdAddr,_AmdLtVl,_AmdNull,_AmdNull}, {AOFF_I,AOFF_IA,0       ,0        } }, //Load (Long)</v>
      </c>
      <c r="Y132" s="31" t="s">
        <v>28</v>
      </c>
      <c r="Z132" s="22" t="str">
        <f aca="false">IF(F132&lt;&gt;".",IF(K132="MR","R",VLOOKUP(F132,$BR:$BT,3,0)),"")</f>
        <v>L</v>
      </c>
      <c r="AA132" s="22" t="str">
        <f aca="false">IF(G132&lt;&gt;".",IF(L132="MR","R",VLOOKUP(G132,$BR:$BT,3,0)),"")</f>
        <v>L</v>
      </c>
      <c r="AB132" s="22" t="str">
        <f aca="false">IF(H132&lt;&gt;".",IF(M132="MR","R",VLOOKUP(H132,$BR:$BT,3,0)),"")</f>
        <v/>
      </c>
      <c r="AC132" s="22" t="str">
        <f aca="false">IF(I132&lt;&gt;".",IF(N132="MR","R",VLOOKUP(I132,$BR:$BT,3,0)),"")</f>
        <v/>
      </c>
      <c r="AD132" s="22" t="str">
        <f aca="false">IF(F132&lt;&gt;".",VLOOKUP(K132,$CB:$CC,2,0),"")</f>
        <v>A</v>
      </c>
      <c r="AE132" s="22" t="str">
        <f aca="false">IF(G132&lt;&gt;".",VLOOKUP(L132,$CB:$CC,2,0),"")</f>
        <v>V</v>
      </c>
      <c r="AF132" s="22" t="str">
        <f aca="false">IF(H132&lt;&gt;".",VLOOKUP(M132,$CB:$CC,2,0),"")</f>
        <v/>
      </c>
      <c r="AG132" s="22" t="str">
        <f aca="false">IF(I132&lt;&gt;".",VLOOKUP(N132,$CB:$CC,2,0),"")</f>
        <v/>
      </c>
      <c r="AH132" s="22" t="str">
        <f aca="false">IF(AD132&lt;&gt;"",IF(OR(AD132="A",AD132="I"),"SZA",VLOOKUP(Z132,$BT$3:$BU$16,2,0)),"")</f>
        <v>SZA</v>
      </c>
      <c r="AI132" s="22" t="str">
        <f aca="false">IF(AE132&lt;&gt;"",IF(OR(AE132="A",AE132="I"),"SZA",VLOOKUP(AA132,$BT$3:$BU$16,2,0)),"")</f>
        <v>SZL</v>
      </c>
      <c r="AJ132" s="22" t="str">
        <f aca="false">IF(AF132&lt;&gt;"",IF(OR(AF132="A",AF132="I"),"SZA",VLOOKUP(AB132,$BT$3:$BU$16,2,0)),"")</f>
        <v/>
      </c>
      <c r="AK132" s="22" t="str">
        <f aca="false">IF(AG132&lt;&gt;"",IF(OR(AG132="A",AG132="I"),"SZA",VLOOKUP(AC132,$BT$3:$BU$16,2,0)),"")</f>
        <v/>
      </c>
      <c r="AL132" s="22" t="str">
        <f aca="false">IF(AD132&lt;&gt;"","I","")</f>
        <v>I</v>
      </c>
      <c r="AM132" s="22" t="str">
        <f aca="false">SUBSTITUTE(IF(AE132&lt;&gt;"",AL132&amp;"+"&amp;AH132,""),"+SZ","")</f>
        <v>IA</v>
      </c>
      <c r="AN132" s="22" t="str">
        <f aca="false">SUBSTITUTE(IF(AF132&lt;&gt;"",AM132&amp;"+"&amp;AI132,""),"+SZ","")</f>
        <v/>
      </c>
      <c r="AO132" s="22" t="str">
        <f aca="false">SUBSTITUTE(IF(AG132&lt;&gt;"",AN132&amp;"+"&amp;AJ132,""),"+SZ","")</f>
        <v/>
      </c>
      <c r="AP132" s="22" t="str">
        <f aca="false">SUBSTITUTE("I"&amp;IF(AH132&lt;&gt;"","+"&amp;AH132,"")&amp;IF(AI132&lt;&gt;"","+"&amp;AI132,"")&amp;IF(AJ132&lt;&gt;"","+"&amp;AJ132,"")&amp;IF(AK132&lt;&gt;"","+"&amp;AK132,""),"+SZ","")</f>
        <v>IAL</v>
      </c>
      <c r="AQ132" s="22" t="str">
        <f aca="false">IF(Z132&lt;&gt;"","AOFF_"&amp;AL132&amp;REPT(" ",AQ$1-LEN(AL132)),"")</f>
        <v>AOFF_I</v>
      </c>
      <c r="AR132" s="22" t="str">
        <f aca="false">IF(AA132&lt;&gt;"","AOFF_"&amp;AM132&amp;REPT(" ",AR$1-LEN(AM132)),"")</f>
        <v>AOFF_IA</v>
      </c>
      <c r="AS132" s="22" t="str">
        <f aca="false">IF(AB132&lt;&gt;"","AOFF_"&amp;AN132&amp;REPT(" ",AS$1-LEN(AN132)),"")</f>
        <v/>
      </c>
      <c r="AT132" s="22" t="str">
        <f aca="false">IF(AC132&lt;&gt;"","AOFF_"&amp;AO132&amp;REPT(" ",AT$1-LEN(AO132)),"")</f>
        <v/>
      </c>
      <c r="AU132" s="22" t="str">
        <f aca="false">"ISIZ_"&amp;AP132&amp;REPT(" ",$AU$1-LEN(AP132))</f>
        <v>ISIZ_IAL  </v>
      </c>
      <c r="AV132" s="26" t="n">
        <f aca="false">IF(Z132&lt;&gt;"",6,"")</f>
        <v>6</v>
      </c>
      <c r="AW132" s="26" t="n">
        <f aca="false">IF(AA132&lt;&gt;"",AV132+VLOOKUP(AH132,$BU$2:$BV$17,2,0),"")</f>
        <v>10</v>
      </c>
      <c r="AX132" s="26" t="str">
        <f aca="false">IF(AB132&lt;&gt;"",AW132+VLOOKUP(AI132,$BU$2:$BV$17,2,0),"")</f>
        <v/>
      </c>
      <c r="AY132" s="26" t="str">
        <f aca="false">IF(AC132&lt;&gt;"",AX132+VLOOKUP(AJ132,$BU$2:$BV$17,2,0),"")</f>
        <v/>
      </c>
      <c r="AZ132" s="26" t="n">
        <f aca="false">6+IF(Z132&lt;&gt;"",VLOOKUP(AH132,$BU$2:$BV$17,2,0),0)+IF(AA132&lt;&gt;"",VLOOKUP(AI132,$BU$2:$BV$17,2,0),0)+IF(AB132&lt;&gt;"",VLOOKUP(AJ132,$BU$2:$BV$17,2,0),0)+IF(AC132&lt;&gt;"",VLOOKUP(AK132,$BU$2:$BV$17,2,0),0)</f>
        <v>18</v>
      </c>
      <c r="BA132" s="26" t="n">
        <f aca="false">IF(Z132&lt;&gt;"",10,"")</f>
        <v>10</v>
      </c>
      <c r="BB132" s="26" t="n">
        <f aca="false">IF(AA132&lt;&gt;"",BA132+VLOOKUP(AH132,$BU$2:$BW$17,3,0),"")</f>
        <v>18</v>
      </c>
      <c r="BC132" s="26" t="str">
        <f aca="false">IF(AB132&lt;&gt;"",BB132+VLOOKUP(AI132,$BU$2:$BW$17,3,0),"")</f>
        <v/>
      </c>
      <c r="BD132" s="26" t="str">
        <f aca="false">IF(AC132&lt;&gt;"",BC132+VLOOKUP(AJ132,$BU$2:$BW$17,3,0),"")</f>
        <v/>
      </c>
      <c r="BE132" s="26" t="n">
        <f aca="false">10+IF(Z132&lt;&gt;"",VLOOKUP(AH132,$BU$2:$BW$17,3,0),0)+IF(AA132&lt;&gt;"",VLOOKUP(AI132,$BU$2:$BW$17,3,0),0)+IF(AB132&lt;&gt;"",VLOOKUP(AJ132,$BU$2:$BW$17,3,0),0)+IF(AC132&lt;&gt;"",VLOOKUP(AK132,$BU$2:$BW$17,3,0),0)</f>
        <v>26</v>
      </c>
      <c r="BF132" s="36" t="str">
        <f aca="false">IF(AV132&lt;&gt;"","#define "&amp;AQ132&amp;" "&amp;AV132&amp;"&lt;end&gt; ","")&amp;IF(AW132&lt;&gt;"","#define "&amp;AR132&amp;" "&amp;AW132&amp;"&lt;end&gt; ","")&amp;IF(AX132&lt;&gt;"","#define "&amp;AS132&amp;" "&amp;AX132&amp;"&lt;end&gt; ","")&amp;IF(AY132&lt;&gt;"","#define "&amp;AT132&amp;" "&amp;AY132&amp;"&lt;end&gt; ","")&amp;"#define "&amp;AU132&amp;" "&amp;AZ132&amp;"&lt;end&gt;"</f>
        <v>#define AOFF_I 6&lt;end&gt; #define AOFF_IA 10&lt;end&gt; #define ISIZ_IAL   18&lt;end&gt;</v>
      </c>
      <c r="BG132" s="36" t="str">
        <f aca="false">IF(BA132&lt;&gt;"","#define "&amp;AQ132&amp;" "&amp;BA132&amp;"&lt;end&gt; ","")&amp;IF(BB132&lt;&gt;"","#define "&amp;AR132&amp;" "&amp;BB132&amp;"&lt;end&gt; ","")&amp;IF(BC132&lt;&gt;"","#define "&amp;AS132&amp;" "&amp;BC132&amp;"&lt;end&gt; ","")&amp;IF(BD132&lt;&gt;"","#define "&amp;AT132&amp;" "&amp;BD132&amp;"&lt;end&gt; ","")&amp;"#define "&amp;AU132&amp;" "&amp;BE132&amp;"&lt;end&gt;"</f>
        <v>#define AOFF_I 10&lt;end&gt; #define AOFF_IA 18&lt;end&gt; #define ISIZ_IAL   26&lt;end&gt;</v>
      </c>
      <c r="BH132" s="22" t="str">
        <f aca="false">"INSTDECODE_"&amp;D132&amp;IF(D132&lt;&gt;0,"_"&amp;CONCATENATE(Z132,AA132,AB132,AC132)&amp;"_"&amp;CONCATENATE(AD132,AE132,AF132,AG132),"")</f>
        <v>INSTDECODE_2_LL_AV</v>
      </c>
      <c r="BI132" s="22" t="n">
        <f aca="false">LEN(BH132)</f>
        <v>18</v>
      </c>
      <c r="BJ132" s="22" t="str">
        <f aca="false">IF(Z132&lt;&gt;"","DECODE_"&amp;VLOOKUP(AD132,$CC:$CD,2,0)&amp;"("&amp;BJ$2&amp;","&amp;IF(K132="MR","REF",VLOOKUP(F132,$BR:$BS,2,0))&amp;",Cpu"&amp;PROPER(IF(K132="MR","REF",VLOOKUP(F132,$BR:$BS,2,0)))&amp;","&amp;AQ132&amp;"); ", "")</f>
        <v>DECODE_ADR(1,LON,CpuLon,AOFF_I); </v>
      </c>
      <c r="BK132" s="22" t="str">
        <f aca="false">IF(AA132&lt;&gt;"","DECODE_"&amp;VLOOKUP(AE132,$CC:$CD,2,0)&amp;"("&amp;BK$2&amp;","&amp;IF(L132="MR","REF",VLOOKUP(G132,$BR:$BS,2,0))&amp;",Cpu"&amp;PROPER(IF(L132="MR","REF",VLOOKUP(G132,$BR:$BS,2,0)))&amp;","&amp;AR132&amp;"); ", "")</f>
        <v>DECODE_LIT(2,LON,CpuLon,AOFF_IA); </v>
      </c>
      <c r="BL132" s="22" t="str">
        <f aca="false">IF(AB132&lt;&gt;"","DECODE_"&amp;VLOOKUP(AF132,$CC:$CD,2,0)&amp;"("&amp;BL$2&amp;","&amp;IF(M132="MR","REF",VLOOKUP(H132,$BR:$BS,2,0))&amp;",Cpu"&amp;PROPER(IF(M132="MR","REF",VLOOKUP(H132,$BR:$BS,2,0)))&amp;","&amp;AS132&amp;"); ", "")</f>
        <v/>
      </c>
      <c r="BM132" s="22" t="str">
        <f aca="false">IF(AC132&lt;&gt;"","DECODE_"&amp;VLOOKUP(AG132,$CC:$CD,2,0)&amp;"("&amp;BM$2&amp;","&amp;IF(N132="MR","REF",VLOOKUP(I132,$BR:$BS,2,0))&amp;",Cpu"&amp;PROPER(IF(N132="MR","REF",VLOOKUP(I132,$BR:$BS,2,0)))&amp;","&amp;AT132&amp;"); ", "")</f>
        <v/>
      </c>
      <c r="BN132" s="22" t="str">
        <f aca="false">IF(ISERROR(VLOOKUP(BO132,BO$2:BO131,1,0))=0,"X","")</f>
        <v/>
      </c>
      <c r="BO132" s="22" t="str">
        <f aca="false">SUBSTITUTE("#define "&amp;BH132&amp;REPT(" ",28-LEN(BH132))&amp;BJ132&amp;BK132&amp;BL132&amp;BM132,"%","D")</f>
        <v>#define INSTDECODE_2_LL_AV          DECODE_ADR(1,LON,CpuLon,AOFF_I); DECODE_LIT(2,LON,CpuLon,AOFF_IA); </v>
      </c>
      <c r="BP132" s="22" t="str">
        <f aca="false">"#define "&amp;SUBSTITUTE(BH132,"INSTDECODE_",IF(P132="X","JMP_","")&amp;IF(Q132="X","CONST_","")&amp;"INSTEND_")&amp;IF(Q132="X",REPT(" ",20-LEN(BH132)),IF(P132="X",REPT(" ",22-LEN(BH132)),REPT(" ",26-LEN(BH132))))&amp;" "&amp;IF(P132="X","","IP+="&amp;TRIM(AU132)&amp;"; "&amp;REPT(" ",10-LEN(TRIM(AU132))))&amp;IF(Q132="X","CONST_INST_DISPATCH;","PROG_INST_DISPATCH;")</f>
        <v>#define INSTEND_2_LL_AV         IP+=ISIZ_IAL;   PROG_INST_DISPATCH;</v>
      </c>
      <c r="BQ132" s="22" t="str">
        <f aca="false">""</f>
        <v/>
      </c>
    </row>
    <row r="133" customFormat="false" ht="15.95" hidden="false" customHeight="true" outlineLevel="0" collapsed="false">
      <c r="A133" s="22" t="s">
        <v>636</v>
      </c>
      <c r="B133" s="22" t="str">
        <f aca="false">"LOADf"</f>
        <v>LOADf</v>
      </c>
      <c r="C133" s="26" t="s">
        <v>29</v>
      </c>
      <c r="D133" s="27" t="n">
        <f aca="false">4-COUNTIF(F133:I133,".")</f>
        <v>2</v>
      </c>
      <c r="E133" s="27" t="str">
        <f aca="false">IF(ISERROR(SEARCH("Z",F133&amp;G133&amp;H133&amp;I133))=0,"X","-")</f>
        <v>-</v>
      </c>
      <c r="F133" s="26" t="s">
        <v>478</v>
      </c>
      <c r="G133" s="26" t="s">
        <v>478</v>
      </c>
      <c r="H133" s="26" t="s">
        <v>28</v>
      </c>
      <c r="I133" s="26" t="s">
        <v>28</v>
      </c>
      <c r="J133" s="27" t="str">
        <f aca="false">IF(OR(ISERROR(SEARCH(MID($J$2,1,1),F133&amp;G133&amp;H133&amp;I133))=0,ISERROR(SEARCH(MID($J$2,2,1),F133&amp;G133&amp;H133&amp;I133))=0),"X","-")</f>
        <v>-</v>
      </c>
      <c r="K133" s="26" t="s">
        <v>453</v>
      </c>
      <c r="L133" s="26" t="s">
        <v>410</v>
      </c>
      <c r="M133" s="26" t="s">
        <v>28</v>
      </c>
      <c r="N133" s="26" t="s">
        <v>28</v>
      </c>
      <c r="O133" s="28" t="str">
        <f aca="false">IF(OR(K133=$O$2,L133=$O$2,M133=$O$2,N133=$O$2),"X","-")</f>
        <v>X</v>
      </c>
      <c r="R133" s="22" t="s">
        <v>642</v>
      </c>
      <c r="S133" s="22" t="s">
        <v>628</v>
      </c>
      <c r="T133" s="22" t="s">
        <v>629</v>
      </c>
      <c r="W133" s="30" t="str">
        <f aca="false">SUBSTITUTE(SUBSTITUTE(IF(AND(F133="%",K133&lt;&gt;"AD",K133&lt;&gt;"MR"),"Error1","Ok")&amp;" "&amp;IF(AND(G133="%",L133&lt;&gt;"AD",L133&lt;&gt;"MR"),"Error2","Ok")&amp;" "&amp;IF(AND(H133="%",M133&lt;&gt;"AD",M133&lt;&gt;"MR"),"Error3","Ok")&amp;" "&amp;IF(AND(I133="%",N133&lt;&gt;"AD",N133&lt;&gt;"MR"),"Error4","Ok"),"Ok Ok Ok Ok","Passed"),"Ok","")</f>
        <v>Passed</v>
      </c>
      <c r="X133" s="28" t="str">
        <f aca="false">IF(W133&lt;&gt;"Passed","--- Error ---",SUBSTITUTE(SUBSTITUTE(SUBSTITUTE(SUBSTITUTE(SUBSTITUTE(SUBSTITUTE(SUBSTITUTE(SUBSTITUTE(SUBSTITUTE(SUBSTITUTE(SUBSTITUTE(SUBSTITUTE(SUBSTITUTE(SUBSTITUTE(SUBSTITUTE(SUBSTITUTE(SUBSTITUTE(SUBSTITUTE($X$1, "&lt;mnemonic&gt;",""""&amp;B133&amp;""""&amp;REPT(" ",5-LEN(B133))), "&lt;argnr&gt;",D133), "&lt;type1&gt;",VLOOKUP(F133,BR:BZ,9,0)), "&lt;type2&gt;",VLOOKUP(G133,BR:BZ,9,0)), "&lt;type3&gt;",VLOOKUP(H133,BR:BZ,9,0)), "&lt;type4&gt;",VLOOKUP(I133,BR:BZ,9,0)), "&lt;mode1&gt;",VLOOKUP(K133, CB:CG,6,0)),"&lt;mode2&gt;",VLOOKUP(L133,CB:CG,6,0)),"&lt;mode3&gt;",VLOOKUP(M133,CB:CG,6,0)),"&lt;mode4&gt;",VLOOKUP(N133,CB:CG,6,0)), "."," "), "&lt;desc&gt;",R133), "&lt;size&gt;",AU133), "&lt;comma&gt;",IF(B134=""," ",",")),"&lt;off1&gt;",IF(AQ133&lt;&gt;"",AQ133,"0"&amp;REPT(" ",5+AQ$1-1))),"&lt;off2&gt;",IF(AR133&lt;&gt;"",AR133,"0"&amp;REPT(" ",5+AR$1-1))),"&lt;off3&gt;",IF(AS133&lt;&gt;"",AS133,"0"&amp;REPT(" ",5+AS$1-1))),"&lt;off4&gt;",IF(AT133&lt;&gt;"",AT133,"0"&amp;REPT(" ",5+AT$1-1))))</f>
        <v>{ "LOADf",2, ISIZ_IAF  , {CpuDataType::Float    ,CpuDataType::Float    ,(CpuDataType)0        ,(CpuDataType)0        }, {_AmdAddr,_AmdLtVl,_AmdNull,_AmdNull}, {AOFF_I,AOFF_IA,0       ,0        } }, //Load (Float)</v>
      </c>
      <c r="Y133" s="31" t="s">
        <v>28</v>
      </c>
      <c r="Z133" s="22" t="str">
        <f aca="false">IF(F133&lt;&gt;".",IF(K133="MR","R",VLOOKUP(F133,$BR:$BT,3,0)),"")</f>
        <v>F</v>
      </c>
      <c r="AA133" s="22" t="str">
        <f aca="false">IF(G133&lt;&gt;".",IF(L133="MR","R",VLOOKUP(G133,$BR:$BT,3,0)),"")</f>
        <v>F</v>
      </c>
      <c r="AB133" s="22" t="str">
        <f aca="false">IF(H133&lt;&gt;".",IF(M133="MR","R",VLOOKUP(H133,$BR:$BT,3,0)),"")</f>
        <v/>
      </c>
      <c r="AC133" s="22" t="str">
        <f aca="false">IF(I133&lt;&gt;".",IF(N133="MR","R",VLOOKUP(I133,$BR:$BT,3,0)),"")</f>
        <v/>
      </c>
      <c r="AD133" s="22" t="str">
        <f aca="false">IF(F133&lt;&gt;".",VLOOKUP(K133,$CB:$CC,2,0),"")</f>
        <v>A</v>
      </c>
      <c r="AE133" s="22" t="str">
        <f aca="false">IF(G133&lt;&gt;".",VLOOKUP(L133,$CB:$CC,2,0),"")</f>
        <v>V</v>
      </c>
      <c r="AF133" s="22" t="str">
        <f aca="false">IF(H133&lt;&gt;".",VLOOKUP(M133,$CB:$CC,2,0),"")</f>
        <v/>
      </c>
      <c r="AG133" s="22" t="str">
        <f aca="false">IF(I133&lt;&gt;".",VLOOKUP(N133,$CB:$CC,2,0),"")</f>
        <v/>
      </c>
      <c r="AH133" s="22" t="str">
        <f aca="false">IF(AD133&lt;&gt;"",IF(OR(AD133="A",AD133="I"),"SZA",VLOOKUP(Z133,$BT$3:$BU$16,2,0)),"")</f>
        <v>SZA</v>
      </c>
      <c r="AI133" s="22" t="str">
        <f aca="false">IF(AE133&lt;&gt;"",IF(OR(AE133="A",AE133="I"),"SZA",VLOOKUP(AA133,$BT$3:$BU$16,2,0)),"")</f>
        <v>SZF</v>
      </c>
      <c r="AJ133" s="22" t="str">
        <f aca="false">IF(AF133&lt;&gt;"",IF(OR(AF133="A",AF133="I"),"SZA",VLOOKUP(AB133,$BT$3:$BU$16,2,0)),"")</f>
        <v/>
      </c>
      <c r="AK133" s="22" t="str">
        <f aca="false">IF(AG133&lt;&gt;"",IF(OR(AG133="A",AG133="I"),"SZA",VLOOKUP(AC133,$BT$3:$BU$16,2,0)),"")</f>
        <v/>
      </c>
      <c r="AL133" s="22" t="str">
        <f aca="false">IF(AD133&lt;&gt;"","I","")</f>
        <v>I</v>
      </c>
      <c r="AM133" s="22" t="str">
        <f aca="false">SUBSTITUTE(IF(AE133&lt;&gt;"",AL133&amp;"+"&amp;AH133,""),"+SZ","")</f>
        <v>IA</v>
      </c>
      <c r="AN133" s="22" t="str">
        <f aca="false">SUBSTITUTE(IF(AF133&lt;&gt;"",AM133&amp;"+"&amp;AI133,""),"+SZ","")</f>
        <v/>
      </c>
      <c r="AO133" s="22" t="str">
        <f aca="false">SUBSTITUTE(IF(AG133&lt;&gt;"",AN133&amp;"+"&amp;AJ133,""),"+SZ","")</f>
        <v/>
      </c>
      <c r="AP133" s="22" t="str">
        <f aca="false">SUBSTITUTE("I"&amp;IF(AH133&lt;&gt;"","+"&amp;AH133,"")&amp;IF(AI133&lt;&gt;"","+"&amp;AI133,"")&amp;IF(AJ133&lt;&gt;"","+"&amp;AJ133,"")&amp;IF(AK133&lt;&gt;"","+"&amp;AK133,""),"+SZ","")</f>
        <v>IAF</v>
      </c>
      <c r="AQ133" s="22" t="str">
        <f aca="false">IF(Z133&lt;&gt;"","AOFF_"&amp;AL133&amp;REPT(" ",AQ$1-LEN(AL133)),"")</f>
        <v>AOFF_I</v>
      </c>
      <c r="AR133" s="22" t="str">
        <f aca="false">IF(AA133&lt;&gt;"","AOFF_"&amp;AM133&amp;REPT(" ",AR$1-LEN(AM133)),"")</f>
        <v>AOFF_IA</v>
      </c>
      <c r="AS133" s="22" t="str">
        <f aca="false">IF(AB133&lt;&gt;"","AOFF_"&amp;AN133&amp;REPT(" ",AS$1-LEN(AN133)),"")</f>
        <v/>
      </c>
      <c r="AT133" s="22" t="str">
        <f aca="false">IF(AC133&lt;&gt;"","AOFF_"&amp;AO133&amp;REPT(" ",AT$1-LEN(AO133)),"")</f>
        <v/>
      </c>
      <c r="AU133" s="22" t="str">
        <f aca="false">"ISIZ_"&amp;AP133&amp;REPT(" ",$AU$1-LEN(AP133))</f>
        <v>ISIZ_IAF  </v>
      </c>
      <c r="AV133" s="26" t="n">
        <f aca="false">IF(Z133&lt;&gt;"",6,"")</f>
        <v>6</v>
      </c>
      <c r="AW133" s="26" t="n">
        <f aca="false">IF(AA133&lt;&gt;"",AV133+VLOOKUP(AH133,$BU$2:$BV$17,2,0),"")</f>
        <v>10</v>
      </c>
      <c r="AX133" s="26" t="str">
        <f aca="false">IF(AB133&lt;&gt;"",AW133+VLOOKUP(AI133,$BU$2:$BV$17,2,0),"")</f>
        <v/>
      </c>
      <c r="AY133" s="26" t="str">
        <f aca="false">IF(AC133&lt;&gt;"",AX133+VLOOKUP(AJ133,$BU$2:$BV$17,2,0),"")</f>
        <v/>
      </c>
      <c r="AZ133" s="26" t="n">
        <f aca="false">6+IF(Z133&lt;&gt;"",VLOOKUP(AH133,$BU$2:$BV$17,2,0),0)+IF(AA133&lt;&gt;"",VLOOKUP(AI133,$BU$2:$BV$17,2,0),0)+IF(AB133&lt;&gt;"",VLOOKUP(AJ133,$BU$2:$BV$17,2,0),0)+IF(AC133&lt;&gt;"",VLOOKUP(AK133,$BU$2:$BV$17,2,0),0)</f>
        <v>18</v>
      </c>
      <c r="BA133" s="26" t="n">
        <f aca="false">IF(Z133&lt;&gt;"",10,"")</f>
        <v>10</v>
      </c>
      <c r="BB133" s="26" t="n">
        <f aca="false">IF(AA133&lt;&gt;"",BA133+VLOOKUP(AH133,$BU$2:$BW$17,3,0),"")</f>
        <v>18</v>
      </c>
      <c r="BC133" s="26" t="str">
        <f aca="false">IF(AB133&lt;&gt;"",BB133+VLOOKUP(AI133,$BU$2:$BW$17,3,0),"")</f>
        <v/>
      </c>
      <c r="BD133" s="26" t="str">
        <f aca="false">IF(AC133&lt;&gt;"",BC133+VLOOKUP(AJ133,$BU$2:$BW$17,3,0),"")</f>
        <v/>
      </c>
      <c r="BE133" s="26" t="n">
        <f aca="false">10+IF(Z133&lt;&gt;"",VLOOKUP(AH133,$BU$2:$BW$17,3,0),0)+IF(AA133&lt;&gt;"",VLOOKUP(AI133,$BU$2:$BW$17,3,0),0)+IF(AB133&lt;&gt;"",VLOOKUP(AJ133,$BU$2:$BW$17,3,0),0)+IF(AC133&lt;&gt;"",VLOOKUP(AK133,$BU$2:$BW$17,3,0),0)</f>
        <v>26</v>
      </c>
      <c r="BF133" s="36" t="str">
        <f aca="false">IF(AV133&lt;&gt;"","#define "&amp;AQ133&amp;" "&amp;AV133&amp;"&lt;end&gt; ","")&amp;IF(AW133&lt;&gt;"","#define "&amp;AR133&amp;" "&amp;AW133&amp;"&lt;end&gt; ","")&amp;IF(AX133&lt;&gt;"","#define "&amp;AS133&amp;" "&amp;AX133&amp;"&lt;end&gt; ","")&amp;IF(AY133&lt;&gt;"","#define "&amp;AT133&amp;" "&amp;AY133&amp;"&lt;end&gt; ","")&amp;"#define "&amp;AU133&amp;" "&amp;AZ133&amp;"&lt;end&gt;"</f>
        <v>#define AOFF_I 6&lt;end&gt; #define AOFF_IA 10&lt;end&gt; #define ISIZ_IAF   18&lt;end&gt;</v>
      </c>
      <c r="BG133" s="36" t="str">
        <f aca="false">IF(BA133&lt;&gt;"","#define "&amp;AQ133&amp;" "&amp;BA133&amp;"&lt;end&gt; ","")&amp;IF(BB133&lt;&gt;"","#define "&amp;AR133&amp;" "&amp;BB133&amp;"&lt;end&gt; ","")&amp;IF(BC133&lt;&gt;"","#define "&amp;AS133&amp;" "&amp;BC133&amp;"&lt;end&gt; ","")&amp;IF(BD133&lt;&gt;"","#define "&amp;AT133&amp;" "&amp;BD133&amp;"&lt;end&gt; ","")&amp;"#define "&amp;AU133&amp;" "&amp;BE133&amp;"&lt;end&gt;"</f>
        <v>#define AOFF_I 10&lt;end&gt; #define AOFF_IA 18&lt;end&gt; #define ISIZ_IAF   26&lt;end&gt;</v>
      </c>
      <c r="BH133" s="22" t="str">
        <f aca="false">"INSTDECODE_"&amp;D133&amp;IF(D133&lt;&gt;0,"_"&amp;CONCATENATE(Z133,AA133,AB133,AC133)&amp;"_"&amp;CONCATENATE(AD133,AE133,AF133,AG133),"")</f>
        <v>INSTDECODE_2_FF_AV</v>
      </c>
      <c r="BI133" s="22" t="n">
        <f aca="false">LEN(BH133)</f>
        <v>18</v>
      </c>
      <c r="BJ133" s="22" t="str">
        <f aca="false">IF(Z133&lt;&gt;"","DECODE_"&amp;VLOOKUP(AD133,$CC:$CD,2,0)&amp;"("&amp;BJ$2&amp;","&amp;IF(K133="MR","REF",VLOOKUP(F133,$BR:$BS,2,0))&amp;",Cpu"&amp;PROPER(IF(K133="MR","REF",VLOOKUP(F133,$BR:$BS,2,0)))&amp;","&amp;AQ133&amp;"); ", "")</f>
        <v>DECODE_ADR(1,FLO,CpuFlo,AOFF_I); </v>
      </c>
      <c r="BK133" s="22" t="str">
        <f aca="false">IF(AA133&lt;&gt;"","DECODE_"&amp;VLOOKUP(AE133,$CC:$CD,2,0)&amp;"("&amp;BK$2&amp;","&amp;IF(L133="MR","REF",VLOOKUP(G133,$BR:$BS,2,0))&amp;",Cpu"&amp;PROPER(IF(L133="MR","REF",VLOOKUP(G133,$BR:$BS,2,0)))&amp;","&amp;AR133&amp;"); ", "")</f>
        <v>DECODE_LIT(2,FLO,CpuFlo,AOFF_IA); </v>
      </c>
      <c r="BL133" s="22" t="str">
        <f aca="false">IF(AB133&lt;&gt;"","DECODE_"&amp;VLOOKUP(AF133,$CC:$CD,2,0)&amp;"("&amp;BL$2&amp;","&amp;IF(M133="MR","REF",VLOOKUP(H133,$BR:$BS,2,0))&amp;",Cpu"&amp;PROPER(IF(M133="MR","REF",VLOOKUP(H133,$BR:$BS,2,0)))&amp;","&amp;AS133&amp;"); ", "")</f>
        <v/>
      </c>
      <c r="BM133" s="22" t="str">
        <f aca="false">IF(AC133&lt;&gt;"","DECODE_"&amp;VLOOKUP(AG133,$CC:$CD,2,0)&amp;"("&amp;BM$2&amp;","&amp;IF(N133="MR","REF",VLOOKUP(I133,$BR:$BS,2,0))&amp;",Cpu"&amp;PROPER(IF(N133="MR","REF",VLOOKUP(I133,$BR:$BS,2,0)))&amp;","&amp;AT133&amp;"); ", "")</f>
        <v/>
      </c>
      <c r="BN133" s="22" t="str">
        <f aca="false">IF(ISERROR(VLOOKUP(BO133,BO$2:BO132,1,0))=0,"X","")</f>
        <v/>
      </c>
      <c r="BO133" s="22" t="str">
        <f aca="false">SUBSTITUTE("#define "&amp;BH133&amp;REPT(" ",28-LEN(BH133))&amp;BJ133&amp;BK133&amp;BL133&amp;BM133,"%","D")</f>
        <v>#define INSTDECODE_2_FF_AV          DECODE_ADR(1,FLO,CpuFlo,AOFF_I); DECODE_LIT(2,FLO,CpuFlo,AOFF_IA); </v>
      </c>
      <c r="BP133" s="22" t="str">
        <f aca="false">"#define "&amp;SUBSTITUTE(BH133,"INSTDECODE_",IF(P133="X","JMP_","")&amp;IF(Q133="X","CONST_","")&amp;"INSTEND_")&amp;IF(Q133="X",REPT(" ",20-LEN(BH133)),IF(P133="X",REPT(" ",22-LEN(BH133)),REPT(" ",26-LEN(BH133))))&amp;" "&amp;IF(P133="X","","IP+="&amp;TRIM(AU133)&amp;"; "&amp;REPT(" ",10-LEN(TRIM(AU133))))&amp;IF(Q133="X","CONST_INST_DISPATCH;","PROG_INST_DISPATCH;")</f>
        <v>#define INSTEND_2_FF_AV         IP+=ISIZ_IAF;   PROG_INST_DISPATCH;</v>
      </c>
      <c r="BQ133" s="22" t="str">
        <f aca="false">""</f>
        <v/>
      </c>
    </row>
    <row r="134" customFormat="false" ht="15.95" hidden="false" customHeight="true" outlineLevel="0" collapsed="false">
      <c r="A134" s="22" t="s">
        <v>626</v>
      </c>
      <c r="B134" s="22" t="s">
        <v>331</v>
      </c>
      <c r="C134" s="26" t="s">
        <v>29</v>
      </c>
      <c r="D134" s="27" t="n">
        <f aca="false">4-COUNTIF(F134:I134,".")</f>
        <v>2</v>
      </c>
      <c r="E134" s="27" t="str">
        <f aca="false">IF(ISERROR(SEARCH("Z",F134&amp;G134&amp;H134&amp;I134))=0,"X","-")</f>
        <v>-</v>
      </c>
      <c r="F134" s="26" t="s">
        <v>452</v>
      </c>
      <c r="G134" s="26" t="s">
        <v>452</v>
      </c>
      <c r="H134" s="26" t="s">
        <v>28</v>
      </c>
      <c r="I134" s="26" t="s">
        <v>28</v>
      </c>
      <c r="J134" s="27" t="str">
        <f aca="false">IF(OR(ISERROR(SEARCH(MID($J$2,1,1),F134&amp;G134&amp;H134&amp;I134))=0,ISERROR(SEARCH(MID($J$2,2,1),F134&amp;G134&amp;H134&amp;I134))=0),"X","-")</f>
        <v>-</v>
      </c>
      <c r="K134" s="26" t="s">
        <v>453</v>
      </c>
      <c r="L134" s="26" t="s">
        <v>453</v>
      </c>
      <c r="M134" s="26" t="s">
        <v>28</v>
      </c>
      <c r="N134" s="26" t="s">
        <v>28</v>
      </c>
      <c r="O134" s="28" t="str">
        <f aca="false">IF(OR(K134=$O$2,L134=$O$2,M134=$O$2,N134=$O$2),"X","-")</f>
        <v>-</v>
      </c>
      <c r="R134" s="22" t="s">
        <v>643</v>
      </c>
      <c r="S134" s="22" t="s">
        <v>628</v>
      </c>
      <c r="T134" s="22" t="s">
        <v>629</v>
      </c>
      <c r="W134" s="30" t="str">
        <f aca="false">SUBSTITUTE(SUBSTITUTE(IF(AND(F134="%",K134&lt;&gt;"AD",K134&lt;&gt;"MR"),"Error1","Ok")&amp;" "&amp;IF(AND(G134="%",L134&lt;&gt;"AD",L134&lt;&gt;"MR"),"Error2","Ok")&amp;" "&amp;IF(AND(H134="%",M134&lt;&gt;"AD",M134&lt;&gt;"MR"),"Error3","Ok")&amp;" "&amp;IF(AND(I134="%",N134&lt;&gt;"AD",N134&lt;&gt;"MR"),"Error4","Ok"),"Ok Ok Ok Ok","Passed"),"Ok","")</f>
        <v>Passed</v>
      </c>
      <c r="X134" s="28" t="str">
        <f aca="false">IF(W134&lt;&gt;"Passed","--- Error ---",SUBSTITUTE(SUBSTITUTE(SUBSTITUTE(SUBSTITUTE(SUBSTITUTE(SUBSTITUTE(SUBSTITUTE(SUBSTITUTE(SUBSTITUTE(SUBSTITUTE(SUBSTITUTE(SUBSTITUTE(SUBSTITUTE(SUBSTITUTE(SUBSTITUTE(SUBSTITUTE(SUBSTITUTE(SUBSTITUTE($X$1, "&lt;mnemonic&gt;",""""&amp;B134&amp;""""&amp;REPT(" ",5-LEN(B134))), "&lt;argnr&gt;",D134), "&lt;type1&gt;",VLOOKUP(F134,BR:BZ,9,0)), "&lt;type2&gt;",VLOOKUP(G134,BR:BZ,9,0)), "&lt;type3&gt;",VLOOKUP(H134,BR:BZ,9,0)), "&lt;type4&gt;",VLOOKUP(I134,BR:BZ,9,0)), "&lt;mode1&gt;",VLOOKUP(K134, CB:CG,6,0)),"&lt;mode2&gt;",VLOOKUP(L134,CB:CG,6,0)),"&lt;mode3&gt;",VLOOKUP(M134,CB:CG,6,0)),"&lt;mode4&gt;",VLOOKUP(N134,CB:CG,6,0)), "."," "), "&lt;desc&gt;",R134), "&lt;size&gt;",AU134), "&lt;comma&gt;",IF(B135=""," ",",")),"&lt;off1&gt;",IF(AQ134&lt;&gt;"",AQ134,"0"&amp;REPT(" ",5+AQ$1-1))),"&lt;off2&gt;",IF(AR134&lt;&gt;"",AR134,"0"&amp;REPT(" ",5+AR$1-1))),"&lt;off3&gt;",IF(AS134&lt;&gt;"",AS134,"0"&amp;REPT(" ",5+AS$1-1))),"&lt;off4&gt;",IF(AT134&lt;&gt;"",AT134,"0"&amp;REPT(" ",5+AT$1-1))))</f>
        <v>{ "MVADc",2, ISIZ_IAA  , {CpuDataType::Char     ,CpuDataType::Char     ,(CpuDataType)0        ,(CpuDataType)0        }, {_AmdAddr,_AmdAddr,_AmdNull,_AmdNull}, {AOFF_I,AOFF_IA,0       ,0        } }, //Move and addition (Char)</v>
      </c>
      <c r="Y134" s="31" t="s">
        <v>28</v>
      </c>
      <c r="Z134" s="22" t="str">
        <f aca="false">IF(F134&lt;&gt;".",IF(K134="MR","R",VLOOKUP(F134,$BR:$BT,3,0)),"")</f>
        <v>C</v>
      </c>
      <c r="AA134" s="22" t="str">
        <f aca="false">IF(G134&lt;&gt;".",IF(L134="MR","R",VLOOKUP(G134,$BR:$BT,3,0)),"")</f>
        <v>C</v>
      </c>
      <c r="AB134" s="22" t="str">
        <f aca="false">IF(H134&lt;&gt;".",IF(M134="MR","R",VLOOKUP(H134,$BR:$BT,3,0)),"")</f>
        <v/>
      </c>
      <c r="AC134" s="22" t="str">
        <f aca="false">IF(I134&lt;&gt;".",IF(N134="MR","R",VLOOKUP(I134,$BR:$BT,3,0)),"")</f>
        <v/>
      </c>
      <c r="AD134" s="22" t="str">
        <f aca="false">IF(F134&lt;&gt;".",VLOOKUP(K134,$CB:$CC,2,0),"")</f>
        <v>A</v>
      </c>
      <c r="AE134" s="22" t="str">
        <f aca="false">IF(G134&lt;&gt;".",VLOOKUP(L134,$CB:$CC,2,0),"")</f>
        <v>A</v>
      </c>
      <c r="AF134" s="22" t="str">
        <f aca="false">IF(H134&lt;&gt;".",VLOOKUP(M134,$CB:$CC,2,0),"")</f>
        <v/>
      </c>
      <c r="AG134" s="22" t="str">
        <f aca="false">IF(I134&lt;&gt;".",VLOOKUP(N134,$CB:$CC,2,0),"")</f>
        <v/>
      </c>
      <c r="AH134" s="22" t="str">
        <f aca="false">IF(AD134&lt;&gt;"",IF(OR(AD134="A",AD134="I"),"SZA",VLOOKUP(Z134,$BT$3:$BU$16,2,0)),"")</f>
        <v>SZA</v>
      </c>
      <c r="AI134" s="22" t="str">
        <f aca="false">IF(AE134&lt;&gt;"",IF(OR(AE134="A",AE134="I"),"SZA",VLOOKUP(AA134,$BT$3:$BU$16,2,0)),"")</f>
        <v>SZA</v>
      </c>
      <c r="AJ134" s="22" t="str">
        <f aca="false">IF(AF134&lt;&gt;"",IF(OR(AF134="A",AF134="I"),"SZA",VLOOKUP(AB134,$BT$3:$BU$16,2,0)),"")</f>
        <v/>
      </c>
      <c r="AK134" s="22" t="str">
        <f aca="false">IF(AG134&lt;&gt;"",IF(OR(AG134="A",AG134="I"),"SZA",VLOOKUP(AC134,$BT$3:$BU$16,2,0)),"")</f>
        <v/>
      </c>
      <c r="AL134" s="22" t="str">
        <f aca="false">IF(AD134&lt;&gt;"","I","")</f>
        <v>I</v>
      </c>
      <c r="AM134" s="22" t="str">
        <f aca="false">SUBSTITUTE(IF(AE134&lt;&gt;"",AL134&amp;"+"&amp;AH134,""),"+SZ","")</f>
        <v>IA</v>
      </c>
      <c r="AN134" s="22" t="str">
        <f aca="false">SUBSTITUTE(IF(AF134&lt;&gt;"",AM134&amp;"+"&amp;AI134,""),"+SZ","")</f>
        <v/>
      </c>
      <c r="AO134" s="22" t="str">
        <f aca="false">SUBSTITUTE(IF(AG134&lt;&gt;"",AN134&amp;"+"&amp;AJ134,""),"+SZ","")</f>
        <v/>
      </c>
      <c r="AP134" s="22" t="str">
        <f aca="false">SUBSTITUTE("I"&amp;IF(AH134&lt;&gt;"","+"&amp;AH134,"")&amp;IF(AI134&lt;&gt;"","+"&amp;AI134,"")&amp;IF(AJ134&lt;&gt;"","+"&amp;AJ134,"")&amp;IF(AK134&lt;&gt;"","+"&amp;AK134,""),"+SZ","")</f>
        <v>IAA</v>
      </c>
      <c r="AQ134" s="22" t="str">
        <f aca="false">IF(Z134&lt;&gt;"","AOFF_"&amp;AL134&amp;REPT(" ",AQ$1-LEN(AL134)),"")</f>
        <v>AOFF_I</v>
      </c>
      <c r="AR134" s="22" t="str">
        <f aca="false">IF(AA134&lt;&gt;"","AOFF_"&amp;AM134&amp;REPT(" ",AR$1-LEN(AM134)),"")</f>
        <v>AOFF_IA</v>
      </c>
      <c r="AS134" s="22" t="str">
        <f aca="false">IF(AB134&lt;&gt;"","AOFF_"&amp;AN134&amp;REPT(" ",AS$1-LEN(AN134)),"")</f>
        <v/>
      </c>
      <c r="AT134" s="22" t="str">
        <f aca="false">IF(AC134&lt;&gt;"","AOFF_"&amp;AO134&amp;REPT(" ",AT$1-LEN(AO134)),"")</f>
        <v/>
      </c>
      <c r="AU134" s="22" t="str">
        <f aca="false">"ISIZ_"&amp;AP134&amp;REPT(" ",$AU$1-LEN(AP134))</f>
        <v>ISIZ_IAA  </v>
      </c>
      <c r="AV134" s="26" t="n">
        <f aca="false">IF(Z134&lt;&gt;"",6,"")</f>
        <v>6</v>
      </c>
      <c r="AW134" s="26" t="n">
        <f aca="false">IF(AA134&lt;&gt;"",AV134+VLOOKUP(AH134,$BU$2:$BV$17,2,0),"")</f>
        <v>10</v>
      </c>
      <c r="AX134" s="26" t="str">
        <f aca="false">IF(AB134&lt;&gt;"",AW134+VLOOKUP(AI134,$BU$2:$BV$17,2,0),"")</f>
        <v/>
      </c>
      <c r="AY134" s="26" t="str">
        <f aca="false">IF(AC134&lt;&gt;"",AX134+VLOOKUP(AJ134,$BU$2:$BV$17,2,0),"")</f>
        <v/>
      </c>
      <c r="AZ134" s="26" t="n">
        <f aca="false">6+IF(Z134&lt;&gt;"",VLOOKUP(AH134,$BU$2:$BV$17,2,0),0)+IF(AA134&lt;&gt;"",VLOOKUP(AI134,$BU$2:$BV$17,2,0),0)+IF(AB134&lt;&gt;"",VLOOKUP(AJ134,$BU$2:$BV$17,2,0),0)+IF(AC134&lt;&gt;"",VLOOKUP(AK134,$BU$2:$BV$17,2,0),0)</f>
        <v>14</v>
      </c>
      <c r="BA134" s="26" t="n">
        <f aca="false">IF(Z134&lt;&gt;"",10,"")</f>
        <v>10</v>
      </c>
      <c r="BB134" s="26" t="n">
        <f aca="false">IF(AA134&lt;&gt;"",BA134+VLOOKUP(AH134,$BU$2:$BW$17,3,0),"")</f>
        <v>18</v>
      </c>
      <c r="BC134" s="26" t="str">
        <f aca="false">IF(AB134&lt;&gt;"",BB134+VLOOKUP(AI134,$BU$2:$BW$17,3,0),"")</f>
        <v/>
      </c>
      <c r="BD134" s="26" t="str">
        <f aca="false">IF(AC134&lt;&gt;"",BC134+VLOOKUP(AJ134,$BU$2:$BW$17,3,0),"")</f>
        <v/>
      </c>
      <c r="BE134" s="26" t="n">
        <f aca="false">10+IF(Z134&lt;&gt;"",VLOOKUP(AH134,$BU$2:$BW$17,3,0),0)+IF(AA134&lt;&gt;"",VLOOKUP(AI134,$BU$2:$BW$17,3,0),0)+IF(AB134&lt;&gt;"",VLOOKUP(AJ134,$BU$2:$BW$17,3,0),0)+IF(AC134&lt;&gt;"",VLOOKUP(AK134,$BU$2:$BW$17,3,0),0)</f>
        <v>26</v>
      </c>
      <c r="BF134" s="36" t="str">
        <f aca="false">IF(AV134&lt;&gt;"","#define "&amp;AQ134&amp;" "&amp;AV134&amp;"&lt;end&gt; ","")&amp;IF(AW134&lt;&gt;"","#define "&amp;AR134&amp;" "&amp;AW134&amp;"&lt;end&gt; ","")&amp;IF(AX134&lt;&gt;"","#define "&amp;AS134&amp;" "&amp;AX134&amp;"&lt;end&gt; ","")&amp;IF(AY134&lt;&gt;"","#define "&amp;AT134&amp;" "&amp;AY134&amp;"&lt;end&gt; ","")&amp;"#define "&amp;AU134&amp;" "&amp;AZ134&amp;"&lt;end&gt;"</f>
        <v>#define AOFF_I 6&lt;end&gt; #define AOFF_IA 10&lt;end&gt; #define ISIZ_IAA   14&lt;end&gt;</v>
      </c>
      <c r="BG134" s="36" t="str">
        <f aca="false">IF(BA134&lt;&gt;"","#define "&amp;AQ134&amp;" "&amp;BA134&amp;"&lt;end&gt; ","")&amp;IF(BB134&lt;&gt;"","#define "&amp;AR134&amp;" "&amp;BB134&amp;"&lt;end&gt; ","")&amp;IF(BC134&lt;&gt;"","#define "&amp;AS134&amp;" "&amp;BC134&amp;"&lt;end&gt; ","")&amp;IF(BD134&lt;&gt;"","#define "&amp;AT134&amp;" "&amp;BD134&amp;"&lt;end&gt; ","")&amp;"#define "&amp;AU134&amp;" "&amp;BE134&amp;"&lt;end&gt;"</f>
        <v>#define AOFF_I 10&lt;end&gt; #define AOFF_IA 18&lt;end&gt; #define ISIZ_IAA   26&lt;end&gt;</v>
      </c>
      <c r="BH134" s="22" t="str">
        <f aca="false">"INSTDECODE_"&amp;D134&amp;IF(D134&lt;&gt;0,"_"&amp;CONCATENATE(Z134,AA134,AB134,AC134)&amp;"_"&amp;CONCATENATE(AD134,AE134,AF134,AG134),"")</f>
        <v>INSTDECODE_2_CC_AA</v>
      </c>
      <c r="BI134" s="22" t="n">
        <f aca="false">LEN(BH134)</f>
        <v>18</v>
      </c>
      <c r="BJ134" s="22" t="str">
        <f aca="false">IF(Z134&lt;&gt;"","DECODE_"&amp;VLOOKUP(AD134,$CC:$CD,2,0)&amp;"("&amp;BJ$2&amp;","&amp;IF(K134="MR","REF",VLOOKUP(F134,$BR:$BS,2,0))&amp;",Cpu"&amp;PROPER(IF(K134="MR","REF",VLOOKUP(F134,$BR:$BS,2,0)))&amp;","&amp;AQ134&amp;"); ", "")</f>
        <v>DECODE_ADR(1,CHR,CpuChr,AOFF_I); </v>
      </c>
      <c r="BK134" s="22" t="str">
        <f aca="false">IF(AA134&lt;&gt;"","DECODE_"&amp;VLOOKUP(AE134,$CC:$CD,2,0)&amp;"("&amp;BK$2&amp;","&amp;IF(L134="MR","REF",VLOOKUP(G134,$BR:$BS,2,0))&amp;",Cpu"&amp;PROPER(IF(L134="MR","REF",VLOOKUP(G134,$BR:$BS,2,0)))&amp;","&amp;AR134&amp;"); ", "")</f>
        <v>DECODE_ADR(2,CHR,CpuChr,AOFF_IA); </v>
      </c>
      <c r="BL134" s="22" t="str">
        <f aca="false">IF(AB134&lt;&gt;"","DECODE_"&amp;VLOOKUP(AF134,$CC:$CD,2,0)&amp;"("&amp;BL$2&amp;","&amp;IF(M134="MR","REF",VLOOKUP(H134,$BR:$BS,2,0))&amp;",Cpu"&amp;PROPER(IF(M134="MR","REF",VLOOKUP(H134,$BR:$BS,2,0)))&amp;","&amp;AS134&amp;"); ", "")</f>
        <v/>
      </c>
      <c r="BM134" s="22" t="str">
        <f aca="false">IF(AC134&lt;&gt;"","DECODE_"&amp;VLOOKUP(AG134,$CC:$CD,2,0)&amp;"("&amp;BM$2&amp;","&amp;IF(N134="MR","REF",VLOOKUP(I134,$BR:$BS,2,0))&amp;",Cpu"&amp;PROPER(IF(N134="MR","REF",VLOOKUP(I134,$BR:$BS,2,0)))&amp;","&amp;AT134&amp;"); ", "")</f>
        <v/>
      </c>
      <c r="BN134" s="22" t="str">
        <f aca="false">IF(ISERROR(VLOOKUP(BO134,BO$2:BO126,1,0))=0,"X","")</f>
        <v>X</v>
      </c>
      <c r="BO134" s="22" t="str">
        <f aca="false">SUBSTITUTE("#define "&amp;BH134&amp;REPT(" ",28-LEN(BH134))&amp;BJ134&amp;BK134&amp;BL134&amp;BM134,"%","D")</f>
        <v>#define INSTDECODE_2_CC_AA          DECODE_ADR(1,CHR,CpuChr,AOFF_I); DECODE_ADR(2,CHR,CpuChr,AOFF_IA); </v>
      </c>
      <c r="BP134" s="22" t="str">
        <f aca="false">"#define "&amp;SUBSTITUTE(BH134,"INSTDECODE_",IF(P134="X","JMP_","")&amp;IF(Q134="X","CONST_","")&amp;"INSTEND_")&amp;IF(Q134="X",REPT(" ",20-LEN(BH134)),IF(P134="X",REPT(" ",22-LEN(BH134)),REPT(" ",26-LEN(BH134))))&amp;" "&amp;IF(P134="X","","IP+="&amp;TRIM(AU134)&amp;"; "&amp;REPT(" ",10-LEN(TRIM(AU134))))&amp;IF(Q134="X","CONST_INST_DISPATCH;","PROG_INST_DISPATCH;")</f>
        <v>#define INSTEND_2_CC_AA         IP+=ISIZ_IAA;   PROG_INST_DISPATCH;</v>
      </c>
      <c r="BQ134" s="22" t="str">
        <f aca="false">""</f>
        <v/>
      </c>
    </row>
    <row r="135" customFormat="false" ht="15.95" hidden="false" customHeight="true" outlineLevel="0" collapsed="false">
      <c r="A135" s="22" t="s">
        <v>626</v>
      </c>
      <c r="B135" s="22" t="s">
        <v>332</v>
      </c>
      <c r="C135" s="26" t="s">
        <v>29</v>
      </c>
      <c r="D135" s="27" t="n">
        <f aca="false">4-COUNTIF(F135:I135,".")</f>
        <v>2</v>
      </c>
      <c r="E135" s="27" t="str">
        <f aca="false">IF(ISERROR(SEARCH("Z",F135&amp;G135&amp;H135&amp;I135))=0,"X","-")</f>
        <v>-</v>
      </c>
      <c r="F135" s="26" t="s">
        <v>463</v>
      </c>
      <c r="G135" s="26" t="s">
        <v>463</v>
      </c>
      <c r="H135" s="26" t="s">
        <v>28</v>
      </c>
      <c r="I135" s="26" t="s">
        <v>28</v>
      </c>
      <c r="J135" s="27" t="str">
        <f aca="false">IF(OR(ISERROR(SEARCH(MID($J$2,1,1),F135&amp;G135&amp;H135&amp;I135))=0,ISERROR(SEARCH(MID($J$2,2,1),F135&amp;G135&amp;H135&amp;I135))=0),"X","-")</f>
        <v>-</v>
      </c>
      <c r="K135" s="26" t="s">
        <v>453</v>
      </c>
      <c r="L135" s="26" t="s">
        <v>453</v>
      </c>
      <c r="M135" s="26" t="s">
        <v>28</v>
      </c>
      <c r="N135" s="26" t="s">
        <v>28</v>
      </c>
      <c r="O135" s="28" t="str">
        <f aca="false">IF(OR(K135=$O$2,L135=$O$2,M135=$O$2,N135=$O$2),"X","-")</f>
        <v>-</v>
      </c>
      <c r="R135" s="22" t="s">
        <v>644</v>
      </c>
      <c r="S135" s="22" t="s">
        <v>628</v>
      </c>
      <c r="T135" s="22" t="s">
        <v>629</v>
      </c>
      <c r="W135" s="30" t="str">
        <f aca="false">SUBSTITUTE(SUBSTITUTE(IF(AND(F135="%",K135&lt;&gt;"AD",K135&lt;&gt;"MR"),"Error1","Ok")&amp;" "&amp;IF(AND(G135="%",L135&lt;&gt;"AD",L135&lt;&gt;"MR"),"Error2","Ok")&amp;" "&amp;IF(AND(H135="%",M135&lt;&gt;"AD",M135&lt;&gt;"MR"),"Error3","Ok")&amp;" "&amp;IF(AND(I135="%",N135&lt;&gt;"AD",N135&lt;&gt;"MR"),"Error4","Ok"),"Ok Ok Ok Ok","Passed"),"Ok","")</f>
        <v>Passed</v>
      </c>
      <c r="X135" s="28" t="str">
        <f aca="false">IF(W135&lt;&gt;"Passed","--- Error ---",SUBSTITUTE(SUBSTITUTE(SUBSTITUTE(SUBSTITUTE(SUBSTITUTE(SUBSTITUTE(SUBSTITUTE(SUBSTITUTE(SUBSTITUTE(SUBSTITUTE(SUBSTITUTE(SUBSTITUTE(SUBSTITUTE(SUBSTITUTE(SUBSTITUTE(SUBSTITUTE(SUBSTITUTE(SUBSTITUTE($X$1, "&lt;mnemonic&gt;",""""&amp;B135&amp;""""&amp;REPT(" ",5-LEN(B135))), "&lt;argnr&gt;",D135), "&lt;type1&gt;",VLOOKUP(F135,BR:BZ,9,0)), "&lt;type2&gt;",VLOOKUP(G135,BR:BZ,9,0)), "&lt;type3&gt;",VLOOKUP(H135,BR:BZ,9,0)), "&lt;type4&gt;",VLOOKUP(I135,BR:BZ,9,0)), "&lt;mode1&gt;",VLOOKUP(K135, CB:CG,6,0)),"&lt;mode2&gt;",VLOOKUP(L135,CB:CG,6,0)),"&lt;mode3&gt;",VLOOKUP(M135,CB:CG,6,0)),"&lt;mode4&gt;",VLOOKUP(N135,CB:CG,6,0)), "."," "), "&lt;desc&gt;",R135), "&lt;size&gt;",AU135), "&lt;comma&gt;",IF(B136=""," ",",")),"&lt;off1&gt;",IF(AQ135&lt;&gt;"",AQ135,"0"&amp;REPT(" ",5+AQ$1-1))),"&lt;off2&gt;",IF(AR135&lt;&gt;"",AR135,"0"&amp;REPT(" ",5+AR$1-1))),"&lt;off3&gt;",IF(AS135&lt;&gt;"",AS135,"0"&amp;REPT(" ",5+AS$1-1))),"&lt;off4&gt;",IF(AT135&lt;&gt;"",AT135,"0"&amp;REPT(" ",5+AT$1-1))))</f>
        <v>{ "MVADw",2, ISIZ_IAA  , {CpuDataType::Short    ,CpuDataType::Short    ,(CpuDataType)0        ,(CpuDataType)0        }, {_AmdAddr,_AmdAddr,_AmdNull,_AmdNull}, {AOFF_I,AOFF_IA,0       ,0        } }, //Move and addition (Short)</v>
      </c>
      <c r="Y135" s="31" t="s">
        <v>28</v>
      </c>
      <c r="Z135" s="22" t="str">
        <f aca="false">IF(F135&lt;&gt;".",IF(K135="MR","R",VLOOKUP(F135,$BR:$BT,3,0)),"")</f>
        <v>W</v>
      </c>
      <c r="AA135" s="22" t="str">
        <f aca="false">IF(G135&lt;&gt;".",IF(L135="MR","R",VLOOKUP(G135,$BR:$BT,3,0)),"")</f>
        <v>W</v>
      </c>
      <c r="AB135" s="22" t="str">
        <f aca="false">IF(H135&lt;&gt;".",IF(M135="MR","R",VLOOKUP(H135,$BR:$BT,3,0)),"")</f>
        <v/>
      </c>
      <c r="AC135" s="22" t="str">
        <f aca="false">IF(I135&lt;&gt;".",IF(N135="MR","R",VLOOKUP(I135,$BR:$BT,3,0)),"")</f>
        <v/>
      </c>
      <c r="AD135" s="22" t="str">
        <f aca="false">IF(F135&lt;&gt;".",VLOOKUP(K135,$CB:$CC,2,0),"")</f>
        <v>A</v>
      </c>
      <c r="AE135" s="22" t="str">
        <f aca="false">IF(G135&lt;&gt;".",VLOOKUP(L135,$CB:$CC,2,0),"")</f>
        <v>A</v>
      </c>
      <c r="AF135" s="22" t="str">
        <f aca="false">IF(H135&lt;&gt;".",VLOOKUP(M135,$CB:$CC,2,0),"")</f>
        <v/>
      </c>
      <c r="AG135" s="22" t="str">
        <f aca="false">IF(I135&lt;&gt;".",VLOOKUP(N135,$CB:$CC,2,0),"")</f>
        <v/>
      </c>
      <c r="AH135" s="22" t="str">
        <f aca="false">IF(AD135&lt;&gt;"",IF(OR(AD135="A",AD135="I"),"SZA",VLOOKUP(Z135,$BT$3:$BU$16,2,0)),"")</f>
        <v>SZA</v>
      </c>
      <c r="AI135" s="22" t="str">
        <f aca="false">IF(AE135&lt;&gt;"",IF(OR(AE135="A",AE135="I"),"SZA",VLOOKUP(AA135,$BT$3:$BU$16,2,0)),"")</f>
        <v>SZA</v>
      </c>
      <c r="AJ135" s="22" t="str">
        <f aca="false">IF(AF135&lt;&gt;"",IF(OR(AF135="A",AF135="I"),"SZA",VLOOKUP(AB135,$BT$3:$BU$16,2,0)),"")</f>
        <v/>
      </c>
      <c r="AK135" s="22" t="str">
        <f aca="false">IF(AG135&lt;&gt;"",IF(OR(AG135="A",AG135="I"),"SZA",VLOOKUP(AC135,$BT$3:$BU$16,2,0)),"")</f>
        <v/>
      </c>
      <c r="AL135" s="22" t="str">
        <f aca="false">IF(AD135&lt;&gt;"","I","")</f>
        <v>I</v>
      </c>
      <c r="AM135" s="22" t="str">
        <f aca="false">SUBSTITUTE(IF(AE135&lt;&gt;"",AL135&amp;"+"&amp;AH135,""),"+SZ","")</f>
        <v>IA</v>
      </c>
      <c r="AN135" s="22" t="str">
        <f aca="false">SUBSTITUTE(IF(AF135&lt;&gt;"",AM135&amp;"+"&amp;AI135,""),"+SZ","")</f>
        <v/>
      </c>
      <c r="AO135" s="22" t="str">
        <f aca="false">SUBSTITUTE(IF(AG135&lt;&gt;"",AN135&amp;"+"&amp;AJ135,""),"+SZ","")</f>
        <v/>
      </c>
      <c r="AP135" s="22" t="str">
        <f aca="false">SUBSTITUTE("I"&amp;IF(AH135&lt;&gt;"","+"&amp;AH135,"")&amp;IF(AI135&lt;&gt;"","+"&amp;AI135,"")&amp;IF(AJ135&lt;&gt;"","+"&amp;AJ135,"")&amp;IF(AK135&lt;&gt;"","+"&amp;AK135,""),"+SZ","")</f>
        <v>IAA</v>
      </c>
      <c r="AQ135" s="22" t="str">
        <f aca="false">IF(Z135&lt;&gt;"","AOFF_"&amp;AL135&amp;REPT(" ",AQ$1-LEN(AL135)),"")</f>
        <v>AOFF_I</v>
      </c>
      <c r="AR135" s="22" t="str">
        <f aca="false">IF(AA135&lt;&gt;"","AOFF_"&amp;AM135&amp;REPT(" ",AR$1-LEN(AM135)),"")</f>
        <v>AOFF_IA</v>
      </c>
      <c r="AS135" s="22" t="str">
        <f aca="false">IF(AB135&lt;&gt;"","AOFF_"&amp;AN135&amp;REPT(" ",AS$1-LEN(AN135)),"")</f>
        <v/>
      </c>
      <c r="AT135" s="22" t="str">
        <f aca="false">IF(AC135&lt;&gt;"","AOFF_"&amp;AO135&amp;REPT(" ",AT$1-LEN(AO135)),"")</f>
        <v/>
      </c>
      <c r="AU135" s="22" t="str">
        <f aca="false">"ISIZ_"&amp;AP135&amp;REPT(" ",$AU$1-LEN(AP135))</f>
        <v>ISIZ_IAA  </v>
      </c>
      <c r="AV135" s="26" t="n">
        <f aca="false">IF(Z135&lt;&gt;"",6,"")</f>
        <v>6</v>
      </c>
      <c r="AW135" s="26" t="n">
        <f aca="false">IF(AA135&lt;&gt;"",AV135+VLOOKUP(AH135,$BU$2:$BV$17,2,0),"")</f>
        <v>10</v>
      </c>
      <c r="AX135" s="26" t="str">
        <f aca="false">IF(AB135&lt;&gt;"",AW135+VLOOKUP(AI135,$BU$2:$BV$17,2,0),"")</f>
        <v/>
      </c>
      <c r="AY135" s="26" t="str">
        <f aca="false">IF(AC135&lt;&gt;"",AX135+VLOOKUP(AJ135,$BU$2:$BV$17,2,0),"")</f>
        <v/>
      </c>
      <c r="AZ135" s="26" t="n">
        <f aca="false">6+IF(Z135&lt;&gt;"",VLOOKUP(AH135,$BU$2:$BV$17,2,0),0)+IF(AA135&lt;&gt;"",VLOOKUP(AI135,$BU$2:$BV$17,2,0),0)+IF(AB135&lt;&gt;"",VLOOKUP(AJ135,$BU$2:$BV$17,2,0),0)+IF(AC135&lt;&gt;"",VLOOKUP(AK135,$BU$2:$BV$17,2,0),0)</f>
        <v>14</v>
      </c>
      <c r="BA135" s="26" t="n">
        <f aca="false">IF(Z135&lt;&gt;"",10,"")</f>
        <v>10</v>
      </c>
      <c r="BB135" s="26" t="n">
        <f aca="false">IF(AA135&lt;&gt;"",BA135+VLOOKUP(AH135,$BU$2:$BW$17,3,0),"")</f>
        <v>18</v>
      </c>
      <c r="BC135" s="26" t="str">
        <f aca="false">IF(AB135&lt;&gt;"",BB135+VLOOKUP(AI135,$BU$2:$BW$17,3,0),"")</f>
        <v/>
      </c>
      <c r="BD135" s="26" t="str">
        <f aca="false">IF(AC135&lt;&gt;"",BC135+VLOOKUP(AJ135,$BU$2:$BW$17,3,0),"")</f>
        <v/>
      </c>
      <c r="BE135" s="26" t="n">
        <f aca="false">10+IF(Z135&lt;&gt;"",VLOOKUP(AH135,$BU$2:$BW$17,3,0),0)+IF(AA135&lt;&gt;"",VLOOKUP(AI135,$BU$2:$BW$17,3,0),0)+IF(AB135&lt;&gt;"",VLOOKUP(AJ135,$BU$2:$BW$17,3,0),0)+IF(AC135&lt;&gt;"",VLOOKUP(AK135,$BU$2:$BW$17,3,0),0)</f>
        <v>26</v>
      </c>
      <c r="BF135" s="36" t="str">
        <f aca="false">IF(AV135&lt;&gt;"","#define "&amp;AQ135&amp;" "&amp;AV135&amp;"&lt;end&gt; ","")&amp;IF(AW135&lt;&gt;"","#define "&amp;AR135&amp;" "&amp;AW135&amp;"&lt;end&gt; ","")&amp;IF(AX135&lt;&gt;"","#define "&amp;AS135&amp;" "&amp;AX135&amp;"&lt;end&gt; ","")&amp;IF(AY135&lt;&gt;"","#define "&amp;AT135&amp;" "&amp;AY135&amp;"&lt;end&gt; ","")&amp;"#define "&amp;AU135&amp;" "&amp;AZ135&amp;"&lt;end&gt;"</f>
        <v>#define AOFF_I 6&lt;end&gt; #define AOFF_IA 10&lt;end&gt; #define ISIZ_IAA   14&lt;end&gt;</v>
      </c>
      <c r="BG135" s="36" t="str">
        <f aca="false">IF(BA135&lt;&gt;"","#define "&amp;AQ135&amp;" "&amp;BA135&amp;"&lt;end&gt; ","")&amp;IF(BB135&lt;&gt;"","#define "&amp;AR135&amp;" "&amp;BB135&amp;"&lt;end&gt; ","")&amp;IF(BC135&lt;&gt;"","#define "&amp;AS135&amp;" "&amp;BC135&amp;"&lt;end&gt; ","")&amp;IF(BD135&lt;&gt;"","#define "&amp;AT135&amp;" "&amp;BD135&amp;"&lt;end&gt; ","")&amp;"#define "&amp;AU135&amp;" "&amp;BE135&amp;"&lt;end&gt;"</f>
        <v>#define AOFF_I 10&lt;end&gt; #define AOFF_IA 18&lt;end&gt; #define ISIZ_IAA   26&lt;end&gt;</v>
      </c>
      <c r="BH135" s="22" t="str">
        <f aca="false">"INSTDECODE_"&amp;D135&amp;IF(D135&lt;&gt;0,"_"&amp;CONCATENATE(Z135,AA135,AB135,AC135)&amp;"_"&amp;CONCATENATE(AD135,AE135,AF135,AG135),"")</f>
        <v>INSTDECODE_2_WW_AA</v>
      </c>
      <c r="BI135" s="22" t="n">
        <f aca="false">LEN(BH135)</f>
        <v>18</v>
      </c>
      <c r="BJ135" s="22" t="str">
        <f aca="false">IF(Z135&lt;&gt;"","DECODE_"&amp;VLOOKUP(AD135,$CC:$CD,2,0)&amp;"("&amp;BJ$2&amp;","&amp;IF(K135="MR","REF",VLOOKUP(F135,$BR:$BS,2,0))&amp;",Cpu"&amp;PROPER(IF(K135="MR","REF",VLOOKUP(F135,$BR:$BS,2,0)))&amp;","&amp;AQ135&amp;"); ", "")</f>
        <v>DECODE_ADR(1,SHR,CpuShr,AOFF_I); </v>
      </c>
      <c r="BK135" s="22" t="str">
        <f aca="false">IF(AA135&lt;&gt;"","DECODE_"&amp;VLOOKUP(AE135,$CC:$CD,2,0)&amp;"("&amp;BK$2&amp;","&amp;IF(L135="MR","REF",VLOOKUP(G135,$BR:$BS,2,0))&amp;",Cpu"&amp;PROPER(IF(L135="MR","REF",VLOOKUP(G135,$BR:$BS,2,0)))&amp;","&amp;AR135&amp;"); ", "")</f>
        <v>DECODE_ADR(2,SHR,CpuShr,AOFF_IA); </v>
      </c>
      <c r="BL135" s="22" t="str">
        <f aca="false">IF(AB135&lt;&gt;"","DECODE_"&amp;VLOOKUP(AF135,$CC:$CD,2,0)&amp;"("&amp;BL$2&amp;","&amp;IF(M135="MR","REF",VLOOKUP(H135,$BR:$BS,2,0))&amp;",Cpu"&amp;PROPER(IF(M135="MR","REF",VLOOKUP(H135,$BR:$BS,2,0)))&amp;","&amp;AS135&amp;"); ", "")</f>
        <v/>
      </c>
      <c r="BM135" s="22" t="str">
        <f aca="false">IF(AC135&lt;&gt;"","DECODE_"&amp;VLOOKUP(AG135,$CC:$CD,2,0)&amp;"("&amp;BM$2&amp;","&amp;IF(N135="MR","REF",VLOOKUP(I135,$BR:$BS,2,0))&amp;",Cpu"&amp;PROPER(IF(N135="MR","REF",VLOOKUP(I135,$BR:$BS,2,0)))&amp;","&amp;AT135&amp;"); ", "")</f>
        <v/>
      </c>
      <c r="BN135" s="22" t="str">
        <f aca="false">IF(ISERROR(VLOOKUP(BO135,BO$2:BO134,1,0))=0,"X","")</f>
        <v>X</v>
      </c>
      <c r="BO135" s="22" t="str">
        <f aca="false">SUBSTITUTE("#define "&amp;BH135&amp;REPT(" ",28-LEN(BH135))&amp;BJ135&amp;BK135&amp;BL135&amp;BM135,"%","D")</f>
        <v>#define INSTDECODE_2_WW_AA          DECODE_ADR(1,SHR,CpuShr,AOFF_I); DECODE_ADR(2,SHR,CpuShr,AOFF_IA); </v>
      </c>
      <c r="BP135" s="22" t="str">
        <f aca="false">"#define "&amp;SUBSTITUTE(BH135,"INSTDECODE_",IF(P135="X","JMP_","")&amp;IF(Q135="X","CONST_","")&amp;"INSTEND_")&amp;IF(Q135="X",REPT(" ",20-LEN(BH135)),IF(P135="X",REPT(" ",22-LEN(BH135)),REPT(" ",26-LEN(BH135))))&amp;" "&amp;IF(P135="X","","IP+="&amp;TRIM(AU135)&amp;"; "&amp;REPT(" ",10-LEN(TRIM(AU135))))&amp;IF(Q135="X","CONST_INST_DISPATCH;","PROG_INST_DISPATCH;")</f>
        <v>#define INSTEND_2_WW_AA         IP+=ISIZ_IAA;   PROG_INST_DISPATCH;</v>
      </c>
      <c r="BQ135" s="22" t="str">
        <f aca="false">""</f>
        <v/>
      </c>
    </row>
    <row r="136" customFormat="false" ht="15.95" hidden="false" customHeight="true" outlineLevel="0" collapsed="false">
      <c r="A136" s="22" t="s">
        <v>626</v>
      </c>
      <c r="B136" s="22" t="s">
        <v>333</v>
      </c>
      <c r="C136" s="26" t="s">
        <v>29</v>
      </c>
      <c r="D136" s="27" t="n">
        <f aca="false">4-COUNTIF(F136:I136,".")</f>
        <v>2</v>
      </c>
      <c r="E136" s="27" t="str">
        <f aca="false">IF(ISERROR(SEARCH("Z",F136&amp;G136&amp;H136&amp;I136))=0,"X","-")</f>
        <v>-</v>
      </c>
      <c r="F136" s="26" t="s">
        <v>470</v>
      </c>
      <c r="G136" s="26" t="s">
        <v>470</v>
      </c>
      <c r="H136" s="26" t="s">
        <v>28</v>
      </c>
      <c r="I136" s="26" t="s">
        <v>28</v>
      </c>
      <c r="J136" s="27" t="str">
        <f aca="false">IF(OR(ISERROR(SEARCH(MID($J$2,1,1),F136&amp;G136&amp;H136&amp;I136))=0,ISERROR(SEARCH(MID($J$2,2,1),F136&amp;G136&amp;H136&amp;I136))=0),"X","-")</f>
        <v>-</v>
      </c>
      <c r="K136" s="26" t="s">
        <v>453</v>
      </c>
      <c r="L136" s="26" t="s">
        <v>453</v>
      </c>
      <c r="M136" s="26" t="s">
        <v>28</v>
      </c>
      <c r="N136" s="26" t="s">
        <v>28</v>
      </c>
      <c r="O136" s="28" t="str">
        <f aca="false">IF(OR(K136=$O$2,L136=$O$2,M136=$O$2,N136=$O$2),"X","-")</f>
        <v>-</v>
      </c>
      <c r="R136" s="22" t="s">
        <v>645</v>
      </c>
      <c r="S136" s="22" t="s">
        <v>628</v>
      </c>
      <c r="T136" s="22" t="s">
        <v>629</v>
      </c>
      <c r="W136" s="30" t="str">
        <f aca="false">SUBSTITUTE(SUBSTITUTE(IF(AND(F136="%",K136&lt;&gt;"AD",K136&lt;&gt;"MR"),"Error1","Ok")&amp;" "&amp;IF(AND(G136="%",L136&lt;&gt;"AD",L136&lt;&gt;"MR"),"Error2","Ok")&amp;" "&amp;IF(AND(H136="%",M136&lt;&gt;"AD",M136&lt;&gt;"MR"),"Error3","Ok")&amp;" "&amp;IF(AND(I136="%",N136&lt;&gt;"AD",N136&lt;&gt;"MR"),"Error4","Ok"),"Ok Ok Ok Ok","Passed"),"Ok","")</f>
        <v>Passed</v>
      </c>
      <c r="X136" s="28" t="str">
        <f aca="false">IF(W136&lt;&gt;"Passed","--- Error ---",SUBSTITUTE(SUBSTITUTE(SUBSTITUTE(SUBSTITUTE(SUBSTITUTE(SUBSTITUTE(SUBSTITUTE(SUBSTITUTE(SUBSTITUTE(SUBSTITUTE(SUBSTITUTE(SUBSTITUTE(SUBSTITUTE(SUBSTITUTE(SUBSTITUTE(SUBSTITUTE(SUBSTITUTE(SUBSTITUTE($X$1, "&lt;mnemonic&gt;",""""&amp;B136&amp;""""&amp;REPT(" ",5-LEN(B136))), "&lt;argnr&gt;",D136), "&lt;type1&gt;",VLOOKUP(F136,BR:BZ,9,0)), "&lt;type2&gt;",VLOOKUP(G136,BR:BZ,9,0)), "&lt;type3&gt;",VLOOKUP(H136,BR:BZ,9,0)), "&lt;type4&gt;",VLOOKUP(I136,BR:BZ,9,0)), "&lt;mode1&gt;",VLOOKUP(K136, CB:CG,6,0)),"&lt;mode2&gt;",VLOOKUP(L136,CB:CG,6,0)),"&lt;mode3&gt;",VLOOKUP(M136,CB:CG,6,0)),"&lt;mode4&gt;",VLOOKUP(N136,CB:CG,6,0)), "."," "), "&lt;desc&gt;",R136), "&lt;size&gt;",AU136), "&lt;comma&gt;",IF(B137=""," ",",")),"&lt;off1&gt;",IF(AQ136&lt;&gt;"",AQ136,"0"&amp;REPT(" ",5+AQ$1-1))),"&lt;off2&gt;",IF(AR136&lt;&gt;"",AR136,"0"&amp;REPT(" ",5+AR$1-1))),"&lt;off3&gt;",IF(AS136&lt;&gt;"",AS136,"0"&amp;REPT(" ",5+AS$1-1))),"&lt;off4&gt;",IF(AT136&lt;&gt;"",AT136,"0"&amp;REPT(" ",5+AT$1-1))))</f>
        <v>{ "MVADi",2, ISIZ_IAA  , {CpuDataType::Integer  ,CpuDataType::Integer  ,(CpuDataType)0        ,(CpuDataType)0        }, {_AmdAddr,_AmdAddr,_AmdNull,_AmdNull}, {AOFF_I,AOFF_IA,0       ,0        } }, //Move and addition (Integer)</v>
      </c>
      <c r="Y136" s="31" t="s">
        <v>28</v>
      </c>
      <c r="Z136" s="22" t="str">
        <f aca="false">IF(F136&lt;&gt;".",IF(K136="MR","R",VLOOKUP(F136,$BR:$BT,3,0)),"")</f>
        <v>I</v>
      </c>
      <c r="AA136" s="22" t="str">
        <f aca="false">IF(G136&lt;&gt;".",IF(L136="MR","R",VLOOKUP(G136,$BR:$BT,3,0)),"")</f>
        <v>I</v>
      </c>
      <c r="AB136" s="22" t="str">
        <f aca="false">IF(H136&lt;&gt;".",IF(M136="MR","R",VLOOKUP(H136,$BR:$BT,3,0)),"")</f>
        <v/>
      </c>
      <c r="AC136" s="22" t="str">
        <f aca="false">IF(I136&lt;&gt;".",IF(N136="MR","R",VLOOKUP(I136,$BR:$BT,3,0)),"")</f>
        <v/>
      </c>
      <c r="AD136" s="22" t="str">
        <f aca="false">IF(F136&lt;&gt;".",VLOOKUP(K136,$CB:$CC,2,0),"")</f>
        <v>A</v>
      </c>
      <c r="AE136" s="22" t="str">
        <f aca="false">IF(G136&lt;&gt;".",VLOOKUP(L136,$CB:$CC,2,0),"")</f>
        <v>A</v>
      </c>
      <c r="AF136" s="22" t="str">
        <f aca="false">IF(H136&lt;&gt;".",VLOOKUP(M136,$CB:$CC,2,0),"")</f>
        <v/>
      </c>
      <c r="AG136" s="22" t="str">
        <f aca="false">IF(I136&lt;&gt;".",VLOOKUP(N136,$CB:$CC,2,0),"")</f>
        <v/>
      </c>
      <c r="AH136" s="22" t="str">
        <f aca="false">IF(AD136&lt;&gt;"",IF(OR(AD136="A",AD136="I"),"SZA",VLOOKUP(Z136,$BT$3:$BU$16,2,0)),"")</f>
        <v>SZA</v>
      </c>
      <c r="AI136" s="22" t="str">
        <f aca="false">IF(AE136&lt;&gt;"",IF(OR(AE136="A",AE136="I"),"SZA",VLOOKUP(AA136,$BT$3:$BU$16,2,0)),"")</f>
        <v>SZA</v>
      </c>
      <c r="AJ136" s="22" t="str">
        <f aca="false">IF(AF136&lt;&gt;"",IF(OR(AF136="A",AF136="I"),"SZA",VLOOKUP(AB136,$BT$3:$BU$16,2,0)),"")</f>
        <v/>
      </c>
      <c r="AK136" s="22" t="str">
        <f aca="false">IF(AG136&lt;&gt;"",IF(OR(AG136="A",AG136="I"),"SZA",VLOOKUP(AC136,$BT$3:$BU$16,2,0)),"")</f>
        <v/>
      </c>
      <c r="AL136" s="22" t="str">
        <f aca="false">IF(AD136&lt;&gt;"","I","")</f>
        <v>I</v>
      </c>
      <c r="AM136" s="22" t="str">
        <f aca="false">SUBSTITUTE(IF(AE136&lt;&gt;"",AL136&amp;"+"&amp;AH136,""),"+SZ","")</f>
        <v>IA</v>
      </c>
      <c r="AN136" s="22" t="str">
        <f aca="false">SUBSTITUTE(IF(AF136&lt;&gt;"",AM136&amp;"+"&amp;AI136,""),"+SZ","")</f>
        <v/>
      </c>
      <c r="AO136" s="22" t="str">
        <f aca="false">SUBSTITUTE(IF(AG136&lt;&gt;"",AN136&amp;"+"&amp;AJ136,""),"+SZ","")</f>
        <v/>
      </c>
      <c r="AP136" s="22" t="str">
        <f aca="false">SUBSTITUTE("I"&amp;IF(AH136&lt;&gt;"","+"&amp;AH136,"")&amp;IF(AI136&lt;&gt;"","+"&amp;AI136,"")&amp;IF(AJ136&lt;&gt;"","+"&amp;AJ136,"")&amp;IF(AK136&lt;&gt;"","+"&amp;AK136,""),"+SZ","")</f>
        <v>IAA</v>
      </c>
      <c r="AQ136" s="22" t="str">
        <f aca="false">IF(Z136&lt;&gt;"","AOFF_"&amp;AL136&amp;REPT(" ",AQ$1-LEN(AL136)),"")</f>
        <v>AOFF_I</v>
      </c>
      <c r="AR136" s="22" t="str">
        <f aca="false">IF(AA136&lt;&gt;"","AOFF_"&amp;AM136&amp;REPT(" ",AR$1-LEN(AM136)),"")</f>
        <v>AOFF_IA</v>
      </c>
      <c r="AS136" s="22" t="str">
        <f aca="false">IF(AB136&lt;&gt;"","AOFF_"&amp;AN136&amp;REPT(" ",AS$1-LEN(AN136)),"")</f>
        <v/>
      </c>
      <c r="AT136" s="22" t="str">
        <f aca="false">IF(AC136&lt;&gt;"","AOFF_"&amp;AO136&amp;REPT(" ",AT$1-LEN(AO136)),"")</f>
        <v/>
      </c>
      <c r="AU136" s="22" t="str">
        <f aca="false">"ISIZ_"&amp;AP136&amp;REPT(" ",$AU$1-LEN(AP136))</f>
        <v>ISIZ_IAA  </v>
      </c>
      <c r="AV136" s="26" t="n">
        <f aca="false">IF(Z136&lt;&gt;"",6,"")</f>
        <v>6</v>
      </c>
      <c r="AW136" s="26" t="n">
        <f aca="false">IF(AA136&lt;&gt;"",AV136+VLOOKUP(AH136,$BU$2:$BV$17,2,0),"")</f>
        <v>10</v>
      </c>
      <c r="AX136" s="26" t="str">
        <f aca="false">IF(AB136&lt;&gt;"",AW136+VLOOKUP(AI136,$BU$2:$BV$17,2,0),"")</f>
        <v/>
      </c>
      <c r="AY136" s="26" t="str">
        <f aca="false">IF(AC136&lt;&gt;"",AX136+VLOOKUP(AJ136,$BU$2:$BV$17,2,0),"")</f>
        <v/>
      </c>
      <c r="AZ136" s="26" t="n">
        <f aca="false">6+IF(Z136&lt;&gt;"",VLOOKUP(AH136,$BU$2:$BV$17,2,0),0)+IF(AA136&lt;&gt;"",VLOOKUP(AI136,$BU$2:$BV$17,2,0),0)+IF(AB136&lt;&gt;"",VLOOKUP(AJ136,$BU$2:$BV$17,2,0),0)+IF(AC136&lt;&gt;"",VLOOKUP(AK136,$BU$2:$BV$17,2,0),0)</f>
        <v>14</v>
      </c>
      <c r="BA136" s="26" t="n">
        <f aca="false">IF(Z136&lt;&gt;"",10,"")</f>
        <v>10</v>
      </c>
      <c r="BB136" s="26" t="n">
        <f aca="false">IF(AA136&lt;&gt;"",BA136+VLOOKUP(AH136,$BU$2:$BW$17,3,0),"")</f>
        <v>18</v>
      </c>
      <c r="BC136" s="26" t="str">
        <f aca="false">IF(AB136&lt;&gt;"",BB136+VLOOKUP(AI136,$BU$2:$BW$17,3,0),"")</f>
        <v/>
      </c>
      <c r="BD136" s="26" t="str">
        <f aca="false">IF(AC136&lt;&gt;"",BC136+VLOOKUP(AJ136,$BU$2:$BW$17,3,0),"")</f>
        <v/>
      </c>
      <c r="BE136" s="26" t="n">
        <f aca="false">10+IF(Z136&lt;&gt;"",VLOOKUP(AH136,$BU$2:$BW$17,3,0),0)+IF(AA136&lt;&gt;"",VLOOKUP(AI136,$BU$2:$BW$17,3,0),0)+IF(AB136&lt;&gt;"",VLOOKUP(AJ136,$BU$2:$BW$17,3,0),0)+IF(AC136&lt;&gt;"",VLOOKUP(AK136,$BU$2:$BW$17,3,0),0)</f>
        <v>26</v>
      </c>
      <c r="BF136" s="36" t="str">
        <f aca="false">IF(AV136&lt;&gt;"","#define "&amp;AQ136&amp;" "&amp;AV136&amp;"&lt;end&gt; ","")&amp;IF(AW136&lt;&gt;"","#define "&amp;AR136&amp;" "&amp;AW136&amp;"&lt;end&gt; ","")&amp;IF(AX136&lt;&gt;"","#define "&amp;AS136&amp;" "&amp;AX136&amp;"&lt;end&gt; ","")&amp;IF(AY136&lt;&gt;"","#define "&amp;AT136&amp;" "&amp;AY136&amp;"&lt;end&gt; ","")&amp;"#define "&amp;AU136&amp;" "&amp;AZ136&amp;"&lt;end&gt;"</f>
        <v>#define AOFF_I 6&lt;end&gt; #define AOFF_IA 10&lt;end&gt; #define ISIZ_IAA   14&lt;end&gt;</v>
      </c>
      <c r="BG136" s="36" t="str">
        <f aca="false">IF(BA136&lt;&gt;"","#define "&amp;AQ136&amp;" "&amp;BA136&amp;"&lt;end&gt; ","")&amp;IF(BB136&lt;&gt;"","#define "&amp;AR136&amp;" "&amp;BB136&amp;"&lt;end&gt; ","")&amp;IF(BC136&lt;&gt;"","#define "&amp;AS136&amp;" "&amp;BC136&amp;"&lt;end&gt; ","")&amp;IF(BD136&lt;&gt;"","#define "&amp;AT136&amp;" "&amp;BD136&amp;"&lt;end&gt; ","")&amp;"#define "&amp;AU136&amp;" "&amp;BE136&amp;"&lt;end&gt;"</f>
        <v>#define AOFF_I 10&lt;end&gt; #define AOFF_IA 18&lt;end&gt; #define ISIZ_IAA   26&lt;end&gt;</v>
      </c>
      <c r="BH136" s="22" t="str">
        <f aca="false">"INSTDECODE_"&amp;D136&amp;IF(D136&lt;&gt;0,"_"&amp;CONCATENATE(Z136,AA136,AB136,AC136)&amp;"_"&amp;CONCATENATE(AD136,AE136,AF136,AG136),"")</f>
        <v>INSTDECODE_2_II_AA</v>
      </c>
      <c r="BI136" s="22" t="n">
        <f aca="false">LEN(BH136)</f>
        <v>18</v>
      </c>
      <c r="BJ136" s="22" t="str">
        <f aca="false">IF(Z136&lt;&gt;"","DECODE_"&amp;VLOOKUP(AD136,$CC:$CD,2,0)&amp;"("&amp;BJ$2&amp;","&amp;IF(K136="MR","REF",VLOOKUP(F136,$BR:$BS,2,0))&amp;",Cpu"&amp;PROPER(IF(K136="MR","REF",VLOOKUP(F136,$BR:$BS,2,0)))&amp;","&amp;AQ136&amp;"); ", "")</f>
        <v>DECODE_ADR(1,INT,CpuInt,AOFF_I); </v>
      </c>
      <c r="BK136" s="22" t="str">
        <f aca="false">IF(AA136&lt;&gt;"","DECODE_"&amp;VLOOKUP(AE136,$CC:$CD,2,0)&amp;"("&amp;BK$2&amp;","&amp;IF(L136="MR","REF",VLOOKUP(G136,$BR:$BS,2,0))&amp;",Cpu"&amp;PROPER(IF(L136="MR","REF",VLOOKUP(G136,$BR:$BS,2,0)))&amp;","&amp;AR136&amp;"); ", "")</f>
        <v>DECODE_ADR(2,INT,CpuInt,AOFF_IA); </v>
      </c>
      <c r="BL136" s="22" t="str">
        <f aca="false">IF(AB136&lt;&gt;"","DECODE_"&amp;VLOOKUP(AF136,$CC:$CD,2,0)&amp;"("&amp;BL$2&amp;","&amp;IF(M136="MR","REF",VLOOKUP(H136,$BR:$BS,2,0))&amp;",Cpu"&amp;PROPER(IF(M136="MR","REF",VLOOKUP(H136,$BR:$BS,2,0)))&amp;","&amp;AS136&amp;"); ", "")</f>
        <v/>
      </c>
      <c r="BM136" s="22" t="str">
        <f aca="false">IF(AC136&lt;&gt;"","DECODE_"&amp;VLOOKUP(AG136,$CC:$CD,2,0)&amp;"("&amp;BM$2&amp;","&amp;IF(N136="MR","REF",VLOOKUP(I136,$BR:$BS,2,0))&amp;",Cpu"&amp;PROPER(IF(N136="MR","REF",VLOOKUP(I136,$BR:$BS,2,0)))&amp;","&amp;AT136&amp;"); ", "")</f>
        <v/>
      </c>
      <c r="BN136" s="22" t="str">
        <f aca="false">IF(ISERROR(VLOOKUP(BO136,BO$2:BO135,1,0))=0,"X","")</f>
        <v>X</v>
      </c>
      <c r="BO136" s="22" t="str">
        <f aca="false">SUBSTITUTE("#define "&amp;BH136&amp;REPT(" ",28-LEN(BH136))&amp;BJ136&amp;BK136&amp;BL136&amp;BM136,"%","D")</f>
        <v>#define INSTDECODE_2_II_AA          DECODE_ADR(1,INT,CpuInt,AOFF_I); DECODE_ADR(2,INT,CpuInt,AOFF_IA); </v>
      </c>
      <c r="BP136" s="22" t="str">
        <f aca="false">"#define "&amp;SUBSTITUTE(BH136,"INSTDECODE_",IF(P136="X","JMP_","")&amp;IF(Q136="X","CONST_","")&amp;"INSTEND_")&amp;IF(Q136="X",REPT(" ",20-LEN(BH136)),IF(P136="X",REPT(" ",22-LEN(BH136)),REPT(" ",26-LEN(BH136))))&amp;" "&amp;IF(P136="X","","IP+="&amp;TRIM(AU136)&amp;"; "&amp;REPT(" ",10-LEN(TRIM(AU136))))&amp;IF(Q136="X","CONST_INST_DISPATCH;","PROG_INST_DISPATCH;")</f>
        <v>#define INSTEND_2_II_AA         IP+=ISIZ_IAA;   PROG_INST_DISPATCH;</v>
      </c>
      <c r="BQ136" s="22" t="str">
        <f aca="false">""</f>
        <v/>
      </c>
    </row>
    <row r="137" customFormat="false" ht="15.95" hidden="false" customHeight="true" outlineLevel="0" collapsed="false">
      <c r="A137" s="22" t="s">
        <v>626</v>
      </c>
      <c r="B137" s="22" t="s">
        <v>334</v>
      </c>
      <c r="C137" s="26" t="s">
        <v>29</v>
      </c>
      <c r="D137" s="27" t="n">
        <f aca="false">4-COUNTIF(F137:I137,".")</f>
        <v>2</v>
      </c>
      <c r="E137" s="27" t="str">
        <f aca="false">IF(ISERROR(SEARCH("Z",F137&amp;G137&amp;H137&amp;I137))=0,"X","-")</f>
        <v>-</v>
      </c>
      <c r="F137" s="26" t="s">
        <v>474</v>
      </c>
      <c r="G137" s="26" t="s">
        <v>474</v>
      </c>
      <c r="H137" s="26" t="s">
        <v>28</v>
      </c>
      <c r="I137" s="26" t="s">
        <v>28</v>
      </c>
      <c r="J137" s="27" t="str">
        <f aca="false">IF(OR(ISERROR(SEARCH(MID($J$2,1,1),F137&amp;G137&amp;H137&amp;I137))=0,ISERROR(SEARCH(MID($J$2,2,1),F137&amp;G137&amp;H137&amp;I137))=0),"X","-")</f>
        <v>-</v>
      </c>
      <c r="K137" s="26" t="s">
        <v>453</v>
      </c>
      <c r="L137" s="26" t="s">
        <v>453</v>
      </c>
      <c r="M137" s="26" t="s">
        <v>28</v>
      </c>
      <c r="N137" s="26" t="s">
        <v>28</v>
      </c>
      <c r="O137" s="28" t="str">
        <f aca="false">IF(OR(K137=$O$2,L137=$O$2,M137=$O$2,N137=$O$2),"X","-")</f>
        <v>-</v>
      </c>
      <c r="R137" s="22" t="s">
        <v>646</v>
      </c>
      <c r="S137" s="22" t="s">
        <v>628</v>
      </c>
      <c r="T137" s="22" t="s">
        <v>629</v>
      </c>
      <c r="W137" s="30" t="str">
        <f aca="false">SUBSTITUTE(SUBSTITUTE(IF(AND(F137="%",K137&lt;&gt;"AD",K137&lt;&gt;"MR"),"Error1","Ok")&amp;" "&amp;IF(AND(G137="%",L137&lt;&gt;"AD",L137&lt;&gt;"MR"),"Error2","Ok")&amp;" "&amp;IF(AND(H137="%",M137&lt;&gt;"AD",M137&lt;&gt;"MR"),"Error3","Ok")&amp;" "&amp;IF(AND(I137="%",N137&lt;&gt;"AD",N137&lt;&gt;"MR"),"Error4","Ok"),"Ok Ok Ok Ok","Passed"),"Ok","")</f>
        <v>Passed</v>
      </c>
      <c r="X137" s="28" t="str">
        <f aca="false">IF(W137&lt;&gt;"Passed","--- Error ---",SUBSTITUTE(SUBSTITUTE(SUBSTITUTE(SUBSTITUTE(SUBSTITUTE(SUBSTITUTE(SUBSTITUTE(SUBSTITUTE(SUBSTITUTE(SUBSTITUTE(SUBSTITUTE(SUBSTITUTE(SUBSTITUTE(SUBSTITUTE(SUBSTITUTE(SUBSTITUTE(SUBSTITUTE(SUBSTITUTE($X$1, "&lt;mnemonic&gt;",""""&amp;B137&amp;""""&amp;REPT(" ",5-LEN(B137))), "&lt;argnr&gt;",D137), "&lt;type1&gt;",VLOOKUP(F137,BR:BZ,9,0)), "&lt;type2&gt;",VLOOKUP(G137,BR:BZ,9,0)), "&lt;type3&gt;",VLOOKUP(H137,BR:BZ,9,0)), "&lt;type4&gt;",VLOOKUP(I137,BR:BZ,9,0)), "&lt;mode1&gt;",VLOOKUP(K137, CB:CG,6,0)),"&lt;mode2&gt;",VLOOKUP(L137,CB:CG,6,0)),"&lt;mode3&gt;",VLOOKUP(M137,CB:CG,6,0)),"&lt;mode4&gt;",VLOOKUP(N137,CB:CG,6,0)), "."," "), "&lt;desc&gt;",R137), "&lt;size&gt;",AU137), "&lt;comma&gt;",IF(B138=""," ",",")),"&lt;off1&gt;",IF(AQ137&lt;&gt;"",AQ137,"0"&amp;REPT(" ",5+AQ$1-1))),"&lt;off2&gt;",IF(AR137&lt;&gt;"",AR137,"0"&amp;REPT(" ",5+AR$1-1))),"&lt;off3&gt;",IF(AS137&lt;&gt;"",AS137,"0"&amp;REPT(" ",5+AS$1-1))),"&lt;off4&gt;",IF(AT137&lt;&gt;"",AT137,"0"&amp;REPT(" ",5+AT$1-1))))</f>
        <v>{ "MVADl",2, ISIZ_IAA  , {CpuDataType::Long     ,CpuDataType::Long     ,(CpuDataType)0        ,(CpuDataType)0        }, {_AmdAddr,_AmdAddr,_AmdNull,_AmdNull}, {AOFF_I,AOFF_IA,0       ,0        } }, //Move and addition (Long)</v>
      </c>
      <c r="Y137" s="31" t="s">
        <v>28</v>
      </c>
      <c r="Z137" s="22" t="str">
        <f aca="false">IF(F137&lt;&gt;".",IF(K137="MR","R",VLOOKUP(F137,$BR:$BT,3,0)),"")</f>
        <v>L</v>
      </c>
      <c r="AA137" s="22" t="str">
        <f aca="false">IF(G137&lt;&gt;".",IF(L137="MR","R",VLOOKUP(G137,$BR:$BT,3,0)),"")</f>
        <v>L</v>
      </c>
      <c r="AB137" s="22" t="str">
        <f aca="false">IF(H137&lt;&gt;".",IF(M137="MR","R",VLOOKUP(H137,$BR:$BT,3,0)),"")</f>
        <v/>
      </c>
      <c r="AC137" s="22" t="str">
        <f aca="false">IF(I137&lt;&gt;".",IF(N137="MR","R",VLOOKUP(I137,$BR:$BT,3,0)),"")</f>
        <v/>
      </c>
      <c r="AD137" s="22" t="str">
        <f aca="false">IF(F137&lt;&gt;".",VLOOKUP(K137,$CB:$CC,2,0),"")</f>
        <v>A</v>
      </c>
      <c r="AE137" s="22" t="str">
        <f aca="false">IF(G137&lt;&gt;".",VLOOKUP(L137,$CB:$CC,2,0),"")</f>
        <v>A</v>
      </c>
      <c r="AF137" s="22" t="str">
        <f aca="false">IF(H137&lt;&gt;".",VLOOKUP(M137,$CB:$CC,2,0),"")</f>
        <v/>
      </c>
      <c r="AG137" s="22" t="str">
        <f aca="false">IF(I137&lt;&gt;".",VLOOKUP(N137,$CB:$CC,2,0),"")</f>
        <v/>
      </c>
      <c r="AH137" s="22" t="str">
        <f aca="false">IF(AD137&lt;&gt;"",IF(OR(AD137="A",AD137="I"),"SZA",VLOOKUP(Z137,$BT$3:$BU$16,2,0)),"")</f>
        <v>SZA</v>
      </c>
      <c r="AI137" s="22" t="str">
        <f aca="false">IF(AE137&lt;&gt;"",IF(OR(AE137="A",AE137="I"),"SZA",VLOOKUP(AA137,$BT$3:$BU$16,2,0)),"")</f>
        <v>SZA</v>
      </c>
      <c r="AJ137" s="22" t="str">
        <f aca="false">IF(AF137&lt;&gt;"",IF(OR(AF137="A",AF137="I"),"SZA",VLOOKUP(AB137,$BT$3:$BU$16,2,0)),"")</f>
        <v/>
      </c>
      <c r="AK137" s="22" t="str">
        <f aca="false">IF(AG137&lt;&gt;"",IF(OR(AG137="A",AG137="I"),"SZA",VLOOKUP(AC137,$BT$3:$BU$16,2,0)),"")</f>
        <v/>
      </c>
      <c r="AL137" s="22" t="str">
        <f aca="false">IF(AD137&lt;&gt;"","I","")</f>
        <v>I</v>
      </c>
      <c r="AM137" s="22" t="str">
        <f aca="false">SUBSTITUTE(IF(AE137&lt;&gt;"",AL137&amp;"+"&amp;AH137,""),"+SZ","")</f>
        <v>IA</v>
      </c>
      <c r="AN137" s="22" t="str">
        <f aca="false">SUBSTITUTE(IF(AF137&lt;&gt;"",AM137&amp;"+"&amp;AI137,""),"+SZ","")</f>
        <v/>
      </c>
      <c r="AO137" s="22" t="str">
        <f aca="false">SUBSTITUTE(IF(AG137&lt;&gt;"",AN137&amp;"+"&amp;AJ137,""),"+SZ","")</f>
        <v/>
      </c>
      <c r="AP137" s="22" t="str">
        <f aca="false">SUBSTITUTE("I"&amp;IF(AH137&lt;&gt;"","+"&amp;AH137,"")&amp;IF(AI137&lt;&gt;"","+"&amp;AI137,"")&amp;IF(AJ137&lt;&gt;"","+"&amp;AJ137,"")&amp;IF(AK137&lt;&gt;"","+"&amp;AK137,""),"+SZ","")</f>
        <v>IAA</v>
      </c>
      <c r="AQ137" s="22" t="str">
        <f aca="false">IF(Z137&lt;&gt;"","AOFF_"&amp;AL137&amp;REPT(" ",AQ$1-LEN(AL137)),"")</f>
        <v>AOFF_I</v>
      </c>
      <c r="AR137" s="22" t="str">
        <f aca="false">IF(AA137&lt;&gt;"","AOFF_"&amp;AM137&amp;REPT(" ",AR$1-LEN(AM137)),"")</f>
        <v>AOFF_IA</v>
      </c>
      <c r="AS137" s="22" t="str">
        <f aca="false">IF(AB137&lt;&gt;"","AOFF_"&amp;AN137&amp;REPT(" ",AS$1-LEN(AN137)),"")</f>
        <v/>
      </c>
      <c r="AT137" s="22" t="str">
        <f aca="false">IF(AC137&lt;&gt;"","AOFF_"&amp;AO137&amp;REPT(" ",AT$1-LEN(AO137)),"")</f>
        <v/>
      </c>
      <c r="AU137" s="22" t="str">
        <f aca="false">"ISIZ_"&amp;AP137&amp;REPT(" ",$AU$1-LEN(AP137))</f>
        <v>ISIZ_IAA  </v>
      </c>
      <c r="AV137" s="26" t="n">
        <f aca="false">IF(Z137&lt;&gt;"",6,"")</f>
        <v>6</v>
      </c>
      <c r="AW137" s="26" t="n">
        <f aca="false">IF(AA137&lt;&gt;"",AV137+VLOOKUP(AH137,$BU$2:$BV$17,2,0),"")</f>
        <v>10</v>
      </c>
      <c r="AX137" s="26" t="str">
        <f aca="false">IF(AB137&lt;&gt;"",AW137+VLOOKUP(AI137,$BU$2:$BV$17,2,0),"")</f>
        <v/>
      </c>
      <c r="AY137" s="26" t="str">
        <f aca="false">IF(AC137&lt;&gt;"",AX137+VLOOKUP(AJ137,$BU$2:$BV$17,2,0),"")</f>
        <v/>
      </c>
      <c r="AZ137" s="26" t="n">
        <f aca="false">6+IF(Z137&lt;&gt;"",VLOOKUP(AH137,$BU$2:$BV$17,2,0),0)+IF(AA137&lt;&gt;"",VLOOKUP(AI137,$BU$2:$BV$17,2,0),0)+IF(AB137&lt;&gt;"",VLOOKUP(AJ137,$BU$2:$BV$17,2,0),0)+IF(AC137&lt;&gt;"",VLOOKUP(AK137,$BU$2:$BV$17,2,0),0)</f>
        <v>14</v>
      </c>
      <c r="BA137" s="26" t="n">
        <f aca="false">IF(Z137&lt;&gt;"",10,"")</f>
        <v>10</v>
      </c>
      <c r="BB137" s="26" t="n">
        <f aca="false">IF(AA137&lt;&gt;"",BA137+VLOOKUP(AH137,$BU$2:$BW$17,3,0),"")</f>
        <v>18</v>
      </c>
      <c r="BC137" s="26" t="str">
        <f aca="false">IF(AB137&lt;&gt;"",BB137+VLOOKUP(AI137,$BU$2:$BW$17,3,0),"")</f>
        <v/>
      </c>
      <c r="BD137" s="26" t="str">
        <f aca="false">IF(AC137&lt;&gt;"",BC137+VLOOKUP(AJ137,$BU$2:$BW$17,3,0),"")</f>
        <v/>
      </c>
      <c r="BE137" s="26" t="n">
        <f aca="false">10+IF(Z137&lt;&gt;"",VLOOKUP(AH137,$BU$2:$BW$17,3,0),0)+IF(AA137&lt;&gt;"",VLOOKUP(AI137,$BU$2:$BW$17,3,0),0)+IF(AB137&lt;&gt;"",VLOOKUP(AJ137,$BU$2:$BW$17,3,0),0)+IF(AC137&lt;&gt;"",VLOOKUP(AK137,$BU$2:$BW$17,3,0),0)</f>
        <v>26</v>
      </c>
      <c r="BF137" s="36" t="str">
        <f aca="false">IF(AV137&lt;&gt;"","#define "&amp;AQ137&amp;" "&amp;AV137&amp;"&lt;end&gt; ","")&amp;IF(AW137&lt;&gt;"","#define "&amp;AR137&amp;" "&amp;AW137&amp;"&lt;end&gt; ","")&amp;IF(AX137&lt;&gt;"","#define "&amp;AS137&amp;" "&amp;AX137&amp;"&lt;end&gt; ","")&amp;IF(AY137&lt;&gt;"","#define "&amp;AT137&amp;" "&amp;AY137&amp;"&lt;end&gt; ","")&amp;"#define "&amp;AU137&amp;" "&amp;AZ137&amp;"&lt;end&gt;"</f>
        <v>#define AOFF_I 6&lt;end&gt; #define AOFF_IA 10&lt;end&gt; #define ISIZ_IAA   14&lt;end&gt;</v>
      </c>
      <c r="BG137" s="36" t="str">
        <f aca="false">IF(BA137&lt;&gt;"","#define "&amp;AQ137&amp;" "&amp;BA137&amp;"&lt;end&gt; ","")&amp;IF(BB137&lt;&gt;"","#define "&amp;AR137&amp;" "&amp;BB137&amp;"&lt;end&gt; ","")&amp;IF(BC137&lt;&gt;"","#define "&amp;AS137&amp;" "&amp;BC137&amp;"&lt;end&gt; ","")&amp;IF(BD137&lt;&gt;"","#define "&amp;AT137&amp;" "&amp;BD137&amp;"&lt;end&gt; ","")&amp;"#define "&amp;AU137&amp;" "&amp;BE137&amp;"&lt;end&gt;"</f>
        <v>#define AOFF_I 10&lt;end&gt; #define AOFF_IA 18&lt;end&gt; #define ISIZ_IAA   26&lt;end&gt;</v>
      </c>
      <c r="BH137" s="22" t="str">
        <f aca="false">"INSTDECODE_"&amp;D137&amp;IF(D137&lt;&gt;0,"_"&amp;CONCATENATE(Z137,AA137,AB137,AC137)&amp;"_"&amp;CONCATENATE(AD137,AE137,AF137,AG137),"")</f>
        <v>INSTDECODE_2_LL_AA</v>
      </c>
      <c r="BI137" s="22" t="n">
        <f aca="false">LEN(BH137)</f>
        <v>18</v>
      </c>
      <c r="BJ137" s="22" t="str">
        <f aca="false">IF(Z137&lt;&gt;"","DECODE_"&amp;VLOOKUP(AD137,$CC:$CD,2,0)&amp;"("&amp;BJ$2&amp;","&amp;IF(K137="MR","REF",VLOOKUP(F137,$BR:$BS,2,0))&amp;",Cpu"&amp;PROPER(IF(K137="MR","REF",VLOOKUP(F137,$BR:$BS,2,0)))&amp;","&amp;AQ137&amp;"); ", "")</f>
        <v>DECODE_ADR(1,LON,CpuLon,AOFF_I); </v>
      </c>
      <c r="BK137" s="22" t="str">
        <f aca="false">IF(AA137&lt;&gt;"","DECODE_"&amp;VLOOKUP(AE137,$CC:$CD,2,0)&amp;"("&amp;BK$2&amp;","&amp;IF(L137="MR","REF",VLOOKUP(G137,$BR:$BS,2,0))&amp;",Cpu"&amp;PROPER(IF(L137="MR","REF",VLOOKUP(G137,$BR:$BS,2,0)))&amp;","&amp;AR137&amp;"); ", "")</f>
        <v>DECODE_ADR(2,LON,CpuLon,AOFF_IA); </v>
      </c>
      <c r="BL137" s="22" t="str">
        <f aca="false">IF(AB137&lt;&gt;"","DECODE_"&amp;VLOOKUP(AF137,$CC:$CD,2,0)&amp;"("&amp;BL$2&amp;","&amp;IF(M137="MR","REF",VLOOKUP(H137,$BR:$BS,2,0))&amp;",Cpu"&amp;PROPER(IF(M137="MR","REF",VLOOKUP(H137,$BR:$BS,2,0)))&amp;","&amp;AS137&amp;"); ", "")</f>
        <v/>
      </c>
      <c r="BM137" s="22" t="str">
        <f aca="false">IF(AC137&lt;&gt;"","DECODE_"&amp;VLOOKUP(AG137,$CC:$CD,2,0)&amp;"("&amp;BM$2&amp;","&amp;IF(N137="MR","REF",VLOOKUP(I137,$BR:$BS,2,0))&amp;",Cpu"&amp;PROPER(IF(N137="MR","REF",VLOOKUP(I137,$BR:$BS,2,0)))&amp;","&amp;AT137&amp;"); ", "")</f>
        <v/>
      </c>
      <c r="BN137" s="22" t="str">
        <f aca="false">IF(ISERROR(VLOOKUP(BO137,BO$2:BO136,1,0))=0,"X","")</f>
        <v>X</v>
      </c>
      <c r="BO137" s="22" t="str">
        <f aca="false">SUBSTITUTE("#define "&amp;BH137&amp;REPT(" ",28-LEN(BH137))&amp;BJ137&amp;BK137&amp;BL137&amp;BM137,"%","D")</f>
        <v>#define INSTDECODE_2_LL_AA          DECODE_ADR(1,LON,CpuLon,AOFF_I); DECODE_ADR(2,LON,CpuLon,AOFF_IA); </v>
      </c>
      <c r="BP137" s="22" t="str">
        <f aca="false">"#define "&amp;SUBSTITUTE(BH137,"INSTDECODE_",IF(P137="X","JMP_","")&amp;IF(Q137="X","CONST_","")&amp;"INSTEND_")&amp;IF(Q137="X",REPT(" ",20-LEN(BH137)),IF(P137="X",REPT(" ",22-LEN(BH137)),REPT(" ",26-LEN(BH137))))&amp;" "&amp;IF(P137="X","","IP+="&amp;TRIM(AU137)&amp;"; "&amp;REPT(" ",10-LEN(TRIM(AU137))))&amp;IF(Q137="X","CONST_INST_DISPATCH;","PROG_INST_DISPATCH;")</f>
        <v>#define INSTEND_2_LL_AA         IP+=ISIZ_IAA;   PROG_INST_DISPATCH;</v>
      </c>
      <c r="BQ137" s="22" t="str">
        <f aca="false">""</f>
        <v/>
      </c>
    </row>
    <row r="138" customFormat="false" ht="15.95" hidden="false" customHeight="true" outlineLevel="0" collapsed="false">
      <c r="A138" s="22" t="s">
        <v>626</v>
      </c>
      <c r="B138" s="22" t="s">
        <v>335</v>
      </c>
      <c r="C138" s="26" t="s">
        <v>29</v>
      </c>
      <c r="D138" s="27" t="n">
        <f aca="false">4-COUNTIF(F138:I138,".")</f>
        <v>2</v>
      </c>
      <c r="E138" s="27" t="str">
        <f aca="false">IF(ISERROR(SEARCH("Z",F138&amp;G138&amp;H138&amp;I138))=0,"X","-")</f>
        <v>-</v>
      </c>
      <c r="F138" s="26" t="s">
        <v>478</v>
      </c>
      <c r="G138" s="26" t="s">
        <v>478</v>
      </c>
      <c r="H138" s="26" t="s">
        <v>28</v>
      </c>
      <c r="I138" s="26" t="s">
        <v>28</v>
      </c>
      <c r="J138" s="27" t="str">
        <f aca="false">IF(OR(ISERROR(SEARCH(MID($J$2,1,1),F138&amp;G138&amp;H138&amp;I138))=0,ISERROR(SEARCH(MID($J$2,2,1),F138&amp;G138&amp;H138&amp;I138))=0),"X","-")</f>
        <v>-</v>
      </c>
      <c r="K138" s="26" t="s">
        <v>453</v>
      </c>
      <c r="L138" s="26" t="s">
        <v>453</v>
      </c>
      <c r="M138" s="26" t="s">
        <v>28</v>
      </c>
      <c r="N138" s="26" t="s">
        <v>28</v>
      </c>
      <c r="O138" s="28" t="str">
        <f aca="false">IF(OR(K138=$O$2,L138=$O$2,M138=$O$2,N138=$O$2),"X","-")</f>
        <v>-</v>
      </c>
      <c r="R138" s="22" t="s">
        <v>647</v>
      </c>
      <c r="S138" s="22" t="s">
        <v>628</v>
      </c>
      <c r="T138" s="22" t="s">
        <v>629</v>
      </c>
      <c r="W138" s="30" t="str">
        <f aca="false">SUBSTITUTE(SUBSTITUTE(IF(AND(F138="%",K138&lt;&gt;"AD",K138&lt;&gt;"MR"),"Error1","Ok")&amp;" "&amp;IF(AND(G138="%",L138&lt;&gt;"AD",L138&lt;&gt;"MR"),"Error2","Ok")&amp;" "&amp;IF(AND(H138="%",M138&lt;&gt;"AD",M138&lt;&gt;"MR"),"Error3","Ok")&amp;" "&amp;IF(AND(I138="%",N138&lt;&gt;"AD",N138&lt;&gt;"MR"),"Error4","Ok"),"Ok Ok Ok Ok","Passed"),"Ok","")</f>
        <v>Passed</v>
      </c>
      <c r="X138" s="28" t="str">
        <f aca="false">IF(W138&lt;&gt;"Passed","--- Error ---",SUBSTITUTE(SUBSTITUTE(SUBSTITUTE(SUBSTITUTE(SUBSTITUTE(SUBSTITUTE(SUBSTITUTE(SUBSTITUTE(SUBSTITUTE(SUBSTITUTE(SUBSTITUTE(SUBSTITUTE(SUBSTITUTE(SUBSTITUTE(SUBSTITUTE(SUBSTITUTE(SUBSTITUTE(SUBSTITUTE($X$1, "&lt;mnemonic&gt;",""""&amp;B138&amp;""""&amp;REPT(" ",5-LEN(B138))), "&lt;argnr&gt;",D138), "&lt;type1&gt;",VLOOKUP(F138,BR:BZ,9,0)), "&lt;type2&gt;",VLOOKUP(G138,BR:BZ,9,0)), "&lt;type3&gt;",VLOOKUP(H138,BR:BZ,9,0)), "&lt;type4&gt;",VLOOKUP(I138,BR:BZ,9,0)), "&lt;mode1&gt;",VLOOKUP(K138, CB:CG,6,0)),"&lt;mode2&gt;",VLOOKUP(L138,CB:CG,6,0)),"&lt;mode3&gt;",VLOOKUP(M138,CB:CG,6,0)),"&lt;mode4&gt;",VLOOKUP(N138,CB:CG,6,0)), "."," "), "&lt;desc&gt;",R138), "&lt;size&gt;",AU138), "&lt;comma&gt;",IF(B139=""," ",",")),"&lt;off1&gt;",IF(AQ138&lt;&gt;"",AQ138,"0"&amp;REPT(" ",5+AQ$1-1))),"&lt;off2&gt;",IF(AR138&lt;&gt;"",AR138,"0"&amp;REPT(" ",5+AR$1-1))),"&lt;off3&gt;",IF(AS138&lt;&gt;"",AS138,"0"&amp;REPT(" ",5+AS$1-1))),"&lt;off4&gt;",IF(AT138&lt;&gt;"",AT138,"0"&amp;REPT(" ",5+AT$1-1))))</f>
        <v>{ "MVADf",2, ISIZ_IAA  , {CpuDataType::Float    ,CpuDataType::Float    ,(CpuDataType)0        ,(CpuDataType)0        }, {_AmdAddr,_AmdAddr,_AmdNull,_AmdNull}, {AOFF_I,AOFF_IA,0       ,0        } }, //Move and addition (Float)</v>
      </c>
      <c r="Y138" s="31" t="s">
        <v>28</v>
      </c>
      <c r="Z138" s="22" t="str">
        <f aca="false">IF(F138&lt;&gt;".",IF(K138="MR","R",VLOOKUP(F138,$BR:$BT,3,0)),"")</f>
        <v>F</v>
      </c>
      <c r="AA138" s="22" t="str">
        <f aca="false">IF(G138&lt;&gt;".",IF(L138="MR","R",VLOOKUP(G138,$BR:$BT,3,0)),"")</f>
        <v>F</v>
      </c>
      <c r="AB138" s="22" t="str">
        <f aca="false">IF(H138&lt;&gt;".",IF(M138="MR","R",VLOOKUP(H138,$BR:$BT,3,0)),"")</f>
        <v/>
      </c>
      <c r="AC138" s="22" t="str">
        <f aca="false">IF(I138&lt;&gt;".",IF(N138="MR","R",VLOOKUP(I138,$BR:$BT,3,0)),"")</f>
        <v/>
      </c>
      <c r="AD138" s="22" t="str">
        <f aca="false">IF(F138&lt;&gt;".",VLOOKUP(K138,$CB:$CC,2,0),"")</f>
        <v>A</v>
      </c>
      <c r="AE138" s="22" t="str">
        <f aca="false">IF(G138&lt;&gt;".",VLOOKUP(L138,$CB:$CC,2,0),"")</f>
        <v>A</v>
      </c>
      <c r="AF138" s="22" t="str">
        <f aca="false">IF(H138&lt;&gt;".",VLOOKUP(M138,$CB:$CC,2,0),"")</f>
        <v/>
      </c>
      <c r="AG138" s="22" t="str">
        <f aca="false">IF(I138&lt;&gt;".",VLOOKUP(N138,$CB:$CC,2,0),"")</f>
        <v/>
      </c>
      <c r="AH138" s="22" t="str">
        <f aca="false">IF(AD138&lt;&gt;"",IF(OR(AD138="A",AD138="I"),"SZA",VLOOKUP(Z138,$BT$3:$BU$16,2,0)),"")</f>
        <v>SZA</v>
      </c>
      <c r="AI138" s="22" t="str">
        <f aca="false">IF(AE138&lt;&gt;"",IF(OR(AE138="A",AE138="I"),"SZA",VLOOKUP(AA138,$BT$3:$BU$16,2,0)),"")</f>
        <v>SZA</v>
      </c>
      <c r="AJ138" s="22" t="str">
        <f aca="false">IF(AF138&lt;&gt;"",IF(OR(AF138="A",AF138="I"),"SZA",VLOOKUP(AB138,$BT$3:$BU$16,2,0)),"")</f>
        <v/>
      </c>
      <c r="AK138" s="22" t="str">
        <f aca="false">IF(AG138&lt;&gt;"",IF(OR(AG138="A",AG138="I"),"SZA",VLOOKUP(AC138,$BT$3:$BU$16,2,0)),"")</f>
        <v/>
      </c>
      <c r="AL138" s="22" t="str">
        <f aca="false">IF(AD138&lt;&gt;"","I","")</f>
        <v>I</v>
      </c>
      <c r="AM138" s="22" t="str">
        <f aca="false">SUBSTITUTE(IF(AE138&lt;&gt;"",AL138&amp;"+"&amp;AH138,""),"+SZ","")</f>
        <v>IA</v>
      </c>
      <c r="AN138" s="22" t="str">
        <f aca="false">SUBSTITUTE(IF(AF138&lt;&gt;"",AM138&amp;"+"&amp;AI138,""),"+SZ","")</f>
        <v/>
      </c>
      <c r="AO138" s="22" t="str">
        <f aca="false">SUBSTITUTE(IF(AG138&lt;&gt;"",AN138&amp;"+"&amp;AJ138,""),"+SZ","")</f>
        <v/>
      </c>
      <c r="AP138" s="22" t="str">
        <f aca="false">SUBSTITUTE("I"&amp;IF(AH138&lt;&gt;"","+"&amp;AH138,"")&amp;IF(AI138&lt;&gt;"","+"&amp;AI138,"")&amp;IF(AJ138&lt;&gt;"","+"&amp;AJ138,"")&amp;IF(AK138&lt;&gt;"","+"&amp;AK138,""),"+SZ","")</f>
        <v>IAA</v>
      </c>
      <c r="AQ138" s="22" t="str">
        <f aca="false">IF(Z138&lt;&gt;"","AOFF_"&amp;AL138&amp;REPT(" ",AQ$1-LEN(AL138)),"")</f>
        <v>AOFF_I</v>
      </c>
      <c r="AR138" s="22" t="str">
        <f aca="false">IF(AA138&lt;&gt;"","AOFF_"&amp;AM138&amp;REPT(" ",AR$1-LEN(AM138)),"")</f>
        <v>AOFF_IA</v>
      </c>
      <c r="AS138" s="22" t="str">
        <f aca="false">IF(AB138&lt;&gt;"","AOFF_"&amp;AN138&amp;REPT(" ",AS$1-LEN(AN138)),"")</f>
        <v/>
      </c>
      <c r="AT138" s="22" t="str">
        <f aca="false">IF(AC138&lt;&gt;"","AOFF_"&amp;AO138&amp;REPT(" ",AT$1-LEN(AO138)),"")</f>
        <v/>
      </c>
      <c r="AU138" s="22" t="str">
        <f aca="false">"ISIZ_"&amp;AP138&amp;REPT(" ",$AU$1-LEN(AP138))</f>
        <v>ISIZ_IAA  </v>
      </c>
      <c r="AV138" s="26" t="n">
        <f aca="false">IF(Z138&lt;&gt;"",6,"")</f>
        <v>6</v>
      </c>
      <c r="AW138" s="26" t="n">
        <f aca="false">IF(AA138&lt;&gt;"",AV138+VLOOKUP(AH138,$BU$2:$BV$17,2,0),"")</f>
        <v>10</v>
      </c>
      <c r="AX138" s="26" t="str">
        <f aca="false">IF(AB138&lt;&gt;"",AW138+VLOOKUP(AI138,$BU$2:$BV$17,2,0),"")</f>
        <v/>
      </c>
      <c r="AY138" s="26" t="str">
        <f aca="false">IF(AC138&lt;&gt;"",AX138+VLOOKUP(AJ138,$BU$2:$BV$17,2,0),"")</f>
        <v/>
      </c>
      <c r="AZ138" s="26" t="n">
        <f aca="false">6+IF(Z138&lt;&gt;"",VLOOKUP(AH138,$BU$2:$BV$17,2,0),0)+IF(AA138&lt;&gt;"",VLOOKUP(AI138,$BU$2:$BV$17,2,0),0)+IF(AB138&lt;&gt;"",VLOOKUP(AJ138,$BU$2:$BV$17,2,0),0)+IF(AC138&lt;&gt;"",VLOOKUP(AK138,$BU$2:$BV$17,2,0),0)</f>
        <v>14</v>
      </c>
      <c r="BA138" s="26" t="n">
        <f aca="false">IF(Z138&lt;&gt;"",10,"")</f>
        <v>10</v>
      </c>
      <c r="BB138" s="26" t="n">
        <f aca="false">IF(AA138&lt;&gt;"",BA138+VLOOKUP(AH138,$BU$2:$BW$17,3,0),"")</f>
        <v>18</v>
      </c>
      <c r="BC138" s="26" t="str">
        <f aca="false">IF(AB138&lt;&gt;"",BB138+VLOOKUP(AI138,$BU$2:$BW$17,3,0),"")</f>
        <v/>
      </c>
      <c r="BD138" s="26" t="str">
        <f aca="false">IF(AC138&lt;&gt;"",BC138+VLOOKUP(AJ138,$BU$2:$BW$17,3,0),"")</f>
        <v/>
      </c>
      <c r="BE138" s="26" t="n">
        <f aca="false">10+IF(Z138&lt;&gt;"",VLOOKUP(AH138,$BU$2:$BW$17,3,0),0)+IF(AA138&lt;&gt;"",VLOOKUP(AI138,$BU$2:$BW$17,3,0),0)+IF(AB138&lt;&gt;"",VLOOKUP(AJ138,$BU$2:$BW$17,3,0),0)+IF(AC138&lt;&gt;"",VLOOKUP(AK138,$BU$2:$BW$17,3,0),0)</f>
        <v>26</v>
      </c>
      <c r="BF138" s="36" t="str">
        <f aca="false">IF(AV138&lt;&gt;"","#define "&amp;AQ138&amp;" "&amp;AV138&amp;"&lt;end&gt; ","")&amp;IF(AW138&lt;&gt;"","#define "&amp;AR138&amp;" "&amp;AW138&amp;"&lt;end&gt; ","")&amp;IF(AX138&lt;&gt;"","#define "&amp;AS138&amp;" "&amp;AX138&amp;"&lt;end&gt; ","")&amp;IF(AY138&lt;&gt;"","#define "&amp;AT138&amp;" "&amp;AY138&amp;"&lt;end&gt; ","")&amp;"#define "&amp;AU138&amp;" "&amp;AZ138&amp;"&lt;end&gt;"</f>
        <v>#define AOFF_I 6&lt;end&gt; #define AOFF_IA 10&lt;end&gt; #define ISIZ_IAA   14&lt;end&gt;</v>
      </c>
      <c r="BG138" s="36" t="str">
        <f aca="false">IF(BA138&lt;&gt;"","#define "&amp;AQ138&amp;" "&amp;BA138&amp;"&lt;end&gt; ","")&amp;IF(BB138&lt;&gt;"","#define "&amp;AR138&amp;" "&amp;BB138&amp;"&lt;end&gt; ","")&amp;IF(BC138&lt;&gt;"","#define "&amp;AS138&amp;" "&amp;BC138&amp;"&lt;end&gt; ","")&amp;IF(BD138&lt;&gt;"","#define "&amp;AT138&amp;" "&amp;BD138&amp;"&lt;end&gt; ","")&amp;"#define "&amp;AU138&amp;" "&amp;BE138&amp;"&lt;end&gt;"</f>
        <v>#define AOFF_I 10&lt;end&gt; #define AOFF_IA 18&lt;end&gt; #define ISIZ_IAA   26&lt;end&gt;</v>
      </c>
      <c r="BH138" s="22" t="str">
        <f aca="false">"INSTDECODE_"&amp;D138&amp;IF(D138&lt;&gt;0,"_"&amp;CONCATENATE(Z138,AA138,AB138,AC138)&amp;"_"&amp;CONCATENATE(AD138,AE138,AF138,AG138),"")</f>
        <v>INSTDECODE_2_FF_AA</v>
      </c>
      <c r="BI138" s="22" t="n">
        <f aca="false">LEN(BH138)</f>
        <v>18</v>
      </c>
      <c r="BJ138" s="22" t="str">
        <f aca="false">IF(Z138&lt;&gt;"","DECODE_"&amp;VLOOKUP(AD138,$CC:$CD,2,0)&amp;"("&amp;BJ$2&amp;","&amp;IF(K138="MR","REF",VLOOKUP(F138,$BR:$BS,2,0))&amp;",Cpu"&amp;PROPER(IF(K138="MR","REF",VLOOKUP(F138,$BR:$BS,2,0)))&amp;","&amp;AQ138&amp;"); ", "")</f>
        <v>DECODE_ADR(1,FLO,CpuFlo,AOFF_I); </v>
      </c>
      <c r="BK138" s="22" t="str">
        <f aca="false">IF(AA138&lt;&gt;"","DECODE_"&amp;VLOOKUP(AE138,$CC:$CD,2,0)&amp;"("&amp;BK$2&amp;","&amp;IF(L138="MR","REF",VLOOKUP(G138,$BR:$BS,2,0))&amp;",Cpu"&amp;PROPER(IF(L138="MR","REF",VLOOKUP(G138,$BR:$BS,2,0)))&amp;","&amp;AR138&amp;"); ", "")</f>
        <v>DECODE_ADR(2,FLO,CpuFlo,AOFF_IA); </v>
      </c>
      <c r="BL138" s="22" t="str">
        <f aca="false">IF(AB138&lt;&gt;"","DECODE_"&amp;VLOOKUP(AF138,$CC:$CD,2,0)&amp;"("&amp;BL$2&amp;","&amp;IF(M138="MR","REF",VLOOKUP(H138,$BR:$BS,2,0))&amp;",Cpu"&amp;PROPER(IF(M138="MR","REF",VLOOKUP(H138,$BR:$BS,2,0)))&amp;","&amp;AS138&amp;"); ", "")</f>
        <v/>
      </c>
      <c r="BM138" s="22" t="str">
        <f aca="false">IF(AC138&lt;&gt;"","DECODE_"&amp;VLOOKUP(AG138,$CC:$CD,2,0)&amp;"("&amp;BM$2&amp;","&amp;IF(N138="MR","REF",VLOOKUP(I138,$BR:$BS,2,0))&amp;",Cpu"&amp;PROPER(IF(N138="MR","REF",VLOOKUP(I138,$BR:$BS,2,0)))&amp;","&amp;AT138&amp;"); ", "")</f>
        <v/>
      </c>
      <c r="BN138" s="22" t="str">
        <f aca="false">IF(ISERROR(VLOOKUP(BO138,BO$2:BO137,1,0))=0,"X","")</f>
        <v>X</v>
      </c>
      <c r="BO138" s="22" t="str">
        <f aca="false">SUBSTITUTE("#define "&amp;BH138&amp;REPT(" ",28-LEN(BH138))&amp;BJ138&amp;BK138&amp;BL138&amp;BM138,"%","D")</f>
        <v>#define INSTDECODE_2_FF_AA          DECODE_ADR(1,FLO,CpuFlo,AOFF_I); DECODE_ADR(2,FLO,CpuFlo,AOFF_IA); </v>
      </c>
      <c r="BP138" s="22" t="str">
        <f aca="false">"#define "&amp;SUBSTITUTE(BH138,"INSTDECODE_",IF(P138="X","JMP_","")&amp;IF(Q138="X","CONST_","")&amp;"INSTEND_")&amp;IF(Q138="X",REPT(" ",20-LEN(BH138)),IF(P138="X",REPT(" ",22-LEN(BH138)),REPT(" ",26-LEN(BH138))))&amp;" "&amp;IF(P138="X","","IP+="&amp;TRIM(AU138)&amp;"; "&amp;REPT(" ",10-LEN(TRIM(AU138))))&amp;IF(Q138="X","CONST_INST_DISPATCH;","PROG_INST_DISPATCH;")</f>
        <v>#define INSTEND_2_FF_AA         IP+=ISIZ_IAA;   PROG_INST_DISPATCH;</v>
      </c>
      <c r="BQ138" s="22" t="str">
        <f aca="false">""</f>
        <v/>
      </c>
    </row>
    <row r="139" customFormat="false" ht="15.95" hidden="false" customHeight="true" outlineLevel="0" collapsed="false">
      <c r="A139" s="22" t="s">
        <v>626</v>
      </c>
      <c r="B139" s="22" t="s">
        <v>339</v>
      </c>
      <c r="C139" s="26" t="s">
        <v>29</v>
      </c>
      <c r="D139" s="27" t="n">
        <f aca="false">4-COUNTIF(F139:I139,".")</f>
        <v>2</v>
      </c>
      <c r="E139" s="27" t="str">
        <f aca="false">IF(ISERROR(SEARCH("Z",F139&amp;G139&amp;H139&amp;I139))=0,"X","-")</f>
        <v>-</v>
      </c>
      <c r="F139" s="26" t="s">
        <v>452</v>
      </c>
      <c r="G139" s="26" t="s">
        <v>452</v>
      </c>
      <c r="H139" s="26" t="s">
        <v>28</v>
      </c>
      <c r="I139" s="26" t="s">
        <v>28</v>
      </c>
      <c r="J139" s="27" t="str">
        <f aca="false">IF(OR(ISERROR(SEARCH(MID($J$2,1,1),F139&amp;G139&amp;H139&amp;I139))=0,ISERROR(SEARCH(MID($J$2,2,1),F139&amp;G139&amp;H139&amp;I139))=0),"X","-")</f>
        <v>-</v>
      </c>
      <c r="K139" s="26" t="s">
        <v>453</v>
      </c>
      <c r="L139" s="26" t="s">
        <v>453</v>
      </c>
      <c r="M139" s="26" t="s">
        <v>28</v>
      </c>
      <c r="N139" s="26" t="s">
        <v>28</v>
      </c>
      <c r="O139" s="28" t="str">
        <f aca="false">IF(OR(K139=$O$2,L139=$O$2,M139=$O$2,N139=$O$2),"X","-")</f>
        <v>-</v>
      </c>
      <c r="R139" s="22" t="s">
        <v>648</v>
      </c>
      <c r="S139" s="22" t="s">
        <v>628</v>
      </c>
      <c r="T139" s="22" t="s">
        <v>629</v>
      </c>
      <c r="W139" s="30" t="str">
        <f aca="false">SUBSTITUTE(SUBSTITUTE(IF(AND(F139="%",K139&lt;&gt;"AD",K139&lt;&gt;"MR"),"Error1","Ok")&amp;" "&amp;IF(AND(G139="%",L139&lt;&gt;"AD",L139&lt;&gt;"MR"),"Error2","Ok")&amp;" "&amp;IF(AND(H139="%",M139&lt;&gt;"AD",M139&lt;&gt;"MR"),"Error3","Ok")&amp;" "&amp;IF(AND(I139="%",N139&lt;&gt;"AD",N139&lt;&gt;"MR"),"Error4","Ok"),"Ok Ok Ok Ok","Passed"),"Ok","")</f>
        <v>Passed</v>
      </c>
      <c r="X139" s="28" t="str">
        <f aca="false">IF(W139&lt;&gt;"Passed","--- Error ---",SUBSTITUTE(SUBSTITUTE(SUBSTITUTE(SUBSTITUTE(SUBSTITUTE(SUBSTITUTE(SUBSTITUTE(SUBSTITUTE(SUBSTITUTE(SUBSTITUTE(SUBSTITUTE(SUBSTITUTE(SUBSTITUTE(SUBSTITUTE(SUBSTITUTE(SUBSTITUTE(SUBSTITUTE(SUBSTITUTE($X$1, "&lt;mnemonic&gt;",""""&amp;B139&amp;""""&amp;REPT(" ",5-LEN(B139))), "&lt;argnr&gt;",D139), "&lt;type1&gt;",VLOOKUP(F139,BR:BZ,9,0)), "&lt;type2&gt;",VLOOKUP(G139,BR:BZ,9,0)), "&lt;type3&gt;",VLOOKUP(H139,BR:BZ,9,0)), "&lt;type4&gt;",VLOOKUP(I139,BR:BZ,9,0)), "&lt;mode1&gt;",VLOOKUP(K139, CB:CG,6,0)),"&lt;mode2&gt;",VLOOKUP(L139,CB:CG,6,0)),"&lt;mode3&gt;",VLOOKUP(M139,CB:CG,6,0)),"&lt;mode4&gt;",VLOOKUP(N139,CB:CG,6,0)), "."," "), "&lt;desc&gt;",R139), "&lt;size&gt;",AU139), "&lt;comma&gt;",IF(B140=""," ",",")),"&lt;off1&gt;",IF(AQ139&lt;&gt;"",AQ139,"0"&amp;REPT(" ",5+AQ$1-1))),"&lt;off2&gt;",IF(AR139&lt;&gt;"",AR139,"0"&amp;REPT(" ",5+AR$1-1))),"&lt;off3&gt;",IF(AS139&lt;&gt;"",AS139,"0"&amp;REPT(" ",5+AS$1-1))),"&lt;off4&gt;",IF(AT139&lt;&gt;"",AT139,"0"&amp;REPT(" ",5+AT$1-1))))</f>
        <v>{ "MVSUc",2, ISIZ_IAA  , {CpuDataType::Char     ,CpuDataType::Char     ,(CpuDataType)0        ,(CpuDataType)0        }, {_AmdAddr,_AmdAddr,_AmdNull,_AmdNull}, {AOFF_I,AOFF_IA,0       ,0        } }, //Move and substraction (Char)</v>
      </c>
      <c r="Y139" s="31" t="s">
        <v>28</v>
      </c>
      <c r="Z139" s="22" t="str">
        <f aca="false">IF(F139&lt;&gt;".",IF(K139="MR","R",VLOOKUP(F139,$BR:$BT,3,0)),"")</f>
        <v>C</v>
      </c>
      <c r="AA139" s="22" t="str">
        <f aca="false">IF(G139&lt;&gt;".",IF(L139="MR","R",VLOOKUP(G139,$BR:$BT,3,0)),"")</f>
        <v>C</v>
      </c>
      <c r="AB139" s="22" t="str">
        <f aca="false">IF(H139&lt;&gt;".",IF(M139="MR","R",VLOOKUP(H139,$BR:$BT,3,0)),"")</f>
        <v/>
      </c>
      <c r="AC139" s="22" t="str">
        <f aca="false">IF(I139&lt;&gt;".",IF(N139="MR","R",VLOOKUP(I139,$BR:$BT,3,0)),"")</f>
        <v/>
      </c>
      <c r="AD139" s="22" t="str">
        <f aca="false">IF(F139&lt;&gt;".",VLOOKUP(K139,$CB:$CC,2,0),"")</f>
        <v>A</v>
      </c>
      <c r="AE139" s="22" t="str">
        <f aca="false">IF(G139&lt;&gt;".",VLOOKUP(L139,$CB:$CC,2,0),"")</f>
        <v>A</v>
      </c>
      <c r="AF139" s="22" t="str">
        <f aca="false">IF(H139&lt;&gt;".",VLOOKUP(M139,$CB:$CC,2,0),"")</f>
        <v/>
      </c>
      <c r="AG139" s="22" t="str">
        <f aca="false">IF(I139&lt;&gt;".",VLOOKUP(N139,$CB:$CC,2,0),"")</f>
        <v/>
      </c>
      <c r="AH139" s="22" t="str">
        <f aca="false">IF(AD139&lt;&gt;"",IF(OR(AD139="A",AD139="I"),"SZA",VLOOKUP(Z139,$BT$3:$BU$16,2,0)),"")</f>
        <v>SZA</v>
      </c>
      <c r="AI139" s="22" t="str">
        <f aca="false">IF(AE139&lt;&gt;"",IF(OR(AE139="A",AE139="I"),"SZA",VLOOKUP(AA139,$BT$3:$BU$16,2,0)),"")</f>
        <v>SZA</v>
      </c>
      <c r="AJ139" s="22" t="str">
        <f aca="false">IF(AF139&lt;&gt;"",IF(OR(AF139="A",AF139="I"),"SZA",VLOOKUP(AB139,$BT$3:$BU$16,2,0)),"")</f>
        <v/>
      </c>
      <c r="AK139" s="22" t="str">
        <f aca="false">IF(AG139&lt;&gt;"",IF(OR(AG139="A",AG139="I"),"SZA",VLOOKUP(AC139,$BT$3:$BU$16,2,0)),"")</f>
        <v/>
      </c>
      <c r="AL139" s="22" t="str">
        <f aca="false">IF(AD139&lt;&gt;"","I","")</f>
        <v>I</v>
      </c>
      <c r="AM139" s="22" t="str">
        <f aca="false">SUBSTITUTE(IF(AE139&lt;&gt;"",AL139&amp;"+"&amp;AH139,""),"+SZ","")</f>
        <v>IA</v>
      </c>
      <c r="AN139" s="22" t="str">
        <f aca="false">SUBSTITUTE(IF(AF139&lt;&gt;"",AM139&amp;"+"&amp;AI139,""),"+SZ","")</f>
        <v/>
      </c>
      <c r="AO139" s="22" t="str">
        <f aca="false">SUBSTITUTE(IF(AG139&lt;&gt;"",AN139&amp;"+"&amp;AJ139,""),"+SZ","")</f>
        <v/>
      </c>
      <c r="AP139" s="22" t="str">
        <f aca="false">SUBSTITUTE("I"&amp;IF(AH139&lt;&gt;"","+"&amp;AH139,"")&amp;IF(AI139&lt;&gt;"","+"&amp;AI139,"")&amp;IF(AJ139&lt;&gt;"","+"&amp;AJ139,"")&amp;IF(AK139&lt;&gt;"","+"&amp;AK139,""),"+SZ","")</f>
        <v>IAA</v>
      </c>
      <c r="AQ139" s="22" t="str">
        <f aca="false">IF(Z139&lt;&gt;"","AOFF_"&amp;AL139&amp;REPT(" ",AQ$1-LEN(AL139)),"")</f>
        <v>AOFF_I</v>
      </c>
      <c r="AR139" s="22" t="str">
        <f aca="false">IF(AA139&lt;&gt;"","AOFF_"&amp;AM139&amp;REPT(" ",AR$1-LEN(AM139)),"")</f>
        <v>AOFF_IA</v>
      </c>
      <c r="AS139" s="22" t="str">
        <f aca="false">IF(AB139&lt;&gt;"","AOFF_"&amp;AN139&amp;REPT(" ",AS$1-LEN(AN139)),"")</f>
        <v/>
      </c>
      <c r="AT139" s="22" t="str">
        <f aca="false">IF(AC139&lt;&gt;"","AOFF_"&amp;AO139&amp;REPT(" ",AT$1-LEN(AO139)),"")</f>
        <v/>
      </c>
      <c r="AU139" s="22" t="str">
        <f aca="false">"ISIZ_"&amp;AP139&amp;REPT(" ",$AU$1-LEN(AP139))</f>
        <v>ISIZ_IAA  </v>
      </c>
      <c r="AV139" s="26" t="n">
        <f aca="false">IF(Z139&lt;&gt;"",6,"")</f>
        <v>6</v>
      </c>
      <c r="AW139" s="26" t="n">
        <f aca="false">IF(AA139&lt;&gt;"",AV139+VLOOKUP(AH139,$BU$2:$BV$17,2,0),"")</f>
        <v>10</v>
      </c>
      <c r="AX139" s="26" t="str">
        <f aca="false">IF(AB139&lt;&gt;"",AW139+VLOOKUP(AI139,$BU$2:$BV$17,2,0),"")</f>
        <v/>
      </c>
      <c r="AY139" s="26" t="str">
        <f aca="false">IF(AC139&lt;&gt;"",AX139+VLOOKUP(AJ139,$BU$2:$BV$17,2,0),"")</f>
        <v/>
      </c>
      <c r="AZ139" s="26" t="n">
        <f aca="false">6+IF(Z139&lt;&gt;"",VLOOKUP(AH139,$BU$2:$BV$17,2,0),0)+IF(AA139&lt;&gt;"",VLOOKUP(AI139,$BU$2:$BV$17,2,0),0)+IF(AB139&lt;&gt;"",VLOOKUP(AJ139,$BU$2:$BV$17,2,0),0)+IF(AC139&lt;&gt;"",VLOOKUP(AK139,$BU$2:$BV$17,2,0),0)</f>
        <v>14</v>
      </c>
      <c r="BA139" s="26" t="n">
        <f aca="false">IF(Z139&lt;&gt;"",10,"")</f>
        <v>10</v>
      </c>
      <c r="BB139" s="26" t="n">
        <f aca="false">IF(AA139&lt;&gt;"",BA139+VLOOKUP(AH139,$BU$2:$BW$17,3,0),"")</f>
        <v>18</v>
      </c>
      <c r="BC139" s="26" t="str">
        <f aca="false">IF(AB139&lt;&gt;"",BB139+VLOOKUP(AI139,$BU$2:$BW$17,3,0),"")</f>
        <v/>
      </c>
      <c r="BD139" s="26" t="str">
        <f aca="false">IF(AC139&lt;&gt;"",BC139+VLOOKUP(AJ139,$BU$2:$BW$17,3,0),"")</f>
        <v/>
      </c>
      <c r="BE139" s="26" t="n">
        <f aca="false">10+IF(Z139&lt;&gt;"",VLOOKUP(AH139,$BU$2:$BW$17,3,0),0)+IF(AA139&lt;&gt;"",VLOOKUP(AI139,$BU$2:$BW$17,3,0),0)+IF(AB139&lt;&gt;"",VLOOKUP(AJ139,$BU$2:$BW$17,3,0),0)+IF(AC139&lt;&gt;"",VLOOKUP(AK139,$BU$2:$BW$17,3,0),0)</f>
        <v>26</v>
      </c>
      <c r="BF139" s="36" t="str">
        <f aca="false">IF(AV139&lt;&gt;"","#define "&amp;AQ139&amp;" "&amp;AV139&amp;"&lt;end&gt; ","")&amp;IF(AW139&lt;&gt;"","#define "&amp;AR139&amp;" "&amp;AW139&amp;"&lt;end&gt; ","")&amp;IF(AX139&lt;&gt;"","#define "&amp;AS139&amp;" "&amp;AX139&amp;"&lt;end&gt; ","")&amp;IF(AY139&lt;&gt;"","#define "&amp;AT139&amp;" "&amp;AY139&amp;"&lt;end&gt; ","")&amp;"#define "&amp;AU139&amp;" "&amp;AZ139&amp;"&lt;end&gt;"</f>
        <v>#define AOFF_I 6&lt;end&gt; #define AOFF_IA 10&lt;end&gt; #define ISIZ_IAA   14&lt;end&gt;</v>
      </c>
      <c r="BG139" s="36" t="str">
        <f aca="false">IF(BA139&lt;&gt;"","#define "&amp;AQ139&amp;" "&amp;BA139&amp;"&lt;end&gt; ","")&amp;IF(BB139&lt;&gt;"","#define "&amp;AR139&amp;" "&amp;BB139&amp;"&lt;end&gt; ","")&amp;IF(BC139&lt;&gt;"","#define "&amp;AS139&amp;" "&amp;BC139&amp;"&lt;end&gt; ","")&amp;IF(BD139&lt;&gt;"","#define "&amp;AT139&amp;" "&amp;BD139&amp;"&lt;end&gt; ","")&amp;"#define "&amp;AU139&amp;" "&amp;BE139&amp;"&lt;end&gt;"</f>
        <v>#define AOFF_I 10&lt;end&gt; #define AOFF_IA 18&lt;end&gt; #define ISIZ_IAA   26&lt;end&gt;</v>
      </c>
      <c r="BH139" s="22" t="str">
        <f aca="false">"INSTDECODE_"&amp;D139&amp;IF(D139&lt;&gt;0,"_"&amp;CONCATENATE(Z139,AA139,AB139,AC139)&amp;"_"&amp;CONCATENATE(AD139,AE139,AF139,AG139),"")</f>
        <v>INSTDECODE_2_CC_AA</v>
      </c>
      <c r="BI139" s="22" t="n">
        <f aca="false">LEN(BH139)</f>
        <v>18</v>
      </c>
      <c r="BJ139" s="22" t="str">
        <f aca="false">IF(Z139&lt;&gt;"","DECODE_"&amp;VLOOKUP(AD139,$CC:$CD,2,0)&amp;"("&amp;BJ$2&amp;","&amp;IF(K139="MR","REF",VLOOKUP(F139,$BR:$BS,2,0))&amp;",Cpu"&amp;PROPER(IF(K139="MR","REF",VLOOKUP(F139,$BR:$BS,2,0)))&amp;","&amp;AQ139&amp;"); ", "")</f>
        <v>DECODE_ADR(1,CHR,CpuChr,AOFF_I); </v>
      </c>
      <c r="BK139" s="22" t="str">
        <f aca="false">IF(AA139&lt;&gt;"","DECODE_"&amp;VLOOKUP(AE139,$CC:$CD,2,0)&amp;"("&amp;BK$2&amp;","&amp;IF(L139="MR","REF",VLOOKUP(G139,$BR:$BS,2,0))&amp;",Cpu"&amp;PROPER(IF(L139="MR","REF",VLOOKUP(G139,$BR:$BS,2,0)))&amp;","&amp;AR139&amp;"); ", "")</f>
        <v>DECODE_ADR(2,CHR,CpuChr,AOFF_IA); </v>
      </c>
      <c r="BL139" s="22" t="str">
        <f aca="false">IF(AB139&lt;&gt;"","DECODE_"&amp;VLOOKUP(AF139,$CC:$CD,2,0)&amp;"("&amp;BL$2&amp;","&amp;IF(M139="MR","REF",VLOOKUP(H139,$BR:$BS,2,0))&amp;",Cpu"&amp;PROPER(IF(M139="MR","REF",VLOOKUP(H139,$BR:$BS,2,0)))&amp;","&amp;AS139&amp;"); ", "")</f>
        <v/>
      </c>
      <c r="BM139" s="22" t="str">
        <f aca="false">IF(AC139&lt;&gt;"","DECODE_"&amp;VLOOKUP(AG139,$CC:$CD,2,0)&amp;"("&amp;BM$2&amp;","&amp;IF(N139="MR","REF",VLOOKUP(I139,$BR:$BS,2,0))&amp;",Cpu"&amp;PROPER(IF(N139="MR","REF",VLOOKUP(I139,$BR:$BS,2,0)))&amp;","&amp;AT139&amp;"); ", "")</f>
        <v/>
      </c>
      <c r="BN139" s="22" t="str">
        <f aca="false">IF(ISERROR(VLOOKUP(BO139,BO$2:BO138,1,0))=0,"X","")</f>
        <v>X</v>
      </c>
      <c r="BO139" s="22" t="str">
        <f aca="false">SUBSTITUTE("#define "&amp;BH139&amp;REPT(" ",28-LEN(BH139))&amp;BJ139&amp;BK139&amp;BL139&amp;BM139,"%","D")</f>
        <v>#define INSTDECODE_2_CC_AA          DECODE_ADR(1,CHR,CpuChr,AOFF_I); DECODE_ADR(2,CHR,CpuChr,AOFF_IA); </v>
      </c>
      <c r="BP139" s="22" t="str">
        <f aca="false">"#define "&amp;SUBSTITUTE(BH139,"INSTDECODE_",IF(P139="X","JMP_","")&amp;IF(Q139="X","CONST_","")&amp;"INSTEND_")&amp;IF(Q139="X",REPT(" ",20-LEN(BH139)),IF(P139="X",REPT(" ",22-LEN(BH139)),REPT(" ",26-LEN(BH139))))&amp;" "&amp;IF(P139="X","","IP+="&amp;TRIM(AU139)&amp;"; "&amp;REPT(" ",10-LEN(TRIM(AU139))))&amp;IF(Q139="X","CONST_INST_DISPATCH;","PROG_INST_DISPATCH;")</f>
        <v>#define INSTEND_2_CC_AA         IP+=ISIZ_IAA;   PROG_INST_DISPATCH;</v>
      </c>
      <c r="BQ139" s="22" t="str">
        <f aca="false">""</f>
        <v/>
      </c>
    </row>
    <row r="140" customFormat="false" ht="15.95" hidden="false" customHeight="true" outlineLevel="0" collapsed="false">
      <c r="A140" s="22" t="s">
        <v>626</v>
      </c>
      <c r="B140" s="22" t="s">
        <v>340</v>
      </c>
      <c r="C140" s="26" t="s">
        <v>29</v>
      </c>
      <c r="D140" s="27" t="n">
        <f aca="false">4-COUNTIF(F140:I140,".")</f>
        <v>2</v>
      </c>
      <c r="E140" s="27" t="str">
        <f aca="false">IF(ISERROR(SEARCH("Z",F140&amp;G140&amp;H140&amp;I140))=0,"X","-")</f>
        <v>-</v>
      </c>
      <c r="F140" s="26" t="s">
        <v>463</v>
      </c>
      <c r="G140" s="26" t="s">
        <v>463</v>
      </c>
      <c r="H140" s="26" t="s">
        <v>28</v>
      </c>
      <c r="I140" s="26" t="s">
        <v>28</v>
      </c>
      <c r="J140" s="27" t="str">
        <f aca="false">IF(OR(ISERROR(SEARCH(MID($J$2,1,1),F140&amp;G140&amp;H140&amp;I140))=0,ISERROR(SEARCH(MID($J$2,2,1),F140&amp;G140&amp;H140&amp;I140))=0),"X","-")</f>
        <v>-</v>
      </c>
      <c r="K140" s="26" t="s">
        <v>453</v>
      </c>
      <c r="L140" s="26" t="s">
        <v>453</v>
      </c>
      <c r="M140" s="26" t="s">
        <v>28</v>
      </c>
      <c r="N140" s="26" t="s">
        <v>28</v>
      </c>
      <c r="O140" s="28" t="str">
        <f aca="false">IF(OR(K140=$O$2,L140=$O$2,M140=$O$2,N140=$O$2),"X","-")</f>
        <v>-</v>
      </c>
      <c r="R140" s="22" t="s">
        <v>649</v>
      </c>
      <c r="S140" s="22" t="s">
        <v>628</v>
      </c>
      <c r="T140" s="22" t="s">
        <v>629</v>
      </c>
      <c r="W140" s="30" t="str">
        <f aca="false">SUBSTITUTE(SUBSTITUTE(IF(AND(F140="%",K140&lt;&gt;"AD",K140&lt;&gt;"MR"),"Error1","Ok")&amp;" "&amp;IF(AND(G140="%",L140&lt;&gt;"AD",L140&lt;&gt;"MR"),"Error2","Ok")&amp;" "&amp;IF(AND(H140="%",M140&lt;&gt;"AD",M140&lt;&gt;"MR"),"Error3","Ok")&amp;" "&amp;IF(AND(I140="%",N140&lt;&gt;"AD",N140&lt;&gt;"MR"),"Error4","Ok"),"Ok Ok Ok Ok","Passed"),"Ok","")</f>
        <v>Passed</v>
      </c>
      <c r="X140" s="28" t="str">
        <f aca="false">IF(W140&lt;&gt;"Passed","--- Error ---",SUBSTITUTE(SUBSTITUTE(SUBSTITUTE(SUBSTITUTE(SUBSTITUTE(SUBSTITUTE(SUBSTITUTE(SUBSTITUTE(SUBSTITUTE(SUBSTITUTE(SUBSTITUTE(SUBSTITUTE(SUBSTITUTE(SUBSTITUTE(SUBSTITUTE(SUBSTITUTE(SUBSTITUTE(SUBSTITUTE($X$1, "&lt;mnemonic&gt;",""""&amp;B140&amp;""""&amp;REPT(" ",5-LEN(B140))), "&lt;argnr&gt;",D140), "&lt;type1&gt;",VLOOKUP(F140,BR:BZ,9,0)), "&lt;type2&gt;",VLOOKUP(G140,BR:BZ,9,0)), "&lt;type3&gt;",VLOOKUP(H140,BR:BZ,9,0)), "&lt;type4&gt;",VLOOKUP(I140,BR:BZ,9,0)), "&lt;mode1&gt;",VLOOKUP(K140, CB:CG,6,0)),"&lt;mode2&gt;",VLOOKUP(L140,CB:CG,6,0)),"&lt;mode3&gt;",VLOOKUP(M140,CB:CG,6,0)),"&lt;mode4&gt;",VLOOKUP(N140,CB:CG,6,0)), "."," "), "&lt;desc&gt;",R140), "&lt;size&gt;",AU140), "&lt;comma&gt;",IF(B141=""," ",",")),"&lt;off1&gt;",IF(AQ140&lt;&gt;"",AQ140,"0"&amp;REPT(" ",5+AQ$1-1))),"&lt;off2&gt;",IF(AR140&lt;&gt;"",AR140,"0"&amp;REPT(" ",5+AR$1-1))),"&lt;off3&gt;",IF(AS140&lt;&gt;"",AS140,"0"&amp;REPT(" ",5+AS$1-1))),"&lt;off4&gt;",IF(AT140&lt;&gt;"",AT140,"0"&amp;REPT(" ",5+AT$1-1))))</f>
        <v>{ "MVSUw",2, ISIZ_IAA  , {CpuDataType::Short    ,CpuDataType::Short    ,(CpuDataType)0        ,(CpuDataType)0        }, {_AmdAddr,_AmdAddr,_AmdNull,_AmdNull}, {AOFF_I,AOFF_IA,0       ,0        } }, //Move and substraction (Short)</v>
      </c>
      <c r="Y140" s="31" t="s">
        <v>28</v>
      </c>
      <c r="Z140" s="22" t="str">
        <f aca="false">IF(F140&lt;&gt;".",IF(K140="MR","R",VLOOKUP(F140,$BR:$BT,3,0)),"")</f>
        <v>W</v>
      </c>
      <c r="AA140" s="22" t="str">
        <f aca="false">IF(G140&lt;&gt;".",IF(L140="MR","R",VLOOKUP(G140,$BR:$BT,3,0)),"")</f>
        <v>W</v>
      </c>
      <c r="AB140" s="22" t="str">
        <f aca="false">IF(H140&lt;&gt;".",IF(M140="MR","R",VLOOKUP(H140,$BR:$BT,3,0)),"")</f>
        <v/>
      </c>
      <c r="AC140" s="22" t="str">
        <f aca="false">IF(I140&lt;&gt;".",IF(N140="MR","R",VLOOKUP(I140,$BR:$BT,3,0)),"")</f>
        <v/>
      </c>
      <c r="AD140" s="22" t="str">
        <f aca="false">IF(F140&lt;&gt;".",VLOOKUP(K140,$CB:$CC,2,0),"")</f>
        <v>A</v>
      </c>
      <c r="AE140" s="22" t="str">
        <f aca="false">IF(G140&lt;&gt;".",VLOOKUP(L140,$CB:$CC,2,0),"")</f>
        <v>A</v>
      </c>
      <c r="AF140" s="22" t="str">
        <f aca="false">IF(H140&lt;&gt;".",VLOOKUP(M140,$CB:$CC,2,0),"")</f>
        <v/>
      </c>
      <c r="AG140" s="22" t="str">
        <f aca="false">IF(I140&lt;&gt;".",VLOOKUP(N140,$CB:$CC,2,0),"")</f>
        <v/>
      </c>
      <c r="AH140" s="22" t="str">
        <f aca="false">IF(AD140&lt;&gt;"",IF(OR(AD140="A",AD140="I"),"SZA",VLOOKUP(Z140,$BT$3:$BU$16,2,0)),"")</f>
        <v>SZA</v>
      </c>
      <c r="AI140" s="22" t="str">
        <f aca="false">IF(AE140&lt;&gt;"",IF(OR(AE140="A",AE140="I"),"SZA",VLOOKUP(AA140,$BT$3:$BU$16,2,0)),"")</f>
        <v>SZA</v>
      </c>
      <c r="AJ140" s="22" t="str">
        <f aca="false">IF(AF140&lt;&gt;"",IF(OR(AF140="A",AF140="I"),"SZA",VLOOKUP(AB140,$BT$3:$BU$16,2,0)),"")</f>
        <v/>
      </c>
      <c r="AK140" s="22" t="str">
        <f aca="false">IF(AG140&lt;&gt;"",IF(OR(AG140="A",AG140="I"),"SZA",VLOOKUP(AC140,$BT$3:$BU$16,2,0)),"")</f>
        <v/>
      </c>
      <c r="AL140" s="22" t="str">
        <f aca="false">IF(AD140&lt;&gt;"","I","")</f>
        <v>I</v>
      </c>
      <c r="AM140" s="22" t="str">
        <f aca="false">SUBSTITUTE(IF(AE140&lt;&gt;"",AL140&amp;"+"&amp;AH140,""),"+SZ","")</f>
        <v>IA</v>
      </c>
      <c r="AN140" s="22" t="str">
        <f aca="false">SUBSTITUTE(IF(AF140&lt;&gt;"",AM140&amp;"+"&amp;AI140,""),"+SZ","")</f>
        <v/>
      </c>
      <c r="AO140" s="22" t="str">
        <f aca="false">SUBSTITUTE(IF(AG140&lt;&gt;"",AN140&amp;"+"&amp;AJ140,""),"+SZ","")</f>
        <v/>
      </c>
      <c r="AP140" s="22" t="str">
        <f aca="false">SUBSTITUTE("I"&amp;IF(AH140&lt;&gt;"","+"&amp;AH140,"")&amp;IF(AI140&lt;&gt;"","+"&amp;AI140,"")&amp;IF(AJ140&lt;&gt;"","+"&amp;AJ140,"")&amp;IF(AK140&lt;&gt;"","+"&amp;AK140,""),"+SZ","")</f>
        <v>IAA</v>
      </c>
      <c r="AQ140" s="22" t="str">
        <f aca="false">IF(Z140&lt;&gt;"","AOFF_"&amp;AL140&amp;REPT(" ",AQ$1-LEN(AL140)),"")</f>
        <v>AOFF_I</v>
      </c>
      <c r="AR140" s="22" t="str">
        <f aca="false">IF(AA140&lt;&gt;"","AOFF_"&amp;AM140&amp;REPT(" ",AR$1-LEN(AM140)),"")</f>
        <v>AOFF_IA</v>
      </c>
      <c r="AS140" s="22" t="str">
        <f aca="false">IF(AB140&lt;&gt;"","AOFF_"&amp;AN140&amp;REPT(" ",AS$1-LEN(AN140)),"")</f>
        <v/>
      </c>
      <c r="AT140" s="22" t="str">
        <f aca="false">IF(AC140&lt;&gt;"","AOFF_"&amp;AO140&amp;REPT(" ",AT$1-LEN(AO140)),"")</f>
        <v/>
      </c>
      <c r="AU140" s="22" t="str">
        <f aca="false">"ISIZ_"&amp;AP140&amp;REPT(" ",$AU$1-LEN(AP140))</f>
        <v>ISIZ_IAA  </v>
      </c>
      <c r="AV140" s="26" t="n">
        <f aca="false">IF(Z140&lt;&gt;"",6,"")</f>
        <v>6</v>
      </c>
      <c r="AW140" s="26" t="n">
        <f aca="false">IF(AA140&lt;&gt;"",AV140+VLOOKUP(AH140,$BU$2:$BV$17,2,0),"")</f>
        <v>10</v>
      </c>
      <c r="AX140" s="26" t="str">
        <f aca="false">IF(AB140&lt;&gt;"",AW140+VLOOKUP(AI140,$BU$2:$BV$17,2,0),"")</f>
        <v/>
      </c>
      <c r="AY140" s="26" t="str">
        <f aca="false">IF(AC140&lt;&gt;"",AX140+VLOOKUP(AJ140,$BU$2:$BV$17,2,0),"")</f>
        <v/>
      </c>
      <c r="AZ140" s="26" t="n">
        <f aca="false">6+IF(Z140&lt;&gt;"",VLOOKUP(AH140,$BU$2:$BV$17,2,0),0)+IF(AA140&lt;&gt;"",VLOOKUP(AI140,$BU$2:$BV$17,2,0),0)+IF(AB140&lt;&gt;"",VLOOKUP(AJ140,$BU$2:$BV$17,2,0),0)+IF(AC140&lt;&gt;"",VLOOKUP(AK140,$BU$2:$BV$17,2,0),0)</f>
        <v>14</v>
      </c>
      <c r="BA140" s="26" t="n">
        <f aca="false">IF(Z140&lt;&gt;"",10,"")</f>
        <v>10</v>
      </c>
      <c r="BB140" s="26" t="n">
        <f aca="false">IF(AA140&lt;&gt;"",BA140+VLOOKUP(AH140,$BU$2:$BW$17,3,0),"")</f>
        <v>18</v>
      </c>
      <c r="BC140" s="26" t="str">
        <f aca="false">IF(AB140&lt;&gt;"",BB140+VLOOKUP(AI140,$BU$2:$BW$17,3,0),"")</f>
        <v/>
      </c>
      <c r="BD140" s="26" t="str">
        <f aca="false">IF(AC140&lt;&gt;"",BC140+VLOOKUP(AJ140,$BU$2:$BW$17,3,0),"")</f>
        <v/>
      </c>
      <c r="BE140" s="26" t="n">
        <f aca="false">10+IF(Z140&lt;&gt;"",VLOOKUP(AH140,$BU$2:$BW$17,3,0),0)+IF(AA140&lt;&gt;"",VLOOKUP(AI140,$BU$2:$BW$17,3,0),0)+IF(AB140&lt;&gt;"",VLOOKUP(AJ140,$BU$2:$BW$17,3,0),0)+IF(AC140&lt;&gt;"",VLOOKUP(AK140,$BU$2:$BW$17,3,0),0)</f>
        <v>26</v>
      </c>
      <c r="BF140" s="36" t="str">
        <f aca="false">IF(AV140&lt;&gt;"","#define "&amp;AQ140&amp;" "&amp;AV140&amp;"&lt;end&gt; ","")&amp;IF(AW140&lt;&gt;"","#define "&amp;AR140&amp;" "&amp;AW140&amp;"&lt;end&gt; ","")&amp;IF(AX140&lt;&gt;"","#define "&amp;AS140&amp;" "&amp;AX140&amp;"&lt;end&gt; ","")&amp;IF(AY140&lt;&gt;"","#define "&amp;AT140&amp;" "&amp;AY140&amp;"&lt;end&gt; ","")&amp;"#define "&amp;AU140&amp;" "&amp;AZ140&amp;"&lt;end&gt;"</f>
        <v>#define AOFF_I 6&lt;end&gt; #define AOFF_IA 10&lt;end&gt; #define ISIZ_IAA   14&lt;end&gt;</v>
      </c>
      <c r="BG140" s="36" t="str">
        <f aca="false">IF(BA140&lt;&gt;"","#define "&amp;AQ140&amp;" "&amp;BA140&amp;"&lt;end&gt; ","")&amp;IF(BB140&lt;&gt;"","#define "&amp;AR140&amp;" "&amp;BB140&amp;"&lt;end&gt; ","")&amp;IF(BC140&lt;&gt;"","#define "&amp;AS140&amp;" "&amp;BC140&amp;"&lt;end&gt; ","")&amp;IF(BD140&lt;&gt;"","#define "&amp;AT140&amp;" "&amp;BD140&amp;"&lt;end&gt; ","")&amp;"#define "&amp;AU140&amp;" "&amp;BE140&amp;"&lt;end&gt;"</f>
        <v>#define AOFF_I 10&lt;end&gt; #define AOFF_IA 18&lt;end&gt; #define ISIZ_IAA   26&lt;end&gt;</v>
      </c>
      <c r="BH140" s="22" t="str">
        <f aca="false">"INSTDECODE_"&amp;D140&amp;IF(D140&lt;&gt;0,"_"&amp;CONCATENATE(Z140,AA140,AB140,AC140)&amp;"_"&amp;CONCATENATE(AD140,AE140,AF140,AG140),"")</f>
        <v>INSTDECODE_2_WW_AA</v>
      </c>
      <c r="BI140" s="22" t="n">
        <f aca="false">LEN(BH140)</f>
        <v>18</v>
      </c>
      <c r="BJ140" s="22" t="str">
        <f aca="false">IF(Z140&lt;&gt;"","DECODE_"&amp;VLOOKUP(AD140,$CC:$CD,2,0)&amp;"("&amp;BJ$2&amp;","&amp;IF(K140="MR","REF",VLOOKUP(F140,$BR:$BS,2,0))&amp;",Cpu"&amp;PROPER(IF(K140="MR","REF",VLOOKUP(F140,$BR:$BS,2,0)))&amp;","&amp;AQ140&amp;"); ", "")</f>
        <v>DECODE_ADR(1,SHR,CpuShr,AOFF_I); </v>
      </c>
      <c r="BK140" s="22" t="str">
        <f aca="false">IF(AA140&lt;&gt;"","DECODE_"&amp;VLOOKUP(AE140,$CC:$CD,2,0)&amp;"("&amp;BK$2&amp;","&amp;IF(L140="MR","REF",VLOOKUP(G140,$BR:$BS,2,0))&amp;",Cpu"&amp;PROPER(IF(L140="MR","REF",VLOOKUP(G140,$BR:$BS,2,0)))&amp;","&amp;AR140&amp;"); ", "")</f>
        <v>DECODE_ADR(2,SHR,CpuShr,AOFF_IA); </v>
      </c>
      <c r="BL140" s="22" t="str">
        <f aca="false">IF(AB140&lt;&gt;"","DECODE_"&amp;VLOOKUP(AF140,$CC:$CD,2,0)&amp;"("&amp;BL$2&amp;","&amp;IF(M140="MR","REF",VLOOKUP(H140,$BR:$BS,2,0))&amp;",Cpu"&amp;PROPER(IF(M140="MR","REF",VLOOKUP(H140,$BR:$BS,2,0)))&amp;","&amp;AS140&amp;"); ", "")</f>
        <v/>
      </c>
      <c r="BM140" s="22" t="str">
        <f aca="false">IF(AC140&lt;&gt;"","DECODE_"&amp;VLOOKUP(AG140,$CC:$CD,2,0)&amp;"("&amp;BM$2&amp;","&amp;IF(N140="MR","REF",VLOOKUP(I140,$BR:$BS,2,0))&amp;",Cpu"&amp;PROPER(IF(N140="MR","REF",VLOOKUP(I140,$BR:$BS,2,0)))&amp;","&amp;AT140&amp;"); ", "")</f>
        <v/>
      </c>
      <c r="BN140" s="22" t="str">
        <f aca="false">IF(ISERROR(VLOOKUP(BO140,BO$2:BO139,1,0))=0,"X","")</f>
        <v>X</v>
      </c>
      <c r="BO140" s="22" t="str">
        <f aca="false">SUBSTITUTE("#define "&amp;BH140&amp;REPT(" ",28-LEN(BH140))&amp;BJ140&amp;BK140&amp;BL140&amp;BM140,"%","D")</f>
        <v>#define INSTDECODE_2_WW_AA          DECODE_ADR(1,SHR,CpuShr,AOFF_I); DECODE_ADR(2,SHR,CpuShr,AOFF_IA); </v>
      </c>
      <c r="BP140" s="22" t="str">
        <f aca="false">"#define "&amp;SUBSTITUTE(BH140,"INSTDECODE_",IF(P140="X","JMP_","")&amp;IF(Q140="X","CONST_","")&amp;"INSTEND_")&amp;IF(Q140="X",REPT(" ",20-LEN(BH140)),IF(P140="X",REPT(" ",22-LEN(BH140)),REPT(" ",26-LEN(BH140))))&amp;" "&amp;IF(P140="X","","IP+="&amp;TRIM(AU140)&amp;"; "&amp;REPT(" ",10-LEN(TRIM(AU140))))&amp;IF(Q140="X","CONST_INST_DISPATCH;","PROG_INST_DISPATCH;")</f>
        <v>#define INSTEND_2_WW_AA         IP+=ISIZ_IAA;   PROG_INST_DISPATCH;</v>
      </c>
      <c r="BQ140" s="22" t="str">
        <f aca="false">""</f>
        <v/>
      </c>
    </row>
    <row r="141" customFormat="false" ht="15.95" hidden="false" customHeight="true" outlineLevel="0" collapsed="false">
      <c r="A141" s="22" t="s">
        <v>626</v>
      </c>
      <c r="B141" s="22" t="s">
        <v>341</v>
      </c>
      <c r="C141" s="26" t="s">
        <v>29</v>
      </c>
      <c r="D141" s="27" t="n">
        <f aca="false">4-COUNTIF(F141:I141,".")</f>
        <v>2</v>
      </c>
      <c r="E141" s="27" t="str">
        <f aca="false">IF(ISERROR(SEARCH("Z",F141&amp;G141&amp;H141&amp;I141))=0,"X","-")</f>
        <v>-</v>
      </c>
      <c r="F141" s="26" t="s">
        <v>470</v>
      </c>
      <c r="G141" s="26" t="s">
        <v>470</v>
      </c>
      <c r="H141" s="26" t="s">
        <v>28</v>
      </c>
      <c r="I141" s="26" t="s">
        <v>28</v>
      </c>
      <c r="J141" s="27" t="str">
        <f aca="false">IF(OR(ISERROR(SEARCH(MID($J$2,1,1),F141&amp;G141&amp;H141&amp;I141))=0,ISERROR(SEARCH(MID($J$2,2,1),F141&amp;G141&amp;H141&amp;I141))=0),"X","-")</f>
        <v>-</v>
      </c>
      <c r="K141" s="26" t="s">
        <v>453</v>
      </c>
      <c r="L141" s="26" t="s">
        <v>453</v>
      </c>
      <c r="M141" s="26" t="s">
        <v>28</v>
      </c>
      <c r="N141" s="26" t="s">
        <v>28</v>
      </c>
      <c r="O141" s="28" t="str">
        <f aca="false">IF(OR(K141=$O$2,L141=$O$2,M141=$O$2,N141=$O$2),"X","-")</f>
        <v>-</v>
      </c>
      <c r="R141" s="22" t="s">
        <v>650</v>
      </c>
      <c r="S141" s="22" t="s">
        <v>628</v>
      </c>
      <c r="T141" s="22" t="s">
        <v>629</v>
      </c>
      <c r="W141" s="30" t="str">
        <f aca="false">SUBSTITUTE(SUBSTITUTE(IF(AND(F141="%",K141&lt;&gt;"AD",K141&lt;&gt;"MR"),"Error1","Ok")&amp;" "&amp;IF(AND(G141="%",L141&lt;&gt;"AD",L141&lt;&gt;"MR"),"Error2","Ok")&amp;" "&amp;IF(AND(H141="%",M141&lt;&gt;"AD",M141&lt;&gt;"MR"),"Error3","Ok")&amp;" "&amp;IF(AND(I141="%",N141&lt;&gt;"AD",N141&lt;&gt;"MR"),"Error4","Ok"),"Ok Ok Ok Ok","Passed"),"Ok","")</f>
        <v>Passed</v>
      </c>
      <c r="X141" s="28" t="str">
        <f aca="false">IF(W141&lt;&gt;"Passed","--- Error ---",SUBSTITUTE(SUBSTITUTE(SUBSTITUTE(SUBSTITUTE(SUBSTITUTE(SUBSTITUTE(SUBSTITUTE(SUBSTITUTE(SUBSTITUTE(SUBSTITUTE(SUBSTITUTE(SUBSTITUTE(SUBSTITUTE(SUBSTITUTE(SUBSTITUTE(SUBSTITUTE(SUBSTITUTE(SUBSTITUTE($X$1, "&lt;mnemonic&gt;",""""&amp;B141&amp;""""&amp;REPT(" ",5-LEN(B141))), "&lt;argnr&gt;",D141), "&lt;type1&gt;",VLOOKUP(F141,BR:BZ,9,0)), "&lt;type2&gt;",VLOOKUP(G141,BR:BZ,9,0)), "&lt;type3&gt;",VLOOKUP(H141,BR:BZ,9,0)), "&lt;type4&gt;",VLOOKUP(I141,BR:BZ,9,0)), "&lt;mode1&gt;",VLOOKUP(K141, CB:CG,6,0)),"&lt;mode2&gt;",VLOOKUP(L141,CB:CG,6,0)),"&lt;mode3&gt;",VLOOKUP(M141,CB:CG,6,0)),"&lt;mode4&gt;",VLOOKUP(N141,CB:CG,6,0)), "."," "), "&lt;desc&gt;",R141), "&lt;size&gt;",AU141), "&lt;comma&gt;",IF(B142=""," ",",")),"&lt;off1&gt;",IF(AQ141&lt;&gt;"",AQ141,"0"&amp;REPT(" ",5+AQ$1-1))),"&lt;off2&gt;",IF(AR141&lt;&gt;"",AR141,"0"&amp;REPT(" ",5+AR$1-1))),"&lt;off3&gt;",IF(AS141&lt;&gt;"",AS141,"0"&amp;REPT(" ",5+AS$1-1))),"&lt;off4&gt;",IF(AT141&lt;&gt;"",AT141,"0"&amp;REPT(" ",5+AT$1-1))))</f>
        <v>{ "MVSUi",2, ISIZ_IAA  , {CpuDataType::Integer  ,CpuDataType::Integer  ,(CpuDataType)0        ,(CpuDataType)0        }, {_AmdAddr,_AmdAddr,_AmdNull,_AmdNull}, {AOFF_I,AOFF_IA,0       ,0        } }, //Move and substraction (Integer)</v>
      </c>
      <c r="Y141" s="31" t="s">
        <v>28</v>
      </c>
      <c r="Z141" s="22" t="str">
        <f aca="false">IF(F141&lt;&gt;".",IF(K141="MR","R",VLOOKUP(F141,$BR:$BT,3,0)),"")</f>
        <v>I</v>
      </c>
      <c r="AA141" s="22" t="str">
        <f aca="false">IF(G141&lt;&gt;".",IF(L141="MR","R",VLOOKUP(G141,$BR:$BT,3,0)),"")</f>
        <v>I</v>
      </c>
      <c r="AB141" s="22" t="str">
        <f aca="false">IF(H141&lt;&gt;".",IF(M141="MR","R",VLOOKUP(H141,$BR:$BT,3,0)),"")</f>
        <v/>
      </c>
      <c r="AC141" s="22" t="str">
        <f aca="false">IF(I141&lt;&gt;".",IF(N141="MR","R",VLOOKUP(I141,$BR:$BT,3,0)),"")</f>
        <v/>
      </c>
      <c r="AD141" s="22" t="str">
        <f aca="false">IF(F141&lt;&gt;".",VLOOKUP(K141,$CB:$CC,2,0),"")</f>
        <v>A</v>
      </c>
      <c r="AE141" s="22" t="str">
        <f aca="false">IF(G141&lt;&gt;".",VLOOKUP(L141,$CB:$CC,2,0),"")</f>
        <v>A</v>
      </c>
      <c r="AF141" s="22" t="str">
        <f aca="false">IF(H141&lt;&gt;".",VLOOKUP(M141,$CB:$CC,2,0),"")</f>
        <v/>
      </c>
      <c r="AG141" s="22" t="str">
        <f aca="false">IF(I141&lt;&gt;".",VLOOKUP(N141,$CB:$CC,2,0),"")</f>
        <v/>
      </c>
      <c r="AH141" s="22" t="str">
        <f aca="false">IF(AD141&lt;&gt;"",IF(OR(AD141="A",AD141="I"),"SZA",VLOOKUP(Z141,$BT$3:$BU$16,2,0)),"")</f>
        <v>SZA</v>
      </c>
      <c r="AI141" s="22" t="str">
        <f aca="false">IF(AE141&lt;&gt;"",IF(OR(AE141="A",AE141="I"),"SZA",VLOOKUP(AA141,$BT$3:$BU$16,2,0)),"")</f>
        <v>SZA</v>
      </c>
      <c r="AJ141" s="22" t="str">
        <f aca="false">IF(AF141&lt;&gt;"",IF(OR(AF141="A",AF141="I"),"SZA",VLOOKUP(AB141,$BT$3:$BU$16,2,0)),"")</f>
        <v/>
      </c>
      <c r="AK141" s="22" t="str">
        <f aca="false">IF(AG141&lt;&gt;"",IF(OR(AG141="A",AG141="I"),"SZA",VLOOKUP(AC141,$BT$3:$BU$16,2,0)),"")</f>
        <v/>
      </c>
      <c r="AL141" s="22" t="str">
        <f aca="false">IF(AD141&lt;&gt;"","I","")</f>
        <v>I</v>
      </c>
      <c r="AM141" s="22" t="str">
        <f aca="false">SUBSTITUTE(IF(AE141&lt;&gt;"",AL141&amp;"+"&amp;AH141,""),"+SZ","")</f>
        <v>IA</v>
      </c>
      <c r="AN141" s="22" t="str">
        <f aca="false">SUBSTITUTE(IF(AF141&lt;&gt;"",AM141&amp;"+"&amp;AI141,""),"+SZ","")</f>
        <v/>
      </c>
      <c r="AO141" s="22" t="str">
        <f aca="false">SUBSTITUTE(IF(AG141&lt;&gt;"",AN141&amp;"+"&amp;AJ141,""),"+SZ","")</f>
        <v/>
      </c>
      <c r="AP141" s="22" t="str">
        <f aca="false">SUBSTITUTE("I"&amp;IF(AH141&lt;&gt;"","+"&amp;AH141,"")&amp;IF(AI141&lt;&gt;"","+"&amp;AI141,"")&amp;IF(AJ141&lt;&gt;"","+"&amp;AJ141,"")&amp;IF(AK141&lt;&gt;"","+"&amp;AK141,""),"+SZ","")</f>
        <v>IAA</v>
      </c>
      <c r="AQ141" s="22" t="str">
        <f aca="false">IF(Z141&lt;&gt;"","AOFF_"&amp;AL141&amp;REPT(" ",AQ$1-LEN(AL141)),"")</f>
        <v>AOFF_I</v>
      </c>
      <c r="AR141" s="22" t="str">
        <f aca="false">IF(AA141&lt;&gt;"","AOFF_"&amp;AM141&amp;REPT(" ",AR$1-LEN(AM141)),"")</f>
        <v>AOFF_IA</v>
      </c>
      <c r="AS141" s="22" t="str">
        <f aca="false">IF(AB141&lt;&gt;"","AOFF_"&amp;AN141&amp;REPT(" ",AS$1-LEN(AN141)),"")</f>
        <v/>
      </c>
      <c r="AT141" s="22" t="str">
        <f aca="false">IF(AC141&lt;&gt;"","AOFF_"&amp;AO141&amp;REPT(" ",AT$1-LEN(AO141)),"")</f>
        <v/>
      </c>
      <c r="AU141" s="22" t="str">
        <f aca="false">"ISIZ_"&amp;AP141&amp;REPT(" ",$AU$1-LEN(AP141))</f>
        <v>ISIZ_IAA  </v>
      </c>
      <c r="AV141" s="26" t="n">
        <f aca="false">IF(Z141&lt;&gt;"",6,"")</f>
        <v>6</v>
      </c>
      <c r="AW141" s="26" t="n">
        <f aca="false">IF(AA141&lt;&gt;"",AV141+VLOOKUP(AH141,$BU$2:$BV$17,2,0),"")</f>
        <v>10</v>
      </c>
      <c r="AX141" s="26" t="str">
        <f aca="false">IF(AB141&lt;&gt;"",AW141+VLOOKUP(AI141,$BU$2:$BV$17,2,0),"")</f>
        <v/>
      </c>
      <c r="AY141" s="26" t="str">
        <f aca="false">IF(AC141&lt;&gt;"",AX141+VLOOKUP(AJ141,$BU$2:$BV$17,2,0),"")</f>
        <v/>
      </c>
      <c r="AZ141" s="26" t="n">
        <f aca="false">6+IF(Z141&lt;&gt;"",VLOOKUP(AH141,$BU$2:$BV$17,2,0),0)+IF(AA141&lt;&gt;"",VLOOKUP(AI141,$BU$2:$BV$17,2,0),0)+IF(AB141&lt;&gt;"",VLOOKUP(AJ141,$BU$2:$BV$17,2,0),0)+IF(AC141&lt;&gt;"",VLOOKUP(AK141,$BU$2:$BV$17,2,0),0)</f>
        <v>14</v>
      </c>
      <c r="BA141" s="26" t="n">
        <f aca="false">IF(Z141&lt;&gt;"",10,"")</f>
        <v>10</v>
      </c>
      <c r="BB141" s="26" t="n">
        <f aca="false">IF(AA141&lt;&gt;"",BA141+VLOOKUP(AH141,$BU$2:$BW$17,3,0),"")</f>
        <v>18</v>
      </c>
      <c r="BC141" s="26" t="str">
        <f aca="false">IF(AB141&lt;&gt;"",BB141+VLOOKUP(AI141,$BU$2:$BW$17,3,0),"")</f>
        <v/>
      </c>
      <c r="BD141" s="26" t="str">
        <f aca="false">IF(AC141&lt;&gt;"",BC141+VLOOKUP(AJ141,$BU$2:$BW$17,3,0),"")</f>
        <v/>
      </c>
      <c r="BE141" s="26" t="n">
        <f aca="false">10+IF(Z141&lt;&gt;"",VLOOKUP(AH141,$BU$2:$BW$17,3,0),0)+IF(AA141&lt;&gt;"",VLOOKUP(AI141,$BU$2:$BW$17,3,0),0)+IF(AB141&lt;&gt;"",VLOOKUP(AJ141,$BU$2:$BW$17,3,0),0)+IF(AC141&lt;&gt;"",VLOOKUP(AK141,$BU$2:$BW$17,3,0),0)</f>
        <v>26</v>
      </c>
      <c r="BF141" s="36" t="str">
        <f aca="false">IF(AV141&lt;&gt;"","#define "&amp;AQ141&amp;" "&amp;AV141&amp;"&lt;end&gt; ","")&amp;IF(AW141&lt;&gt;"","#define "&amp;AR141&amp;" "&amp;AW141&amp;"&lt;end&gt; ","")&amp;IF(AX141&lt;&gt;"","#define "&amp;AS141&amp;" "&amp;AX141&amp;"&lt;end&gt; ","")&amp;IF(AY141&lt;&gt;"","#define "&amp;AT141&amp;" "&amp;AY141&amp;"&lt;end&gt; ","")&amp;"#define "&amp;AU141&amp;" "&amp;AZ141&amp;"&lt;end&gt;"</f>
        <v>#define AOFF_I 6&lt;end&gt; #define AOFF_IA 10&lt;end&gt; #define ISIZ_IAA   14&lt;end&gt;</v>
      </c>
      <c r="BG141" s="36" t="str">
        <f aca="false">IF(BA141&lt;&gt;"","#define "&amp;AQ141&amp;" "&amp;BA141&amp;"&lt;end&gt; ","")&amp;IF(BB141&lt;&gt;"","#define "&amp;AR141&amp;" "&amp;BB141&amp;"&lt;end&gt; ","")&amp;IF(BC141&lt;&gt;"","#define "&amp;AS141&amp;" "&amp;BC141&amp;"&lt;end&gt; ","")&amp;IF(BD141&lt;&gt;"","#define "&amp;AT141&amp;" "&amp;BD141&amp;"&lt;end&gt; ","")&amp;"#define "&amp;AU141&amp;" "&amp;BE141&amp;"&lt;end&gt;"</f>
        <v>#define AOFF_I 10&lt;end&gt; #define AOFF_IA 18&lt;end&gt; #define ISIZ_IAA   26&lt;end&gt;</v>
      </c>
      <c r="BH141" s="22" t="str">
        <f aca="false">"INSTDECODE_"&amp;D141&amp;IF(D141&lt;&gt;0,"_"&amp;CONCATENATE(Z141,AA141,AB141,AC141)&amp;"_"&amp;CONCATENATE(AD141,AE141,AF141,AG141),"")</f>
        <v>INSTDECODE_2_II_AA</v>
      </c>
      <c r="BI141" s="22" t="n">
        <f aca="false">LEN(BH141)</f>
        <v>18</v>
      </c>
      <c r="BJ141" s="22" t="str">
        <f aca="false">IF(Z141&lt;&gt;"","DECODE_"&amp;VLOOKUP(AD141,$CC:$CD,2,0)&amp;"("&amp;BJ$2&amp;","&amp;IF(K141="MR","REF",VLOOKUP(F141,$BR:$BS,2,0))&amp;",Cpu"&amp;PROPER(IF(K141="MR","REF",VLOOKUP(F141,$BR:$BS,2,0)))&amp;","&amp;AQ141&amp;"); ", "")</f>
        <v>DECODE_ADR(1,INT,CpuInt,AOFF_I); </v>
      </c>
      <c r="BK141" s="22" t="str">
        <f aca="false">IF(AA141&lt;&gt;"","DECODE_"&amp;VLOOKUP(AE141,$CC:$CD,2,0)&amp;"("&amp;BK$2&amp;","&amp;IF(L141="MR","REF",VLOOKUP(G141,$BR:$BS,2,0))&amp;",Cpu"&amp;PROPER(IF(L141="MR","REF",VLOOKUP(G141,$BR:$BS,2,0)))&amp;","&amp;AR141&amp;"); ", "")</f>
        <v>DECODE_ADR(2,INT,CpuInt,AOFF_IA); </v>
      </c>
      <c r="BL141" s="22" t="str">
        <f aca="false">IF(AB141&lt;&gt;"","DECODE_"&amp;VLOOKUP(AF141,$CC:$CD,2,0)&amp;"("&amp;BL$2&amp;","&amp;IF(M141="MR","REF",VLOOKUP(H141,$BR:$BS,2,0))&amp;",Cpu"&amp;PROPER(IF(M141="MR","REF",VLOOKUP(H141,$BR:$BS,2,0)))&amp;","&amp;AS141&amp;"); ", "")</f>
        <v/>
      </c>
      <c r="BM141" s="22" t="str">
        <f aca="false">IF(AC141&lt;&gt;"","DECODE_"&amp;VLOOKUP(AG141,$CC:$CD,2,0)&amp;"("&amp;BM$2&amp;","&amp;IF(N141="MR","REF",VLOOKUP(I141,$BR:$BS,2,0))&amp;",Cpu"&amp;PROPER(IF(N141="MR","REF",VLOOKUP(I141,$BR:$BS,2,0)))&amp;","&amp;AT141&amp;"); ", "")</f>
        <v/>
      </c>
      <c r="BN141" s="22" t="str">
        <f aca="false">IF(ISERROR(VLOOKUP(BO141,BO$2:BO140,1,0))=0,"X","")</f>
        <v>X</v>
      </c>
      <c r="BO141" s="22" t="str">
        <f aca="false">SUBSTITUTE("#define "&amp;BH141&amp;REPT(" ",28-LEN(BH141))&amp;BJ141&amp;BK141&amp;BL141&amp;BM141,"%","D")</f>
        <v>#define INSTDECODE_2_II_AA          DECODE_ADR(1,INT,CpuInt,AOFF_I); DECODE_ADR(2,INT,CpuInt,AOFF_IA); </v>
      </c>
      <c r="BP141" s="22" t="str">
        <f aca="false">"#define "&amp;SUBSTITUTE(BH141,"INSTDECODE_",IF(P141="X","JMP_","")&amp;IF(Q141="X","CONST_","")&amp;"INSTEND_")&amp;IF(Q141="X",REPT(" ",20-LEN(BH141)),IF(P141="X",REPT(" ",22-LEN(BH141)),REPT(" ",26-LEN(BH141))))&amp;" "&amp;IF(P141="X","","IP+="&amp;TRIM(AU141)&amp;"; "&amp;REPT(" ",10-LEN(TRIM(AU141))))&amp;IF(Q141="X","CONST_INST_DISPATCH;","PROG_INST_DISPATCH;")</f>
        <v>#define INSTEND_2_II_AA         IP+=ISIZ_IAA;   PROG_INST_DISPATCH;</v>
      </c>
      <c r="BQ141" s="22" t="str">
        <f aca="false">""</f>
        <v/>
      </c>
    </row>
    <row r="142" customFormat="false" ht="15.95" hidden="false" customHeight="true" outlineLevel="0" collapsed="false">
      <c r="A142" s="22" t="s">
        <v>626</v>
      </c>
      <c r="B142" s="22" t="s">
        <v>342</v>
      </c>
      <c r="C142" s="26" t="s">
        <v>29</v>
      </c>
      <c r="D142" s="27" t="n">
        <f aca="false">4-COUNTIF(F142:I142,".")</f>
        <v>2</v>
      </c>
      <c r="E142" s="27" t="str">
        <f aca="false">IF(ISERROR(SEARCH("Z",F142&amp;G142&amp;H142&amp;I142))=0,"X","-")</f>
        <v>-</v>
      </c>
      <c r="F142" s="26" t="s">
        <v>474</v>
      </c>
      <c r="G142" s="26" t="s">
        <v>474</v>
      </c>
      <c r="H142" s="26" t="s">
        <v>28</v>
      </c>
      <c r="I142" s="26" t="s">
        <v>28</v>
      </c>
      <c r="J142" s="27" t="str">
        <f aca="false">IF(OR(ISERROR(SEARCH(MID($J$2,1,1),F142&amp;G142&amp;H142&amp;I142))=0,ISERROR(SEARCH(MID($J$2,2,1),F142&amp;G142&amp;H142&amp;I142))=0),"X","-")</f>
        <v>-</v>
      </c>
      <c r="K142" s="26" t="s">
        <v>453</v>
      </c>
      <c r="L142" s="26" t="s">
        <v>453</v>
      </c>
      <c r="M142" s="26" t="s">
        <v>28</v>
      </c>
      <c r="N142" s="26" t="s">
        <v>28</v>
      </c>
      <c r="O142" s="28" t="str">
        <f aca="false">IF(OR(K142=$O$2,L142=$O$2,M142=$O$2,N142=$O$2),"X","-")</f>
        <v>-</v>
      </c>
      <c r="R142" s="22" t="s">
        <v>651</v>
      </c>
      <c r="S142" s="22" t="s">
        <v>628</v>
      </c>
      <c r="T142" s="22" t="s">
        <v>629</v>
      </c>
      <c r="W142" s="30" t="str">
        <f aca="false">SUBSTITUTE(SUBSTITUTE(IF(AND(F142="%",K142&lt;&gt;"AD",K142&lt;&gt;"MR"),"Error1","Ok")&amp;" "&amp;IF(AND(G142="%",L142&lt;&gt;"AD",L142&lt;&gt;"MR"),"Error2","Ok")&amp;" "&amp;IF(AND(H142="%",M142&lt;&gt;"AD",M142&lt;&gt;"MR"),"Error3","Ok")&amp;" "&amp;IF(AND(I142="%",N142&lt;&gt;"AD",N142&lt;&gt;"MR"),"Error4","Ok"),"Ok Ok Ok Ok","Passed"),"Ok","")</f>
        <v>Passed</v>
      </c>
      <c r="X142" s="28" t="str">
        <f aca="false">IF(W142&lt;&gt;"Passed","--- Error ---",SUBSTITUTE(SUBSTITUTE(SUBSTITUTE(SUBSTITUTE(SUBSTITUTE(SUBSTITUTE(SUBSTITUTE(SUBSTITUTE(SUBSTITUTE(SUBSTITUTE(SUBSTITUTE(SUBSTITUTE(SUBSTITUTE(SUBSTITUTE(SUBSTITUTE(SUBSTITUTE(SUBSTITUTE(SUBSTITUTE($X$1, "&lt;mnemonic&gt;",""""&amp;B142&amp;""""&amp;REPT(" ",5-LEN(B142))), "&lt;argnr&gt;",D142), "&lt;type1&gt;",VLOOKUP(F142,BR:BZ,9,0)), "&lt;type2&gt;",VLOOKUP(G142,BR:BZ,9,0)), "&lt;type3&gt;",VLOOKUP(H142,BR:BZ,9,0)), "&lt;type4&gt;",VLOOKUP(I142,BR:BZ,9,0)), "&lt;mode1&gt;",VLOOKUP(K142, CB:CG,6,0)),"&lt;mode2&gt;",VLOOKUP(L142,CB:CG,6,0)),"&lt;mode3&gt;",VLOOKUP(M142,CB:CG,6,0)),"&lt;mode4&gt;",VLOOKUP(N142,CB:CG,6,0)), "."," "), "&lt;desc&gt;",R142), "&lt;size&gt;",AU142), "&lt;comma&gt;",IF(B143=""," ",",")),"&lt;off1&gt;",IF(AQ142&lt;&gt;"",AQ142,"0"&amp;REPT(" ",5+AQ$1-1))),"&lt;off2&gt;",IF(AR142&lt;&gt;"",AR142,"0"&amp;REPT(" ",5+AR$1-1))),"&lt;off3&gt;",IF(AS142&lt;&gt;"",AS142,"0"&amp;REPT(" ",5+AS$1-1))),"&lt;off4&gt;",IF(AT142&lt;&gt;"",AT142,"0"&amp;REPT(" ",5+AT$1-1))))</f>
        <v>{ "MVSUl",2, ISIZ_IAA  , {CpuDataType::Long     ,CpuDataType::Long     ,(CpuDataType)0        ,(CpuDataType)0        }, {_AmdAddr,_AmdAddr,_AmdNull,_AmdNull}, {AOFF_I,AOFF_IA,0       ,0        } }, //Move and substraction (Long)</v>
      </c>
      <c r="Y142" s="31" t="s">
        <v>28</v>
      </c>
      <c r="Z142" s="22" t="str">
        <f aca="false">IF(F142&lt;&gt;".",IF(K142="MR","R",VLOOKUP(F142,$BR:$BT,3,0)),"")</f>
        <v>L</v>
      </c>
      <c r="AA142" s="22" t="str">
        <f aca="false">IF(G142&lt;&gt;".",IF(L142="MR","R",VLOOKUP(G142,$BR:$BT,3,0)),"")</f>
        <v>L</v>
      </c>
      <c r="AB142" s="22" t="str">
        <f aca="false">IF(H142&lt;&gt;".",IF(M142="MR","R",VLOOKUP(H142,$BR:$BT,3,0)),"")</f>
        <v/>
      </c>
      <c r="AC142" s="22" t="str">
        <f aca="false">IF(I142&lt;&gt;".",IF(N142="MR","R",VLOOKUP(I142,$BR:$BT,3,0)),"")</f>
        <v/>
      </c>
      <c r="AD142" s="22" t="str">
        <f aca="false">IF(F142&lt;&gt;".",VLOOKUP(K142,$CB:$CC,2,0),"")</f>
        <v>A</v>
      </c>
      <c r="AE142" s="22" t="str">
        <f aca="false">IF(G142&lt;&gt;".",VLOOKUP(L142,$CB:$CC,2,0),"")</f>
        <v>A</v>
      </c>
      <c r="AF142" s="22" t="str">
        <f aca="false">IF(H142&lt;&gt;".",VLOOKUP(M142,$CB:$CC,2,0),"")</f>
        <v/>
      </c>
      <c r="AG142" s="22" t="str">
        <f aca="false">IF(I142&lt;&gt;".",VLOOKUP(N142,$CB:$CC,2,0),"")</f>
        <v/>
      </c>
      <c r="AH142" s="22" t="str">
        <f aca="false">IF(AD142&lt;&gt;"",IF(OR(AD142="A",AD142="I"),"SZA",VLOOKUP(Z142,$BT$3:$BU$16,2,0)),"")</f>
        <v>SZA</v>
      </c>
      <c r="AI142" s="22" t="str">
        <f aca="false">IF(AE142&lt;&gt;"",IF(OR(AE142="A",AE142="I"),"SZA",VLOOKUP(AA142,$BT$3:$BU$16,2,0)),"")</f>
        <v>SZA</v>
      </c>
      <c r="AJ142" s="22" t="str">
        <f aca="false">IF(AF142&lt;&gt;"",IF(OR(AF142="A",AF142="I"),"SZA",VLOOKUP(AB142,$BT$3:$BU$16,2,0)),"")</f>
        <v/>
      </c>
      <c r="AK142" s="22" t="str">
        <f aca="false">IF(AG142&lt;&gt;"",IF(OR(AG142="A",AG142="I"),"SZA",VLOOKUP(AC142,$BT$3:$BU$16,2,0)),"")</f>
        <v/>
      </c>
      <c r="AL142" s="22" t="str">
        <f aca="false">IF(AD142&lt;&gt;"","I","")</f>
        <v>I</v>
      </c>
      <c r="AM142" s="22" t="str">
        <f aca="false">SUBSTITUTE(IF(AE142&lt;&gt;"",AL142&amp;"+"&amp;AH142,""),"+SZ","")</f>
        <v>IA</v>
      </c>
      <c r="AN142" s="22" t="str">
        <f aca="false">SUBSTITUTE(IF(AF142&lt;&gt;"",AM142&amp;"+"&amp;AI142,""),"+SZ","")</f>
        <v/>
      </c>
      <c r="AO142" s="22" t="str">
        <f aca="false">SUBSTITUTE(IF(AG142&lt;&gt;"",AN142&amp;"+"&amp;AJ142,""),"+SZ","")</f>
        <v/>
      </c>
      <c r="AP142" s="22" t="str">
        <f aca="false">SUBSTITUTE("I"&amp;IF(AH142&lt;&gt;"","+"&amp;AH142,"")&amp;IF(AI142&lt;&gt;"","+"&amp;AI142,"")&amp;IF(AJ142&lt;&gt;"","+"&amp;AJ142,"")&amp;IF(AK142&lt;&gt;"","+"&amp;AK142,""),"+SZ","")</f>
        <v>IAA</v>
      </c>
      <c r="AQ142" s="22" t="str">
        <f aca="false">IF(Z142&lt;&gt;"","AOFF_"&amp;AL142&amp;REPT(" ",AQ$1-LEN(AL142)),"")</f>
        <v>AOFF_I</v>
      </c>
      <c r="AR142" s="22" t="str">
        <f aca="false">IF(AA142&lt;&gt;"","AOFF_"&amp;AM142&amp;REPT(" ",AR$1-LEN(AM142)),"")</f>
        <v>AOFF_IA</v>
      </c>
      <c r="AS142" s="22" t="str">
        <f aca="false">IF(AB142&lt;&gt;"","AOFF_"&amp;AN142&amp;REPT(" ",AS$1-LEN(AN142)),"")</f>
        <v/>
      </c>
      <c r="AT142" s="22" t="str">
        <f aca="false">IF(AC142&lt;&gt;"","AOFF_"&amp;AO142&amp;REPT(" ",AT$1-LEN(AO142)),"")</f>
        <v/>
      </c>
      <c r="AU142" s="22" t="str">
        <f aca="false">"ISIZ_"&amp;AP142&amp;REPT(" ",$AU$1-LEN(AP142))</f>
        <v>ISIZ_IAA  </v>
      </c>
      <c r="AV142" s="26" t="n">
        <f aca="false">IF(Z142&lt;&gt;"",6,"")</f>
        <v>6</v>
      </c>
      <c r="AW142" s="26" t="n">
        <f aca="false">IF(AA142&lt;&gt;"",AV142+VLOOKUP(AH142,$BU$2:$BV$17,2,0),"")</f>
        <v>10</v>
      </c>
      <c r="AX142" s="26" t="str">
        <f aca="false">IF(AB142&lt;&gt;"",AW142+VLOOKUP(AI142,$BU$2:$BV$17,2,0),"")</f>
        <v/>
      </c>
      <c r="AY142" s="26" t="str">
        <f aca="false">IF(AC142&lt;&gt;"",AX142+VLOOKUP(AJ142,$BU$2:$BV$17,2,0),"")</f>
        <v/>
      </c>
      <c r="AZ142" s="26" t="n">
        <f aca="false">6+IF(Z142&lt;&gt;"",VLOOKUP(AH142,$BU$2:$BV$17,2,0),0)+IF(AA142&lt;&gt;"",VLOOKUP(AI142,$BU$2:$BV$17,2,0),0)+IF(AB142&lt;&gt;"",VLOOKUP(AJ142,$BU$2:$BV$17,2,0),0)+IF(AC142&lt;&gt;"",VLOOKUP(AK142,$BU$2:$BV$17,2,0),0)</f>
        <v>14</v>
      </c>
      <c r="BA142" s="26" t="n">
        <f aca="false">IF(Z142&lt;&gt;"",10,"")</f>
        <v>10</v>
      </c>
      <c r="BB142" s="26" t="n">
        <f aca="false">IF(AA142&lt;&gt;"",BA142+VLOOKUP(AH142,$BU$2:$BW$17,3,0),"")</f>
        <v>18</v>
      </c>
      <c r="BC142" s="26" t="str">
        <f aca="false">IF(AB142&lt;&gt;"",BB142+VLOOKUP(AI142,$BU$2:$BW$17,3,0),"")</f>
        <v/>
      </c>
      <c r="BD142" s="26" t="str">
        <f aca="false">IF(AC142&lt;&gt;"",BC142+VLOOKUP(AJ142,$BU$2:$BW$17,3,0),"")</f>
        <v/>
      </c>
      <c r="BE142" s="26" t="n">
        <f aca="false">10+IF(Z142&lt;&gt;"",VLOOKUP(AH142,$BU$2:$BW$17,3,0),0)+IF(AA142&lt;&gt;"",VLOOKUP(AI142,$BU$2:$BW$17,3,0),0)+IF(AB142&lt;&gt;"",VLOOKUP(AJ142,$BU$2:$BW$17,3,0),0)+IF(AC142&lt;&gt;"",VLOOKUP(AK142,$BU$2:$BW$17,3,0),0)</f>
        <v>26</v>
      </c>
      <c r="BF142" s="36" t="str">
        <f aca="false">IF(AV142&lt;&gt;"","#define "&amp;AQ142&amp;" "&amp;AV142&amp;"&lt;end&gt; ","")&amp;IF(AW142&lt;&gt;"","#define "&amp;AR142&amp;" "&amp;AW142&amp;"&lt;end&gt; ","")&amp;IF(AX142&lt;&gt;"","#define "&amp;AS142&amp;" "&amp;AX142&amp;"&lt;end&gt; ","")&amp;IF(AY142&lt;&gt;"","#define "&amp;AT142&amp;" "&amp;AY142&amp;"&lt;end&gt; ","")&amp;"#define "&amp;AU142&amp;" "&amp;AZ142&amp;"&lt;end&gt;"</f>
        <v>#define AOFF_I 6&lt;end&gt; #define AOFF_IA 10&lt;end&gt; #define ISIZ_IAA   14&lt;end&gt;</v>
      </c>
      <c r="BG142" s="36" t="str">
        <f aca="false">IF(BA142&lt;&gt;"","#define "&amp;AQ142&amp;" "&amp;BA142&amp;"&lt;end&gt; ","")&amp;IF(BB142&lt;&gt;"","#define "&amp;AR142&amp;" "&amp;BB142&amp;"&lt;end&gt; ","")&amp;IF(BC142&lt;&gt;"","#define "&amp;AS142&amp;" "&amp;BC142&amp;"&lt;end&gt; ","")&amp;IF(BD142&lt;&gt;"","#define "&amp;AT142&amp;" "&amp;BD142&amp;"&lt;end&gt; ","")&amp;"#define "&amp;AU142&amp;" "&amp;BE142&amp;"&lt;end&gt;"</f>
        <v>#define AOFF_I 10&lt;end&gt; #define AOFF_IA 18&lt;end&gt; #define ISIZ_IAA   26&lt;end&gt;</v>
      </c>
      <c r="BH142" s="22" t="str">
        <f aca="false">"INSTDECODE_"&amp;D142&amp;IF(D142&lt;&gt;0,"_"&amp;CONCATENATE(Z142,AA142,AB142,AC142)&amp;"_"&amp;CONCATENATE(AD142,AE142,AF142,AG142),"")</f>
        <v>INSTDECODE_2_LL_AA</v>
      </c>
      <c r="BI142" s="22" t="n">
        <f aca="false">LEN(BH142)</f>
        <v>18</v>
      </c>
      <c r="BJ142" s="22" t="str">
        <f aca="false">IF(Z142&lt;&gt;"","DECODE_"&amp;VLOOKUP(AD142,$CC:$CD,2,0)&amp;"("&amp;BJ$2&amp;","&amp;IF(K142="MR","REF",VLOOKUP(F142,$BR:$BS,2,0))&amp;",Cpu"&amp;PROPER(IF(K142="MR","REF",VLOOKUP(F142,$BR:$BS,2,0)))&amp;","&amp;AQ142&amp;"); ", "")</f>
        <v>DECODE_ADR(1,LON,CpuLon,AOFF_I); </v>
      </c>
      <c r="BK142" s="22" t="str">
        <f aca="false">IF(AA142&lt;&gt;"","DECODE_"&amp;VLOOKUP(AE142,$CC:$CD,2,0)&amp;"("&amp;BK$2&amp;","&amp;IF(L142="MR","REF",VLOOKUP(G142,$BR:$BS,2,0))&amp;",Cpu"&amp;PROPER(IF(L142="MR","REF",VLOOKUP(G142,$BR:$BS,2,0)))&amp;","&amp;AR142&amp;"); ", "")</f>
        <v>DECODE_ADR(2,LON,CpuLon,AOFF_IA); </v>
      </c>
      <c r="BL142" s="22" t="str">
        <f aca="false">IF(AB142&lt;&gt;"","DECODE_"&amp;VLOOKUP(AF142,$CC:$CD,2,0)&amp;"("&amp;BL$2&amp;","&amp;IF(M142="MR","REF",VLOOKUP(H142,$BR:$BS,2,0))&amp;",Cpu"&amp;PROPER(IF(M142="MR","REF",VLOOKUP(H142,$BR:$BS,2,0)))&amp;","&amp;AS142&amp;"); ", "")</f>
        <v/>
      </c>
      <c r="BM142" s="22" t="str">
        <f aca="false">IF(AC142&lt;&gt;"","DECODE_"&amp;VLOOKUP(AG142,$CC:$CD,2,0)&amp;"("&amp;BM$2&amp;","&amp;IF(N142="MR","REF",VLOOKUP(I142,$BR:$BS,2,0))&amp;",Cpu"&amp;PROPER(IF(N142="MR","REF",VLOOKUP(I142,$BR:$BS,2,0)))&amp;","&amp;AT142&amp;"); ", "")</f>
        <v/>
      </c>
      <c r="BN142" s="22" t="str">
        <f aca="false">IF(ISERROR(VLOOKUP(BO142,BO$2:BO141,1,0))=0,"X","")</f>
        <v>X</v>
      </c>
      <c r="BO142" s="22" t="str">
        <f aca="false">SUBSTITUTE("#define "&amp;BH142&amp;REPT(" ",28-LEN(BH142))&amp;BJ142&amp;BK142&amp;BL142&amp;BM142,"%","D")</f>
        <v>#define INSTDECODE_2_LL_AA          DECODE_ADR(1,LON,CpuLon,AOFF_I); DECODE_ADR(2,LON,CpuLon,AOFF_IA); </v>
      </c>
      <c r="BP142" s="22" t="str">
        <f aca="false">"#define "&amp;SUBSTITUTE(BH142,"INSTDECODE_",IF(P142="X","JMP_","")&amp;IF(Q142="X","CONST_","")&amp;"INSTEND_")&amp;IF(Q142="X",REPT(" ",20-LEN(BH142)),IF(P142="X",REPT(" ",22-LEN(BH142)),REPT(" ",26-LEN(BH142))))&amp;" "&amp;IF(P142="X","","IP+="&amp;TRIM(AU142)&amp;"; "&amp;REPT(" ",10-LEN(TRIM(AU142))))&amp;IF(Q142="X","CONST_INST_DISPATCH;","PROG_INST_DISPATCH;")</f>
        <v>#define INSTEND_2_LL_AA         IP+=ISIZ_IAA;   PROG_INST_DISPATCH;</v>
      </c>
      <c r="BQ142" s="22" t="str">
        <f aca="false">""</f>
        <v/>
      </c>
    </row>
    <row r="143" customFormat="false" ht="15.95" hidden="false" customHeight="true" outlineLevel="0" collapsed="false">
      <c r="A143" s="22" t="s">
        <v>626</v>
      </c>
      <c r="B143" s="22" t="s">
        <v>343</v>
      </c>
      <c r="C143" s="26" t="s">
        <v>29</v>
      </c>
      <c r="D143" s="27" t="n">
        <f aca="false">4-COUNTIF(F143:I143,".")</f>
        <v>2</v>
      </c>
      <c r="E143" s="27" t="str">
        <f aca="false">IF(ISERROR(SEARCH("Z",F143&amp;G143&amp;H143&amp;I143))=0,"X","-")</f>
        <v>-</v>
      </c>
      <c r="F143" s="26" t="s">
        <v>478</v>
      </c>
      <c r="G143" s="26" t="s">
        <v>478</v>
      </c>
      <c r="H143" s="26" t="s">
        <v>28</v>
      </c>
      <c r="I143" s="26" t="s">
        <v>28</v>
      </c>
      <c r="J143" s="27" t="str">
        <f aca="false">IF(OR(ISERROR(SEARCH(MID($J$2,1,1),F143&amp;G143&amp;H143&amp;I143))=0,ISERROR(SEARCH(MID($J$2,2,1),F143&amp;G143&amp;H143&amp;I143))=0),"X","-")</f>
        <v>-</v>
      </c>
      <c r="K143" s="26" t="s">
        <v>453</v>
      </c>
      <c r="L143" s="26" t="s">
        <v>453</v>
      </c>
      <c r="M143" s="26" t="s">
        <v>28</v>
      </c>
      <c r="N143" s="26" t="s">
        <v>28</v>
      </c>
      <c r="O143" s="28" t="str">
        <f aca="false">IF(OR(K143=$O$2,L143=$O$2,M143=$O$2,N143=$O$2),"X","-")</f>
        <v>-</v>
      </c>
      <c r="R143" s="22" t="s">
        <v>652</v>
      </c>
      <c r="S143" s="22" t="s">
        <v>628</v>
      </c>
      <c r="T143" s="22" t="s">
        <v>629</v>
      </c>
      <c r="W143" s="30" t="str">
        <f aca="false">SUBSTITUTE(SUBSTITUTE(IF(AND(F143="%",K143&lt;&gt;"AD",K143&lt;&gt;"MR"),"Error1","Ok")&amp;" "&amp;IF(AND(G143="%",L143&lt;&gt;"AD",L143&lt;&gt;"MR"),"Error2","Ok")&amp;" "&amp;IF(AND(H143="%",M143&lt;&gt;"AD",M143&lt;&gt;"MR"),"Error3","Ok")&amp;" "&amp;IF(AND(I143="%",N143&lt;&gt;"AD",N143&lt;&gt;"MR"),"Error4","Ok"),"Ok Ok Ok Ok","Passed"),"Ok","")</f>
        <v>Passed</v>
      </c>
      <c r="X143" s="28" t="str">
        <f aca="false">IF(W143&lt;&gt;"Passed","--- Error ---",SUBSTITUTE(SUBSTITUTE(SUBSTITUTE(SUBSTITUTE(SUBSTITUTE(SUBSTITUTE(SUBSTITUTE(SUBSTITUTE(SUBSTITUTE(SUBSTITUTE(SUBSTITUTE(SUBSTITUTE(SUBSTITUTE(SUBSTITUTE(SUBSTITUTE(SUBSTITUTE(SUBSTITUTE(SUBSTITUTE($X$1, "&lt;mnemonic&gt;",""""&amp;B143&amp;""""&amp;REPT(" ",5-LEN(B143))), "&lt;argnr&gt;",D143), "&lt;type1&gt;",VLOOKUP(F143,BR:BZ,9,0)), "&lt;type2&gt;",VLOOKUP(G143,BR:BZ,9,0)), "&lt;type3&gt;",VLOOKUP(H143,BR:BZ,9,0)), "&lt;type4&gt;",VLOOKUP(I143,BR:BZ,9,0)), "&lt;mode1&gt;",VLOOKUP(K143, CB:CG,6,0)),"&lt;mode2&gt;",VLOOKUP(L143,CB:CG,6,0)),"&lt;mode3&gt;",VLOOKUP(M143,CB:CG,6,0)),"&lt;mode4&gt;",VLOOKUP(N143,CB:CG,6,0)), "."," "), "&lt;desc&gt;",R143), "&lt;size&gt;",AU143), "&lt;comma&gt;",IF(B144=""," ",",")),"&lt;off1&gt;",IF(AQ143&lt;&gt;"",AQ143,"0"&amp;REPT(" ",5+AQ$1-1))),"&lt;off2&gt;",IF(AR143&lt;&gt;"",AR143,"0"&amp;REPT(" ",5+AR$1-1))),"&lt;off3&gt;",IF(AS143&lt;&gt;"",AS143,"0"&amp;REPT(" ",5+AS$1-1))),"&lt;off4&gt;",IF(AT143&lt;&gt;"",AT143,"0"&amp;REPT(" ",5+AT$1-1))))</f>
        <v>{ "MVSUf",2, ISIZ_IAA  , {CpuDataType::Float    ,CpuDataType::Float    ,(CpuDataType)0        ,(CpuDataType)0        }, {_AmdAddr,_AmdAddr,_AmdNull,_AmdNull}, {AOFF_I,AOFF_IA,0       ,0        } }, //Move and substraction (Float)</v>
      </c>
      <c r="Y143" s="31" t="s">
        <v>28</v>
      </c>
      <c r="Z143" s="22" t="str">
        <f aca="false">IF(F143&lt;&gt;".",IF(K143="MR","R",VLOOKUP(F143,$BR:$BT,3,0)),"")</f>
        <v>F</v>
      </c>
      <c r="AA143" s="22" t="str">
        <f aca="false">IF(G143&lt;&gt;".",IF(L143="MR","R",VLOOKUP(G143,$BR:$BT,3,0)),"")</f>
        <v>F</v>
      </c>
      <c r="AB143" s="22" t="str">
        <f aca="false">IF(H143&lt;&gt;".",IF(M143="MR","R",VLOOKUP(H143,$BR:$BT,3,0)),"")</f>
        <v/>
      </c>
      <c r="AC143" s="22" t="str">
        <f aca="false">IF(I143&lt;&gt;".",IF(N143="MR","R",VLOOKUP(I143,$BR:$BT,3,0)),"")</f>
        <v/>
      </c>
      <c r="AD143" s="22" t="str">
        <f aca="false">IF(F143&lt;&gt;".",VLOOKUP(K143,$CB:$CC,2,0),"")</f>
        <v>A</v>
      </c>
      <c r="AE143" s="22" t="str">
        <f aca="false">IF(G143&lt;&gt;".",VLOOKUP(L143,$CB:$CC,2,0),"")</f>
        <v>A</v>
      </c>
      <c r="AF143" s="22" t="str">
        <f aca="false">IF(H143&lt;&gt;".",VLOOKUP(M143,$CB:$CC,2,0),"")</f>
        <v/>
      </c>
      <c r="AG143" s="22" t="str">
        <f aca="false">IF(I143&lt;&gt;".",VLOOKUP(N143,$CB:$CC,2,0),"")</f>
        <v/>
      </c>
      <c r="AH143" s="22" t="str">
        <f aca="false">IF(AD143&lt;&gt;"",IF(OR(AD143="A",AD143="I"),"SZA",VLOOKUP(Z143,$BT$3:$BU$16,2,0)),"")</f>
        <v>SZA</v>
      </c>
      <c r="AI143" s="22" t="str">
        <f aca="false">IF(AE143&lt;&gt;"",IF(OR(AE143="A",AE143="I"),"SZA",VLOOKUP(AA143,$BT$3:$BU$16,2,0)),"")</f>
        <v>SZA</v>
      </c>
      <c r="AJ143" s="22" t="str">
        <f aca="false">IF(AF143&lt;&gt;"",IF(OR(AF143="A",AF143="I"),"SZA",VLOOKUP(AB143,$BT$3:$BU$16,2,0)),"")</f>
        <v/>
      </c>
      <c r="AK143" s="22" t="str">
        <f aca="false">IF(AG143&lt;&gt;"",IF(OR(AG143="A",AG143="I"),"SZA",VLOOKUP(AC143,$BT$3:$BU$16,2,0)),"")</f>
        <v/>
      </c>
      <c r="AL143" s="22" t="str">
        <f aca="false">IF(AD143&lt;&gt;"","I","")</f>
        <v>I</v>
      </c>
      <c r="AM143" s="22" t="str">
        <f aca="false">SUBSTITUTE(IF(AE143&lt;&gt;"",AL143&amp;"+"&amp;AH143,""),"+SZ","")</f>
        <v>IA</v>
      </c>
      <c r="AN143" s="22" t="str">
        <f aca="false">SUBSTITUTE(IF(AF143&lt;&gt;"",AM143&amp;"+"&amp;AI143,""),"+SZ","")</f>
        <v/>
      </c>
      <c r="AO143" s="22" t="str">
        <f aca="false">SUBSTITUTE(IF(AG143&lt;&gt;"",AN143&amp;"+"&amp;AJ143,""),"+SZ","")</f>
        <v/>
      </c>
      <c r="AP143" s="22" t="str">
        <f aca="false">SUBSTITUTE("I"&amp;IF(AH143&lt;&gt;"","+"&amp;AH143,"")&amp;IF(AI143&lt;&gt;"","+"&amp;AI143,"")&amp;IF(AJ143&lt;&gt;"","+"&amp;AJ143,"")&amp;IF(AK143&lt;&gt;"","+"&amp;AK143,""),"+SZ","")</f>
        <v>IAA</v>
      </c>
      <c r="AQ143" s="22" t="str">
        <f aca="false">IF(Z143&lt;&gt;"","AOFF_"&amp;AL143&amp;REPT(" ",AQ$1-LEN(AL143)),"")</f>
        <v>AOFF_I</v>
      </c>
      <c r="AR143" s="22" t="str">
        <f aca="false">IF(AA143&lt;&gt;"","AOFF_"&amp;AM143&amp;REPT(" ",AR$1-LEN(AM143)),"")</f>
        <v>AOFF_IA</v>
      </c>
      <c r="AS143" s="22" t="str">
        <f aca="false">IF(AB143&lt;&gt;"","AOFF_"&amp;AN143&amp;REPT(" ",AS$1-LEN(AN143)),"")</f>
        <v/>
      </c>
      <c r="AT143" s="22" t="str">
        <f aca="false">IF(AC143&lt;&gt;"","AOFF_"&amp;AO143&amp;REPT(" ",AT$1-LEN(AO143)),"")</f>
        <v/>
      </c>
      <c r="AU143" s="22" t="str">
        <f aca="false">"ISIZ_"&amp;AP143&amp;REPT(" ",$AU$1-LEN(AP143))</f>
        <v>ISIZ_IAA  </v>
      </c>
      <c r="AV143" s="26" t="n">
        <f aca="false">IF(Z143&lt;&gt;"",6,"")</f>
        <v>6</v>
      </c>
      <c r="AW143" s="26" t="n">
        <f aca="false">IF(AA143&lt;&gt;"",AV143+VLOOKUP(AH143,$BU$2:$BV$17,2,0),"")</f>
        <v>10</v>
      </c>
      <c r="AX143" s="26" t="str">
        <f aca="false">IF(AB143&lt;&gt;"",AW143+VLOOKUP(AI143,$BU$2:$BV$17,2,0),"")</f>
        <v/>
      </c>
      <c r="AY143" s="26" t="str">
        <f aca="false">IF(AC143&lt;&gt;"",AX143+VLOOKUP(AJ143,$BU$2:$BV$17,2,0),"")</f>
        <v/>
      </c>
      <c r="AZ143" s="26" t="n">
        <f aca="false">6+IF(Z143&lt;&gt;"",VLOOKUP(AH143,$BU$2:$BV$17,2,0),0)+IF(AA143&lt;&gt;"",VLOOKUP(AI143,$BU$2:$BV$17,2,0),0)+IF(AB143&lt;&gt;"",VLOOKUP(AJ143,$BU$2:$BV$17,2,0),0)+IF(AC143&lt;&gt;"",VLOOKUP(AK143,$BU$2:$BV$17,2,0),0)</f>
        <v>14</v>
      </c>
      <c r="BA143" s="26" t="n">
        <f aca="false">IF(Z143&lt;&gt;"",10,"")</f>
        <v>10</v>
      </c>
      <c r="BB143" s="26" t="n">
        <f aca="false">IF(AA143&lt;&gt;"",BA143+VLOOKUP(AH143,$BU$2:$BW$17,3,0),"")</f>
        <v>18</v>
      </c>
      <c r="BC143" s="26" t="str">
        <f aca="false">IF(AB143&lt;&gt;"",BB143+VLOOKUP(AI143,$BU$2:$BW$17,3,0),"")</f>
        <v/>
      </c>
      <c r="BD143" s="26" t="str">
        <f aca="false">IF(AC143&lt;&gt;"",BC143+VLOOKUP(AJ143,$BU$2:$BW$17,3,0),"")</f>
        <v/>
      </c>
      <c r="BE143" s="26" t="n">
        <f aca="false">10+IF(Z143&lt;&gt;"",VLOOKUP(AH143,$BU$2:$BW$17,3,0),0)+IF(AA143&lt;&gt;"",VLOOKUP(AI143,$BU$2:$BW$17,3,0),0)+IF(AB143&lt;&gt;"",VLOOKUP(AJ143,$BU$2:$BW$17,3,0),0)+IF(AC143&lt;&gt;"",VLOOKUP(AK143,$BU$2:$BW$17,3,0),0)</f>
        <v>26</v>
      </c>
      <c r="BF143" s="36" t="str">
        <f aca="false">IF(AV143&lt;&gt;"","#define "&amp;AQ143&amp;" "&amp;AV143&amp;"&lt;end&gt; ","")&amp;IF(AW143&lt;&gt;"","#define "&amp;AR143&amp;" "&amp;AW143&amp;"&lt;end&gt; ","")&amp;IF(AX143&lt;&gt;"","#define "&amp;AS143&amp;" "&amp;AX143&amp;"&lt;end&gt; ","")&amp;IF(AY143&lt;&gt;"","#define "&amp;AT143&amp;" "&amp;AY143&amp;"&lt;end&gt; ","")&amp;"#define "&amp;AU143&amp;" "&amp;AZ143&amp;"&lt;end&gt;"</f>
        <v>#define AOFF_I 6&lt;end&gt; #define AOFF_IA 10&lt;end&gt; #define ISIZ_IAA   14&lt;end&gt;</v>
      </c>
      <c r="BG143" s="36" t="str">
        <f aca="false">IF(BA143&lt;&gt;"","#define "&amp;AQ143&amp;" "&amp;BA143&amp;"&lt;end&gt; ","")&amp;IF(BB143&lt;&gt;"","#define "&amp;AR143&amp;" "&amp;BB143&amp;"&lt;end&gt; ","")&amp;IF(BC143&lt;&gt;"","#define "&amp;AS143&amp;" "&amp;BC143&amp;"&lt;end&gt; ","")&amp;IF(BD143&lt;&gt;"","#define "&amp;AT143&amp;" "&amp;BD143&amp;"&lt;end&gt; ","")&amp;"#define "&amp;AU143&amp;" "&amp;BE143&amp;"&lt;end&gt;"</f>
        <v>#define AOFF_I 10&lt;end&gt; #define AOFF_IA 18&lt;end&gt; #define ISIZ_IAA   26&lt;end&gt;</v>
      </c>
      <c r="BH143" s="22" t="str">
        <f aca="false">"INSTDECODE_"&amp;D143&amp;IF(D143&lt;&gt;0,"_"&amp;CONCATENATE(Z143,AA143,AB143,AC143)&amp;"_"&amp;CONCATENATE(AD143,AE143,AF143,AG143),"")</f>
        <v>INSTDECODE_2_FF_AA</v>
      </c>
      <c r="BI143" s="22" t="n">
        <f aca="false">LEN(BH143)</f>
        <v>18</v>
      </c>
      <c r="BJ143" s="22" t="str">
        <f aca="false">IF(Z143&lt;&gt;"","DECODE_"&amp;VLOOKUP(AD143,$CC:$CD,2,0)&amp;"("&amp;BJ$2&amp;","&amp;IF(K143="MR","REF",VLOOKUP(F143,$BR:$BS,2,0))&amp;",Cpu"&amp;PROPER(IF(K143="MR","REF",VLOOKUP(F143,$BR:$BS,2,0)))&amp;","&amp;AQ143&amp;"); ", "")</f>
        <v>DECODE_ADR(1,FLO,CpuFlo,AOFF_I); </v>
      </c>
      <c r="BK143" s="22" t="str">
        <f aca="false">IF(AA143&lt;&gt;"","DECODE_"&amp;VLOOKUP(AE143,$CC:$CD,2,0)&amp;"("&amp;BK$2&amp;","&amp;IF(L143="MR","REF",VLOOKUP(G143,$BR:$BS,2,0))&amp;",Cpu"&amp;PROPER(IF(L143="MR","REF",VLOOKUP(G143,$BR:$BS,2,0)))&amp;","&amp;AR143&amp;"); ", "")</f>
        <v>DECODE_ADR(2,FLO,CpuFlo,AOFF_IA); </v>
      </c>
      <c r="BL143" s="22" t="str">
        <f aca="false">IF(AB143&lt;&gt;"","DECODE_"&amp;VLOOKUP(AF143,$CC:$CD,2,0)&amp;"("&amp;BL$2&amp;","&amp;IF(M143="MR","REF",VLOOKUP(H143,$BR:$BS,2,0))&amp;",Cpu"&amp;PROPER(IF(M143="MR","REF",VLOOKUP(H143,$BR:$BS,2,0)))&amp;","&amp;AS143&amp;"); ", "")</f>
        <v/>
      </c>
      <c r="BM143" s="22" t="str">
        <f aca="false">IF(AC143&lt;&gt;"","DECODE_"&amp;VLOOKUP(AG143,$CC:$CD,2,0)&amp;"("&amp;BM$2&amp;","&amp;IF(N143="MR","REF",VLOOKUP(I143,$BR:$BS,2,0))&amp;",Cpu"&amp;PROPER(IF(N143="MR","REF",VLOOKUP(I143,$BR:$BS,2,0)))&amp;","&amp;AT143&amp;"); ", "")</f>
        <v/>
      </c>
      <c r="BN143" s="22" t="str">
        <f aca="false">IF(ISERROR(VLOOKUP(BO143,BO$2:BO142,1,0))=0,"X","")</f>
        <v>X</v>
      </c>
      <c r="BO143" s="22" t="str">
        <f aca="false">SUBSTITUTE("#define "&amp;BH143&amp;REPT(" ",28-LEN(BH143))&amp;BJ143&amp;BK143&amp;BL143&amp;BM143,"%","D")</f>
        <v>#define INSTDECODE_2_FF_AA          DECODE_ADR(1,FLO,CpuFlo,AOFF_I); DECODE_ADR(2,FLO,CpuFlo,AOFF_IA); </v>
      </c>
      <c r="BP143" s="22" t="str">
        <f aca="false">"#define "&amp;SUBSTITUTE(BH143,"INSTDECODE_",IF(P143="X","JMP_","")&amp;IF(Q143="X","CONST_","")&amp;"INSTEND_")&amp;IF(Q143="X",REPT(" ",20-LEN(BH143)),IF(P143="X",REPT(" ",22-LEN(BH143)),REPT(" ",26-LEN(BH143))))&amp;" "&amp;IF(P143="X","","IP+="&amp;TRIM(AU143)&amp;"; "&amp;REPT(" ",10-LEN(TRIM(AU143))))&amp;IF(Q143="X","CONST_INST_DISPATCH;","PROG_INST_DISPATCH;")</f>
        <v>#define INSTEND_2_FF_AA         IP+=ISIZ_IAA;   PROG_INST_DISPATCH;</v>
      </c>
      <c r="BQ143" s="22" t="str">
        <f aca="false">""</f>
        <v/>
      </c>
    </row>
    <row r="144" customFormat="false" ht="15.95" hidden="false" customHeight="true" outlineLevel="0" collapsed="false">
      <c r="A144" s="22" t="s">
        <v>626</v>
      </c>
      <c r="B144" s="22" t="s">
        <v>346</v>
      </c>
      <c r="C144" s="26" t="s">
        <v>29</v>
      </c>
      <c r="D144" s="27" t="n">
        <f aca="false">4-COUNTIF(F144:I144,".")</f>
        <v>2</v>
      </c>
      <c r="E144" s="27" t="str">
        <f aca="false">IF(ISERROR(SEARCH("Z",F144&amp;G144&amp;H144&amp;I144))=0,"X","-")</f>
        <v>-</v>
      </c>
      <c r="F144" s="26" t="s">
        <v>452</v>
      </c>
      <c r="G144" s="26" t="s">
        <v>452</v>
      </c>
      <c r="H144" s="26" t="s">
        <v>28</v>
      </c>
      <c r="I144" s="26" t="s">
        <v>28</v>
      </c>
      <c r="J144" s="27" t="str">
        <f aca="false">IF(OR(ISERROR(SEARCH(MID($J$2,1,1),F144&amp;G144&amp;H144&amp;I144))=0,ISERROR(SEARCH(MID($J$2,2,1),F144&amp;G144&amp;H144&amp;I144))=0),"X","-")</f>
        <v>-</v>
      </c>
      <c r="K144" s="26" t="s">
        <v>453</v>
      </c>
      <c r="L144" s="26" t="s">
        <v>453</v>
      </c>
      <c r="M144" s="26" t="s">
        <v>28</v>
      </c>
      <c r="N144" s="26" t="s">
        <v>28</v>
      </c>
      <c r="O144" s="28" t="str">
        <f aca="false">IF(OR(K144=$O$2,L144=$O$2,M144=$O$2,N144=$O$2),"X","-")</f>
        <v>-</v>
      </c>
      <c r="R144" s="22" t="s">
        <v>653</v>
      </c>
      <c r="S144" s="22" t="s">
        <v>628</v>
      </c>
      <c r="T144" s="22" t="s">
        <v>629</v>
      </c>
      <c r="W144" s="30" t="str">
        <f aca="false">SUBSTITUTE(SUBSTITUTE(IF(AND(F144="%",K144&lt;&gt;"AD",K144&lt;&gt;"MR"),"Error1","Ok")&amp;" "&amp;IF(AND(G144="%",L144&lt;&gt;"AD",L144&lt;&gt;"MR"),"Error2","Ok")&amp;" "&amp;IF(AND(H144="%",M144&lt;&gt;"AD",M144&lt;&gt;"MR"),"Error3","Ok")&amp;" "&amp;IF(AND(I144="%",N144&lt;&gt;"AD",N144&lt;&gt;"MR"),"Error4","Ok"),"Ok Ok Ok Ok","Passed"),"Ok","")</f>
        <v>Passed</v>
      </c>
      <c r="X144" s="28" t="str">
        <f aca="false">IF(W144&lt;&gt;"Passed","--- Error ---",SUBSTITUTE(SUBSTITUTE(SUBSTITUTE(SUBSTITUTE(SUBSTITUTE(SUBSTITUTE(SUBSTITUTE(SUBSTITUTE(SUBSTITUTE(SUBSTITUTE(SUBSTITUTE(SUBSTITUTE(SUBSTITUTE(SUBSTITUTE(SUBSTITUTE(SUBSTITUTE(SUBSTITUTE(SUBSTITUTE($X$1, "&lt;mnemonic&gt;",""""&amp;B144&amp;""""&amp;REPT(" ",5-LEN(B144))), "&lt;argnr&gt;",D144), "&lt;type1&gt;",VLOOKUP(F144,BR:BZ,9,0)), "&lt;type2&gt;",VLOOKUP(G144,BR:BZ,9,0)), "&lt;type3&gt;",VLOOKUP(H144,BR:BZ,9,0)), "&lt;type4&gt;",VLOOKUP(I144,BR:BZ,9,0)), "&lt;mode1&gt;",VLOOKUP(K144, CB:CG,6,0)),"&lt;mode2&gt;",VLOOKUP(L144,CB:CG,6,0)),"&lt;mode3&gt;",VLOOKUP(M144,CB:CG,6,0)),"&lt;mode4&gt;",VLOOKUP(N144,CB:CG,6,0)), "."," "), "&lt;desc&gt;",R144), "&lt;size&gt;",AU144), "&lt;comma&gt;",IF(B145=""," ",",")),"&lt;off1&gt;",IF(AQ144&lt;&gt;"",AQ144,"0"&amp;REPT(" ",5+AQ$1-1))),"&lt;off2&gt;",IF(AR144&lt;&gt;"",AR144,"0"&amp;REPT(" ",5+AR$1-1))),"&lt;off3&gt;",IF(AS144&lt;&gt;"",AS144,"0"&amp;REPT(" ",5+AS$1-1))),"&lt;off4&gt;",IF(AT144&lt;&gt;"",AT144,"0"&amp;REPT(" ",5+AT$1-1))))</f>
        <v>{ "MVMUc",2, ISIZ_IAA  , {CpuDataType::Char     ,CpuDataType::Char     ,(CpuDataType)0        ,(CpuDataType)0        }, {_AmdAddr,_AmdAddr,_AmdNull,_AmdNull}, {AOFF_I,AOFF_IA,0       ,0        } }, //Move and multiplication (Char)</v>
      </c>
      <c r="Y144" s="31" t="s">
        <v>28</v>
      </c>
      <c r="Z144" s="22" t="str">
        <f aca="false">IF(F144&lt;&gt;".",IF(K144="MR","R",VLOOKUP(F144,$BR:$BT,3,0)),"")</f>
        <v>C</v>
      </c>
      <c r="AA144" s="22" t="str">
        <f aca="false">IF(G144&lt;&gt;".",IF(L144="MR","R",VLOOKUP(G144,$BR:$BT,3,0)),"")</f>
        <v>C</v>
      </c>
      <c r="AB144" s="22" t="str">
        <f aca="false">IF(H144&lt;&gt;".",IF(M144="MR","R",VLOOKUP(H144,$BR:$BT,3,0)),"")</f>
        <v/>
      </c>
      <c r="AC144" s="22" t="str">
        <f aca="false">IF(I144&lt;&gt;".",IF(N144="MR","R",VLOOKUP(I144,$BR:$BT,3,0)),"")</f>
        <v/>
      </c>
      <c r="AD144" s="22" t="str">
        <f aca="false">IF(F144&lt;&gt;".",VLOOKUP(K144,$CB:$CC,2,0),"")</f>
        <v>A</v>
      </c>
      <c r="AE144" s="22" t="str">
        <f aca="false">IF(G144&lt;&gt;".",VLOOKUP(L144,$CB:$CC,2,0),"")</f>
        <v>A</v>
      </c>
      <c r="AF144" s="22" t="str">
        <f aca="false">IF(H144&lt;&gt;".",VLOOKUP(M144,$CB:$CC,2,0),"")</f>
        <v/>
      </c>
      <c r="AG144" s="22" t="str">
        <f aca="false">IF(I144&lt;&gt;".",VLOOKUP(N144,$CB:$CC,2,0),"")</f>
        <v/>
      </c>
      <c r="AH144" s="22" t="str">
        <f aca="false">IF(AD144&lt;&gt;"",IF(OR(AD144="A",AD144="I"),"SZA",VLOOKUP(Z144,$BT$3:$BU$16,2,0)),"")</f>
        <v>SZA</v>
      </c>
      <c r="AI144" s="22" t="str">
        <f aca="false">IF(AE144&lt;&gt;"",IF(OR(AE144="A",AE144="I"),"SZA",VLOOKUP(AA144,$BT$3:$BU$16,2,0)),"")</f>
        <v>SZA</v>
      </c>
      <c r="AJ144" s="22" t="str">
        <f aca="false">IF(AF144&lt;&gt;"",IF(OR(AF144="A",AF144="I"),"SZA",VLOOKUP(AB144,$BT$3:$BU$16,2,0)),"")</f>
        <v/>
      </c>
      <c r="AK144" s="22" t="str">
        <f aca="false">IF(AG144&lt;&gt;"",IF(OR(AG144="A",AG144="I"),"SZA",VLOOKUP(AC144,$BT$3:$BU$16,2,0)),"")</f>
        <v/>
      </c>
      <c r="AL144" s="22" t="str">
        <f aca="false">IF(AD144&lt;&gt;"","I","")</f>
        <v>I</v>
      </c>
      <c r="AM144" s="22" t="str">
        <f aca="false">SUBSTITUTE(IF(AE144&lt;&gt;"",AL144&amp;"+"&amp;AH144,""),"+SZ","")</f>
        <v>IA</v>
      </c>
      <c r="AN144" s="22" t="str">
        <f aca="false">SUBSTITUTE(IF(AF144&lt;&gt;"",AM144&amp;"+"&amp;AI144,""),"+SZ","")</f>
        <v/>
      </c>
      <c r="AO144" s="22" t="str">
        <f aca="false">SUBSTITUTE(IF(AG144&lt;&gt;"",AN144&amp;"+"&amp;AJ144,""),"+SZ","")</f>
        <v/>
      </c>
      <c r="AP144" s="22" t="str">
        <f aca="false">SUBSTITUTE("I"&amp;IF(AH144&lt;&gt;"","+"&amp;AH144,"")&amp;IF(AI144&lt;&gt;"","+"&amp;AI144,"")&amp;IF(AJ144&lt;&gt;"","+"&amp;AJ144,"")&amp;IF(AK144&lt;&gt;"","+"&amp;AK144,""),"+SZ","")</f>
        <v>IAA</v>
      </c>
      <c r="AQ144" s="22" t="str">
        <f aca="false">IF(Z144&lt;&gt;"","AOFF_"&amp;AL144&amp;REPT(" ",AQ$1-LEN(AL144)),"")</f>
        <v>AOFF_I</v>
      </c>
      <c r="AR144" s="22" t="str">
        <f aca="false">IF(AA144&lt;&gt;"","AOFF_"&amp;AM144&amp;REPT(" ",AR$1-LEN(AM144)),"")</f>
        <v>AOFF_IA</v>
      </c>
      <c r="AS144" s="22" t="str">
        <f aca="false">IF(AB144&lt;&gt;"","AOFF_"&amp;AN144&amp;REPT(" ",AS$1-LEN(AN144)),"")</f>
        <v/>
      </c>
      <c r="AT144" s="22" t="str">
        <f aca="false">IF(AC144&lt;&gt;"","AOFF_"&amp;AO144&amp;REPT(" ",AT$1-LEN(AO144)),"")</f>
        <v/>
      </c>
      <c r="AU144" s="22" t="str">
        <f aca="false">"ISIZ_"&amp;AP144&amp;REPT(" ",$AU$1-LEN(AP144))</f>
        <v>ISIZ_IAA  </v>
      </c>
      <c r="AV144" s="26" t="n">
        <f aca="false">IF(Z144&lt;&gt;"",6,"")</f>
        <v>6</v>
      </c>
      <c r="AW144" s="26" t="n">
        <f aca="false">IF(AA144&lt;&gt;"",AV144+VLOOKUP(AH144,$BU$2:$BV$17,2,0),"")</f>
        <v>10</v>
      </c>
      <c r="AX144" s="26" t="str">
        <f aca="false">IF(AB144&lt;&gt;"",AW144+VLOOKUP(AI144,$BU$2:$BV$17,2,0),"")</f>
        <v/>
      </c>
      <c r="AY144" s="26" t="str">
        <f aca="false">IF(AC144&lt;&gt;"",AX144+VLOOKUP(AJ144,$BU$2:$BV$17,2,0),"")</f>
        <v/>
      </c>
      <c r="AZ144" s="26" t="n">
        <f aca="false">6+IF(Z144&lt;&gt;"",VLOOKUP(AH144,$BU$2:$BV$17,2,0),0)+IF(AA144&lt;&gt;"",VLOOKUP(AI144,$BU$2:$BV$17,2,0),0)+IF(AB144&lt;&gt;"",VLOOKUP(AJ144,$BU$2:$BV$17,2,0),0)+IF(AC144&lt;&gt;"",VLOOKUP(AK144,$BU$2:$BV$17,2,0),0)</f>
        <v>14</v>
      </c>
      <c r="BA144" s="26" t="n">
        <f aca="false">IF(Z144&lt;&gt;"",10,"")</f>
        <v>10</v>
      </c>
      <c r="BB144" s="26" t="n">
        <f aca="false">IF(AA144&lt;&gt;"",BA144+VLOOKUP(AH144,$BU$2:$BW$17,3,0),"")</f>
        <v>18</v>
      </c>
      <c r="BC144" s="26" t="str">
        <f aca="false">IF(AB144&lt;&gt;"",BB144+VLOOKUP(AI144,$BU$2:$BW$17,3,0),"")</f>
        <v/>
      </c>
      <c r="BD144" s="26" t="str">
        <f aca="false">IF(AC144&lt;&gt;"",BC144+VLOOKUP(AJ144,$BU$2:$BW$17,3,0),"")</f>
        <v/>
      </c>
      <c r="BE144" s="26" t="n">
        <f aca="false">10+IF(Z144&lt;&gt;"",VLOOKUP(AH144,$BU$2:$BW$17,3,0),0)+IF(AA144&lt;&gt;"",VLOOKUP(AI144,$BU$2:$BW$17,3,0),0)+IF(AB144&lt;&gt;"",VLOOKUP(AJ144,$BU$2:$BW$17,3,0),0)+IF(AC144&lt;&gt;"",VLOOKUP(AK144,$BU$2:$BW$17,3,0),0)</f>
        <v>26</v>
      </c>
      <c r="BF144" s="36" t="str">
        <f aca="false">IF(AV144&lt;&gt;"","#define "&amp;AQ144&amp;" "&amp;AV144&amp;"&lt;end&gt; ","")&amp;IF(AW144&lt;&gt;"","#define "&amp;AR144&amp;" "&amp;AW144&amp;"&lt;end&gt; ","")&amp;IF(AX144&lt;&gt;"","#define "&amp;AS144&amp;" "&amp;AX144&amp;"&lt;end&gt; ","")&amp;IF(AY144&lt;&gt;"","#define "&amp;AT144&amp;" "&amp;AY144&amp;"&lt;end&gt; ","")&amp;"#define "&amp;AU144&amp;" "&amp;AZ144&amp;"&lt;end&gt;"</f>
        <v>#define AOFF_I 6&lt;end&gt; #define AOFF_IA 10&lt;end&gt; #define ISIZ_IAA   14&lt;end&gt;</v>
      </c>
      <c r="BG144" s="36" t="str">
        <f aca="false">IF(BA144&lt;&gt;"","#define "&amp;AQ144&amp;" "&amp;BA144&amp;"&lt;end&gt; ","")&amp;IF(BB144&lt;&gt;"","#define "&amp;AR144&amp;" "&amp;BB144&amp;"&lt;end&gt; ","")&amp;IF(BC144&lt;&gt;"","#define "&amp;AS144&amp;" "&amp;BC144&amp;"&lt;end&gt; ","")&amp;IF(BD144&lt;&gt;"","#define "&amp;AT144&amp;" "&amp;BD144&amp;"&lt;end&gt; ","")&amp;"#define "&amp;AU144&amp;" "&amp;BE144&amp;"&lt;end&gt;"</f>
        <v>#define AOFF_I 10&lt;end&gt; #define AOFF_IA 18&lt;end&gt; #define ISIZ_IAA   26&lt;end&gt;</v>
      </c>
      <c r="BH144" s="22" t="str">
        <f aca="false">"INSTDECODE_"&amp;D144&amp;IF(D144&lt;&gt;0,"_"&amp;CONCATENATE(Z144,AA144,AB144,AC144)&amp;"_"&amp;CONCATENATE(AD144,AE144,AF144,AG144),"")</f>
        <v>INSTDECODE_2_CC_AA</v>
      </c>
      <c r="BI144" s="22" t="n">
        <f aca="false">LEN(BH144)</f>
        <v>18</v>
      </c>
      <c r="BJ144" s="22" t="str">
        <f aca="false">IF(Z144&lt;&gt;"","DECODE_"&amp;VLOOKUP(AD144,$CC:$CD,2,0)&amp;"("&amp;BJ$2&amp;","&amp;IF(K144="MR","REF",VLOOKUP(F144,$BR:$BS,2,0))&amp;",Cpu"&amp;PROPER(IF(K144="MR","REF",VLOOKUP(F144,$BR:$BS,2,0)))&amp;","&amp;AQ144&amp;"); ", "")</f>
        <v>DECODE_ADR(1,CHR,CpuChr,AOFF_I); </v>
      </c>
      <c r="BK144" s="22" t="str">
        <f aca="false">IF(AA144&lt;&gt;"","DECODE_"&amp;VLOOKUP(AE144,$CC:$CD,2,0)&amp;"("&amp;BK$2&amp;","&amp;IF(L144="MR","REF",VLOOKUP(G144,$BR:$BS,2,0))&amp;",Cpu"&amp;PROPER(IF(L144="MR","REF",VLOOKUP(G144,$BR:$BS,2,0)))&amp;","&amp;AR144&amp;"); ", "")</f>
        <v>DECODE_ADR(2,CHR,CpuChr,AOFF_IA); </v>
      </c>
      <c r="BL144" s="22" t="str">
        <f aca="false">IF(AB144&lt;&gt;"","DECODE_"&amp;VLOOKUP(AF144,$CC:$CD,2,0)&amp;"("&amp;BL$2&amp;","&amp;IF(M144="MR","REF",VLOOKUP(H144,$BR:$BS,2,0))&amp;",Cpu"&amp;PROPER(IF(M144="MR","REF",VLOOKUP(H144,$BR:$BS,2,0)))&amp;","&amp;AS144&amp;"); ", "")</f>
        <v/>
      </c>
      <c r="BM144" s="22" t="str">
        <f aca="false">IF(AC144&lt;&gt;"","DECODE_"&amp;VLOOKUP(AG144,$CC:$CD,2,0)&amp;"("&amp;BM$2&amp;","&amp;IF(N144="MR","REF",VLOOKUP(I144,$BR:$BS,2,0))&amp;",Cpu"&amp;PROPER(IF(N144="MR","REF",VLOOKUP(I144,$BR:$BS,2,0)))&amp;","&amp;AT144&amp;"); ", "")</f>
        <v/>
      </c>
      <c r="BN144" s="22" t="str">
        <f aca="false">IF(ISERROR(VLOOKUP(BO144,BO$2:BO143,1,0))=0,"X","")</f>
        <v>X</v>
      </c>
      <c r="BO144" s="22" t="str">
        <f aca="false">SUBSTITUTE("#define "&amp;BH144&amp;REPT(" ",28-LEN(BH144))&amp;BJ144&amp;BK144&amp;BL144&amp;BM144,"%","D")</f>
        <v>#define INSTDECODE_2_CC_AA          DECODE_ADR(1,CHR,CpuChr,AOFF_I); DECODE_ADR(2,CHR,CpuChr,AOFF_IA); </v>
      </c>
      <c r="BP144" s="22" t="str">
        <f aca="false">"#define "&amp;SUBSTITUTE(BH144,"INSTDECODE_",IF(P144="X","JMP_","")&amp;IF(Q144="X","CONST_","")&amp;"INSTEND_")&amp;IF(Q144="X",REPT(" ",20-LEN(BH144)),IF(P144="X",REPT(" ",22-LEN(BH144)),REPT(" ",26-LEN(BH144))))&amp;" "&amp;IF(P144="X","","IP+="&amp;TRIM(AU144)&amp;"; "&amp;REPT(" ",10-LEN(TRIM(AU144))))&amp;IF(Q144="X","CONST_INST_DISPATCH;","PROG_INST_DISPATCH;")</f>
        <v>#define INSTEND_2_CC_AA         IP+=ISIZ_IAA;   PROG_INST_DISPATCH;</v>
      </c>
      <c r="BQ144" s="22" t="str">
        <f aca="false">""</f>
        <v/>
      </c>
    </row>
    <row r="145" customFormat="false" ht="15.95" hidden="false" customHeight="true" outlineLevel="0" collapsed="false">
      <c r="A145" s="22" t="s">
        <v>626</v>
      </c>
      <c r="B145" s="22" t="s">
        <v>347</v>
      </c>
      <c r="C145" s="26" t="s">
        <v>29</v>
      </c>
      <c r="D145" s="27" t="n">
        <f aca="false">4-COUNTIF(F145:I145,".")</f>
        <v>2</v>
      </c>
      <c r="E145" s="27" t="str">
        <f aca="false">IF(ISERROR(SEARCH("Z",F145&amp;G145&amp;H145&amp;I145))=0,"X","-")</f>
        <v>-</v>
      </c>
      <c r="F145" s="26" t="s">
        <v>463</v>
      </c>
      <c r="G145" s="26" t="s">
        <v>463</v>
      </c>
      <c r="H145" s="26" t="s">
        <v>28</v>
      </c>
      <c r="I145" s="26" t="s">
        <v>28</v>
      </c>
      <c r="J145" s="27" t="str">
        <f aca="false">IF(OR(ISERROR(SEARCH(MID($J$2,1,1),F145&amp;G145&amp;H145&amp;I145))=0,ISERROR(SEARCH(MID($J$2,2,1),F145&amp;G145&amp;H145&amp;I145))=0),"X","-")</f>
        <v>-</v>
      </c>
      <c r="K145" s="26" t="s">
        <v>453</v>
      </c>
      <c r="L145" s="26" t="s">
        <v>453</v>
      </c>
      <c r="M145" s="26" t="s">
        <v>28</v>
      </c>
      <c r="N145" s="26" t="s">
        <v>28</v>
      </c>
      <c r="O145" s="28" t="str">
        <f aca="false">IF(OR(K145=$O$2,L145=$O$2,M145=$O$2,N145=$O$2),"X","-")</f>
        <v>-</v>
      </c>
      <c r="R145" s="22" t="s">
        <v>654</v>
      </c>
      <c r="S145" s="22" t="s">
        <v>628</v>
      </c>
      <c r="T145" s="22" t="s">
        <v>629</v>
      </c>
      <c r="W145" s="30" t="str">
        <f aca="false">SUBSTITUTE(SUBSTITUTE(IF(AND(F145="%",K145&lt;&gt;"AD",K145&lt;&gt;"MR"),"Error1","Ok")&amp;" "&amp;IF(AND(G145="%",L145&lt;&gt;"AD",L145&lt;&gt;"MR"),"Error2","Ok")&amp;" "&amp;IF(AND(H145="%",M145&lt;&gt;"AD",M145&lt;&gt;"MR"),"Error3","Ok")&amp;" "&amp;IF(AND(I145="%",N145&lt;&gt;"AD",N145&lt;&gt;"MR"),"Error4","Ok"),"Ok Ok Ok Ok","Passed"),"Ok","")</f>
        <v>Passed</v>
      </c>
      <c r="X145" s="28" t="str">
        <f aca="false">IF(W145&lt;&gt;"Passed","--- Error ---",SUBSTITUTE(SUBSTITUTE(SUBSTITUTE(SUBSTITUTE(SUBSTITUTE(SUBSTITUTE(SUBSTITUTE(SUBSTITUTE(SUBSTITUTE(SUBSTITUTE(SUBSTITUTE(SUBSTITUTE(SUBSTITUTE(SUBSTITUTE(SUBSTITUTE(SUBSTITUTE(SUBSTITUTE(SUBSTITUTE($X$1, "&lt;mnemonic&gt;",""""&amp;B145&amp;""""&amp;REPT(" ",5-LEN(B145))), "&lt;argnr&gt;",D145), "&lt;type1&gt;",VLOOKUP(F145,BR:BZ,9,0)), "&lt;type2&gt;",VLOOKUP(G145,BR:BZ,9,0)), "&lt;type3&gt;",VLOOKUP(H145,BR:BZ,9,0)), "&lt;type4&gt;",VLOOKUP(I145,BR:BZ,9,0)), "&lt;mode1&gt;",VLOOKUP(K145, CB:CG,6,0)),"&lt;mode2&gt;",VLOOKUP(L145,CB:CG,6,0)),"&lt;mode3&gt;",VLOOKUP(M145,CB:CG,6,0)),"&lt;mode4&gt;",VLOOKUP(N145,CB:CG,6,0)), "."," "), "&lt;desc&gt;",R145), "&lt;size&gt;",AU145), "&lt;comma&gt;",IF(B146=""," ",",")),"&lt;off1&gt;",IF(AQ145&lt;&gt;"",AQ145,"0"&amp;REPT(" ",5+AQ$1-1))),"&lt;off2&gt;",IF(AR145&lt;&gt;"",AR145,"0"&amp;REPT(" ",5+AR$1-1))),"&lt;off3&gt;",IF(AS145&lt;&gt;"",AS145,"0"&amp;REPT(" ",5+AS$1-1))),"&lt;off4&gt;",IF(AT145&lt;&gt;"",AT145,"0"&amp;REPT(" ",5+AT$1-1))))</f>
        <v>{ "MVMUw",2, ISIZ_IAA  , {CpuDataType::Short    ,CpuDataType::Short    ,(CpuDataType)0        ,(CpuDataType)0        }, {_AmdAddr,_AmdAddr,_AmdNull,_AmdNull}, {AOFF_I,AOFF_IA,0       ,0        } }, //Move and multiplication (Short)</v>
      </c>
      <c r="Y145" s="31" t="s">
        <v>28</v>
      </c>
      <c r="Z145" s="22" t="str">
        <f aca="false">IF(F145&lt;&gt;".",IF(K145="MR","R",VLOOKUP(F145,$BR:$BT,3,0)),"")</f>
        <v>W</v>
      </c>
      <c r="AA145" s="22" t="str">
        <f aca="false">IF(G145&lt;&gt;".",IF(L145="MR","R",VLOOKUP(G145,$BR:$BT,3,0)),"")</f>
        <v>W</v>
      </c>
      <c r="AB145" s="22" t="str">
        <f aca="false">IF(H145&lt;&gt;".",IF(M145="MR","R",VLOOKUP(H145,$BR:$BT,3,0)),"")</f>
        <v/>
      </c>
      <c r="AC145" s="22" t="str">
        <f aca="false">IF(I145&lt;&gt;".",IF(N145="MR","R",VLOOKUP(I145,$BR:$BT,3,0)),"")</f>
        <v/>
      </c>
      <c r="AD145" s="22" t="str">
        <f aca="false">IF(F145&lt;&gt;".",VLOOKUP(K145,$CB:$CC,2,0),"")</f>
        <v>A</v>
      </c>
      <c r="AE145" s="22" t="str">
        <f aca="false">IF(G145&lt;&gt;".",VLOOKUP(L145,$CB:$CC,2,0),"")</f>
        <v>A</v>
      </c>
      <c r="AF145" s="22" t="str">
        <f aca="false">IF(H145&lt;&gt;".",VLOOKUP(M145,$CB:$CC,2,0),"")</f>
        <v/>
      </c>
      <c r="AG145" s="22" t="str">
        <f aca="false">IF(I145&lt;&gt;".",VLOOKUP(N145,$CB:$CC,2,0),"")</f>
        <v/>
      </c>
      <c r="AH145" s="22" t="str">
        <f aca="false">IF(AD145&lt;&gt;"",IF(OR(AD145="A",AD145="I"),"SZA",VLOOKUP(Z145,$BT$3:$BU$16,2,0)),"")</f>
        <v>SZA</v>
      </c>
      <c r="AI145" s="22" t="str">
        <f aca="false">IF(AE145&lt;&gt;"",IF(OR(AE145="A",AE145="I"),"SZA",VLOOKUP(AA145,$BT$3:$BU$16,2,0)),"")</f>
        <v>SZA</v>
      </c>
      <c r="AJ145" s="22" t="str">
        <f aca="false">IF(AF145&lt;&gt;"",IF(OR(AF145="A",AF145="I"),"SZA",VLOOKUP(AB145,$BT$3:$BU$16,2,0)),"")</f>
        <v/>
      </c>
      <c r="AK145" s="22" t="str">
        <f aca="false">IF(AG145&lt;&gt;"",IF(OR(AG145="A",AG145="I"),"SZA",VLOOKUP(AC145,$BT$3:$BU$16,2,0)),"")</f>
        <v/>
      </c>
      <c r="AL145" s="22" t="str">
        <f aca="false">IF(AD145&lt;&gt;"","I","")</f>
        <v>I</v>
      </c>
      <c r="AM145" s="22" t="str">
        <f aca="false">SUBSTITUTE(IF(AE145&lt;&gt;"",AL145&amp;"+"&amp;AH145,""),"+SZ","")</f>
        <v>IA</v>
      </c>
      <c r="AN145" s="22" t="str">
        <f aca="false">SUBSTITUTE(IF(AF145&lt;&gt;"",AM145&amp;"+"&amp;AI145,""),"+SZ","")</f>
        <v/>
      </c>
      <c r="AO145" s="22" t="str">
        <f aca="false">SUBSTITUTE(IF(AG145&lt;&gt;"",AN145&amp;"+"&amp;AJ145,""),"+SZ","")</f>
        <v/>
      </c>
      <c r="AP145" s="22" t="str">
        <f aca="false">SUBSTITUTE("I"&amp;IF(AH145&lt;&gt;"","+"&amp;AH145,"")&amp;IF(AI145&lt;&gt;"","+"&amp;AI145,"")&amp;IF(AJ145&lt;&gt;"","+"&amp;AJ145,"")&amp;IF(AK145&lt;&gt;"","+"&amp;AK145,""),"+SZ","")</f>
        <v>IAA</v>
      </c>
      <c r="AQ145" s="22" t="str">
        <f aca="false">IF(Z145&lt;&gt;"","AOFF_"&amp;AL145&amp;REPT(" ",AQ$1-LEN(AL145)),"")</f>
        <v>AOFF_I</v>
      </c>
      <c r="AR145" s="22" t="str">
        <f aca="false">IF(AA145&lt;&gt;"","AOFF_"&amp;AM145&amp;REPT(" ",AR$1-LEN(AM145)),"")</f>
        <v>AOFF_IA</v>
      </c>
      <c r="AS145" s="22" t="str">
        <f aca="false">IF(AB145&lt;&gt;"","AOFF_"&amp;AN145&amp;REPT(" ",AS$1-LEN(AN145)),"")</f>
        <v/>
      </c>
      <c r="AT145" s="22" t="str">
        <f aca="false">IF(AC145&lt;&gt;"","AOFF_"&amp;AO145&amp;REPT(" ",AT$1-LEN(AO145)),"")</f>
        <v/>
      </c>
      <c r="AU145" s="22" t="str">
        <f aca="false">"ISIZ_"&amp;AP145&amp;REPT(" ",$AU$1-LEN(AP145))</f>
        <v>ISIZ_IAA  </v>
      </c>
      <c r="AV145" s="26" t="n">
        <f aca="false">IF(Z145&lt;&gt;"",6,"")</f>
        <v>6</v>
      </c>
      <c r="AW145" s="26" t="n">
        <f aca="false">IF(AA145&lt;&gt;"",AV145+VLOOKUP(AH145,$BU$2:$BV$17,2,0),"")</f>
        <v>10</v>
      </c>
      <c r="AX145" s="26" t="str">
        <f aca="false">IF(AB145&lt;&gt;"",AW145+VLOOKUP(AI145,$BU$2:$BV$17,2,0),"")</f>
        <v/>
      </c>
      <c r="AY145" s="26" t="str">
        <f aca="false">IF(AC145&lt;&gt;"",AX145+VLOOKUP(AJ145,$BU$2:$BV$17,2,0),"")</f>
        <v/>
      </c>
      <c r="AZ145" s="26" t="n">
        <f aca="false">6+IF(Z145&lt;&gt;"",VLOOKUP(AH145,$BU$2:$BV$17,2,0),0)+IF(AA145&lt;&gt;"",VLOOKUP(AI145,$BU$2:$BV$17,2,0),0)+IF(AB145&lt;&gt;"",VLOOKUP(AJ145,$BU$2:$BV$17,2,0),0)+IF(AC145&lt;&gt;"",VLOOKUP(AK145,$BU$2:$BV$17,2,0),0)</f>
        <v>14</v>
      </c>
      <c r="BA145" s="26" t="n">
        <f aca="false">IF(Z145&lt;&gt;"",10,"")</f>
        <v>10</v>
      </c>
      <c r="BB145" s="26" t="n">
        <f aca="false">IF(AA145&lt;&gt;"",BA145+VLOOKUP(AH145,$BU$2:$BW$17,3,0),"")</f>
        <v>18</v>
      </c>
      <c r="BC145" s="26" t="str">
        <f aca="false">IF(AB145&lt;&gt;"",BB145+VLOOKUP(AI145,$BU$2:$BW$17,3,0),"")</f>
        <v/>
      </c>
      <c r="BD145" s="26" t="str">
        <f aca="false">IF(AC145&lt;&gt;"",BC145+VLOOKUP(AJ145,$BU$2:$BW$17,3,0),"")</f>
        <v/>
      </c>
      <c r="BE145" s="26" t="n">
        <f aca="false">10+IF(Z145&lt;&gt;"",VLOOKUP(AH145,$BU$2:$BW$17,3,0),0)+IF(AA145&lt;&gt;"",VLOOKUP(AI145,$BU$2:$BW$17,3,0),0)+IF(AB145&lt;&gt;"",VLOOKUP(AJ145,$BU$2:$BW$17,3,0),0)+IF(AC145&lt;&gt;"",VLOOKUP(AK145,$BU$2:$BW$17,3,0),0)</f>
        <v>26</v>
      </c>
      <c r="BF145" s="36" t="str">
        <f aca="false">IF(AV145&lt;&gt;"","#define "&amp;AQ145&amp;" "&amp;AV145&amp;"&lt;end&gt; ","")&amp;IF(AW145&lt;&gt;"","#define "&amp;AR145&amp;" "&amp;AW145&amp;"&lt;end&gt; ","")&amp;IF(AX145&lt;&gt;"","#define "&amp;AS145&amp;" "&amp;AX145&amp;"&lt;end&gt; ","")&amp;IF(AY145&lt;&gt;"","#define "&amp;AT145&amp;" "&amp;AY145&amp;"&lt;end&gt; ","")&amp;"#define "&amp;AU145&amp;" "&amp;AZ145&amp;"&lt;end&gt;"</f>
        <v>#define AOFF_I 6&lt;end&gt; #define AOFF_IA 10&lt;end&gt; #define ISIZ_IAA   14&lt;end&gt;</v>
      </c>
      <c r="BG145" s="36" t="str">
        <f aca="false">IF(BA145&lt;&gt;"","#define "&amp;AQ145&amp;" "&amp;BA145&amp;"&lt;end&gt; ","")&amp;IF(BB145&lt;&gt;"","#define "&amp;AR145&amp;" "&amp;BB145&amp;"&lt;end&gt; ","")&amp;IF(BC145&lt;&gt;"","#define "&amp;AS145&amp;" "&amp;BC145&amp;"&lt;end&gt; ","")&amp;IF(BD145&lt;&gt;"","#define "&amp;AT145&amp;" "&amp;BD145&amp;"&lt;end&gt; ","")&amp;"#define "&amp;AU145&amp;" "&amp;BE145&amp;"&lt;end&gt;"</f>
        <v>#define AOFF_I 10&lt;end&gt; #define AOFF_IA 18&lt;end&gt; #define ISIZ_IAA   26&lt;end&gt;</v>
      </c>
      <c r="BH145" s="22" t="str">
        <f aca="false">"INSTDECODE_"&amp;D145&amp;IF(D145&lt;&gt;0,"_"&amp;CONCATENATE(Z145,AA145,AB145,AC145)&amp;"_"&amp;CONCATENATE(AD145,AE145,AF145,AG145),"")</f>
        <v>INSTDECODE_2_WW_AA</v>
      </c>
      <c r="BI145" s="22" t="n">
        <f aca="false">LEN(BH145)</f>
        <v>18</v>
      </c>
      <c r="BJ145" s="22" t="str">
        <f aca="false">IF(Z145&lt;&gt;"","DECODE_"&amp;VLOOKUP(AD145,$CC:$CD,2,0)&amp;"("&amp;BJ$2&amp;","&amp;IF(K145="MR","REF",VLOOKUP(F145,$BR:$BS,2,0))&amp;",Cpu"&amp;PROPER(IF(K145="MR","REF",VLOOKUP(F145,$BR:$BS,2,0)))&amp;","&amp;AQ145&amp;"); ", "")</f>
        <v>DECODE_ADR(1,SHR,CpuShr,AOFF_I); </v>
      </c>
      <c r="BK145" s="22" t="str">
        <f aca="false">IF(AA145&lt;&gt;"","DECODE_"&amp;VLOOKUP(AE145,$CC:$CD,2,0)&amp;"("&amp;BK$2&amp;","&amp;IF(L145="MR","REF",VLOOKUP(G145,$BR:$BS,2,0))&amp;",Cpu"&amp;PROPER(IF(L145="MR","REF",VLOOKUP(G145,$BR:$BS,2,0)))&amp;","&amp;AR145&amp;"); ", "")</f>
        <v>DECODE_ADR(2,SHR,CpuShr,AOFF_IA); </v>
      </c>
      <c r="BL145" s="22" t="str">
        <f aca="false">IF(AB145&lt;&gt;"","DECODE_"&amp;VLOOKUP(AF145,$CC:$CD,2,0)&amp;"("&amp;BL$2&amp;","&amp;IF(M145="MR","REF",VLOOKUP(H145,$BR:$BS,2,0))&amp;",Cpu"&amp;PROPER(IF(M145="MR","REF",VLOOKUP(H145,$BR:$BS,2,0)))&amp;","&amp;AS145&amp;"); ", "")</f>
        <v/>
      </c>
      <c r="BM145" s="22" t="str">
        <f aca="false">IF(AC145&lt;&gt;"","DECODE_"&amp;VLOOKUP(AG145,$CC:$CD,2,0)&amp;"("&amp;BM$2&amp;","&amp;IF(N145="MR","REF",VLOOKUP(I145,$BR:$BS,2,0))&amp;",Cpu"&amp;PROPER(IF(N145="MR","REF",VLOOKUP(I145,$BR:$BS,2,0)))&amp;","&amp;AT145&amp;"); ", "")</f>
        <v/>
      </c>
      <c r="BN145" s="22" t="str">
        <f aca="false">IF(ISERROR(VLOOKUP(BO145,BO$2:BO144,1,0))=0,"X","")</f>
        <v>X</v>
      </c>
      <c r="BO145" s="22" t="str">
        <f aca="false">SUBSTITUTE("#define "&amp;BH145&amp;REPT(" ",28-LEN(BH145))&amp;BJ145&amp;BK145&amp;BL145&amp;BM145,"%","D")</f>
        <v>#define INSTDECODE_2_WW_AA          DECODE_ADR(1,SHR,CpuShr,AOFF_I); DECODE_ADR(2,SHR,CpuShr,AOFF_IA); </v>
      </c>
      <c r="BP145" s="22" t="str">
        <f aca="false">"#define "&amp;SUBSTITUTE(BH145,"INSTDECODE_",IF(P145="X","JMP_","")&amp;IF(Q145="X","CONST_","")&amp;"INSTEND_")&amp;IF(Q145="X",REPT(" ",20-LEN(BH145)),IF(P145="X",REPT(" ",22-LEN(BH145)),REPT(" ",26-LEN(BH145))))&amp;" "&amp;IF(P145="X","","IP+="&amp;TRIM(AU145)&amp;"; "&amp;REPT(" ",10-LEN(TRIM(AU145))))&amp;IF(Q145="X","CONST_INST_DISPATCH;","PROG_INST_DISPATCH;")</f>
        <v>#define INSTEND_2_WW_AA         IP+=ISIZ_IAA;   PROG_INST_DISPATCH;</v>
      </c>
      <c r="BQ145" s="22" t="str">
        <f aca="false">""</f>
        <v/>
      </c>
    </row>
    <row r="146" customFormat="false" ht="15.95" hidden="false" customHeight="true" outlineLevel="0" collapsed="false">
      <c r="A146" s="22" t="s">
        <v>626</v>
      </c>
      <c r="B146" s="22" t="s">
        <v>348</v>
      </c>
      <c r="C146" s="26" t="s">
        <v>29</v>
      </c>
      <c r="D146" s="27" t="n">
        <f aca="false">4-COUNTIF(F146:I146,".")</f>
        <v>2</v>
      </c>
      <c r="E146" s="27" t="str">
        <f aca="false">IF(ISERROR(SEARCH("Z",F146&amp;G146&amp;H146&amp;I146))=0,"X","-")</f>
        <v>-</v>
      </c>
      <c r="F146" s="26" t="s">
        <v>470</v>
      </c>
      <c r="G146" s="26" t="s">
        <v>470</v>
      </c>
      <c r="H146" s="26" t="s">
        <v>28</v>
      </c>
      <c r="I146" s="26" t="s">
        <v>28</v>
      </c>
      <c r="J146" s="27" t="str">
        <f aca="false">IF(OR(ISERROR(SEARCH(MID($J$2,1,1),F146&amp;G146&amp;H146&amp;I146))=0,ISERROR(SEARCH(MID($J$2,2,1),F146&amp;G146&amp;H146&amp;I146))=0),"X","-")</f>
        <v>-</v>
      </c>
      <c r="K146" s="26" t="s">
        <v>453</v>
      </c>
      <c r="L146" s="26" t="s">
        <v>453</v>
      </c>
      <c r="M146" s="26" t="s">
        <v>28</v>
      </c>
      <c r="N146" s="26" t="s">
        <v>28</v>
      </c>
      <c r="O146" s="28" t="str">
        <f aca="false">IF(OR(K146=$O$2,L146=$O$2,M146=$O$2,N146=$O$2),"X","-")</f>
        <v>-</v>
      </c>
      <c r="R146" s="22" t="s">
        <v>655</v>
      </c>
      <c r="S146" s="22" t="s">
        <v>628</v>
      </c>
      <c r="T146" s="22" t="s">
        <v>629</v>
      </c>
      <c r="W146" s="30" t="str">
        <f aca="false">SUBSTITUTE(SUBSTITUTE(IF(AND(F146="%",K146&lt;&gt;"AD",K146&lt;&gt;"MR"),"Error1","Ok")&amp;" "&amp;IF(AND(G146="%",L146&lt;&gt;"AD",L146&lt;&gt;"MR"),"Error2","Ok")&amp;" "&amp;IF(AND(H146="%",M146&lt;&gt;"AD",M146&lt;&gt;"MR"),"Error3","Ok")&amp;" "&amp;IF(AND(I146="%",N146&lt;&gt;"AD",N146&lt;&gt;"MR"),"Error4","Ok"),"Ok Ok Ok Ok","Passed"),"Ok","")</f>
        <v>Passed</v>
      </c>
      <c r="X146" s="28" t="str">
        <f aca="false">IF(W146&lt;&gt;"Passed","--- Error ---",SUBSTITUTE(SUBSTITUTE(SUBSTITUTE(SUBSTITUTE(SUBSTITUTE(SUBSTITUTE(SUBSTITUTE(SUBSTITUTE(SUBSTITUTE(SUBSTITUTE(SUBSTITUTE(SUBSTITUTE(SUBSTITUTE(SUBSTITUTE(SUBSTITUTE(SUBSTITUTE(SUBSTITUTE(SUBSTITUTE($X$1, "&lt;mnemonic&gt;",""""&amp;B146&amp;""""&amp;REPT(" ",5-LEN(B146))), "&lt;argnr&gt;",D146), "&lt;type1&gt;",VLOOKUP(F146,BR:BZ,9,0)), "&lt;type2&gt;",VLOOKUP(G146,BR:BZ,9,0)), "&lt;type3&gt;",VLOOKUP(H146,BR:BZ,9,0)), "&lt;type4&gt;",VLOOKUP(I146,BR:BZ,9,0)), "&lt;mode1&gt;",VLOOKUP(K146, CB:CG,6,0)),"&lt;mode2&gt;",VLOOKUP(L146,CB:CG,6,0)),"&lt;mode3&gt;",VLOOKUP(M146,CB:CG,6,0)),"&lt;mode4&gt;",VLOOKUP(N146,CB:CG,6,0)), "."," "), "&lt;desc&gt;",R146), "&lt;size&gt;",AU146), "&lt;comma&gt;",IF(B147=""," ",",")),"&lt;off1&gt;",IF(AQ146&lt;&gt;"",AQ146,"0"&amp;REPT(" ",5+AQ$1-1))),"&lt;off2&gt;",IF(AR146&lt;&gt;"",AR146,"0"&amp;REPT(" ",5+AR$1-1))),"&lt;off3&gt;",IF(AS146&lt;&gt;"",AS146,"0"&amp;REPT(" ",5+AS$1-1))),"&lt;off4&gt;",IF(AT146&lt;&gt;"",AT146,"0"&amp;REPT(" ",5+AT$1-1))))</f>
        <v>{ "MVMUi",2, ISIZ_IAA  , {CpuDataType::Integer  ,CpuDataType::Integer  ,(CpuDataType)0        ,(CpuDataType)0        }, {_AmdAddr,_AmdAddr,_AmdNull,_AmdNull}, {AOFF_I,AOFF_IA,0       ,0        } }, //Move and multiplication (Integer)</v>
      </c>
      <c r="Y146" s="31" t="s">
        <v>28</v>
      </c>
      <c r="Z146" s="22" t="str">
        <f aca="false">IF(F146&lt;&gt;".",IF(K146="MR","R",VLOOKUP(F146,$BR:$BT,3,0)),"")</f>
        <v>I</v>
      </c>
      <c r="AA146" s="22" t="str">
        <f aca="false">IF(G146&lt;&gt;".",IF(L146="MR","R",VLOOKUP(G146,$BR:$BT,3,0)),"")</f>
        <v>I</v>
      </c>
      <c r="AB146" s="22" t="str">
        <f aca="false">IF(H146&lt;&gt;".",IF(M146="MR","R",VLOOKUP(H146,$BR:$BT,3,0)),"")</f>
        <v/>
      </c>
      <c r="AC146" s="22" t="str">
        <f aca="false">IF(I146&lt;&gt;".",IF(N146="MR","R",VLOOKUP(I146,$BR:$BT,3,0)),"")</f>
        <v/>
      </c>
      <c r="AD146" s="22" t="str">
        <f aca="false">IF(F146&lt;&gt;".",VLOOKUP(K146,$CB:$CC,2,0),"")</f>
        <v>A</v>
      </c>
      <c r="AE146" s="22" t="str">
        <f aca="false">IF(G146&lt;&gt;".",VLOOKUP(L146,$CB:$CC,2,0),"")</f>
        <v>A</v>
      </c>
      <c r="AF146" s="22" t="str">
        <f aca="false">IF(H146&lt;&gt;".",VLOOKUP(M146,$CB:$CC,2,0),"")</f>
        <v/>
      </c>
      <c r="AG146" s="22" t="str">
        <f aca="false">IF(I146&lt;&gt;".",VLOOKUP(N146,$CB:$CC,2,0),"")</f>
        <v/>
      </c>
      <c r="AH146" s="22" t="str">
        <f aca="false">IF(AD146&lt;&gt;"",IF(OR(AD146="A",AD146="I"),"SZA",VLOOKUP(Z146,$BT$3:$BU$16,2,0)),"")</f>
        <v>SZA</v>
      </c>
      <c r="AI146" s="22" t="str">
        <f aca="false">IF(AE146&lt;&gt;"",IF(OR(AE146="A",AE146="I"),"SZA",VLOOKUP(AA146,$BT$3:$BU$16,2,0)),"")</f>
        <v>SZA</v>
      </c>
      <c r="AJ146" s="22" t="str">
        <f aca="false">IF(AF146&lt;&gt;"",IF(OR(AF146="A",AF146="I"),"SZA",VLOOKUP(AB146,$BT$3:$BU$16,2,0)),"")</f>
        <v/>
      </c>
      <c r="AK146" s="22" t="str">
        <f aca="false">IF(AG146&lt;&gt;"",IF(OR(AG146="A",AG146="I"),"SZA",VLOOKUP(AC146,$BT$3:$BU$16,2,0)),"")</f>
        <v/>
      </c>
      <c r="AL146" s="22" t="str">
        <f aca="false">IF(AD146&lt;&gt;"","I","")</f>
        <v>I</v>
      </c>
      <c r="AM146" s="22" t="str">
        <f aca="false">SUBSTITUTE(IF(AE146&lt;&gt;"",AL146&amp;"+"&amp;AH146,""),"+SZ","")</f>
        <v>IA</v>
      </c>
      <c r="AN146" s="22" t="str">
        <f aca="false">SUBSTITUTE(IF(AF146&lt;&gt;"",AM146&amp;"+"&amp;AI146,""),"+SZ","")</f>
        <v/>
      </c>
      <c r="AO146" s="22" t="str">
        <f aca="false">SUBSTITUTE(IF(AG146&lt;&gt;"",AN146&amp;"+"&amp;AJ146,""),"+SZ","")</f>
        <v/>
      </c>
      <c r="AP146" s="22" t="str">
        <f aca="false">SUBSTITUTE("I"&amp;IF(AH146&lt;&gt;"","+"&amp;AH146,"")&amp;IF(AI146&lt;&gt;"","+"&amp;AI146,"")&amp;IF(AJ146&lt;&gt;"","+"&amp;AJ146,"")&amp;IF(AK146&lt;&gt;"","+"&amp;AK146,""),"+SZ","")</f>
        <v>IAA</v>
      </c>
      <c r="AQ146" s="22" t="str">
        <f aca="false">IF(Z146&lt;&gt;"","AOFF_"&amp;AL146&amp;REPT(" ",AQ$1-LEN(AL146)),"")</f>
        <v>AOFF_I</v>
      </c>
      <c r="AR146" s="22" t="str">
        <f aca="false">IF(AA146&lt;&gt;"","AOFF_"&amp;AM146&amp;REPT(" ",AR$1-LEN(AM146)),"")</f>
        <v>AOFF_IA</v>
      </c>
      <c r="AS146" s="22" t="str">
        <f aca="false">IF(AB146&lt;&gt;"","AOFF_"&amp;AN146&amp;REPT(" ",AS$1-LEN(AN146)),"")</f>
        <v/>
      </c>
      <c r="AT146" s="22" t="str">
        <f aca="false">IF(AC146&lt;&gt;"","AOFF_"&amp;AO146&amp;REPT(" ",AT$1-LEN(AO146)),"")</f>
        <v/>
      </c>
      <c r="AU146" s="22" t="str">
        <f aca="false">"ISIZ_"&amp;AP146&amp;REPT(" ",$AU$1-LEN(AP146))</f>
        <v>ISIZ_IAA  </v>
      </c>
      <c r="AV146" s="26" t="n">
        <f aca="false">IF(Z146&lt;&gt;"",6,"")</f>
        <v>6</v>
      </c>
      <c r="AW146" s="26" t="n">
        <f aca="false">IF(AA146&lt;&gt;"",AV146+VLOOKUP(AH146,$BU$2:$BV$17,2,0),"")</f>
        <v>10</v>
      </c>
      <c r="AX146" s="26" t="str">
        <f aca="false">IF(AB146&lt;&gt;"",AW146+VLOOKUP(AI146,$BU$2:$BV$17,2,0),"")</f>
        <v/>
      </c>
      <c r="AY146" s="26" t="str">
        <f aca="false">IF(AC146&lt;&gt;"",AX146+VLOOKUP(AJ146,$BU$2:$BV$17,2,0),"")</f>
        <v/>
      </c>
      <c r="AZ146" s="26" t="n">
        <f aca="false">6+IF(Z146&lt;&gt;"",VLOOKUP(AH146,$BU$2:$BV$17,2,0),0)+IF(AA146&lt;&gt;"",VLOOKUP(AI146,$BU$2:$BV$17,2,0),0)+IF(AB146&lt;&gt;"",VLOOKUP(AJ146,$BU$2:$BV$17,2,0),0)+IF(AC146&lt;&gt;"",VLOOKUP(AK146,$BU$2:$BV$17,2,0),0)</f>
        <v>14</v>
      </c>
      <c r="BA146" s="26" t="n">
        <f aca="false">IF(Z146&lt;&gt;"",10,"")</f>
        <v>10</v>
      </c>
      <c r="BB146" s="26" t="n">
        <f aca="false">IF(AA146&lt;&gt;"",BA146+VLOOKUP(AH146,$BU$2:$BW$17,3,0),"")</f>
        <v>18</v>
      </c>
      <c r="BC146" s="26" t="str">
        <f aca="false">IF(AB146&lt;&gt;"",BB146+VLOOKUP(AI146,$BU$2:$BW$17,3,0),"")</f>
        <v/>
      </c>
      <c r="BD146" s="26" t="str">
        <f aca="false">IF(AC146&lt;&gt;"",BC146+VLOOKUP(AJ146,$BU$2:$BW$17,3,0),"")</f>
        <v/>
      </c>
      <c r="BE146" s="26" t="n">
        <f aca="false">10+IF(Z146&lt;&gt;"",VLOOKUP(AH146,$BU$2:$BW$17,3,0),0)+IF(AA146&lt;&gt;"",VLOOKUP(AI146,$BU$2:$BW$17,3,0),0)+IF(AB146&lt;&gt;"",VLOOKUP(AJ146,$BU$2:$BW$17,3,0),0)+IF(AC146&lt;&gt;"",VLOOKUP(AK146,$BU$2:$BW$17,3,0),0)</f>
        <v>26</v>
      </c>
      <c r="BF146" s="36" t="str">
        <f aca="false">IF(AV146&lt;&gt;"","#define "&amp;AQ146&amp;" "&amp;AV146&amp;"&lt;end&gt; ","")&amp;IF(AW146&lt;&gt;"","#define "&amp;AR146&amp;" "&amp;AW146&amp;"&lt;end&gt; ","")&amp;IF(AX146&lt;&gt;"","#define "&amp;AS146&amp;" "&amp;AX146&amp;"&lt;end&gt; ","")&amp;IF(AY146&lt;&gt;"","#define "&amp;AT146&amp;" "&amp;AY146&amp;"&lt;end&gt; ","")&amp;"#define "&amp;AU146&amp;" "&amp;AZ146&amp;"&lt;end&gt;"</f>
        <v>#define AOFF_I 6&lt;end&gt; #define AOFF_IA 10&lt;end&gt; #define ISIZ_IAA   14&lt;end&gt;</v>
      </c>
      <c r="BG146" s="36" t="str">
        <f aca="false">IF(BA146&lt;&gt;"","#define "&amp;AQ146&amp;" "&amp;BA146&amp;"&lt;end&gt; ","")&amp;IF(BB146&lt;&gt;"","#define "&amp;AR146&amp;" "&amp;BB146&amp;"&lt;end&gt; ","")&amp;IF(BC146&lt;&gt;"","#define "&amp;AS146&amp;" "&amp;BC146&amp;"&lt;end&gt; ","")&amp;IF(BD146&lt;&gt;"","#define "&amp;AT146&amp;" "&amp;BD146&amp;"&lt;end&gt; ","")&amp;"#define "&amp;AU146&amp;" "&amp;BE146&amp;"&lt;end&gt;"</f>
        <v>#define AOFF_I 10&lt;end&gt; #define AOFF_IA 18&lt;end&gt; #define ISIZ_IAA   26&lt;end&gt;</v>
      </c>
      <c r="BH146" s="22" t="str">
        <f aca="false">"INSTDECODE_"&amp;D146&amp;IF(D146&lt;&gt;0,"_"&amp;CONCATENATE(Z146,AA146,AB146,AC146)&amp;"_"&amp;CONCATENATE(AD146,AE146,AF146,AG146),"")</f>
        <v>INSTDECODE_2_II_AA</v>
      </c>
      <c r="BI146" s="22" t="n">
        <f aca="false">LEN(BH146)</f>
        <v>18</v>
      </c>
      <c r="BJ146" s="22" t="str">
        <f aca="false">IF(Z146&lt;&gt;"","DECODE_"&amp;VLOOKUP(AD146,$CC:$CD,2,0)&amp;"("&amp;BJ$2&amp;","&amp;IF(K146="MR","REF",VLOOKUP(F146,$BR:$BS,2,0))&amp;",Cpu"&amp;PROPER(IF(K146="MR","REF",VLOOKUP(F146,$BR:$BS,2,0)))&amp;","&amp;AQ146&amp;"); ", "")</f>
        <v>DECODE_ADR(1,INT,CpuInt,AOFF_I); </v>
      </c>
      <c r="BK146" s="22" t="str">
        <f aca="false">IF(AA146&lt;&gt;"","DECODE_"&amp;VLOOKUP(AE146,$CC:$CD,2,0)&amp;"("&amp;BK$2&amp;","&amp;IF(L146="MR","REF",VLOOKUP(G146,$BR:$BS,2,0))&amp;",Cpu"&amp;PROPER(IF(L146="MR","REF",VLOOKUP(G146,$BR:$BS,2,0)))&amp;","&amp;AR146&amp;"); ", "")</f>
        <v>DECODE_ADR(2,INT,CpuInt,AOFF_IA); </v>
      </c>
      <c r="BL146" s="22" t="str">
        <f aca="false">IF(AB146&lt;&gt;"","DECODE_"&amp;VLOOKUP(AF146,$CC:$CD,2,0)&amp;"("&amp;BL$2&amp;","&amp;IF(M146="MR","REF",VLOOKUP(H146,$BR:$BS,2,0))&amp;",Cpu"&amp;PROPER(IF(M146="MR","REF",VLOOKUP(H146,$BR:$BS,2,0)))&amp;","&amp;AS146&amp;"); ", "")</f>
        <v/>
      </c>
      <c r="BM146" s="22" t="str">
        <f aca="false">IF(AC146&lt;&gt;"","DECODE_"&amp;VLOOKUP(AG146,$CC:$CD,2,0)&amp;"("&amp;BM$2&amp;","&amp;IF(N146="MR","REF",VLOOKUP(I146,$BR:$BS,2,0))&amp;",Cpu"&amp;PROPER(IF(N146="MR","REF",VLOOKUP(I146,$BR:$BS,2,0)))&amp;","&amp;AT146&amp;"); ", "")</f>
        <v/>
      </c>
      <c r="BN146" s="22" t="str">
        <f aca="false">IF(ISERROR(VLOOKUP(BO146,BO$2:BO145,1,0))=0,"X","")</f>
        <v>X</v>
      </c>
      <c r="BO146" s="22" t="str">
        <f aca="false">SUBSTITUTE("#define "&amp;BH146&amp;REPT(" ",28-LEN(BH146))&amp;BJ146&amp;BK146&amp;BL146&amp;BM146,"%","D")</f>
        <v>#define INSTDECODE_2_II_AA          DECODE_ADR(1,INT,CpuInt,AOFF_I); DECODE_ADR(2,INT,CpuInt,AOFF_IA); </v>
      </c>
      <c r="BP146" s="22" t="str">
        <f aca="false">"#define "&amp;SUBSTITUTE(BH146,"INSTDECODE_",IF(P146="X","JMP_","")&amp;IF(Q146="X","CONST_","")&amp;"INSTEND_")&amp;IF(Q146="X",REPT(" ",20-LEN(BH146)),IF(P146="X",REPT(" ",22-LEN(BH146)),REPT(" ",26-LEN(BH146))))&amp;" "&amp;IF(P146="X","","IP+="&amp;TRIM(AU146)&amp;"; "&amp;REPT(" ",10-LEN(TRIM(AU146))))&amp;IF(Q146="X","CONST_INST_DISPATCH;","PROG_INST_DISPATCH;")</f>
        <v>#define INSTEND_2_II_AA         IP+=ISIZ_IAA;   PROG_INST_DISPATCH;</v>
      </c>
      <c r="BQ146" s="22" t="str">
        <f aca="false">""</f>
        <v/>
      </c>
    </row>
    <row r="147" customFormat="false" ht="15.95" hidden="false" customHeight="true" outlineLevel="0" collapsed="false">
      <c r="A147" s="22" t="s">
        <v>626</v>
      </c>
      <c r="B147" s="22" t="s">
        <v>349</v>
      </c>
      <c r="C147" s="26" t="s">
        <v>29</v>
      </c>
      <c r="D147" s="27" t="n">
        <f aca="false">4-COUNTIF(F147:I147,".")</f>
        <v>2</v>
      </c>
      <c r="E147" s="27" t="str">
        <f aca="false">IF(ISERROR(SEARCH("Z",F147&amp;G147&amp;H147&amp;I147))=0,"X","-")</f>
        <v>-</v>
      </c>
      <c r="F147" s="26" t="s">
        <v>474</v>
      </c>
      <c r="G147" s="26" t="s">
        <v>474</v>
      </c>
      <c r="H147" s="26" t="s">
        <v>28</v>
      </c>
      <c r="I147" s="26" t="s">
        <v>28</v>
      </c>
      <c r="J147" s="27" t="str">
        <f aca="false">IF(OR(ISERROR(SEARCH(MID($J$2,1,1),F147&amp;G147&amp;H147&amp;I147))=0,ISERROR(SEARCH(MID($J$2,2,1),F147&amp;G147&amp;H147&amp;I147))=0),"X","-")</f>
        <v>-</v>
      </c>
      <c r="K147" s="26" t="s">
        <v>453</v>
      </c>
      <c r="L147" s="26" t="s">
        <v>453</v>
      </c>
      <c r="M147" s="26" t="s">
        <v>28</v>
      </c>
      <c r="N147" s="26" t="s">
        <v>28</v>
      </c>
      <c r="O147" s="28" t="str">
        <f aca="false">IF(OR(K147=$O$2,L147=$O$2,M147=$O$2,N147=$O$2),"X","-")</f>
        <v>-</v>
      </c>
      <c r="R147" s="22" t="s">
        <v>656</v>
      </c>
      <c r="S147" s="22" t="s">
        <v>628</v>
      </c>
      <c r="T147" s="22" t="s">
        <v>629</v>
      </c>
      <c r="W147" s="30" t="str">
        <f aca="false">SUBSTITUTE(SUBSTITUTE(IF(AND(F147="%",K147&lt;&gt;"AD",K147&lt;&gt;"MR"),"Error1","Ok")&amp;" "&amp;IF(AND(G147="%",L147&lt;&gt;"AD",L147&lt;&gt;"MR"),"Error2","Ok")&amp;" "&amp;IF(AND(H147="%",M147&lt;&gt;"AD",M147&lt;&gt;"MR"),"Error3","Ok")&amp;" "&amp;IF(AND(I147="%",N147&lt;&gt;"AD",N147&lt;&gt;"MR"),"Error4","Ok"),"Ok Ok Ok Ok","Passed"),"Ok","")</f>
        <v>Passed</v>
      </c>
      <c r="X147" s="28" t="str">
        <f aca="false">IF(W147&lt;&gt;"Passed","--- Error ---",SUBSTITUTE(SUBSTITUTE(SUBSTITUTE(SUBSTITUTE(SUBSTITUTE(SUBSTITUTE(SUBSTITUTE(SUBSTITUTE(SUBSTITUTE(SUBSTITUTE(SUBSTITUTE(SUBSTITUTE(SUBSTITUTE(SUBSTITUTE(SUBSTITUTE(SUBSTITUTE(SUBSTITUTE(SUBSTITUTE($X$1, "&lt;mnemonic&gt;",""""&amp;B147&amp;""""&amp;REPT(" ",5-LEN(B147))), "&lt;argnr&gt;",D147), "&lt;type1&gt;",VLOOKUP(F147,BR:BZ,9,0)), "&lt;type2&gt;",VLOOKUP(G147,BR:BZ,9,0)), "&lt;type3&gt;",VLOOKUP(H147,BR:BZ,9,0)), "&lt;type4&gt;",VLOOKUP(I147,BR:BZ,9,0)), "&lt;mode1&gt;",VLOOKUP(K147, CB:CG,6,0)),"&lt;mode2&gt;",VLOOKUP(L147,CB:CG,6,0)),"&lt;mode3&gt;",VLOOKUP(M147,CB:CG,6,0)),"&lt;mode4&gt;",VLOOKUP(N147,CB:CG,6,0)), "."," "), "&lt;desc&gt;",R147), "&lt;size&gt;",AU147), "&lt;comma&gt;",IF(B148=""," ",",")),"&lt;off1&gt;",IF(AQ147&lt;&gt;"",AQ147,"0"&amp;REPT(" ",5+AQ$1-1))),"&lt;off2&gt;",IF(AR147&lt;&gt;"",AR147,"0"&amp;REPT(" ",5+AR$1-1))),"&lt;off3&gt;",IF(AS147&lt;&gt;"",AS147,"0"&amp;REPT(" ",5+AS$1-1))),"&lt;off4&gt;",IF(AT147&lt;&gt;"",AT147,"0"&amp;REPT(" ",5+AT$1-1))))</f>
        <v>{ "MVMUl",2, ISIZ_IAA  , {CpuDataType::Long     ,CpuDataType::Long     ,(CpuDataType)0        ,(CpuDataType)0        }, {_AmdAddr,_AmdAddr,_AmdNull,_AmdNull}, {AOFF_I,AOFF_IA,0       ,0        } }, //Move and multiplication (Long)</v>
      </c>
      <c r="Y147" s="31" t="s">
        <v>28</v>
      </c>
      <c r="Z147" s="22" t="str">
        <f aca="false">IF(F147&lt;&gt;".",IF(K147="MR","R",VLOOKUP(F147,$BR:$BT,3,0)),"")</f>
        <v>L</v>
      </c>
      <c r="AA147" s="22" t="str">
        <f aca="false">IF(G147&lt;&gt;".",IF(L147="MR","R",VLOOKUP(G147,$BR:$BT,3,0)),"")</f>
        <v>L</v>
      </c>
      <c r="AB147" s="22" t="str">
        <f aca="false">IF(H147&lt;&gt;".",IF(M147="MR","R",VLOOKUP(H147,$BR:$BT,3,0)),"")</f>
        <v/>
      </c>
      <c r="AC147" s="22" t="str">
        <f aca="false">IF(I147&lt;&gt;".",IF(N147="MR","R",VLOOKUP(I147,$BR:$BT,3,0)),"")</f>
        <v/>
      </c>
      <c r="AD147" s="22" t="str">
        <f aca="false">IF(F147&lt;&gt;".",VLOOKUP(K147,$CB:$CC,2,0),"")</f>
        <v>A</v>
      </c>
      <c r="AE147" s="22" t="str">
        <f aca="false">IF(G147&lt;&gt;".",VLOOKUP(L147,$CB:$CC,2,0),"")</f>
        <v>A</v>
      </c>
      <c r="AF147" s="22" t="str">
        <f aca="false">IF(H147&lt;&gt;".",VLOOKUP(M147,$CB:$CC,2,0),"")</f>
        <v/>
      </c>
      <c r="AG147" s="22" t="str">
        <f aca="false">IF(I147&lt;&gt;".",VLOOKUP(N147,$CB:$CC,2,0),"")</f>
        <v/>
      </c>
      <c r="AH147" s="22" t="str">
        <f aca="false">IF(AD147&lt;&gt;"",IF(OR(AD147="A",AD147="I"),"SZA",VLOOKUP(Z147,$BT$3:$BU$16,2,0)),"")</f>
        <v>SZA</v>
      </c>
      <c r="AI147" s="22" t="str">
        <f aca="false">IF(AE147&lt;&gt;"",IF(OR(AE147="A",AE147="I"),"SZA",VLOOKUP(AA147,$BT$3:$BU$16,2,0)),"")</f>
        <v>SZA</v>
      </c>
      <c r="AJ147" s="22" t="str">
        <f aca="false">IF(AF147&lt;&gt;"",IF(OR(AF147="A",AF147="I"),"SZA",VLOOKUP(AB147,$BT$3:$BU$16,2,0)),"")</f>
        <v/>
      </c>
      <c r="AK147" s="22" t="str">
        <f aca="false">IF(AG147&lt;&gt;"",IF(OR(AG147="A",AG147="I"),"SZA",VLOOKUP(AC147,$BT$3:$BU$16,2,0)),"")</f>
        <v/>
      </c>
      <c r="AL147" s="22" t="str">
        <f aca="false">IF(AD147&lt;&gt;"","I","")</f>
        <v>I</v>
      </c>
      <c r="AM147" s="22" t="str">
        <f aca="false">SUBSTITUTE(IF(AE147&lt;&gt;"",AL147&amp;"+"&amp;AH147,""),"+SZ","")</f>
        <v>IA</v>
      </c>
      <c r="AN147" s="22" t="str">
        <f aca="false">SUBSTITUTE(IF(AF147&lt;&gt;"",AM147&amp;"+"&amp;AI147,""),"+SZ","")</f>
        <v/>
      </c>
      <c r="AO147" s="22" t="str">
        <f aca="false">SUBSTITUTE(IF(AG147&lt;&gt;"",AN147&amp;"+"&amp;AJ147,""),"+SZ","")</f>
        <v/>
      </c>
      <c r="AP147" s="22" t="str">
        <f aca="false">SUBSTITUTE("I"&amp;IF(AH147&lt;&gt;"","+"&amp;AH147,"")&amp;IF(AI147&lt;&gt;"","+"&amp;AI147,"")&amp;IF(AJ147&lt;&gt;"","+"&amp;AJ147,"")&amp;IF(AK147&lt;&gt;"","+"&amp;AK147,""),"+SZ","")</f>
        <v>IAA</v>
      </c>
      <c r="AQ147" s="22" t="str">
        <f aca="false">IF(Z147&lt;&gt;"","AOFF_"&amp;AL147&amp;REPT(" ",AQ$1-LEN(AL147)),"")</f>
        <v>AOFF_I</v>
      </c>
      <c r="AR147" s="22" t="str">
        <f aca="false">IF(AA147&lt;&gt;"","AOFF_"&amp;AM147&amp;REPT(" ",AR$1-LEN(AM147)),"")</f>
        <v>AOFF_IA</v>
      </c>
      <c r="AS147" s="22" t="str">
        <f aca="false">IF(AB147&lt;&gt;"","AOFF_"&amp;AN147&amp;REPT(" ",AS$1-LEN(AN147)),"")</f>
        <v/>
      </c>
      <c r="AT147" s="22" t="str">
        <f aca="false">IF(AC147&lt;&gt;"","AOFF_"&amp;AO147&amp;REPT(" ",AT$1-LEN(AO147)),"")</f>
        <v/>
      </c>
      <c r="AU147" s="22" t="str">
        <f aca="false">"ISIZ_"&amp;AP147&amp;REPT(" ",$AU$1-LEN(AP147))</f>
        <v>ISIZ_IAA  </v>
      </c>
      <c r="AV147" s="26" t="n">
        <f aca="false">IF(Z147&lt;&gt;"",6,"")</f>
        <v>6</v>
      </c>
      <c r="AW147" s="26" t="n">
        <f aca="false">IF(AA147&lt;&gt;"",AV147+VLOOKUP(AH147,$BU$2:$BV$17,2,0),"")</f>
        <v>10</v>
      </c>
      <c r="AX147" s="26" t="str">
        <f aca="false">IF(AB147&lt;&gt;"",AW147+VLOOKUP(AI147,$BU$2:$BV$17,2,0),"")</f>
        <v/>
      </c>
      <c r="AY147" s="26" t="str">
        <f aca="false">IF(AC147&lt;&gt;"",AX147+VLOOKUP(AJ147,$BU$2:$BV$17,2,0),"")</f>
        <v/>
      </c>
      <c r="AZ147" s="26" t="n">
        <f aca="false">6+IF(Z147&lt;&gt;"",VLOOKUP(AH147,$BU$2:$BV$17,2,0),0)+IF(AA147&lt;&gt;"",VLOOKUP(AI147,$BU$2:$BV$17,2,0),0)+IF(AB147&lt;&gt;"",VLOOKUP(AJ147,$BU$2:$BV$17,2,0),0)+IF(AC147&lt;&gt;"",VLOOKUP(AK147,$BU$2:$BV$17,2,0),0)</f>
        <v>14</v>
      </c>
      <c r="BA147" s="26" t="n">
        <f aca="false">IF(Z147&lt;&gt;"",10,"")</f>
        <v>10</v>
      </c>
      <c r="BB147" s="26" t="n">
        <f aca="false">IF(AA147&lt;&gt;"",BA147+VLOOKUP(AH147,$BU$2:$BW$17,3,0),"")</f>
        <v>18</v>
      </c>
      <c r="BC147" s="26" t="str">
        <f aca="false">IF(AB147&lt;&gt;"",BB147+VLOOKUP(AI147,$BU$2:$BW$17,3,0),"")</f>
        <v/>
      </c>
      <c r="BD147" s="26" t="str">
        <f aca="false">IF(AC147&lt;&gt;"",BC147+VLOOKUP(AJ147,$BU$2:$BW$17,3,0),"")</f>
        <v/>
      </c>
      <c r="BE147" s="26" t="n">
        <f aca="false">10+IF(Z147&lt;&gt;"",VLOOKUP(AH147,$BU$2:$BW$17,3,0),0)+IF(AA147&lt;&gt;"",VLOOKUP(AI147,$BU$2:$BW$17,3,0),0)+IF(AB147&lt;&gt;"",VLOOKUP(AJ147,$BU$2:$BW$17,3,0),0)+IF(AC147&lt;&gt;"",VLOOKUP(AK147,$BU$2:$BW$17,3,0),0)</f>
        <v>26</v>
      </c>
      <c r="BF147" s="36" t="str">
        <f aca="false">IF(AV147&lt;&gt;"","#define "&amp;AQ147&amp;" "&amp;AV147&amp;"&lt;end&gt; ","")&amp;IF(AW147&lt;&gt;"","#define "&amp;AR147&amp;" "&amp;AW147&amp;"&lt;end&gt; ","")&amp;IF(AX147&lt;&gt;"","#define "&amp;AS147&amp;" "&amp;AX147&amp;"&lt;end&gt; ","")&amp;IF(AY147&lt;&gt;"","#define "&amp;AT147&amp;" "&amp;AY147&amp;"&lt;end&gt; ","")&amp;"#define "&amp;AU147&amp;" "&amp;AZ147&amp;"&lt;end&gt;"</f>
        <v>#define AOFF_I 6&lt;end&gt; #define AOFF_IA 10&lt;end&gt; #define ISIZ_IAA   14&lt;end&gt;</v>
      </c>
      <c r="BG147" s="36" t="str">
        <f aca="false">IF(BA147&lt;&gt;"","#define "&amp;AQ147&amp;" "&amp;BA147&amp;"&lt;end&gt; ","")&amp;IF(BB147&lt;&gt;"","#define "&amp;AR147&amp;" "&amp;BB147&amp;"&lt;end&gt; ","")&amp;IF(BC147&lt;&gt;"","#define "&amp;AS147&amp;" "&amp;BC147&amp;"&lt;end&gt; ","")&amp;IF(BD147&lt;&gt;"","#define "&amp;AT147&amp;" "&amp;BD147&amp;"&lt;end&gt; ","")&amp;"#define "&amp;AU147&amp;" "&amp;BE147&amp;"&lt;end&gt;"</f>
        <v>#define AOFF_I 10&lt;end&gt; #define AOFF_IA 18&lt;end&gt; #define ISIZ_IAA   26&lt;end&gt;</v>
      </c>
      <c r="BH147" s="22" t="str">
        <f aca="false">"INSTDECODE_"&amp;D147&amp;IF(D147&lt;&gt;0,"_"&amp;CONCATENATE(Z147,AA147,AB147,AC147)&amp;"_"&amp;CONCATENATE(AD147,AE147,AF147,AG147),"")</f>
        <v>INSTDECODE_2_LL_AA</v>
      </c>
      <c r="BI147" s="22" t="n">
        <f aca="false">LEN(BH147)</f>
        <v>18</v>
      </c>
      <c r="BJ147" s="22" t="str">
        <f aca="false">IF(Z147&lt;&gt;"","DECODE_"&amp;VLOOKUP(AD147,$CC:$CD,2,0)&amp;"("&amp;BJ$2&amp;","&amp;IF(K147="MR","REF",VLOOKUP(F147,$BR:$BS,2,0))&amp;",Cpu"&amp;PROPER(IF(K147="MR","REF",VLOOKUP(F147,$BR:$BS,2,0)))&amp;","&amp;AQ147&amp;"); ", "")</f>
        <v>DECODE_ADR(1,LON,CpuLon,AOFF_I); </v>
      </c>
      <c r="BK147" s="22" t="str">
        <f aca="false">IF(AA147&lt;&gt;"","DECODE_"&amp;VLOOKUP(AE147,$CC:$CD,2,0)&amp;"("&amp;BK$2&amp;","&amp;IF(L147="MR","REF",VLOOKUP(G147,$BR:$BS,2,0))&amp;",Cpu"&amp;PROPER(IF(L147="MR","REF",VLOOKUP(G147,$BR:$BS,2,0)))&amp;","&amp;AR147&amp;"); ", "")</f>
        <v>DECODE_ADR(2,LON,CpuLon,AOFF_IA); </v>
      </c>
      <c r="BL147" s="22" t="str">
        <f aca="false">IF(AB147&lt;&gt;"","DECODE_"&amp;VLOOKUP(AF147,$CC:$CD,2,0)&amp;"("&amp;BL$2&amp;","&amp;IF(M147="MR","REF",VLOOKUP(H147,$BR:$BS,2,0))&amp;",Cpu"&amp;PROPER(IF(M147="MR","REF",VLOOKUP(H147,$BR:$BS,2,0)))&amp;","&amp;AS147&amp;"); ", "")</f>
        <v/>
      </c>
      <c r="BM147" s="22" t="str">
        <f aca="false">IF(AC147&lt;&gt;"","DECODE_"&amp;VLOOKUP(AG147,$CC:$CD,2,0)&amp;"("&amp;BM$2&amp;","&amp;IF(N147="MR","REF",VLOOKUP(I147,$BR:$BS,2,0))&amp;",Cpu"&amp;PROPER(IF(N147="MR","REF",VLOOKUP(I147,$BR:$BS,2,0)))&amp;","&amp;AT147&amp;"); ", "")</f>
        <v/>
      </c>
      <c r="BN147" s="22" t="str">
        <f aca="false">IF(ISERROR(VLOOKUP(BO147,BO$2:BO146,1,0))=0,"X","")</f>
        <v>X</v>
      </c>
      <c r="BO147" s="22" t="str">
        <f aca="false">SUBSTITUTE("#define "&amp;BH147&amp;REPT(" ",28-LEN(BH147))&amp;BJ147&amp;BK147&amp;BL147&amp;BM147,"%","D")</f>
        <v>#define INSTDECODE_2_LL_AA          DECODE_ADR(1,LON,CpuLon,AOFF_I); DECODE_ADR(2,LON,CpuLon,AOFF_IA); </v>
      </c>
      <c r="BP147" s="22" t="str">
        <f aca="false">"#define "&amp;SUBSTITUTE(BH147,"INSTDECODE_",IF(P147="X","JMP_","")&amp;IF(Q147="X","CONST_","")&amp;"INSTEND_")&amp;IF(Q147="X",REPT(" ",20-LEN(BH147)),IF(P147="X",REPT(" ",22-LEN(BH147)),REPT(" ",26-LEN(BH147))))&amp;" "&amp;IF(P147="X","","IP+="&amp;TRIM(AU147)&amp;"; "&amp;REPT(" ",10-LEN(TRIM(AU147))))&amp;IF(Q147="X","CONST_INST_DISPATCH;","PROG_INST_DISPATCH;")</f>
        <v>#define INSTEND_2_LL_AA         IP+=ISIZ_IAA;   PROG_INST_DISPATCH;</v>
      </c>
      <c r="BQ147" s="22" t="str">
        <f aca="false">""</f>
        <v/>
      </c>
    </row>
    <row r="148" customFormat="false" ht="15.95" hidden="false" customHeight="true" outlineLevel="0" collapsed="false">
      <c r="A148" s="22" t="s">
        <v>626</v>
      </c>
      <c r="B148" s="22" t="s">
        <v>350</v>
      </c>
      <c r="C148" s="26" t="s">
        <v>29</v>
      </c>
      <c r="D148" s="27" t="n">
        <f aca="false">4-COUNTIF(F148:I148,".")</f>
        <v>2</v>
      </c>
      <c r="E148" s="27" t="str">
        <f aca="false">IF(ISERROR(SEARCH("Z",F148&amp;G148&amp;H148&amp;I148))=0,"X","-")</f>
        <v>-</v>
      </c>
      <c r="F148" s="26" t="s">
        <v>478</v>
      </c>
      <c r="G148" s="26" t="s">
        <v>478</v>
      </c>
      <c r="H148" s="26" t="s">
        <v>28</v>
      </c>
      <c r="I148" s="26" t="s">
        <v>28</v>
      </c>
      <c r="J148" s="27" t="str">
        <f aca="false">IF(OR(ISERROR(SEARCH(MID($J$2,1,1),F148&amp;G148&amp;H148&amp;I148))=0,ISERROR(SEARCH(MID($J$2,2,1),F148&amp;G148&amp;H148&amp;I148))=0),"X","-")</f>
        <v>-</v>
      </c>
      <c r="K148" s="26" t="s">
        <v>453</v>
      </c>
      <c r="L148" s="26" t="s">
        <v>453</v>
      </c>
      <c r="M148" s="26" t="s">
        <v>28</v>
      </c>
      <c r="N148" s="26" t="s">
        <v>28</v>
      </c>
      <c r="O148" s="28" t="str">
        <f aca="false">IF(OR(K148=$O$2,L148=$O$2,M148=$O$2,N148=$O$2),"X","-")</f>
        <v>-</v>
      </c>
      <c r="R148" s="22" t="s">
        <v>657</v>
      </c>
      <c r="S148" s="22" t="s">
        <v>628</v>
      </c>
      <c r="T148" s="22" t="s">
        <v>629</v>
      </c>
      <c r="W148" s="30" t="str">
        <f aca="false">SUBSTITUTE(SUBSTITUTE(IF(AND(F148="%",K148&lt;&gt;"AD",K148&lt;&gt;"MR"),"Error1","Ok")&amp;" "&amp;IF(AND(G148="%",L148&lt;&gt;"AD",L148&lt;&gt;"MR"),"Error2","Ok")&amp;" "&amp;IF(AND(H148="%",M148&lt;&gt;"AD",M148&lt;&gt;"MR"),"Error3","Ok")&amp;" "&amp;IF(AND(I148="%",N148&lt;&gt;"AD",N148&lt;&gt;"MR"),"Error4","Ok"),"Ok Ok Ok Ok","Passed"),"Ok","")</f>
        <v>Passed</v>
      </c>
      <c r="X148" s="28" t="str">
        <f aca="false">IF(W148&lt;&gt;"Passed","--- Error ---",SUBSTITUTE(SUBSTITUTE(SUBSTITUTE(SUBSTITUTE(SUBSTITUTE(SUBSTITUTE(SUBSTITUTE(SUBSTITUTE(SUBSTITUTE(SUBSTITUTE(SUBSTITUTE(SUBSTITUTE(SUBSTITUTE(SUBSTITUTE(SUBSTITUTE(SUBSTITUTE(SUBSTITUTE(SUBSTITUTE($X$1, "&lt;mnemonic&gt;",""""&amp;B148&amp;""""&amp;REPT(" ",5-LEN(B148))), "&lt;argnr&gt;",D148), "&lt;type1&gt;",VLOOKUP(F148,BR:BZ,9,0)), "&lt;type2&gt;",VLOOKUP(G148,BR:BZ,9,0)), "&lt;type3&gt;",VLOOKUP(H148,BR:BZ,9,0)), "&lt;type4&gt;",VLOOKUP(I148,BR:BZ,9,0)), "&lt;mode1&gt;",VLOOKUP(K148, CB:CG,6,0)),"&lt;mode2&gt;",VLOOKUP(L148,CB:CG,6,0)),"&lt;mode3&gt;",VLOOKUP(M148,CB:CG,6,0)),"&lt;mode4&gt;",VLOOKUP(N148,CB:CG,6,0)), "."," "), "&lt;desc&gt;",R148), "&lt;size&gt;",AU148), "&lt;comma&gt;",IF(B149=""," ",",")),"&lt;off1&gt;",IF(AQ148&lt;&gt;"",AQ148,"0"&amp;REPT(" ",5+AQ$1-1))),"&lt;off2&gt;",IF(AR148&lt;&gt;"",AR148,"0"&amp;REPT(" ",5+AR$1-1))),"&lt;off3&gt;",IF(AS148&lt;&gt;"",AS148,"0"&amp;REPT(" ",5+AS$1-1))),"&lt;off4&gt;",IF(AT148&lt;&gt;"",AT148,"0"&amp;REPT(" ",5+AT$1-1))))</f>
        <v>{ "MVMUf",2, ISIZ_IAA  , {CpuDataType::Float    ,CpuDataType::Float    ,(CpuDataType)0        ,(CpuDataType)0        }, {_AmdAddr,_AmdAddr,_AmdNull,_AmdNull}, {AOFF_I,AOFF_IA,0       ,0        } }, //Move and multiplication (Float)</v>
      </c>
      <c r="Y148" s="31" t="s">
        <v>28</v>
      </c>
      <c r="Z148" s="22" t="str">
        <f aca="false">IF(F148&lt;&gt;".",IF(K148="MR","R",VLOOKUP(F148,$BR:$BT,3,0)),"")</f>
        <v>F</v>
      </c>
      <c r="AA148" s="22" t="str">
        <f aca="false">IF(G148&lt;&gt;".",IF(L148="MR","R",VLOOKUP(G148,$BR:$BT,3,0)),"")</f>
        <v>F</v>
      </c>
      <c r="AB148" s="22" t="str">
        <f aca="false">IF(H148&lt;&gt;".",IF(M148="MR","R",VLOOKUP(H148,$BR:$BT,3,0)),"")</f>
        <v/>
      </c>
      <c r="AC148" s="22" t="str">
        <f aca="false">IF(I148&lt;&gt;".",IF(N148="MR","R",VLOOKUP(I148,$BR:$BT,3,0)),"")</f>
        <v/>
      </c>
      <c r="AD148" s="22" t="str">
        <f aca="false">IF(F148&lt;&gt;".",VLOOKUP(K148,$CB:$CC,2,0),"")</f>
        <v>A</v>
      </c>
      <c r="AE148" s="22" t="str">
        <f aca="false">IF(G148&lt;&gt;".",VLOOKUP(L148,$CB:$CC,2,0),"")</f>
        <v>A</v>
      </c>
      <c r="AF148" s="22" t="str">
        <f aca="false">IF(H148&lt;&gt;".",VLOOKUP(M148,$CB:$CC,2,0),"")</f>
        <v/>
      </c>
      <c r="AG148" s="22" t="str">
        <f aca="false">IF(I148&lt;&gt;".",VLOOKUP(N148,$CB:$CC,2,0),"")</f>
        <v/>
      </c>
      <c r="AH148" s="22" t="str">
        <f aca="false">IF(AD148&lt;&gt;"",IF(OR(AD148="A",AD148="I"),"SZA",VLOOKUP(Z148,$BT$3:$BU$16,2,0)),"")</f>
        <v>SZA</v>
      </c>
      <c r="AI148" s="22" t="str">
        <f aca="false">IF(AE148&lt;&gt;"",IF(OR(AE148="A",AE148="I"),"SZA",VLOOKUP(AA148,$BT$3:$BU$16,2,0)),"")</f>
        <v>SZA</v>
      </c>
      <c r="AJ148" s="22" t="str">
        <f aca="false">IF(AF148&lt;&gt;"",IF(OR(AF148="A",AF148="I"),"SZA",VLOOKUP(AB148,$BT$3:$BU$16,2,0)),"")</f>
        <v/>
      </c>
      <c r="AK148" s="22" t="str">
        <f aca="false">IF(AG148&lt;&gt;"",IF(OR(AG148="A",AG148="I"),"SZA",VLOOKUP(AC148,$BT$3:$BU$16,2,0)),"")</f>
        <v/>
      </c>
      <c r="AL148" s="22" t="str">
        <f aca="false">IF(AD148&lt;&gt;"","I","")</f>
        <v>I</v>
      </c>
      <c r="AM148" s="22" t="str">
        <f aca="false">SUBSTITUTE(IF(AE148&lt;&gt;"",AL148&amp;"+"&amp;AH148,""),"+SZ","")</f>
        <v>IA</v>
      </c>
      <c r="AN148" s="22" t="str">
        <f aca="false">SUBSTITUTE(IF(AF148&lt;&gt;"",AM148&amp;"+"&amp;AI148,""),"+SZ","")</f>
        <v/>
      </c>
      <c r="AO148" s="22" t="str">
        <f aca="false">SUBSTITUTE(IF(AG148&lt;&gt;"",AN148&amp;"+"&amp;AJ148,""),"+SZ","")</f>
        <v/>
      </c>
      <c r="AP148" s="22" t="str">
        <f aca="false">SUBSTITUTE("I"&amp;IF(AH148&lt;&gt;"","+"&amp;AH148,"")&amp;IF(AI148&lt;&gt;"","+"&amp;AI148,"")&amp;IF(AJ148&lt;&gt;"","+"&amp;AJ148,"")&amp;IF(AK148&lt;&gt;"","+"&amp;AK148,""),"+SZ","")</f>
        <v>IAA</v>
      </c>
      <c r="AQ148" s="22" t="str">
        <f aca="false">IF(Z148&lt;&gt;"","AOFF_"&amp;AL148&amp;REPT(" ",AQ$1-LEN(AL148)),"")</f>
        <v>AOFF_I</v>
      </c>
      <c r="AR148" s="22" t="str">
        <f aca="false">IF(AA148&lt;&gt;"","AOFF_"&amp;AM148&amp;REPT(" ",AR$1-LEN(AM148)),"")</f>
        <v>AOFF_IA</v>
      </c>
      <c r="AS148" s="22" t="str">
        <f aca="false">IF(AB148&lt;&gt;"","AOFF_"&amp;AN148&amp;REPT(" ",AS$1-LEN(AN148)),"")</f>
        <v/>
      </c>
      <c r="AT148" s="22" t="str">
        <f aca="false">IF(AC148&lt;&gt;"","AOFF_"&amp;AO148&amp;REPT(" ",AT$1-LEN(AO148)),"")</f>
        <v/>
      </c>
      <c r="AU148" s="22" t="str">
        <f aca="false">"ISIZ_"&amp;AP148&amp;REPT(" ",$AU$1-LEN(AP148))</f>
        <v>ISIZ_IAA  </v>
      </c>
      <c r="AV148" s="26" t="n">
        <f aca="false">IF(Z148&lt;&gt;"",6,"")</f>
        <v>6</v>
      </c>
      <c r="AW148" s="26" t="n">
        <f aca="false">IF(AA148&lt;&gt;"",AV148+VLOOKUP(AH148,$BU$2:$BV$17,2,0),"")</f>
        <v>10</v>
      </c>
      <c r="AX148" s="26" t="str">
        <f aca="false">IF(AB148&lt;&gt;"",AW148+VLOOKUP(AI148,$BU$2:$BV$17,2,0),"")</f>
        <v/>
      </c>
      <c r="AY148" s="26" t="str">
        <f aca="false">IF(AC148&lt;&gt;"",AX148+VLOOKUP(AJ148,$BU$2:$BV$17,2,0),"")</f>
        <v/>
      </c>
      <c r="AZ148" s="26" t="n">
        <f aca="false">6+IF(Z148&lt;&gt;"",VLOOKUP(AH148,$BU$2:$BV$17,2,0),0)+IF(AA148&lt;&gt;"",VLOOKUP(AI148,$BU$2:$BV$17,2,0),0)+IF(AB148&lt;&gt;"",VLOOKUP(AJ148,$BU$2:$BV$17,2,0),0)+IF(AC148&lt;&gt;"",VLOOKUP(AK148,$BU$2:$BV$17,2,0),0)</f>
        <v>14</v>
      </c>
      <c r="BA148" s="26" t="n">
        <f aca="false">IF(Z148&lt;&gt;"",10,"")</f>
        <v>10</v>
      </c>
      <c r="BB148" s="26" t="n">
        <f aca="false">IF(AA148&lt;&gt;"",BA148+VLOOKUP(AH148,$BU$2:$BW$17,3,0),"")</f>
        <v>18</v>
      </c>
      <c r="BC148" s="26" t="str">
        <f aca="false">IF(AB148&lt;&gt;"",BB148+VLOOKUP(AI148,$BU$2:$BW$17,3,0),"")</f>
        <v/>
      </c>
      <c r="BD148" s="26" t="str">
        <f aca="false">IF(AC148&lt;&gt;"",BC148+VLOOKUP(AJ148,$BU$2:$BW$17,3,0),"")</f>
        <v/>
      </c>
      <c r="BE148" s="26" t="n">
        <f aca="false">10+IF(Z148&lt;&gt;"",VLOOKUP(AH148,$BU$2:$BW$17,3,0),0)+IF(AA148&lt;&gt;"",VLOOKUP(AI148,$BU$2:$BW$17,3,0),0)+IF(AB148&lt;&gt;"",VLOOKUP(AJ148,$BU$2:$BW$17,3,0),0)+IF(AC148&lt;&gt;"",VLOOKUP(AK148,$BU$2:$BW$17,3,0),0)</f>
        <v>26</v>
      </c>
      <c r="BF148" s="36" t="str">
        <f aca="false">IF(AV148&lt;&gt;"","#define "&amp;AQ148&amp;" "&amp;AV148&amp;"&lt;end&gt; ","")&amp;IF(AW148&lt;&gt;"","#define "&amp;AR148&amp;" "&amp;AW148&amp;"&lt;end&gt; ","")&amp;IF(AX148&lt;&gt;"","#define "&amp;AS148&amp;" "&amp;AX148&amp;"&lt;end&gt; ","")&amp;IF(AY148&lt;&gt;"","#define "&amp;AT148&amp;" "&amp;AY148&amp;"&lt;end&gt; ","")&amp;"#define "&amp;AU148&amp;" "&amp;AZ148&amp;"&lt;end&gt;"</f>
        <v>#define AOFF_I 6&lt;end&gt; #define AOFF_IA 10&lt;end&gt; #define ISIZ_IAA   14&lt;end&gt;</v>
      </c>
      <c r="BG148" s="36" t="str">
        <f aca="false">IF(BA148&lt;&gt;"","#define "&amp;AQ148&amp;" "&amp;BA148&amp;"&lt;end&gt; ","")&amp;IF(BB148&lt;&gt;"","#define "&amp;AR148&amp;" "&amp;BB148&amp;"&lt;end&gt; ","")&amp;IF(BC148&lt;&gt;"","#define "&amp;AS148&amp;" "&amp;BC148&amp;"&lt;end&gt; ","")&amp;IF(BD148&lt;&gt;"","#define "&amp;AT148&amp;" "&amp;BD148&amp;"&lt;end&gt; ","")&amp;"#define "&amp;AU148&amp;" "&amp;BE148&amp;"&lt;end&gt;"</f>
        <v>#define AOFF_I 10&lt;end&gt; #define AOFF_IA 18&lt;end&gt; #define ISIZ_IAA   26&lt;end&gt;</v>
      </c>
      <c r="BH148" s="22" t="str">
        <f aca="false">"INSTDECODE_"&amp;D148&amp;IF(D148&lt;&gt;0,"_"&amp;CONCATENATE(Z148,AA148,AB148,AC148)&amp;"_"&amp;CONCATENATE(AD148,AE148,AF148,AG148),"")</f>
        <v>INSTDECODE_2_FF_AA</v>
      </c>
      <c r="BI148" s="22" t="n">
        <f aca="false">LEN(BH148)</f>
        <v>18</v>
      </c>
      <c r="BJ148" s="22" t="str">
        <f aca="false">IF(Z148&lt;&gt;"","DECODE_"&amp;VLOOKUP(AD148,$CC:$CD,2,0)&amp;"("&amp;BJ$2&amp;","&amp;IF(K148="MR","REF",VLOOKUP(F148,$BR:$BS,2,0))&amp;",Cpu"&amp;PROPER(IF(K148="MR","REF",VLOOKUP(F148,$BR:$BS,2,0)))&amp;","&amp;AQ148&amp;"); ", "")</f>
        <v>DECODE_ADR(1,FLO,CpuFlo,AOFF_I); </v>
      </c>
      <c r="BK148" s="22" t="str">
        <f aca="false">IF(AA148&lt;&gt;"","DECODE_"&amp;VLOOKUP(AE148,$CC:$CD,2,0)&amp;"("&amp;BK$2&amp;","&amp;IF(L148="MR","REF",VLOOKUP(G148,$BR:$BS,2,0))&amp;",Cpu"&amp;PROPER(IF(L148="MR","REF",VLOOKUP(G148,$BR:$BS,2,0)))&amp;","&amp;AR148&amp;"); ", "")</f>
        <v>DECODE_ADR(2,FLO,CpuFlo,AOFF_IA); </v>
      </c>
      <c r="BL148" s="22" t="str">
        <f aca="false">IF(AB148&lt;&gt;"","DECODE_"&amp;VLOOKUP(AF148,$CC:$CD,2,0)&amp;"("&amp;BL$2&amp;","&amp;IF(M148="MR","REF",VLOOKUP(H148,$BR:$BS,2,0))&amp;",Cpu"&amp;PROPER(IF(M148="MR","REF",VLOOKUP(H148,$BR:$BS,2,0)))&amp;","&amp;AS148&amp;"); ", "")</f>
        <v/>
      </c>
      <c r="BM148" s="22" t="str">
        <f aca="false">IF(AC148&lt;&gt;"","DECODE_"&amp;VLOOKUP(AG148,$CC:$CD,2,0)&amp;"("&amp;BM$2&amp;","&amp;IF(N148="MR","REF",VLOOKUP(I148,$BR:$BS,2,0))&amp;",Cpu"&amp;PROPER(IF(N148="MR","REF",VLOOKUP(I148,$BR:$BS,2,0)))&amp;","&amp;AT148&amp;"); ", "")</f>
        <v/>
      </c>
      <c r="BN148" s="22" t="str">
        <f aca="false">IF(ISERROR(VLOOKUP(BO148,BO$2:BO147,1,0))=0,"X","")</f>
        <v>X</v>
      </c>
      <c r="BO148" s="22" t="str">
        <f aca="false">SUBSTITUTE("#define "&amp;BH148&amp;REPT(" ",28-LEN(BH148))&amp;BJ148&amp;BK148&amp;BL148&amp;BM148,"%","D")</f>
        <v>#define INSTDECODE_2_FF_AA          DECODE_ADR(1,FLO,CpuFlo,AOFF_I); DECODE_ADR(2,FLO,CpuFlo,AOFF_IA); </v>
      </c>
      <c r="BP148" s="22" t="str">
        <f aca="false">"#define "&amp;SUBSTITUTE(BH148,"INSTDECODE_",IF(P148="X","JMP_","")&amp;IF(Q148="X","CONST_","")&amp;"INSTEND_")&amp;IF(Q148="X",REPT(" ",20-LEN(BH148)),IF(P148="X",REPT(" ",22-LEN(BH148)),REPT(" ",26-LEN(BH148))))&amp;" "&amp;IF(P148="X","","IP+="&amp;TRIM(AU148)&amp;"; "&amp;REPT(" ",10-LEN(TRIM(AU148))))&amp;IF(Q148="X","CONST_INST_DISPATCH;","PROG_INST_DISPATCH;")</f>
        <v>#define INSTEND_2_FF_AA         IP+=ISIZ_IAA;   PROG_INST_DISPATCH;</v>
      </c>
      <c r="BQ148" s="22" t="str">
        <f aca="false">""</f>
        <v/>
      </c>
    </row>
    <row r="149" customFormat="false" ht="15.95" hidden="false" customHeight="true" outlineLevel="0" collapsed="false">
      <c r="A149" s="22" t="s">
        <v>626</v>
      </c>
      <c r="B149" s="22" t="s">
        <v>353</v>
      </c>
      <c r="C149" s="26" t="s">
        <v>29</v>
      </c>
      <c r="D149" s="27" t="n">
        <f aca="false">4-COUNTIF(F149:I149,".")</f>
        <v>2</v>
      </c>
      <c r="E149" s="27" t="str">
        <f aca="false">IF(ISERROR(SEARCH("Z",F149&amp;G149&amp;H149&amp;I149))=0,"X","-")</f>
        <v>-</v>
      </c>
      <c r="F149" s="26" t="s">
        <v>452</v>
      </c>
      <c r="G149" s="26" t="s">
        <v>452</v>
      </c>
      <c r="H149" s="26" t="s">
        <v>28</v>
      </c>
      <c r="I149" s="26" t="s">
        <v>28</v>
      </c>
      <c r="J149" s="27" t="str">
        <f aca="false">IF(OR(ISERROR(SEARCH(MID($J$2,1,1),F149&amp;G149&amp;H149&amp;I149))=0,ISERROR(SEARCH(MID($J$2,2,1),F149&amp;G149&amp;H149&amp;I149))=0),"X","-")</f>
        <v>-</v>
      </c>
      <c r="K149" s="26" t="s">
        <v>453</v>
      </c>
      <c r="L149" s="26" t="s">
        <v>453</v>
      </c>
      <c r="M149" s="26" t="s">
        <v>28</v>
      </c>
      <c r="N149" s="26" t="s">
        <v>28</v>
      </c>
      <c r="O149" s="28" t="str">
        <f aca="false">IF(OR(K149=$O$2,L149=$O$2,M149=$O$2,N149=$O$2),"X","-")</f>
        <v>-</v>
      </c>
      <c r="R149" s="22" t="s">
        <v>658</v>
      </c>
      <c r="S149" s="22" t="s">
        <v>628</v>
      </c>
      <c r="T149" s="22" t="s">
        <v>629</v>
      </c>
      <c r="W149" s="30" t="str">
        <f aca="false">SUBSTITUTE(SUBSTITUTE(IF(AND(F149="%",K149&lt;&gt;"AD",K149&lt;&gt;"MR"),"Error1","Ok")&amp;" "&amp;IF(AND(G149="%",L149&lt;&gt;"AD",L149&lt;&gt;"MR"),"Error2","Ok")&amp;" "&amp;IF(AND(H149="%",M149&lt;&gt;"AD",M149&lt;&gt;"MR"),"Error3","Ok")&amp;" "&amp;IF(AND(I149="%",N149&lt;&gt;"AD",N149&lt;&gt;"MR"),"Error4","Ok"),"Ok Ok Ok Ok","Passed"),"Ok","")</f>
        <v>Passed</v>
      </c>
      <c r="X149" s="28" t="str">
        <f aca="false">IF(W149&lt;&gt;"Passed","--- Error ---",SUBSTITUTE(SUBSTITUTE(SUBSTITUTE(SUBSTITUTE(SUBSTITUTE(SUBSTITUTE(SUBSTITUTE(SUBSTITUTE(SUBSTITUTE(SUBSTITUTE(SUBSTITUTE(SUBSTITUTE(SUBSTITUTE(SUBSTITUTE(SUBSTITUTE(SUBSTITUTE(SUBSTITUTE(SUBSTITUTE($X$1, "&lt;mnemonic&gt;",""""&amp;B149&amp;""""&amp;REPT(" ",5-LEN(B149))), "&lt;argnr&gt;",D149), "&lt;type1&gt;",VLOOKUP(F149,BR:BZ,9,0)), "&lt;type2&gt;",VLOOKUP(G149,BR:BZ,9,0)), "&lt;type3&gt;",VLOOKUP(H149,BR:BZ,9,0)), "&lt;type4&gt;",VLOOKUP(I149,BR:BZ,9,0)), "&lt;mode1&gt;",VLOOKUP(K149, CB:CG,6,0)),"&lt;mode2&gt;",VLOOKUP(L149,CB:CG,6,0)),"&lt;mode3&gt;",VLOOKUP(M149,CB:CG,6,0)),"&lt;mode4&gt;",VLOOKUP(N149,CB:CG,6,0)), "."," "), "&lt;desc&gt;",R149), "&lt;size&gt;",AU149), "&lt;comma&gt;",IF(B150=""," ",",")),"&lt;off1&gt;",IF(AQ149&lt;&gt;"",AQ149,"0"&amp;REPT(" ",5+AQ$1-1))),"&lt;off2&gt;",IF(AR149&lt;&gt;"",AR149,"0"&amp;REPT(" ",5+AR$1-1))),"&lt;off3&gt;",IF(AS149&lt;&gt;"",AS149,"0"&amp;REPT(" ",5+AS$1-1))),"&lt;off4&gt;",IF(AT149&lt;&gt;"",AT149,"0"&amp;REPT(" ",5+AT$1-1))))</f>
        <v>{ "MVDIc",2, ISIZ_IAA  , {CpuDataType::Char     ,CpuDataType::Char     ,(CpuDataType)0        ,(CpuDataType)0        }, {_AmdAddr,_AmdAddr,_AmdNull,_AmdNull}, {AOFF_I,AOFF_IA,0       ,0        } }, //Move and division (Char)</v>
      </c>
      <c r="Y149" s="31" t="s">
        <v>28</v>
      </c>
      <c r="Z149" s="22" t="str">
        <f aca="false">IF(F149&lt;&gt;".",IF(K149="MR","R",VLOOKUP(F149,$BR:$BT,3,0)),"")</f>
        <v>C</v>
      </c>
      <c r="AA149" s="22" t="str">
        <f aca="false">IF(G149&lt;&gt;".",IF(L149="MR","R",VLOOKUP(G149,$BR:$BT,3,0)),"")</f>
        <v>C</v>
      </c>
      <c r="AB149" s="22" t="str">
        <f aca="false">IF(H149&lt;&gt;".",IF(M149="MR","R",VLOOKUP(H149,$BR:$BT,3,0)),"")</f>
        <v/>
      </c>
      <c r="AC149" s="22" t="str">
        <f aca="false">IF(I149&lt;&gt;".",IF(N149="MR","R",VLOOKUP(I149,$BR:$BT,3,0)),"")</f>
        <v/>
      </c>
      <c r="AD149" s="22" t="str">
        <f aca="false">IF(F149&lt;&gt;".",VLOOKUP(K149,$CB:$CC,2,0),"")</f>
        <v>A</v>
      </c>
      <c r="AE149" s="22" t="str">
        <f aca="false">IF(G149&lt;&gt;".",VLOOKUP(L149,$CB:$CC,2,0),"")</f>
        <v>A</v>
      </c>
      <c r="AF149" s="22" t="str">
        <f aca="false">IF(H149&lt;&gt;".",VLOOKUP(M149,$CB:$CC,2,0),"")</f>
        <v/>
      </c>
      <c r="AG149" s="22" t="str">
        <f aca="false">IF(I149&lt;&gt;".",VLOOKUP(N149,$CB:$CC,2,0),"")</f>
        <v/>
      </c>
      <c r="AH149" s="22" t="str">
        <f aca="false">IF(AD149&lt;&gt;"",IF(OR(AD149="A",AD149="I"),"SZA",VLOOKUP(Z149,$BT$3:$BU$16,2,0)),"")</f>
        <v>SZA</v>
      </c>
      <c r="AI149" s="22" t="str">
        <f aca="false">IF(AE149&lt;&gt;"",IF(OR(AE149="A",AE149="I"),"SZA",VLOOKUP(AA149,$BT$3:$BU$16,2,0)),"")</f>
        <v>SZA</v>
      </c>
      <c r="AJ149" s="22" t="str">
        <f aca="false">IF(AF149&lt;&gt;"",IF(OR(AF149="A",AF149="I"),"SZA",VLOOKUP(AB149,$BT$3:$BU$16,2,0)),"")</f>
        <v/>
      </c>
      <c r="AK149" s="22" t="str">
        <f aca="false">IF(AG149&lt;&gt;"",IF(OR(AG149="A",AG149="I"),"SZA",VLOOKUP(AC149,$BT$3:$BU$16,2,0)),"")</f>
        <v/>
      </c>
      <c r="AL149" s="22" t="str">
        <f aca="false">IF(AD149&lt;&gt;"","I","")</f>
        <v>I</v>
      </c>
      <c r="AM149" s="22" t="str">
        <f aca="false">SUBSTITUTE(IF(AE149&lt;&gt;"",AL149&amp;"+"&amp;AH149,""),"+SZ","")</f>
        <v>IA</v>
      </c>
      <c r="AN149" s="22" t="str">
        <f aca="false">SUBSTITUTE(IF(AF149&lt;&gt;"",AM149&amp;"+"&amp;AI149,""),"+SZ","")</f>
        <v/>
      </c>
      <c r="AO149" s="22" t="str">
        <f aca="false">SUBSTITUTE(IF(AG149&lt;&gt;"",AN149&amp;"+"&amp;AJ149,""),"+SZ","")</f>
        <v/>
      </c>
      <c r="AP149" s="22" t="str">
        <f aca="false">SUBSTITUTE("I"&amp;IF(AH149&lt;&gt;"","+"&amp;AH149,"")&amp;IF(AI149&lt;&gt;"","+"&amp;AI149,"")&amp;IF(AJ149&lt;&gt;"","+"&amp;AJ149,"")&amp;IF(AK149&lt;&gt;"","+"&amp;AK149,""),"+SZ","")</f>
        <v>IAA</v>
      </c>
      <c r="AQ149" s="22" t="str">
        <f aca="false">IF(Z149&lt;&gt;"","AOFF_"&amp;AL149&amp;REPT(" ",AQ$1-LEN(AL149)),"")</f>
        <v>AOFF_I</v>
      </c>
      <c r="AR149" s="22" t="str">
        <f aca="false">IF(AA149&lt;&gt;"","AOFF_"&amp;AM149&amp;REPT(" ",AR$1-LEN(AM149)),"")</f>
        <v>AOFF_IA</v>
      </c>
      <c r="AS149" s="22" t="str">
        <f aca="false">IF(AB149&lt;&gt;"","AOFF_"&amp;AN149&amp;REPT(" ",AS$1-LEN(AN149)),"")</f>
        <v/>
      </c>
      <c r="AT149" s="22" t="str">
        <f aca="false">IF(AC149&lt;&gt;"","AOFF_"&amp;AO149&amp;REPT(" ",AT$1-LEN(AO149)),"")</f>
        <v/>
      </c>
      <c r="AU149" s="22" t="str">
        <f aca="false">"ISIZ_"&amp;AP149&amp;REPT(" ",$AU$1-LEN(AP149))</f>
        <v>ISIZ_IAA  </v>
      </c>
      <c r="AV149" s="26" t="n">
        <f aca="false">IF(Z149&lt;&gt;"",6,"")</f>
        <v>6</v>
      </c>
      <c r="AW149" s="26" t="n">
        <f aca="false">IF(AA149&lt;&gt;"",AV149+VLOOKUP(AH149,$BU$2:$BV$17,2,0),"")</f>
        <v>10</v>
      </c>
      <c r="AX149" s="26" t="str">
        <f aca="false">IF(AB149&lt;&gt;"",AW149+VLOOKUP(AI149,$BU$2:$BV$17,2,0),"")</f>
        <v/>
      </c>
      <c r="AY149" s="26" t="str">
        <f aca="false">IF(AC149&lt;&gt;"",AX149+VLOOKUP(AJ149,$BU$2:$BV$17,2,0),"")</f>
        <v/>
      </c>
      <c r="AZ149" s="26" t="n">
        <f aca="false">6+IF(Z149&lt;&gt;"",VLOOKUP(AH149,$BU$2:$BV$17,2,0),0)+IF(AA149&lt;&gt;"",VLOOKUP(AI149,$BU$2:$BV$17,2,0),0)+IF(AB149&lt;&gt;"",VLOOKUP(AJ149,$BU$2:$BV$17,2,0),0)+IF(AC149&lt;&gt;"",VLOOKUP(AK149,$BU$2:$BV$17,2,0),0)</f>
        <v>14</v>
      </c>
      <c r="BA149" s="26" t="n">
        <f aca="false">IF(Z149&lt;&gt;"",10,"")</f>
        <v>10</v>
      </c>
      <c r="BB149" s="26" t="n">
        <f aca="false">IF(AA149&lt;&gt;"",BA149+VLOOKUP(AH149,$BU$2:$BW$17,3,0),"")</f>
        <v>18</v>
      </c>
      <c r="BC149" s="26" t="str">
        <f aca="false">IF(AB149&lt;&gt;"",BB149+VLOOKUP(AI149,$BU$2:$BW$17,3,0),"")</f>
        <v/>
      </c>
      <c r="BD149" s="26" t="str">
        <f aca="false">IF(AC149&lt;&gt;"",BC149+VLOOKUP(AJ149,$BU$2:$BW$17,3,0),"")</f>
        <v/>
      </c>
      <c r="BE149" s="26" t="n">
        <f aca="false">10+IF(Z149&lt;&gt;"",VLOOKUP(AH149,$BU$2:$BW$17,3,0),0)+IF(AA149&lt;&gt;"",VLOOKUP(AI149,$BU$2:$BW$17,3,0),0)+IF(AB149&lt;&gt;"",VLOOKUP(AJ149,$BU$2:$BW$17,3,0),0)+IF(AC149&lt;&gt;"",VLOOKUP(AK149,$BU$2:$BW$17,3,0),0)</f>
        <v>26</v>
      </c>
      <c r="BF149" s="36" t="str">
        <f aca="false">IF(AV149&lt;&gt;"","#define "&amp;AQ149&amp;" "&amp;AV149&amp;"&lt;end&gt; ","")&amp;IF(AW149&lt;&gt;"","#define "&amp;AR149&amp;" "&amp;AW149&amp;"&lt;end&gt; ","")&amp;IF(AX149&lt;&gt;"","#define "&amp;AS149&amp;" "&amp;AX149&amp;"&lt;end&gt; ","")&amp;IF(AY149&lt;&gt;"","#define "&amp;AT149&amp;" "&amp;AY149&amp;"&lt;end&gt; ","")&amp;"#define "&amp;AU149&amp;" "&amp;AZ149&amp;"&lt;end&gt;"</f>
        <v>#define AOFF_I 6&lt;end&gt; #define AOFF_IA 10&lt;end&gt; #define ISIZ_IAA   14&lt;end&gt;</v>
      </c>
      <c r="BG149" s="36" t="str">
        <f aca="false">IF(BA149&lt;&gt;"","#define "&amp;AQ149&amp;" "&amp;BA149&amp;"&lt;end&gt; ","")&amp;IF(BB149&lt;&gt;"","#define "&amp;AR149&amp;" "&amp;BB149&amp;"&lt;end&gt; ","")&amp;IF(BC149&lt;&gt;"","#define "&amp;AS149&amp;" "&amp;BC149&amp;"&lt;end&gt; ","")&amp;IF(BD149&lt;&gt;"","#define "&amp;AT149&amp;" "&amp;BD149&amp;"&lt;end&gt; ","")&amp;"#define "&amp;AU149&amp;" "&amp;BE149&amp;"&lt;end&gt;"</f>
        <v>#define AOFF_I 10&lt;end&gt; #define AOFF_IA 18&lt;end&gt; #define ISIZ_IAA   26&lt;end&gt;</v>
      </c>
      <c r="BH149" s="22" t="str">
        <f aca="false">"INSTDECODE_"&amp;D149&amp;IF(D149&lt;&gt;0,"_"&amp;CONCATENATE(Z149,AA149,AB149,AC149)&amp;"_"&amp;CONCATENATE(AD149,AE149,AF149,AG149),"")</f>
        <v>INSTDECODE_2_CC_AA</v>
      </c>
      <c r="BI149" s="22" t="n">
        <f aca="false">LEN(BH149)</f>
        <v>18</v>
      </c>
      <c r="BJ149" s="22" t="str">
        <f aca="false">IF(Z149&lt;&gt;"","DECODE_"&amp;VLOOKUP(AD149,$CC:$CD,2,0)&amp;"("&amp;BJ$2&amp;","&amp;IF(K149="MR","REF",VLOOKUP(F149,$BR:$BS,2,0))&amp;",Cpu"&amp;PROPER(IF(K149="MR","REF",VLOOKUP(F149,$BR:$BS,2,0)))&amp;","&amp;AQ149&amp;"); ", "")</f>
        <v>DECODE_ADR(1,CHR,CpuChr,AOFF_I); </v>
      </c>
      <c r="BK149" s="22" t="str">
        <f aca="false">IF(AA149&lt;&gt;"","DECODE_"&amp;VLOOKUP(AE149,$CC:$CD,2,0)&amp;"("&amp;BK$2&amp;","&amp;IF(L149="MR","REF",VLOOKUP(G149,$BR:$BS,2,0))&amp;",Cpu"&amp;PROPER(IF(L149="MR","REF",VLOOKUP(G149,$BR:$BS,2,0)))&amp;","&amp;AR149&amp;"); ", "")</f>
        <v>DECODE_ADR(2,CHR,CpuChr,AOFF_IA); </v>
      </c>
      <c r="BL149" s="22" t="str">
        <f aca="false">IF(AB149&lt;&gt;"","DECODE_"&amp;VLOOKUP(AF149,$CC:$CD,2,0)&amp;"("&amp;BL$2&amp;","&amp;IF(M149="MR","REF",VLOOKUP(H149,$BR:$BS,2,0))&amp;",Cpu"&amp;PROPER(IF(M149="MR","REF",VLOOKUP(H149,$BR:$BS,2,0)))&amp;","&amp;AS149&amp;"); ", "")</f>
        <v/>
      </c>
      <c r="BM149" s="22" t="str">
        <f aca="false">IF(AC149&lt;&gt;"","DECODE_"&amp;VLOOKUP(AG149,$CC:$CD,2,0)&amp;"("&amp;BM$2&amp;","&amp;IF(N149="MR","REF",VLOOKUP(I149,$BR:$BS,2,0))&amp;",Cpu"&amp;PROPER(IF(N149="MR","REF",VLOOKUP(I149,$BR:$BS,2,0)))&amp;","&amp;AT149&amp;"); ", "")</f>
        <v/>
      </c>
      <c r="BN149" s="22" t="str">
        <f aca="false">IF(ISERROR(VLOOKUP(BO149,BO$2:BO148,1,0))=0,"X","")</f>
        <v>X</v>
      </c>
      <c r="BO149" s="22" t="str">
        <f aca="false">SUBSTITUTE("#define "&amp;BH149&amp;REPT(" ",28-LEN(BH149))&amp;BJ149&amp;BK149&amp;BL149&amp;BM149,"%","D")</f>
        <v>#define INSTDECODE_2_CC_AA          DECODE_ADR(1,CHR,CpuChr,AOFF_I); DECODE_ADR(2,CHR,CpuChr,AOFF_IA); </v>
      </c>
      <c r="BP149" s="22" t="str">
        <f aca="false">"#define "&amp;SUBSTITUTE(BH149,"INSTDECODE_",IF(P149="X","JMP_","")&amp;IF(Q149="X","CONST_","")&amp;"INSTEND_")&amp;IF(Q149="X",REPT(" ",20-LEN(BH149)),IF(P149="X",REPT(" ",22-LEN(BH149)),REPT(" ",26-LEN(BH149))))&amp;" "&amp;IF(P149="X","","IP+="&amp;TRIM(AU149)&amp;"; "&amp;REPT(" ",10-LEN(TRIM(AU149))))&amp;IF(Q149="X","CONST_INST_DISPATCH;","PROG_INST_DISPATCH;")</f>
        <v>#define INSTEND_2_CC_AA         IP+=ISIZ_IAA;   PROG_INST_DISPATCH;</v>
      </c>
      <c r="BQ149" s="22" t="str">
        <f aca="false">""</f>
        <v/>
      </c>
    </row>
    <row r="150" customFormat="false" ht="15.95" hidden="false" customHeight="true" outlineLevel="0" collapsed="false">
      <c r="A150" s="22" t="s">
        <v>626</v>
      </c>
      <c r="B150" s="22" t="s">
        <v>354</v>
      </c>
      <c r="C150" s="26" t="s">
        <v>29</v>
      </c>
      <c r="D150" s="27" t="n">
        <f aca="false">4-COUNTIF(F150:I150,".")</f>
        <v>2</v>
      </c>
      <c r="E150" s="27" t="str">
        <f aca="false">IF(ISERROR(SEARCH("Z",F150&amp;G150&amp;H150&amp;I150))=0,"X","-")</f>
        <v>-</v>
      </c>
      <c r="F150" s="26" t="s">
        <v>463</v>
      </c>
      <c r="G150" s="26" t="s">
        <v>463</v>
      </c>
      <c r="H150" s="26" t="s">
        <v>28</v>
      </c>
      <c r="I150" s="26" t="s">
        <v>28</v>
      </c>
      <c r="J150" s="27" t="str">
        <f aca="false">IF(OR(ISERROR(SEARCH(MID($J$2,1,1),F150&amp;G150&amp;H150&amp;I150))=0,ISERROR(SEARCH(MID($J$2,2,1),F150&amp;G150&amp;H150&amp;I150))=0),"X","-")</f>
        <v>-</v>
      </c>
      <c r="K150" s="26" t="s">
        <v>453</v>
      </c>
      <c r="L150" s="26" t="s">
        <v>453</v>
      </c>
      <c r="M150" s="26" t="s">
        <v>28</v>
      </c>
      <c r="N150" s="26" t="s">
        <v>28</v>
      </c>
      <c r="O150" s="28" t="str">
        <f aca="false">IF(OR(K150=$O$2,L150=$O$2,M150=$O$2,N150=$O$2),"X","-")</f>
        <v>-</v>
      </c>
      <c r="R150" s="22" t="s">
        <v>659</v>
      </c>
      <c r="S150" s="22" t="s">
        <v>628</v>
      </c>
      <c r="T150" s="22" t="s">
        <v>629</v>
      </c>
      <c r="W150" s="30" t="str">
        <f aca="false">SUBSTITUTE(SUBSTITUTE(IF(AND(F150="%",K150&lt;&gt;"AD",K150&lt;&gt;"MR"),"Error1","Ok")&amp;" "&amp;IF(AND(G150="%",L150&lt;&gt;"AD",L150&lt;&gt;"MR"),"Error2","Ok")&amp;" "&amp;IF(AND(H150="%",M150&lt;&gt;"AD",M150&lt;&gt;"MR"),"Error3","Ok")&amp;" "&amp;IF(AND(I150="%",N150&lt;&gt;"AD",N150&lt;&gt;"MR"),"Error4","Ok"),"Ok Ok Ok Ok","Passed"),"Ok","")</f>
        <v>Passed</v>
      </c>
      <c r="X150" s="28" t="str">
        <f aca="false">IF(W150&lt;&gt;"Passed","--- Error ---",SUBSTITUTE(SUBSTITUTE(SUBSTITUTE(SUBSTITUTE(SUBSTITUTE(SUBSTITUTE(SUBSTITUTE(SUBSTITUTE(SUBSTITUTE(SUBSTITUTE(SUBSTITUTE(SUBSTITUTE(SUBSTITUTE(SUBSTITUTE(SUBSTITUTE(SUBSTITUTE(SUBSTITUTE(SUBSTITUTE($X$1, "&lt;mnemonic&gt;",""""&amp;B150&amp;""""&amp;REPT(" ",5-LEN(B150))), "&lt;argnr&gt;",D150), "&lt;type1&gt;",VLOOKUP(F150,BR:BZ,9,0)), "&lt;type2&gt;",VLOOKUP(G150,BR:BZ,9,0)), "&lt;type3&gt;",VLOOKUP(H150,BR:BZ,9,0)), "&lt;type4&gt;",VLOOKUP(I150,BR:BZ,9,0)), "&lt;mode1&gt;",VLOOKUP(K150, CB:CG,6,0)),"&lt;mode2&gt;",VLOOKUP(L150,CB:CG,6,0)),"&lt;mode3&gt;",VLOOKUP(M150,CB:CG,6,0)),"&lt;mode4&gt;",VLOOKUP(N150,CB:CG,6,0)), "."," "), "&lt;desc&gt;",R150), "&lt;size&gt;",AU150), "&lt;comma&gt;",IF(B151=""," ",",")),"&lt;off1&gt;",IF(AQ150&lt;&gt;"",AQ150,"0"&amp;REPT(" ",5+AQ$1-1))),"&lt;off2&gt;",IF(AR150&lt;&gt;"",AR150,"0"&amp;REPT(" ",5+AR$1-1))),"&lt;off3&gt;",IF(AS150&lt;&gt;"",AS150,"0"&amp;REPT(" ",5+AS$1-1))),"&lt;off4&gt;",IF(AT150&lt;&gt;"",AT150,"0"&amp;REPT(" ",5+AT$1-1))))</f>
        <v>{ "MVDIw",2, ISIZ_IAA  , {CpuDataType::Short    ,CpuDataType::Short    ,(CpuDataType)0        ,(CpuDataType)0        }, {_AmdAddr,_AmdAddr,_AmdNull,_AmdNull}, {AOFF_I,AOFF_IA,0       ,0        } }, //Move and division (Short)</v>
      </c>
      <c r="Y150" s="31" t="s">
        <v>28</v>
      </c>
      <c r="Z150" s="22" t="str">
        <f aca="false">IF(F150&lt;&gt;".",IF(K150="MR","R",VLOOKUP(F150,$BR:$BT,3,0)),"")</f>
        <v>W</v>
      </c>
      <c r="AA150" s="22" t="str">
        <f aca="false">IF(G150&lt;&gt;".",IF(L150="MR","R",VLOOKUP(G150,$BR:$BT,3,0)),"")</f>
        <v>W</v>
      </c>
      <c r="AB150" s="22" t="str">
        <f aca="false">IF(H150&lt;&gt;".",IF(M150="MR","R",VLOOKUP(H150,$BR:$BT,3,0)),"")</f>
        <v/>
      </c>
      <c r="AC150" s="22" t="str">
        <f aca="false">IF(I150&lt;&gt;".",IF(N150="MR","R",VLOOKUP(I150,$BR:$BT,3,0)),"")</f>
        <v/>
      </c>
      <c r="AD150" s="22" t="str">
        <f aca="false">IF(F150&lt;&gt;".",VLOOKUP(K150,$CB:$CC,2,0),"")</f>
        <v>A</v>
      </c>
      <c r="AE150" s="22" t="str">
        <f aca="false">IF(G150&lt;&gt;".",VLOOKUP(L150,$CB:$CC,2,0),"")</f>
        <v>A</v>
      </c>
      <c r="AF150" s="22" t="str">
        <f aca="false">IF(H150&lt;&gt;".",VLOOKUP(M150,$CB:$CC,2,0),"")</f>
        <v/>
      </c>
      <c r="AG150" s="22" t="str">
        <f aca="false">IF(I150&lt;&gt;".",VLOOKUP(N150,$CB:$CC,2,0),"")</f>
        <v/>
      </c>
      <c r="AH150" s="22" t="str">
        <f aca="false">IF(AD150&lt;&gt;"",IF(OR(AD150="A",AD150="I"),"SZA",VLOOKUP(Z150,$BT$3:$BU$16,2,0)),"")</f>
        <v>SZA</v>
      </c>
      <c r="AI150" s="22" t="str">
        <f aca="false">IF(AE150&lt;&gt;"",IF(OR(AE150="A",AE150="I"),"SZA",VLOOKUP(AA150,$BT$3:$BU$16,2,0)),"")</f>
        <v>SZA</v>
      </c>
      <c r="AJ150" s="22" t="str">
        <f aca="false">IF(AF150&lt;&gt;"",IF(OR(AF150="A",AF150="I"),"SZA",VLOOKUP(AB150,$BT$3:$BU$16,2,0)),"")</f>
        <v/>
      </c>
      <c r="AK150" s="22" t="str">
        <f aca="false">IF(AG150&lt;&gt;"",IF(OR(AG150="A",AG150="I"),"SZA",VLOOKUP(AC150,$BT$3:$BU$16,2,0)),"")</f>
        <v/>
      </c>
      <c r="AL150" s="22" t="str">
        <f aca="false">IF(AD150&lt;&gt;"","I","")</f>
        <v>I</v>
      </c>
      <c r="AM150" s="22" t="str">
        <f aca="false">SUBSTITUTE(IF(AE150&lt;&gt;"",AL150&amp;"+"&amp;AH150,""),"+SZ","")</f>
        <v>IA</v>
      </c>
      <c r="AN150" s="22" t="str">
        <f aca="false">SUBSTITUTE(IF(AF150&lt;&gt;"",AM150&amp;"+"&amp;AI150,""),"+SZ","")</f>
        <v/>
      </c>
      <c r="AO150" s="22" t="str">
        <f aca="false">SUBSTITUTE(IF(AG150&lt;&gt;"",AN150&amp;"+"&amp;AJ150,""),"+SZ","")</f>
        <v/>
      </c>
      <c r="AP150" s="22" t="str">
        <f aca="false">SUBSTITUTE("I"&amp;IF(AH150&lt;&gt;"","+"&amp;AH150,"")&amp;IF(AI150&lt;&gt;"","+"&amp;AI150,"")&amp;IF(AJ150&lt;&gt;"","+"&amp;AJ150,"")&amp;IF(AK150&lt;&gt;"","+"&amp;AK150,""),"+SZ","")</f>
        <v>IAA</v>
      </c>
      <c r="AQ150" s="22" t="str">
        <f aca="false">IF(Z150&lt;&gt;"","AOFF_"&amp;AL150&amp;REPT(" ",AQ$1-LEN(AL150)),"")</f>
        <v>AOFF_I</v>
      </c>
      <c r="AR150" s="22" t="str">
        <f aca="false">IF(AA150&lt;&gt;"","AOFF_"&amp;AM150&amp;REPT(" ",AR$1-LEN(AM150)),"")</f>
        <v>AOFF_IA</v>
      </c>
      <c r="AS150" s="22" t="str">
        <f aca="false">IF(AB150&lt;&gt;"","AOFF_"&amp;AN150&amp;REPT(" ",AS$1-LEN(AN150)),"")</f>
        <v/>
      </c>
      <c r="AT150" s="22" t="str">
        <f aca="false">IF(AC150&lt;&gt;"","AOFF_"&amp;AO150&amp;REPT(" ",AT$1-LEN(AO150)),"")</f>
        <v/>
      </c>
      <c r="AU150" s="22" t="str">
        <f aca="false">"ISIZ_"&amp;AP150&amp;REPT(" ",$AU$1-LEN(AP150))</f>
        <v>ISIZ_IAA  </v>
      </c>
      <c r="AV150" s="26" t="n">
        <f aca="false">IF(Z150&lt;&gt;"",6,"")</f>
        <v>6</v>
      </c>
      <c r="AW150" s="26" t="n">
        <f aca="false">IF(AA150&lt;&gt;"",AV150+VLOOKUP(AH150,$BU$2:$BV$17,2,0),"")</f>
        <v>10</v>
      </c>
      <c r="AX150" s="26" t="str">
        <f aca="false">IF(AB150&lt;&gt;"",AW150+VLOOKUP(AI150,$BU$2:$BV$17,2,0),"")</f>
        <v/>
      </c>
      <c r="AY150" s="26" t="str">
        <f aca="false">IF(AC150&lt;&gt;"",AX150+VLOOKUP(AJ150,$BU$2:$BV$17,2,0),"")</f>
        <v/>
      </c>
      <c r="AZ150" s="26" t="n">
        <f aca="false">6+IF(Z150&lt;&gt;"",VLOOKUP(AH150,$BU$2:$BV$17,2,0),0)+IF(AA150&lt;&gt;"",VLOOKUP(AI150,$BU$2:$BV$17,2,0),0)+IF(AB150&lt;&gt;"",VLOOKUP(AJ150,$BU$2:$BV$17,2,0),0)+IF(AC150&lt;&gt;"",VLOOKUP(AK150,$BU$2:$BV$17,2,0),0)</f>
        <v>14</v>
      </c>
      <c r="BA150" s="26" t="n">
        <f aca="false">IF(Z150&lt;&gt;"",10,"")</f>
        <v>10</v>
      </c>
      <c r="BB150" s="26" t="n">
        <f aca="false">IF(AA150&lt;&gt;"",BA150+VLOOKUP(AH150,$BU$2:$BW$17,3,0),"")</f>
        <v>18</v>
      </c>
      <c r="BC150" s="26" t="str">
        <f aca="false">IF(AB150&lt;&gt;"",BB150+VLOOKUP(AI150,$BU$2:$BW$17,3,0),"")</f>
        <v/>
      </c>
      <c r="BD150" s="26" t="str">
        <f aca="false">IF(AC150&lt;&gt;"",BC150+VLOOKUP(AJ150,$BU$2:$BW$17,3,0),"")</f>
        <v/>
      </c>
      <c r="BE150" s="26" t="n">
        <f aca="false">10+IF(Z150&lt;&gt;"",VLOOKUP(AH150,$BU$2:$BW$17,3,0),0)+IF(AA150&lt;&gt;"",VLOOKUP(AI150,$BU$2:$BW$17,3,0),0)+IF(AB150&lt;&gt;"",VLOOKUP(AJ150,$BU$2:$BW$17,3,0),0)+IF(AC150&lt;&gt;"",VLOOKUP(AK150,$BU$2:$BW$17,3,0),0)</f>
        <v>26</v>
      </c>
      <c r="BF150" s="36" t="str">
        <f aca="false">IF(AV150&lt;&gt;"","#define "&amp;AQ150&amp;" "&amp;AV150&amp;"&lt;end&gt; ","")&amp;IF(AW150&lt;&gt;"","#define "&amp;AR150&amp;" "&amp;AW150&amp;"&lt;end&gt; ","")&amp;IF(AX150&lt;&gt;"","#define "&amp;AS150&amp;" "&amp;AX150&amp;"&lt;end&gt; ","")&amp;IF(AY150&lt;&gt;"","#define "&amp;AT150&amp;" "&amp;AY150&amp;"&lt;end&gt; ","")&amp;"#define "&amp;AU150&amp;" "&amp;AZ150&amp;"&lt;end&gt;"</f>
        <v>#define AOFF_I 6&lt;end&gt; #define AOFF_IA 10&lt;end&gt; #define ISIZ_IAA   14&lt;end&gt;</v>
      </c>
      <c r="BG150" s="36" t="str">
        <f aca="false">IF(BA150&lt;&gt;"","#define "&amp;AQ150&amp;" "&amp;BA150&amp;"&lt;end&gt; ","")&amp;IF(BB150&lt;&gt;"","#define "&amp;AR150&amp;" "&amp;BB150&amp;"&lt;end&gt; ","")&amp;IF(BC150&lt;&gt;"","#define "&amp;AS150&amp;" "&amp;BC150&amp;"&lt;end&gt; ","")&amp;IF(BD150&lt;&gt;"","#define "&amp;AT150&amp;" "&amp;BD150&amp;"&lt;end&gt; ","")&amp;"#define "&amp;AU150&amp;" "&amp;BE150&amp;"&lt;end&gt;"</f>
        <v>#define AOFF_I 10&lt;end&gt; #define AOFF_IA 18&lt;end&gt; #define ISIZ_IAA   26&lt;end&gt;</v>
      </c>
      <c r="BH150" s="22" t="str">
        <f aca="false">"INSTDECODE_"&amp;D150&amp;IF(D150&lt;&gt;0,"_"&amp;CONCATENATE(Z150,AA150,AB150,AC150)&amp;"_"&amp;CONCATENATE(AD150,AE150,AF150,AG150),"")</f>
        <v>INSTDECODE_2_WW_AA</v>
      </c>
      <c r="BI150" s="22" t="n">
        <f aca="false">LEN(BH150)</f>
        <v>18</v>
      </c>
      <c r="BJ150" s="22" t="str">
        <f aca="false">IF(Z150&lt;&gt;"","DECODE_"&amp;VLOOKUP(AD150,$CC:$CD,2,0)&amp;"("&amp;BJ$2&amp;","&amp;IF(K150="MR","REF",VLOOKUP(F150,$BR:$BS,2,0))&amp;",Cpu"&amp;PROPER(IF(K150="MR","REF",VLOOKUP(F150,$BR:$BS,2,0)))&amp;","&amp;AQ150&amp;"); ", "")</f>
        <v>DECODE_ADR(1,SHR,CpuShr,AOFF_I); </v>
      </c>
      <c r="BK150" s="22" t="str">
        <f aca="false">IF(AA150&lt;&gt;"","DECODE_"&amp;VLOOKUP(AE150,$CC:$CD,2,0)&amp;"("&amp;BK$2&amp;","&amp;IF(L150="MR","REF",VLOOKUP(G150,$BR:$BS,2,0))&amp;",Cpu"&amp;PROPER(IF(L150="MR","REF",VLOOKUP(G150,$BR:$BS,2,0)))&amp;","&amp;AR150&amp;"); ", "")</f>
        <v>DECODE_ADR(2,SHR,CpuShr,AOFF_IA); </v>
      </c>
      <c r="BL150" s="22" t="str">
        <f aca="false">IF(AB150&lt;&gt;"","DECODE_"&amp;VLOOKUP(AF150,$CC:$CD,2,0)&amp;"("&amp;BL$2&amp;","&amp;IF(M150="MR","REF",VLOOKUP(H150,$BR:$BS,2,0))&amp;",Cpu"&amp;PROPER(IF(M150="MR","REF",VLOOKUP(H150,$BR:$BS,2,0)))&amp;","&amp;AS150&amp;"); ", "")</f>
        <v/>
      </c>
      <c r="BM150" s="22" t="str">
        <f aca="false">IF(AC150&lt;&gt;"","DECODE_"&amp;VLOOKUP(AG150,$CC:$CD,2,0)&amp;"("&amp;BM$2&amp;","&amp;IF(N150="MR","REF",VLOOKUP(I150,$BR:$BS,2,0))&amp;",Cpu"&amp;PROPER(IF(N150="MR","REF",VLOOKUP(I150,$BR:$BS,2,0)))&amp;","&amp;AT150&amp;"); ", "")</f>
        <v/>
      </c>
      <c r="BN150" s="22" t="str">
        <f aca="false">IF(ISERROR(VLOOKUP(BO150,BO$2:BO149,1,0))=0,"X","")</f>
        <v>X</v>
      </c>
      <c r="BO150" s="22" t="str">
        <f aca="false">SUBSTITUTE("#define "&amp;BH150&amp;REPT(" ",28-LEN(BH150))&amp;BJ150&amp;BK150&amp;BL150&amp;BM150,"%","D")</f>
        <v>#define INSTDECODE_2_WW_AA          DECODE_ADR(1,SHR,CpuShr,AOFF_I); DECODE_ADR(2,SHR,CpuShr,AOFF_IA); </v>
      </c>
      <c r="BP150" s="22" t="str">
        <f aca="false">"#define "&amp;SUBSTITUTE(BH150,"INSTDECODE_",IF(P150="X","JMP_","")&amp;IF(Q150="X","CONST_","")&amp;"INSTEND_")&amp;IF(Q150="X",REPT(" ",20-LEN(BH150)),IF(P150="X",REPT(" ",22-LEN(BH150)),REPT(" ",26-LEN(BH150))))&amp;" "&amp;IF(P150="X","","IP+="&amp;TRIM(AU150)&amp;"; "&amp;REPT(" ",10-LEN(TRIM(AU150))))&amp;IF(Q150="X","CONST_INST_DISPATCH;","PROG_INST_DISPATCH;")</f>
        <v>#define INSTEND_2_WW_AA         IP+=ISIZ_IAA;   PROG_INST_DISPATCH;</v>
      </c>
      <c r="BQ150" s="22" t="str">
        <f aca="false">""</f>
        <v/>
      </c>
    </row>
    <row r="151" customFormat="false" ht="15.95" hidden="false" customHeight="true" outlineLevel="0" collapsed="false">
      <c r="A151" s="22" t="s">
        <v>626</v>
      </c>
      <c r="B151" s="22" t="s">
        <v>355</v>
      </c>
      <c r="C151" s="26" t="s">
        <v>29</v>
      </c>
      <c r="D151" s="27" t="n">
        <f aca="false">4-COUNTIF(F151:I151,".")</f>
        <v>2</v>
      </c>
      <c r="E151" s="27" t="str">
        <f aca="false">IF(ISERROR(SEARCH("Z",F151&amp;G151&amp;H151&amp;I151))=0,"X","-")</f>
        <v>-</v>
      </c>
      <c r="F151" s="26" t="s">
        <v>470</v>
      </c>
      <c r="G151" s="26" t="s">
        <v>470</v>
      </c>
      <c r="H151" s="26" t="s">
        <v>28</v>
      </c>
      <c r="I151" s="26" t="s">
        <v>28</v>
      </c>
      <c r="J151" s="27" t="str">
        <f aca="false">IF(OR(ISERROR(SEARCH(MID($J$2,1,1),F151&amp;G151&amp;H151&amp;I151))=0,ISERROR(SEARCH(MID($J$2,2,1),F151&amp;G151&amp;H151&amp;I151))=0),"X","-")</f>
        <v>-</v>
      </c>
      <c r="K151" s="26" t="s">
        <v>453</v>
      </c>
      <c r="L151" s="26" t="s">
        <v>453</v>
      </c>
      <c r="M151" s="26" t="s">
        <v>28</v>
      </c>
      <c r="N151" s="26" t="s">
        <v>28</v>
      </c>
      <c r="O151" s="28" t="str">
        <f aca="false">IF(OR(K151=$O$2,L151=$O$2,M151=$O$2,N151=$O$2),"X","-")</f>
        <v>-</v>
      </c>
      <c r="R151" s="22" t="s">
        <v>660</v>
      </c>
      <c r="S151" s="22" t="s">
        <v>628</v>
      </c>
      <c r="T151" s="22" t="s">
        <v>629</v>
      </c>
      <c r="W151" s="30" t="str">
        <f aca="false">SUBSTITUTE(SUBSTITUTE(IF(AND(F151="%",K151&lt;&gt;"AD",K151&lt;&gt;"MR"),"Error1","Ok")&amp;" "&amp;IF(AND(G151="%",L151&lt;&gt;"AD",L151&lt;&gt;"MR"),"Error2","Ok")&amp;" "&amp;IF(AND(H151="%",M151&lt;&gt;"AD",M151&lt;&gt;"MR"),"Error3","Ok")&amp;" "&amp;IF(AND(I151="%",N151&lt;&gt;"AD",N151&lt;&gt;"MR"),"Error4","Ok"),"Ok Ok Ok Ok","Passed"),"Ok","")</f>
        <v>Passed</v>
      </c>
      <c r="X151" s="28" t="str">
        <f aca="false">IF(W151&lt;&gt;"Passed","--- Error ---",SUBSTITUTE(SUBSTITUTE(SUBSTITUTE(SUBSTITUTE(SUBSTITUTE(SUBSTITUTE(SUBSTITUTE(SUBSTITUTE(SUBSTITUTE(SUBSTITUTE(SUBSTITUTE(SUBSTITUTE(SUBSTITUTE(SUBSTITUTE(SUBSTITUTE(SUBSTITUTE(SUBSTITUTE(SUBSTITUTE($X$1, "&lt;mnemonic&gt;",""""&amp;B151&amp;""""&amp;REPT(" ",5-LEN(B151))), "&lt;argnr&gt;",D151), "&lt;type1&gt;",VLOOKUP(F151,BR:BZ,9,0)), "&lt;type2&gt;",VLOOKUP(G151,BR:BZ,9,0)), "&lt;type3&gt;",VLOOKUP(H151,BR:BZ,9,0)), "&lt;type4&gt;",VLOOKUP(I151,BR:BZ,9,0)), "&lt;mode1&gt;",VLOOKUP(K151, CB:CG,6,0)),"&lt;mode2&gt;",VLOOKUP(L151,CB:CG,6,0)),"&lt;mode3&gt;",VLOOKUP(M151,CB:CG,6,0)),"&lt;mode4&gt;",VLOOKUP(N151,CB:CG,6,0)), "."," "), "&lt;desc&gt;",R151), "&lt;size&gt;",AU151), "&lt;comma&gt;",IF(B152=""," ",",")),"&lt;off1&gt;",IF(AQ151&lt;&gt;"",AQ151,"0"&amp;REPT(" ",5+AQ$1-1))),"&lt;off2&gt;",IF(AR151&lt;&gt;"",AR151,"0"&amp;REPT(" ",5+AR$1-1))),"&lt;off3&gt;",IF(AS151&lt;&gt;"",AS151,"0"&amp;REPT(" ",5+AS$1-1))),"&lt;off4&gt;",IF(AT151&lt;&gt;"",AT151,"0"&amp;REPT(" ",5+AT$1-1))))</f>
        <v>{ "MVDIi",2, ISIZ_IAA  , {CpuDataType::Integer  ,CpuDataType::Integer  ,(CpuDataType)0        ,(CpuDataType)0        }, {_AmdAddr,_AmdAddr,_AmdNull,_AmdNull}, {AOFF_I,AOFF_IA,0       ,0        } }, //Move and division (Integer)</v>
      </c>
      <c r="Y151" s="31" t="s">
        <v>28</v>
      </c>
      <c r="Z151" s="22" t="str">
        <f aca="false">IF(F151&lt;&gt;".",IF(K151="MR","R",VLOOKUP(F151,$BR:$BT,3,0)),"")</f>
        <v>I</v>
      </c>
      <c r="AA151" s="22" t="str">
        <f aca="false">IF(G151&lt;&gt;".",IF(L151="MR","R",VLOOKUP(G151,$BR:$BT,3,0)),"")</f>
        <v>I</v>
      </c>
      <c r="AB151" s="22" t="str">
        <f aca="false">IF(H151&lt;&gt;".",IF(M151="MR","R",VLOOKUP(H151,$BR:$BT,3,0)),"")</f>
        <v/>
      </c>
      <c r="AC151" s="22" t="str">
        <f aca="false">IF(I151&lt;&gt;".",IF(N151="MR","R",VLOOKUP(I151,$BR:$BT,3,0)),"")</f>
        <v/>
      </c>
      <c r="AD151" s="22" t="str">
        <f aca="false">IF(F151&lt;&gt;".",VLOOKUP(K151,$CB:$CC,2,0),"")</f>
        <v>A</v>
      </c>
      <c r="AE151" s="22" t="str">
        <f aca="false">IF(G151&lt;&gt;".",VLOOKUP(L151,$CB:$CC,2,0),"")</f>
        <v>A</v>
      </c>
      <c r="AF151" s="22" t="str">
        <f aca="false">IF(H151&lt;&gt;".",VLOOKUP(M151,$CB:$CC,2,0),"")</f>
        <v/>
      </c>
      <c r="AG151" s="22" t="str">
        <f aca="false">IF(I151&lt;&gt;".",VLOOKUP(N151,$CB:$CC,2,0),"")</f>
        <v/>
      </c>
      <c r="AH151" s="22" t="str">
        <f aca="false">IF(AD151&lt;&gt;"",IF(OR(AD151="A",AD151="I"),"SZA",VLOOKUP(Z151,$BT$3:$BU$16,2,0)),"")</f>
        <v>SZA</v>
      </c>
      <c r="AI151" s="22" t="str">
        <f aca="false">IF(AE151&lt;&gt;"",IF(OR(AE151="A",AE151="I"),"SZA",VLOOKUP(AA151,$BT$3:$BU$16,2,0)),"")</f>
        <v>SZA</v>
      </c>
      <c r="AJ151" s="22" t="str">
        <f aca="false">IF(AF151&lt;&gt;"",IF(OR(AF151="A",AF151="I"),"SZA",VLOOKUP(AB151,$BT$3:$BU$16,2,0)),"")</f>
        <v/>
      </c>
      <c r="AK151" s="22" t="str">
        <f aca="false">IF(AG151&lt;&gt;"",IF(OR(AG151="A",AG151="I"),"SZA",VLOOKUP(AC151,$BT$3:$BU$16,2,0)),"")</f>
        <v/>
      </c>
      <c r="AL151" s="22" t="str">
        <f aca="false">IF(AD151&lt;&gt;"","I","")</f>
        <v>I</v>
      </c>
      <c r="AM151" s="22" t="str">
        <f aca="false">SUBSTITUTE(IF(AE151&lt;&gt;"",AL151&amp;"+"&amp;AH151,""),"+SZ","")</f>
        <v>IA</v>
      </c>
      <c r="AN151" s="22" t="str">
        <f aca="false">SUBSTITUTE(IF(AF151&lt;&gt;"",AM151&amp;"+"&amp;AI151,""),"+SZ","")</f>
        <v/>
      </c>
      <c r="AO151" s="22" t="str">
        <f aca="false">SUBSTITUTE(IF(AG151&lt;&gt;"",AN151&amp;"+"&amp;AJ151,""),"+SZ","")</f>
        <v/>
      </c>
      <c r="AP151" s="22" t="str">
        <f aca="false">SUBSTITUTE("I"&amp;IF(AH151&lt;&gt;"","+"&amp;AH151,"")&amp;IF(AI151&lt;&gt;"","+"&amp;AI151,"")&amp;IF(AJ151&lt;&gt;"","+"&amp;AJ151,"")&amp;IF(AK151&lt;&gt;"","+"&amp;AK151,""),"+SZ","")</f>
        <v>IAA</v>
      </c>
      <c r="AQ151" s="22" t="str">
        <f aca="false">IF(Z151&lt;&gt;"","AOFF_"&amp;AL151&amp;REPT(" ",AQ$1-LEN(AL151)),"")</f>
        <v>AOFF_I</v>
      </c>
      <c r="AR151" s="22" t="str">
        <f aca="false">IF(AA151&lt;&gt;"","AOFF_"&amp;AM151&amp;REPT(" ",AR$1-LEN(AM151)),"")</f>
        <v>AOFF_IA</v>
      </c>
      <c r="AS151" s="22" t="str">
        <f aca="false">IF(AB151&lt;&gt;"","AOFF_"&amp;AN151&amp;REPT(" ",AS$1-LEN(AN151)),"")</f>
        <v/>
      </c>
      <c r="AT151" s="22" t="str">
        <f aca="false">IF(AC151&lt;&gt;"","AOFF_"&amp;AO151&amp;REPT(" ",AT$1-LEN(AO151)),"")</f>
        <v/>
      </c>
      <c r="AU151" s="22" t="str">
        <f aca="false">"ISIZ_"&amp;AP151&amp;REPT(" ",$AU$1-LEN(AP151))</f>
        <v>ISIZ_IAA  </v>
      </c>
      <c r="AV151" s="26" t="n">
        <f aca="false">IF(Z151&lt;&gt;"",6,"")</f>
        <v>6</v>
      </c>
      <c r="AW151" s="26" t="n">
        <f aca="false">IF(AA151&lt;&gt;"",AV151+VLOOKUP(AH151,$BU$2:$BV$17,2,0),"")</f>
        <v>10</v>
      </c>
      <c r="AX151" s="26" t="str">
        <f aca="false">IF(AB151&lt;&gt;"",AW151+VLOOKUP(AI151,$BU$2:$BV$17,2,0),"")</f>
        <v/>
      </c>
      <c r="AY151" s="26" t="str">
        <f aca="false">IF(AC151&lt;&gt;"",AX151+VLOOKUP(AJ151,$BU$2:$BV$17,2,0),"")</f>
        <v/>
      </c>
      <c r="AZ151" s="26" t="n">
        <f aca="false">6+IF(Z151&lt;&gt;"",VLOOKUP(AH151,$BU$2:$BV$17,2,0),0)+IF(AA151&lt;&gt;"",VLOOKUP(AI151,$BU$2:$BV$17,2,0),0)+IF(AB151&lt;&gt;"",VLOOKUP(AJ151,$BU$2:$BV$17,2,0),0)+IF(AC151&lt;&gt;"",VLOOKUP(AK151,$BU$2:$BV$17,2,0),0)</f>
        <v>14</v>
      </c>
      <c r="BA151" s="26" t="n">
        <f aca="false">IF(Z151&lt;&gt;"",10,"")</f>
        <v>10</v>
      </c>
      <c r="BB151" s="26" t="n">
        <f aca="false">IF(AA151&lt;&gt;"",BA151+VLOOKUP(AH151,$BU$2:$BW$17,3,0),"")</f>
        <v>18</v>
      </c>
      <c r="BC151" s="26" t="str">
        <f aca="false">IF(AB151&lt;&gt;"",BB151+VLOOKUP(AI151,$BU$2:$BW$17,3,0),"")</f>
        <v/>
      </c>
      <c r="BD151" s="26" t="str">
        <f aca="false">IF(AC151&lt;&gt;"",BC151+VLOOKUP(AJ151,$BU$2:$BW$17,3,0),"")</f>
        <v/>
      </c>
      <c r="BE151" s="26" t="n">
        <f aca="false">10+IF(Z151&lt;&gt;"",VLOOKUP(AH151,$BU$2:$BW$17,3,0),0)+IF(AA151&lt;&gt;"",VLOOKUP(AI151,$BU$2:$BW$17,3,0),0)+IF(AB151&lt;&gt;"",VLOOKUP(AJ151,$BU$2:$BW$17,3,0),0)+IF(AC151&lt;&gt;"",VLOOKUP(AK151,$BU$2:$BW$17,3,0),0)</f>
        <v>26</v>
      </c>
      <c r="BF151" s="36" t="str">
        <f aca="false">IF(AV151&lt;&gt;"","#define "&amp;AQ151&amp;" "&amp;AV151&amp;"&lt;end&gt; ","")&amp;IF(AW151&lt;&gt;"","#define "&amp;AR151&amp;" "&amp;AW151&amp;"&lt;end&gt; ","")&amp;IF(AX151&lt;&gt;"","#define "&amp;AS151&amp;" "&amp;AX151&amp;"&lt;end&gt; ","")&amp;IF(AY151&lt;&gt;"","#define "&amp;AT151&amp;" "&amp;AY151&amp;"&lt;end&gt; ","")&amp;"#define "&amp;AU151&amp;" "&amp;AZ151&amp;"&lt;end&gt;"</f>
        <v>#define AOFF_I 6&lt;end&gt; #define AOFF_IA 10&lt;end&gt; #define ISIZ_IAA   14&lt;end&gt;</v>
      </c>
      <c r="BG151" s="36" t="str">
        <f aca="false">IF(BA151&lt;&gt;"","#define "&amp;AQ151&amp;" "&amp;BA151&amp;"&lt;end&gt; ","")&amp;IF(BB151&lt;&gt;"","#define "&amp;AR151&amp;" "&amp;BB151&amp;"&lt;end&gt; ","")&amp;IF(BC151&lt;&gt;"","#define "&amp;AS151&amp;" "&amp;BC151&amp;"&lt;end&gt; ","")&amp;IF(BD151&lt;&gt;"","#define "&amp;AT151&amp;" "&amp;BD151&amp;"&lt;end&gt; ","")&amp;"#define "&amp;AU151&amp;" "&amp;BE151&amp;"&lt;end&gt;"</f>
        <v>#define AOFF_I 10&lt;end&gt; #define AOFF_IA 18&lt;end&gt; #define ISIZ_IAA   26&lt;end&gt;</v>
      </c>
      <c r="BH151" s="22" t="str">
        <f aca="false">"INSTDECODE_"&amp;D151&amp;IF(D151&lt;&gt;0,"_"&amp;CONCATENATE(Z151,AA151,AB151,AC151)&amp;"_"&amp;CONCATENATE(AD151,AE151,AF151,AG151),"")</f>
        <v>INSTDECODE_2_II_AA</v>
      </c>
      <c r="BI151" s="22" t="n">
        <f aca="false">LEN(BH151)</f>
        <v>18</v>
      </c>
      <c r="BJ151" s="22" t="str">
        <f aca="false">IF(Z151&lt;&gt;"","DECODE_"&amp;VLOOKUP(AD151,$CC:$CD,2,0)&amp;"("&amp;BJ$2&amp;","&amp;IF(K151="MR","REF",VLOOKUP(F151,$BR:$BS,2,0))&amp;",Cpu"&amp;PROPER(IF(K151="MR","REF",VLOOKUP(F151,$BR:$BS,2,0)))&amp;","&amp;AQ151&amp;"); ", "")</f>
        <v>DECODE_ADR(1,INT,CpuInt,AOFF_I); </v>
      </c>
      <c r="BK151" s="22" t="str">
        <f aca="false">IF(AA151&lt;&gt;"","DECODE_"&amp;VLOOKUP(AE151,$CC:$CD,2,0)&amp;"("&amp;BK$2&amp;","&amp;IF(L151="MR","REF",VLOOKUP(G151,$BR:$BS,2,0))&amp;",Cpu"&amp;PROPER(IF(L151="MR","REF",VLOOKUP(G151,$BR:$BS,2,0)))&amp;","&amp;AR151&amp;"); ", "")</f>
        <v>DECODE_ADR(2,INT,CpuInt,AOFF_IA); </v>
      </c>
      <c r="BL151" s="22" t="str">
        <f aca="false">IF(AB151&lt;&gt;"","DECODE_"&amp;VLOOKUP(AF151,$CC:$CD,2,0)&amp;"("&amp;BL$2&amp;","&amp;IF(M151="MR","REF",VLOOKUP(H151,$BR:$BS,2,0))&amp;",Cpu"&amp;PROPER(IF(M151="MR","REF",VLOOKUP(H151,$BR:$BS,2,0)))&amp;","&amp;AS151&amp;"); ", "")</f>
        <v/>
      </c>
      <c r="BM151" s="22" t="str">
        <f aca="false">IF(AC151&lt;&gt;"","DECODE_"&amp;VLOOKUP(AG151,$CC:$CD,2,0)&amp;"("&amp;BM$2&amp;","&amp;IF(N151="MR","REF",VLOOKUP(I151,$BR:$BS,2,0))&amp;",Cpu"&amp;PROPER(IF(N151="MR","REF",VLOOKUP(I151,$BR:$BS,2,0)))&amp;","&amp;AT151&amp;"); ", "")</f>
        <v/>
      </c>
      <c r="BN151" s="22" t="str">
        <f aca="false">IF(ISERROR(VLOOKUP(BO151,BO$2:BO150,1,0))=0,"X","")</f>
        <v>X</v>
      </c>
      <c r="BO151" s="22" t="str">
        <f aca="false">SUBSTITUTE("#define "&amp;BH151&amp;REPT(" ",28-LEN(BH151))&amp;BJ151&amp;BK151&amp;BL151&amp;BM151,"%","D")</f>
        <v>#define INSTDECODE_2_II_AA          DECODE_ADR(1,INT,CpuInt,AOFF_I); DECODE_ADR(2,INT,CpuInt,AOFF_IA); </v>
      </c>
      <c r="BP151" s="22" t="str">
        <f aca="false">"#define "&amp;SUBSTITUTE(BH151,"INSTDECODE_",IF(P151="X","JMP_","")&amp;IF(Q151="X","CONST_","")&amp;"INSTEND_")&amp;IF(Q151="X",REPT(" ",20-LEN(BH151)),IF(P151="X",REPT(" ",22-LEN(BH151)),REPT(" ",26-LEN(BH151))))&amp;" "&amp;IF(P151="X","","IP+="&amp;TRIM(AU151)&amp;"; "&amp;REPT(" ",10-LEN(TRIM(AU151))))&amp;IF(Q151="X","CONST_INST_DISPATCH;","PROG_INST_DISPATCH;")</f>
        <v>#define INSTEND_2_II_AA         IP+=ISIZ_IAA;   PROG_INST_DISPATCH;</v>
      </c>
      <c r="BQ151" s="22" t="str">
        <f aca="false">""</f>
        <v/>
      </c>
    </row>
    <row r="152" customFormat="false" ht="15.95" hidden="false" customHeight="true" outlineLevel="0" collapsed="false">
      <c r="A152" s="22" t="s">
        <v>626</v>
      </c>
      <c r="B152" s="22" t="s">
        <v>356</v>
      </c>
      <c r="C152" s="26" t="s">
        <v>29</v>
      </c>
      <c r="D152" s="27" t="n">
        <f aca="false">4-COUNTIF(F152:I152,".")</f>
        <v>2</v>
      </c>
      <c r="E152" s="27" t="str">
        <f aca="false">IF(ISERROR(SEARCH("Z",F152&amp;G152&amp;H152&amp;I152))=0,"X","-")</f>
        <v>-</v>
      </c>
      <c r="F152" s="26" t="s">
        <v>474</v>
      </c>
      <c r="G152" s="26" t="s">
        <v>474</v>
      </c>
      <c r="H152" s="26" t="s">
        <v>28</v>
      </c>
      <c r="I152" s="26" t="s">
        <v>28</v>
      </c>
      <c r="J152" s="27" t="str">
        <f aca="false">IF(OR(ISERROR(SEARCH(MID($J$2,1,1),F152&amp;G152&amp;H152&amp;I152))=0,ISERROR(SEARCH(MID($J$2,2,1),F152&amp;G152&amp;H152&amp;I152))=0),"X","-")</f>
        <v>-</v>
      </c>
      <c r="K152" s="26" t="s">
        <v>453</v>
      </c>
      <c r="L152" s="26" t="s">
        <v>453</v>
      </c>
      <c r="M152" s="26" t="s">
        <v>28</v>
      </c>
      <c r="N152" s="26" t="s">
        <v>28</v>
      </c>
      <c r="O152" s="28" t="str">
        <f aca="false">IF(OR(K152=$O$2,L152=$O$2,M152=$O$2,N152=$O$2),"X","-")</f>
        <v>-</v>
      </c>
      <c r="R152" s="22" t="s">
        <v>661</v>
      </c>
      <c r="S152" s="22" t="s">
        <v>628</v>
      </c>
      <c r="T152" s="22" t="s">
        <v>629</v>
      </c>
      <c r="W152" s="30" t="str">
        <f aca="false">SUBSTITUTE(SUBSTITUTE(IF(AND(F152="%",K152&lt;&gt;"AD",K152&lt;&gt;"MR"),"Error1","Ok")&amp;" "&amp;IF(AND(G152="%",L152&lt;&gt;"AD",L152&lt;&gt;"MR"),"Error2","Ok")&amp;" "&amp;IF(AND(H152="%",M152&lt;&gt;"AD",M152&lt;&gt;"MR"),"Error3","Ok")&amp;" "&amp;IF(AND(I152="%",N152&lt;&gt;"AD",N152&lt;&gt;"MR"),"Error4","Ok"),"Ok Ok Ok Ok","Passed"),"Ok","")</f>
        <v>Passed</v>
      </c>
      <c r="X152" s="28" t="str">
        <f aca="false">IF(W152&lt;&gt;"Passed","--- Error ---",SUBSTITUTE(SUBSTITUTE(SUBSTITUTE(SUBSTITUTE(SUBSTITUTE(SUBSTITUTE(SUBSTITUTE(SUBSTITUTE(SUBSTITUTE(SUBSTITUTE(SUBSTITUTE(SUBSTITUTE(SUBSTITUTE(SUBSTITUTE(SUBSTITUTE(SUBSTITUTE(SUBSTITUTE(SUBSTITUTE($X$1, "&lt;mnemonic&gt;",""""&amp;B152&amp;""""&amp;REPT(" ",5-LEN(B152))), "&lt;argnr&gt;",D152), "&lt;type1&gt;",VLOOKUP(F152,BR:BZ,9,0)), "&lt;type2&gt;",VLOOKUP(G152,BR:BZ,9,0)), "&lt;type3&gt;",VLOOKUP(H152,BR:BZ,9,0)), "&lt;type4&gt;",VLOOKUP(I152,BR:BZ,9,0)), "&lt;mode1&gt;",VLOOKUP(K152, CB:CG,6,0)),"&lt;mode2&gt;",VLOOKUP(L152,CB:CG,6,0)),"&lt;mode3&gt;",VLOOKUP(M152,CB:CG,6,0)),"&lt;mode4&gt;",VLOOKUP(N152,CB:CG,6,0)), "."," "), "&lt;desc&gt;",R152), "&lt;size&gt;",AU152), "&lt;comma&gt;",IF(B153=""," ",",")),"&lt;off1&gt;",IF(AQ152&lt;&gt;"",AQ152,"0"&amp;REPT(" ",5+AQ$1-1))),"&lt;off2&gt;",IF(AR152&lt;&gt;"",AR152,"0"&amp;REPT(" ",5+AR$1-1))),"&lt;off3&gt;",IF(AS152&lt;&gt;"",AS152,"0"&amp;REPT(" ",5+AS$1-1))),"&lt;off4&gt;",IF(AT152&lt;&gt;"",AT152,"0"&amp;REPT(" ",5+AT$1-1))))</f>
        <v>{ "MVDIl",2, ISIZ_IAA  , {CpuDataType::Long     ,CpuDataType::Long     ,(CpuDataType)0        ,(CpuDataType)0        }, {_AmdAddr,_AmdAddr,_AmdNull,_AmdNull}, {AOFF_I,AOFF_IA,0       ,0        } }, //Move and division (Long)</v>
      </c>
      <c r="Y152" s="31" t="s">
        <v>28</v>
      </c>
      <c r="Z152" s="22" t="str">
        <f aca="false">IF(F152&lt;&gt;".",IF(K152="MR","R",VLOOKUP(F152,$BR:$BT,3,0)),"")</f>
        <v>L</v>
      </c>
      <c r="AA152" s="22" t="str">
        <f aca="false">IF(G152&lt;&gt;".",IF(L152="MR","R",VLOOKUP(G152,$BR:$BT,3,0)),"")</f>
        <v>L</v>
      </c>
      <c r="AB152" s="22" t="str">
        <f aca="false">IF(H152&lt;&gt;".",IF(M152="MR","R",VLOOKUP(H152,$BR:$BT,3,0)),"")</f>
        <v/>
      </c>
      <c r="AC152" s="22" t="str">
        <f aca="false">IF(I152&lt;&gt;".",IF(N152="MR","R",VLOOKUP(I152,$BR:$BT,3,0)),"")</f>
        <v/>
      </c>
      <c r="AD152" s="22" t="str">
        <f aca="false">IF(F152&lt;&gt;".",VLOOKUP(K152,$CB:$CC,2,0),"")</f>
        <v>A</v>
      </c>
      <c r="AE152" s="22" t="str">
        <f aca="false">IF(G152&lt;&gt;".",VLOOKUP(L152,$CB:$CC,2,0),"")</f>
        <v>A</v>
      </c>
      <c r="AF152" s="22" t="str">
        <f aca="false">IF(H152&lt;&gt;".",VLOOKUP(M152,$CB:$CC,2,0),"")</f>
        <v/>
      </c>
      <c r="AG152" s="22" t="str">
        <f aca="false">IF(I152&lt;&gt;".",VLOOKUP(N152,$CB:$CC,2,0),"")</f>
        <v/>
      </c>
      <c r="AH152" s="22" t="str">
        <f aca="false">IF(AD152&lt;&gt;"",IF(OR(AD152="A",AD152="I"),"SZA",VLOOKUP(Z152,$BT$3:$BU$16,2,0)),"")</f>
        <v>SZA</v>
      </c>
      <c r="AI152" s="22" t="str">
        <f aca="false">IF(AE152&lt;&gt;"",IF(OR(AE152="A",AE152="I"),"SZA",VLOOKUP(AA152,$BT$3:$BU$16,2,0)),"")</f>
        <v>SZA</v>
      </c>
      <c r="AJ152" s="22" t="str">
        <f aca="false">IF(AF152&lt;&gt;"",IF(OR(AF152="A",AF152="I"),"SZA",VLOOKUP(AB152,$BT$3:$BU$16,2,0)),"")</f>
        <v/>
      </c>
      <c r="AK152" s="22" t="str">
        <f aca="false">IF(AG152&lt;&gt;"",IF(OR(AG152="A",AG152="I"),"SZA",VLOOKUP(AC152,$BT$3:$BU$16,2,0)),"")</f>
        <v/>
      </c>
      <c r="AL152" s="22" t="str">
        <f aca="false">IF(AD152&lt;&gt;"","I","")</f>
        <v>I</v>
      </c>
      <c r="AM152" s="22" t="str">
        <f aca="false">SUBSTITUTE(IF(AE152&lt;&gt;"",AL152&amp;"+"&amp;AH152,""),"+SZ","")</f>
        <v>IA</v>
      </c>
      <c r="AN152" s="22" t="str">
        <f aca="false">SUBSTITUTE(IF(AF152&lt;&gt;"",AM152&amp;"+"&amp;AI152,""),"+SZ","")</f>
        <v/>
      </c>
      <c r="AO152" s="22" t="str">
        <f aca="false">SUBSTITUTE(IF(AG152&lt;&gt;"",AN152&amp;"+"&amp;AJ152,""),"+SZ","")</f>
        <v/>
      </c>
      <c r="AP152" s="22" t="str">
        <f aca="false">SUBSTITUTE("I"&amp;IF(AH152&lt;&gt;"","+"&amp;AH152,"")&amp;IF(AI152&lt;&gt;"","+"&amp;AI152,"")&amp;IF(AJ152&lt;&gt;"","+"&amp;AJ152,"")&amp;IF(AK152&lt;&gt;"","+"&amp;AK152,""),"+SZ","")</f>
        <v>IAA</v>
      </c>
      <c r="AQ152" s="22" t="str">
        <f aca="false">IF(Z152&lt;&gt;"","AOFF_"&amp;AL152&amp;REPT(" ",AQ$1-LEN(AL152)),"")</f>
        <v>AOFF_I</v>
      </c>
      <c r="AR152" s="22" t="str">
        <f aca="false">IF(AA152&lt;&gt;"","AOFF_"&amp;AM152&amp;REPT(" ",AR$1-LEN(AM152)),"")</f>
        <v>AOFF_IA</v>
      </c>
      <c r="AS152" s="22" t="str">
        <f aca="false">IF(AB152&lt;&gt;"","AOFF_"&amp;AN152&amp;REPT(" ",AS$1-LEN(AN152)),"")</f>
        <v/>
      </c>
      <c r="AT152" s="22" t="str">
        <f aca="false">IF(AC152&lt;&gt;"","AOFF_"&amp;AO152&amp;REPT(" ",AT$1-LEN(AO152)),"")</f>
        <v/>
      </c>
      <c r="AU152" s="22" t="str">
        <f aca="false">"ISIZ_"&amp;AP152&amp;REPT(" ",$AU$1-LEN(AP152))</f>
        <v>ISIZ_IAA  </v>
      </c>
      <c r="AV152" s="26" t="n">
        <f aca="false">IF(Z152&lt;&gt;"",6,"")</f>
        <v>6</v>
      </c>
      <c r="AW152" s="26" t="n">
        <f aca="false">IF(AA152&lt;&gt;"",AV152+VLOOKUP(AH152,$BU$2:$BV$17,2,0),"")</f>
        <v>10</v>
      </c>
      <c r="AX152" s="26" t="str">
        <f aca="false">IF(AB152&lt;&gt;"",AW152+VLOOKUP(AI152,$BU$2:$BV$17,2,0),"")</f>
        <v/>
      </c>
      <c r="AY152" s="26" t="str">
        <f aca="false">IF(AC152&lt;&gt;"",AX152+VLOOKUP(AJ152,$BU$2:$BV$17,2,0),"")</f>
        <v/>
      </c>
      <c r="AZ152" s="26" t="n">
        <f aca="false">6+IF(Z152&lt;&gt;"",VLOOKUP(AH152,$BU$2:$BV$17,2,0),0)+IF(AA152&lt;&gt;"",VLOOKUP(AI152,$BU$2:$BV$17,2,0),0)+IF(AB152&lt;&gt;"",VLOOKUP(AJ152,$BU$2:$BV$17,2,0),0)+IF(AC152&lt;&gt;"",VLOOKUP(AK152,$BU$2:$BV$17,2,0),0)</f>
        <v>14</v>
      </c>
      <c r="BA152" s="26" t="n">
        <f aca="false">IF(Z152&lt;&gt;"",10,"")</f>
        <v>10</v>
      </c>
      <c r="BB152" s="26" t="n">
        <f aca="false">IF(AA152&lt;&gt;"",BA152+VLOOKUP(AH152,$BU$2:$BW$17,3,0),"")</f>
        <v>18</v>
      </c>
      <c r="BC152" s="26" t="str">
        <f aca="false">IF(AB152&lt;&gt;"",BB152+VLOOKUP(AI152,$BU$2:$BW$17,3,0),"")</f>
        <v/>
      </c>
      <c r="BD152" s="26" t="str">
        <f aca="false">IF(AC152&lt;&gt;"",BC152+VLOOKUP(AJ152,$BU$2:$BW$17,3,0),"")</f>
        <v/>
      </c>
      <c r="BE152" s="26" t="n">
        <f aca="false">10+IF(Z152&lt;&gt;"",VLOOKUP(AH152,$BU$2:$BW$17,3,0),0)+IF(AA152&lt;&gt;"",VLOOKUP(AI152,$BU$2:$BW$17,3,0),0)+IF(AB152&lt;&gt;"",VLOOKUP(AJ152,$BU$2:$BW$17,3,0),0)+IF(AC152&lt;&gt;"",VLOOKUP(AK152,$BU$2:$BW$17,3,0),0)</f>
        <v>26</v>
      </c>
      <c r="BF152" s="36" t="str">
        <f aca="false">IF(AV152&lt;&gt;"","#define "&amp;AQ152&amp;" "&amp;AV152&amp;"&lt;end&gt; ","")&amp;IF(AW152&lt;&gt;"","#define "&amp;AR152&amp;" "&amp;AW152&amp;"&lt;end&gt; ","")&amp;IF(AX152&lt;&gt;"","#define "&amp;AS152&amp;" "&amp;AX152&amp;"&lt;end&gt; ","")&amp;IF(AY152&lt;&gt;"","#define "&amp;AT152&amp;" "&amp;AY152&amp;"&lt;end&gt; ","")&amp;"#define "&amp;AU152&amp;" "&amp;AZ152&amp;"&lt;end&gt;"</f>
        <v>#define AOFF_I 6&lt;end&gt; #define AOFF_IA 10&lt;end&gt; #define ISIZ_IAA   14&lt;end&gt;</v>
      </c>
      <c r="BG152" s="36" t="str">
        <f aca="false">IF(BA152&lt;&gt;"","#define "&amp;AQ152&amp;" "&amp;BA152&amp;"&lt;end&gt; ","")&amp;IF(BB152&lt;&gt;"","#define "&amp;AR152&amp;" "&amp;BB152&amp;"&lt;end&gt; ","")&amp;IF(BC152&lt;&gt;"","#define "&amp;AS152&amp;" "&amp;BC152&amp;"&lt;end&gt; ","")&amp;IF(BD152&lt;&gt;"","#define "&amp;AT152&amp;" "&amp;BD152&amp;"&lt;end&gt; ","")&amp;"#define "&amp;AU152&amp;" "&amp;BE152&amp;"&lt;end&gt;"</f>
        <v>#define AOFF_I 10&lt;end&gt; #define AOFF_IA 18&lt;end&gt; #define ISIZ_IAA   26&lt;end&gt;</v>
      </c>
      <c r="BH152" s="22" t="str">
        <f aca="false">"INSTDECODE_"&amp;D152&amp;IF(D152&lt;&gt;0,"_"&amp;CONCATENATE(Z152,AA152,AB152,AC152)&amp;"_"&amp;CONCATENATE(AD152,AE152,AF152,AG152),"")</f>
        <v>INSTDECODE_2_LL_AA</v>
      </c>
      <c r="BI152" s="22" t="n">
        <f aca="false">LEN(BH152)</f>
        <v>18</v>
      </c>
      <c r="BJ152" s="22" t="str">
        <f aca="false">IF(Z152&lt;&gt;"","DECODE_"&amp;VLOOKUP(AD152,$CC:$CD,2,0)&amp;"("&amp;BJ$2&amp;","&amp;IF(K152="MR","REF",VLOOKUP(F152,$BR:$BS,2,0))&amp;",Cpu"&amp;PROPER(IF(K152="MR","REF",VLOOKUP(F152,$BR:$BS,2,0)))&amp;","&amp;AQ152&amp;"); ", "")</f>
        <v>DECODE_ADR(1,LON,CpuLon,AOFF_I); </v>
      </c>
      <c r="BK152" s="22" t="str">
        <f aca="false">IF(AA152&lt;&gt;"","DECODE_"&amp;VLOOKUP(AE152,$CC:$CD,2,0)&amp;"("&amp;BK$2&amp;","&amp;IF(L152="MR","REF",VLOOKUP(G152,$BR:$BS,2,0))&amp;",Cpu"&amp;PROPER(IF(L152="MR","REF",VLOOKUP(G152,$BR:$BS,2,0)))&amp;","&amp;AR152&amp;"); ", "")</f>
        <v>DECODE_ADR(2,LON,CpuLon,AOFF_IA); </v>
      </c>
      <c r="BL152" s="22" t="str">
        <f aca="false">IF(AB152&lt;&gt;"","DECODE_"&amp;VLOOKUP(AF152,$CC:$CD,2,0)&amp;"("&amp;BL$2&amp;","&amp;IF(M152="MR","REF",VLOOKUP(H152,$BR:$BS,2,0))&amp;",Cpu"&amp;PROPER(IF(M152="MR","REF",VLOOKUP(H152,$BR:$BS,2,0)))&amp;","&amp;AS152&amp;"); ", "")</f>
        <v/>
      </c>
      <c r="BM152" s="22" t="str">
        <f aca="false">IF(AC152&lt;&gt;"","DECODE_"&amp;VLOOKUP(AG152,$CC:$CD,2,0)&amp;"("&amp;BM$2&amp;","&amp;IF(N152="MR","REF",VLOOKUP(I152,$BR:$BS,2,0))&amp;",Cpu"&amp;PROPER(IF(N152="MR","REF",VLOOKUP(I152,$BR:$BS,2,0)))&amp;","&amp;AT152&amp;"); ", "")</f>
        <v/>
      </c>
      <c r="BN152" s="22" t="str">
        <f aca="false">IF(ISERROR(VLOOKUP(BO152,BO$2:BO151,1,0))=0,"X","")</f>
        <v>X</v>
      </c>
      <c r="BO152" s="22" t="str">
        <f aca="false">SUBSTITUTE("#define "&amp;BH152&amp;REPT(" ",28-LEN(BH152))&amp;BJ152&amp;BK152&amp;BL152&amp;BM152,"%","D")</f>
        <v>#define INSTDECODE_2_LL_AA          DECODE_ADR(1,LON,CpuLon,AOFF_I); DECODE_ADR(2,LON,CpuLon,AOFF_IA); </v>
      </c>
      <c r="BP152" s="22" t="str">
        <f aca="false">"#define "&amp;SUBSTITUTE(BH152,"INSTDECODE_",IF(P152="X","JMP_","")&amp;IF(Q152="X","CONST_","")&amp;"INSTEND_")&amp;IF(Q152="X",REPT(" ",20-LEN(BH152)),IF(P152="X",REPT(" ",22-LEN(BH152)),REPT(" ",26-LEN(BH152))))&amp;" "&amp;IF(P152="X","","IP+="&amp;TRIM(AU152)&amp;"; "&amp;REPT(" ",10-LEN(TRIM(AU152))))&amp;IF(Q152="X","CONST_INST_DISPATCH;","PROG_INST_DISPATCH;")</f>
        <v>#define INSTEND_2_LL_AA         IP+=ISIZ_IAA;   PROG_INST_DISPATCH;</v>
      </c>
      <c r="BQ152" s="22" t="str">
        <f aca="false">""</f>
        <v/>
      </c>
    </row>
    <row r="153" customFormat="false" ht="15.95" hidden="false" customHeight="true" outlineLevel="0" collapsed="false">
      <c r="A153" s="22" t="s">
        <v>626</v>
      </c>
      <c r="B153" s="22" t="s">
        <v>357</v>
      </c>
      <c r="C153" s="26" t="s">
        <v>29</v>
      </c>
      <c r="D153" s="27" t="n">
        <f aca="false">4-COUNTIF(F153:I153,".")</f>
        <v>2</v>
      </c>
      <c r="E153" s="27" t="str">
        <f aca="false">IF(ISERROR(SEARCH("Z",F153&amp;G153&amp;H153&amp;I153))=0,"X","-")</f>
        <v>-</v>
      </c>
      <c r="F153" s="26" t="s">
        <v>478</v>
      </c>
      <c r="G153" s="26" t="s">
        <v>478</v>
      </c>
      <c r="H153" s="26" t="s">
        <v>28</v>
      </c>
      <c r="I153" s="26" t="s">
        <v>28</v>
      </c>
      <c r="J153" s="27" t="str">
        <f aca="false">IF(OR(ISERROR(SEARCH(MID($J$2,1,1),F153&amp;G153&amp;H153&amp;I153))=0,ISERROR(SEARCH(MID($J$2,2,1),F153&amp;G153&amp;H153&amp;I153))=0),"X","-")</f>
        <v>-</v>
      </c>
      <c r="K153" s="26" t="s">
        <v>453</v>
      </c>
      <c r="L153" s="26" t="s">
        <v>453</v>
      </c>
      <c r="M153" s="26" t="s">
        <v>28</v>
      </c>
      <c r="N153" s="26" t="s">
        <v>28</v>
      </c>
      <c r="O153" s="28" t="str">
        <f aca="false">IF(OR(K153=$O$2,L153=$O$2,M153=$O$2,N153=$O$2),"X","-")</f>
        <v>-</v>
      </c>
      <c r="R153" s="22" t="s">
        <v>662</v>
      </c>
      <c r="S153" s="22" t="s">
        <v>628</v>
      </c>
      <c r="T153" s="22" t="s">
        <v>629</v>
      </c>
      <c r="W153" s="30" t="str">
        <f aca="false">SUBSTITUTE(SUBSTITUTE(IF(AND(F153="%",K153&lt;&gt;"AD",K153&lt;&gt;"MR"),"Error1","Ok")&amp;" "&amp;IF(AND(G153="%",L153&lt;&gt;"AD",L153&lt;&gt;"MR"),"Error2","Ok")&amp;" "&amp;IF(AND(H153="%",M153&lt;&gt;"AD",M153&lt;&gt;"MR"),"Error3","Ok")&amp;" "&amp;IF(AND(I153="%",N153&lt;&gt;"AD",N153&lt;&gt;"MR"),"Error4","Ok"),"Ok Ok Ok Ok","Passed"),"Ok","")</f>
        <v>Passed</v>
      </c>
      <c r="X153" s="28" t="str">
        <f aca="false">IF(W153&lt;&gt;"Passed","--- Error ---",SUBSTITUTE(SUBSTITUTE(SUBSTITUTE(SUBSTITUTE(SUBSTITUTE(SUBSTITUTE(SUBSTITUTE(SUBSTITUTE(SUBSTITUTE(SUBSTITUTE(SUBSTITUTE(SUBSTITUTE(SUBSTITUTE(SUBSTITUTE(SUBSTITUTE(SUBSTITUTE(SUBSTITUTE(SUBSTITUTE($X$1, "&lt;mnemonic&gt;",""""&amp;B153&amp;""""&amp;REPT(" ",5-LEN(B153))), "&lt;argnr&gt;",D153), "&lt;type1&gt;",VLOOKUP(F153,BR:BZ,9,0)), "&lt;type2&gt;",VLOOKUP(G153,BR:BZ,9,0)), "&lt;type3&gt;",VLOOKUP(H153,BR:BZ,9,0)), "&lt;type4&gt;",VLOOKUP(I153,BR:BZ,9,0)), "&lt;mode1&gt;",VLOOKUP(K153, CB:CG,6,0)),"&lt;mode2&gt;",VLOOKUP(L153,CB:CG,6,0)),"&lt;mode3&gt;",VLOOKUP(M153,CB:CG,6,0)),"&lt;mode4&gt;",VLOOKUP(N153,CB:CG,6,0)), "."," "), "&lt;desc&gt;",R153), "&lt;size&gt;",AU153), "&lt;comma&gt;",IF(B154=""," ",",")),"&lt;off1&gt;",IF(AQ153&lt;&gt;"",AQ153,"0"&amp;REPT(" ",5+AQ$1-1))),"&lt;off2&gt;",IF(AR153&lt;&gt;"",AR153,"0"&amp;REPT(" ",5+AR$1-1))),"&lt;off3&gt;",IF(AS153&lt;&gt;"",AS153,"0"&amp;REPT(" ",5+AS$1-1))),"&lt;off4&gt;",IF(AT153&lt;&gt;"",AT153,"0"&amp;REPT(" ",5+AT$1-1))))</f>
        <v>{ "MVDIf",2, ISIZ_IAA  , {CpuDataType::Float    ,CpuDataType::Float    ,(CpuDataType)0        ,(CpuDataType)0        }, {_AmdAddr,_AmdAddr,_AmdNull,_AmdNull}, {AOFF_I,AOFF_IA,0       ,0        } }, //Move and division (Float)</v>
      </c>
      <c r="Y153" s="31" t="s">
        <v>28</v>
      </c>
      <c r="Z153" s="22" t="str">
        <f aca="false">IF(F153&lt;&gt;".",IF(K153="MR","R",VLOOKUP(F153,$BR:$BT,3,0)),"")</f>
        <v>F</v>
      </c>
      <c r="AA153" s="22" t="str">
        <f aca="false">IF(G153&lt;&gt;".",IF(L153="MR","R",VLOOKUP(G153,$BR:$BT,3,0)),"")</f>
        <v>F</v>
      </c>
      <c r="AB153" s="22" t="str">
        <f aca="false">IF(H153&lt;&gt;".",IF(M153="MR","R",VLOOKUP(H153,$BR:$BT,3,0)),"")</f>
        <v/>
      </c>
      <c r="AC153" s="22" t="str">
        <f aca="false">IF(I153&lt;&gt;".",IF(N153="MR","R",VLOOKUP(I153,$BR:$BT,3,0)),"")</f>
        <v/>
      </c>
      <c r="AD153" s="22" t="str">
        <f aca="false">IF(F153&lt;&gt;".",VLOOKUP(K153,$CB:$CC,2,0),"")</f>
        <v>A</v>
      </c>
      <c r="AE153" s="22" t="str">
        <f aca="false">IF(G153&lt;&gt;".",VLOOKUP(L153,$CB:$CC,2,0),"")</f>
        <v>A</v>
      </c>
      <c r="AF153" s="22" t="str">
        <f aca="false">IF(H153&lt;&gt;".",VLOOKUP(M153,$CB:$CC,2,0),"")</f>
        <v/>
      </c>
      <c r="AG153" s="22" t="str">
        <f aca="false">IF(I153&lt;&gt;".",VLOOKUP(N153,$CB:$CC,2,0),"")</f>
        <v/>
      </c>
      <c r="AH153" s="22" t="str">
        <f aca="false">IF(AD153&lt;&gt;"",IF(OR(AD153="A",AD153="I"),"SZA",VLOOKUP(Z153,$BT$3:$BU$16,2,0)),"")</f>
        <v>SZA</v>
      </c>
      <c r="AI153" s="22" t="str">
        <f aca="false">IF(AE153&lt;&gt;"",IF(OR(AE153="A",AE153="I"),"SZA",VLOOKUP(AA153,$BT$3:$BU$16,2,0)),"")</f>
        <v>SZA</v>
      </c>
      <c r="AJ153" s="22" t="str">
        <f aca="false">IF(AF153&lt;&gt;"",IF(OR(AF153="A",AF153="I"),"SZA",VLOOKUP(AB153,$BT$3:$BU$16,2,0)),"")</f>
        <v/>
      </c>
      <c r="AK153" s="22" t="str">
        <f aca="false">IF(AG153&lt;&gt;"",IF(OR(AG153="A",AG153="I"),"SZA",VLOOKUP(AC153,$BT$3:$BU$16,2,0)),"")</f>
        <v/>
      </c>
      <c r="AL153" s="22" t="str">
        <f aca="false">IF(AD153&lt;&gt;"","I","")</f>
        <v>I</v>
      </c>
      <c r="AM153" s="22" t="str">
        <f aca="false">SUBSTITUTE(IF(AE153&lt;&gt;"",AL153&amp;"+"&amp;AH153,""),"+SZ","")</f>
        <v>IA</v>
      </c>
      <c r="AN153" s="22" t="str">
        <f aca="false">SUBSTITUTE(IF(AF153&lt;&gt;"",AM153&amp;"+"&amp;AI153,""),"+SZ","")</f>
        <v/>
      </c>
      <c r="AO153" s="22" t="str">
        <f aca="false">SUBSTITUTE(IF(AG153&lt;&gt;"",AN153&amp;"+"&amp;AJ153,""),"+SZ","")</f>
        <v/>
      </c>
      <c r="AP153" s="22" t="str">
        <f aca="false">SUBSTITUTE("I"&amp;IF(AH153&lt;&gt;"","+"&amp;AH153,"")&amp;IF(AI153&lt;&gt;"","+"&amp;AI153,"")&amp;IF(AJ153&lt;&gt;"","+"&amp;AJ153,"")&amp;IF(AK153&lt;&gt;"","+"&amp;AK153,""),"+SZ","")</f>
        <v>IAA</v>
      </c>
      <c r="AQ153" s="22" t="str">
        <f aca="false">IF(Z153&lt;&gt;"","AOFF_"&amp;AL153&amp;REPT(" ",AQ$1-LEN(AL153)),"")</f>
        <v>AOFF_I</v>
      </c>
      <c r="AR153" s="22" t="str">
        <f aca="false">IF(AA153&lt;&gt;"","AOFF_"&amp;AM153&amp;REPT(" ",AR$1-LEN(AM153)),"")</f>
        <v>AOFF_IA</v>
      </c>
      <c r="AS153" s="22" t="str">
        <f aca="false">IF(AB153&lt;&gt;"","AOFF_"&amp;AN153&amp;REPT(" ",AS$1-LEN(AN153)),"")</f>
        <v/>
      </c>
      <c r="AT153" s="22" t="str">
        <f aca="false">IF(AC153&lt;&gt;"","AOFF_"&amp;AO153&amp;REPT(" ",AT$1-LEN(AO153)),"")</f>
        <v/>
      </c>
      <c r="AU153" s="22" t="str">
        <f aca="false">"ISIZ_"&amp;AP153&amp;REPT(" ",$AU$1-LEN(AP153))</f>
        <v>ISIZ_IAA  </v>
      </c>
      <c r="AV153" s="26" t="n">
        <f aca="false">IF(Z153&lt;&gt;"",6,"")</f>
        <v>6</v>
      </c>
      <c r="AW153" s="26" t="n">
        <f aca="false">IF(AA153&lt;&gt;"",AV153+VLOOKUP(AH153,$BU$2:$BV$17,2,0),"")</f>
        <v>10</v>
      </c>
      <c r="AX153" s="26" t="str">
        <f aca="false">IF(AB153&lt;&gt;"",AW153+VLOOKUP(AI153,$BU$2:$BV$17,2,0),"")</f>
        <v/>
      </c>
      <c r="AY153" s="26" t="str">
        <f aca="false">IF(AC153&lt;&gt;"",AX153+VLOOKUP(AJ153,$BU$2:$BV$17,2,0),"")</f>
        <v/>
      </c>
      <c r="AZ153" s="26" t="n">
        <f aca="false">6+IF(Z153&lt;&gt;"",VLOOKUP(AH153,$BU$2:$BV$17,2,0),0)+IF(AA153&lt;&gt;"",VLOOKUP(AI153,$BU$2:$BV$17,2,0),0)+IF(AB153&lt;&gt;"",VLOOKUP(AJ153,$BU$2:$BV$17,2,0),0)+IF(AC153&lt;&gt;"",VLOOKUP(AK153,$BU$2:$BV$17,2,0),0)</f>
        <v>14</v>
      </c>
      <c r="BA153" s="26" t="n">
        <f aca="false">IF(Z153&lt;&gt;"",10,"")</f>
        <v>10</v>
      </c>
      <c r="BB153" s="26" t="n">
        <f aca="false">IF(AA153&lt;&gt;"",BA153+VLOOKUP(AH153,$BU$2:$BW$17,3,0),"")</f>
        <v>18</v>
      </c>
      <c r="BC153" s="26" t="str">
        <f aca="false">IF(AB153&lt;&gt;"",BB153+VLOOKUP(AI153,$BU$2:$BW$17,3,0),"")</f>
        <v/>
      </c>
      <c r="BD153" s="26" t="str">
        <f aca="false">IF(AC153&lt;&gt;"",BC153+VLOOKUP(AJ153,$BU$2:$BW$17,3,0),"")</f>
        <v/>
      </c>
      <c r="BE153" s="26" t="n">
        <f aca="false">10+IF(Z153&lt;&gt;"",VLOOKUP(AH153,$BU$2:$BW$17,3,0),0)+IF(AA153&lt;&gt;"",VLOOKUP(AI153,$BU$2:$BW$17,3,0),0)+IF(AB153&lt;&gt;"",VLOOKUP(AJ153,$BU$2:$BW$17,3,0),0)+IF(AC153&lt;&gt;"",VLOOKUP(AK153,$BU$2:$BW$17,3,0),0)</f>
        <v>26</v>
      </c>
      <c r="BF153" s="36" t="str">
        <f aca="false">IF(AV153&lt;&gt;"","#define "&amp;AQ153&amp;" "&amp;AV153&amp;"&lt;end&gt; ","")&amp;IF(AW153&lt;&gt;"","#define "&amp;AR153&amp;" "&amp;AW153&amp;"&lt;end&gt; ","")&amp;IF(AX153&lt;&gt;"","#define "&amp;AS153&amp;" "&amp;AX153&amp;"&lt;end&gt; ","")&amp;IF(AY153&lt;&gt;"","#define "&amp;AT153&amp;" "&amp;AY153&amp;"&lt;end&gt; ","")&amp;"#define "&amp;AU153&amp;" "&amp;AZ153&amp;"&lt;end&gt;"</f>
        <v>#define AOFF_I 6&lt;end&gt; #define AOFF_IA 10&lt;end&gt; #define ISIZ_IAA   14&lt;end&gt;</v>
      </c>
      <c r="BG153" s="36" t="str">
        <f aca="false">IF(BA153&lt;&gt;"","#define "&amp;AQ153&amp;" "&amp;BA153&amp;"&lt;end&gt; ","")&amp;IF(BB153&lt;&gt;"","#define "&amp;AR153&amp;" "&amp;BB153&amp;"&lt;end&gt; ","")&amp;IF(BC153&lt;&gt;"","#define "&amp;AS153&amp;" "&amp;BC153&amp;"&lt;end&gt; ","")&amp;IF(BD153&lt;&gt;"","#define "&amp;AT153&amp;" "&amp;BD153&amp;"&lt;end&gt; ","")&amp;"#define "&amp;AU153&amp;" "&amp;BE153&amp;"&lt;end&gt;"</f>
        <v>#define AOFF_I 10&lt;end&gt; #define AOFF_IA 18&lt;end&gt; #define ISIZ_IAA   26&lt;end&gt;</v>
      </c>
      <c r="BH153" s="22" t="str">
        <f aca="false">"INSTDECODE_"&amp;D153&amp;IF(D153&lt;&gt;0,"_"&amp;CONCATENATE(Z153,AA153,AB153,AC153)&amp;"_"&amp;CONCATENATE(AD153,AE153,AF153,AG153),"")</f>
        <v>INSTDECODE_2_FF_AA</v>
      </c>
      <c r="BI153" s="22" t="n">
        <f aca="false">LEN(BH153)</f>
        <v>18</v>
      </c>
      <c r="BJ153" s="22" t="str">
        <f aca="false">IF(Z153&lt;&gt;"","DECODE_"&amp;VLOOKUP(AD153,$CC:$CD,2,0)&amp;"("&amp;BJ$2&amp;","&amp;IF(K153="MR","REF",VLOOKUP(F153,$BR:$BS,2,0))&amp;",Cpu"&amp;PROPER(IF(K153="MR","REF",VLOOKUP(F153,$BR:$BS,2,0)))&amp;","&amp;AQ153&amp;"); ", "")</f>
        <v>DECODE_ADR(1,FLO,CpuFlo,AOFF_I); </v>
      </c>
      <c r="BK153" s="22" t="str">
        <f aca="false">IF(AA153&lt;&gt;"","DECODE_"&amp;VLOOKUP(AE153,$CC:$CD,2,0)&amp;"("&amp;BK$2&amp;","&amp;IF(L153="MR","REF",VLOOKUP(G153,$BR:$BS,2,0))&amp;",Cpu"&amp;PROPER(IF(L153="MR","REF",VLOOKUP(G153,$BR:$BS,2,0)))&amp;","&amp;AR153&amp;"); ", "")</f>
        <v>DECODE_ADR(2,FLO,CpuFlo,AOFF_IA); </v>
      </c>
      <c r="BL153" s="22" t="str">
        <f aca="false">IF(AB153&lt;&gt;"","DECODE_"&amp;VLOOKUP(AF153,$CC:$CD,2,0)&amp;"("&amp;BL$2&amp;","&amp;IF(M153="MR","REF",VLOOKUP(H153,$BR:$BS,2,0))&amp;",Cpu"&amp;PROPER(IF(M153="MR","REF",VLOOKUP(H153,$BR:$BS,2,0)))&amp;","&amp;AS153&amp;"); ", "")</f>
        <v/>
      </c>
      <c r="BM153" s="22" t="str">
        <f aca="false">IF(AC153&lt;&gt;"","DECODE_"&amp;VLOOKUP(AG153,$CC:$CD,2,0)&amp;"("&amp;BM$2&amp;","&amp;IF(N153="MR","REF",VLOOKUP(I153,$BR:$BS,2,0))&amp;",Cpu"&amp;PROPER(IF(N153="MR","REF",VLOOKUP(I153,$BR:$BS,2,0)))&amp;","&amp;AT153&amp;"); ", "")</f>
        <v/>
      </c>
      <c r="BN153" s="22" t="str">
        <f aca="false">IF(ISERROR(VLOOKUP(BO153,BO$2:BO152,1,0))=0,"X","")</f>
        <v>X</v>
      </c>
      <c r="BO153" s="22" t="str">
        <f aca="false">SUBSTITUTE("#define "&amp;BH153&amp;REPT(" ",28-LEN(BH153))&amp;BJ153&amp;BK153&amp;BL153&amp;BM153,"%","D")</f>
        <v>#define INSTDECODE_2_FF_AA          DECODE_ADR(1,FLO,CpuFlo,AOFF_I); DECODE_ADR(2,FLO,CpuFlo,AOFF_IA); </v>
      </c>
      <c r="BP153" s="22" t="str">
        <f aca="false">"#define "&amp;SUBSTITUTE(BH153,"INSTDECODE_",IF(P153="X","JMP_","")&amp;IF(Q153="X","CONST_","")&amp;"INSTEND_")&amp;IF(Q153="X",REPT(" ",20-LEN(BH153)),IF(P153="X",REPT(" ",22-LEN(BH153)),REPT(" ",26-LEN(BH153))))&amp;" "&amp;IF(P153="X","","IP+="&amp;TRIM(AU153)&amp;"; "&amp;REPT(" ",10-LEN(TRIM(AU153))))&amp;IF(Q153="X","CONST_INST_DISPATCH;","PROG_INST_DISPATCH;")</f>
        <v>#define INSTEND_2_FF_AA         IP+=ISIZ_IAA;   PROG_INST_DISPATCH;</v>
      </c>
      <c r="BQ153" s="22" t="str">
        <f aca="false">""</f>
        <v/>
      </c>
    </row>
    <row r="154" customFormat="false" ht="15.95" hidden="false" customHeight="true" outlineLevel="0" collapsed="false">
      <c r="A154" s="22" t="s">
        <v>626</v>
      </c>
      <c r="B154" s="22" t="s">
        <v>360</v>
      </c>
      <c r="C154" s="26" t="s">
        <v>29</v>
      </c>
      <c r="D154" s="27" t="n">
        <f aca="false">4-COUNTIF(F154:I154,".")</f>
        <v>2</v>
      </c>
      <c r="E154" s="27" t="str">
        <f aca="false">IF(ISERROR(SEARCH("Z",F154&amp;G154&amp;H154&amp;I154))=0,"X","-")</f>
        <v>-</v>
      </c>
      <c r="F154" s="26" t="s">
        <v>452</v>
      </c>
      <c r="G154" s="26" t="s">
        <v>452</v>
      </c>
      <c r="H154" s="26" t="s">
        <v>28</v>
      </c>
      <c r="I154" s="26" t="s">
        <v>28</v>
      </c>
      <c r="J154" s="27" t="str">
        <f aca="false">IF(OR(ISERROR(SEARCH(MID($J$2,1,1),F154&amp;G154&amp;H154&amp;I154))=0,ISERROR(SEARCH(MID($J$2,2,1),F154&amp;G154&amp;H154&amp;I154))=0),"X","-")</f>
        <v>-</v>
      </c>
      <c r="K154" s="26" t="s">
        <v>453</v>
      </c>
      <c r="L154" s="26" t="s">
        <v>453</v>
      </c>
      <c r="M154" s="26" t="s">
        <v>28</v>
      </c>
      <c r="N154" s="26" t="s">
        <v>28</v>
      </c>
      <c r="O154" s="28" t="str">
        <f aca="false">IF(OR(K154=$O$2,L154=$O$2,M154=$O$2,N154=$O$2),"X","-")</f>
        <v>-</v>
      </c>
      <c r="R154" s="22" t="s">
        <v>663</v>
      </c>
      <c r="S154" s="22" t="s">
        <v>628</v>
      </c>
      <c r="T154" s="22" t="s">
        <v>629</v>
      </c>
      <c r="W154" s="30" t="str">
        <f aca="false">SUBSTITUTE(SUBSTITUTE(IF(AND(F154="%",K154&lt;&gt;"AD",K154&lt;&gt;"MR"),"Error1","Ok")&amp;" "&amp;IF(AND(G154="%",L154&lt;&gt;"AD",L154&lt;&gt;"MR"),"Error2","Ok")&amp;" "&amp;IF(AND(H154="%",M154&lt;&gt;"AD",M154&lt;&gt;"MR"),"Error3","Ok")&amp;" "&amp;IF(AND(I154="%",N154&lt;&gt;"AD",N154&lt;&gt;"MR"),"Error4","Ok"),"Ok Ok Ok Ok","Passed"),"Ok","")</f>
        <v>Passed</v>
      </c>
      <c r="X154" s="28" t="str">
        <f aca="false">IF(W154&lt;&gt;"Passed","--- Error ---",SUBSTITUTE(SUBSTITUTE(SUBSTITUTE(SUBSTITUTE(SUBSTITUTE(SUBSTITUTE(SUBSTITUTE(SUBSTITUTE(SUBSTITUTE(SUBSTITUTE(SUBSTITUTE(SUBSTITUTE(SUBSTITUTE(SUBSTITUTE(SUBSTITUTE(SUBSTITUTE(SUBSTITUTE(SUBSTITUTE($X$1, "&lt;mnemonic&gt;",""""&amp;B154&amp;""""&amp;REPT(" ",5-LEN(B154))), "&lt;argnr&gt;",D154), "&lt;type1&gt;",VLOOKUP(F154,BR:BZ,9,0)), "&lt;type2&gt;",VLOOKUP(G154,BR:BZ,9,0)), "&lt;type3&gt;",VLOOKUP(H154,BR:BZ,9,0)), "&lt;type4&gt;",VLOOKUP(I154,BR:BZ,9,0)), "&lt;mode1&gt;",VLOOKUP(K154, CB:CG,6,0)),"&lt;mode2&gt;",VLOOKUP(L154,CB:CG,6,0)),"&lt;mode3&gt;",VLOOKUP(M154,CB:CG,6,0)),"&lt;mode4&gt;",VLOOKUP(N154,CB:CG,6,0)), "."," "), "&lt;desc&gt;",R154), "&lt;size&gt;",AU154), "&lt;comma&gt;",IF(B155=""," ",",")),"&lt;off1&gt;",IF(AQ154&lt;&gt;"",AQ154,"0"&amp;REPT(" ",5+AQ$1-1))),"&lt;off2&gt;",IF(AR154&lt;&gt;"",AR154,"0"&amp;REPT(" ",5+AR$1-1))),"&lt;off3&gt;",IF(AS154&lt;&gt;"",AS154,"0"&amp;REPT(" ",5+AS$1-1))),"&lt;off4&gt;",IF(AT154&lt;&gt;"",AT154,"0"&amp;REPT(" ",5+AT$1-1))))</f>
        <v>{ "MVMOc",2, ISIZ_IAA  , {CpuDataType::Char     ,CpuDataType::Char     ,(CpuDataType)0        ,(CpuDataType)0        }, {_AmdAddr,_AmdAddr,_AmdNull,_AmdNull}, {AOFF_I,AOFF_IA,0       ,0        } }, //Move and modulus (Char)</v>
      </c>
      <c r="Y154" s="31" t="s">
        <v>28</v>
      </c>
      <c r="Z154" s="22" t="str">
        <f aca="false">IF(F154&lt;&gt;".",IF(K154="MR","R",VLOOKUP(F154,$BR:$BT,3,0)),"")</f>
        <v>C</v>
      </c>
      <c r="AA154" s="22" t="str">
        <f aca="false">IF(G154&lt;&gt;".",IF(L154="MR","R",VLOOKUP(G154,$BR:$BT,3,0)),"")</f>
        <v>C</v>
      </c>
      <c r="AB154" s="22" t="str">
        <f aca="false">IF(H154&lt;&gt;".",IF(M154="MR","R",VLOOKUP(H154,$BR:$BT,3,0)),"")</f>
        <v/>
      </c>
      <c r="AC154" s="22" t="str">
        <f aca="false">IF(I154&lt;&gt;".",IF(N154="MR","R",VLOOKUP(I154,$BR:$BT,3,0)),"")</f>
        <v/>
      </c>
      <c r="AD154" s="22" t="str">
        <f aca="false">IF(F154&lt;&gt;".",VLOOKUP(K154,$CB:$CC,2,0),"")</f>
        <v>A</v>
      </c>
      <c r="AE154" s="22" t="str">
        <f aca="false">IF(G154&lt;&gt;".",VLOOKUP(L154,$CB:$CC,2,0),"")</f>
        <v>A</v>
      </c>
      <c r="AF154" s="22" t="str">
        <f aca="false">IF(H154&lt;&gt;".",VLOOKUP(M154,$CB:$CC,2,0),"")</f>
        <v/>
      </c>
      <c r="AG154" s="22" t="str">
        <f aca="false">IF(I154&lt;&gt;".",VLOOKUP(N154,$CB:$CC,2,0),"")</f>
        <v/>
      </c>
      <c r="AH154" s="22" t="str">
        <f aca="false">IF(AD154&lt;&gt;"",IF(OR(AD154="A",AD154="I"),"SZA",VLOOKUP(Z154,$BT$3:$BU$16,2,0)),"")</f>
        <v>SZA</v>
      </c>
      <c r="AI154" s="22" t="str">
        <f aca="false">IF(AE154&lt;&gt;"",IF(OR(AE154="A",AE154="I"),"SZA",VLOOKUP(AA154,$BT$3:$BU$16,2,0)),"")</f>
        <v>SZA</v>
      </c>
      <c r="AJ154" s="22" t="str">
        <f aca="false">IF(AF154&lt;&gt;"",IF(OR(AF154="A",AF154="I"),"SZA",VLOOKUP(AB154,$BT$3:$BU$16,2,0)),"")</f>
        <v/>
      </c>
      <c r="AK154" s="22" t="str">
        <f aca="false">IF(AG154&lt;&gt;"",IF(OR(AG154="A",AG154="I"),"SZA",VLOOKUP(AC154,$BT$3:$BU$16,2,0)),"")</f>
        <v/>
      </c>
      <c r="AL154" s="22" t="str">
        <f aca="false">IF(AD154&lt;&gt;"","I","")</f>
        <v>I</v>
      </c>
      <c r="AM154" s="22" t="str">
        <f aca="false">SUBSTITUTE(IF(AE154&lt;&gt;"",AL154&amp;"+"&amp;AH154,""),"+SZ","")</f>
        <v>IA</v>
      </c>
      <c r="AN154" s="22" t="str">
        <f aca="false">SUBSTITUTE(IF(AF154&lt;&gt;"",AM154&amp;"+"&amp;AI154,""),"+SZ","")</f>
        <v/>
      </c>
      <c r="AO154" s="22" t="str">
        <f aca="false">SUBSTITUTE(IF(AG154&lt;&gt;"",AN154&amp;"+"&amp;AJ154,""),"+SZ","")</f>
        <v/>
      </c>
      <c r="AP154" s="22" t="str">
        <f aca="false">SUBSTITUTE("I"&amp;IF(AH154&lt;&gt;"","+"&amp;AH154,"")&amp;IF(AI154&lt;&gt;"","+"&amp;AI154,"")&amp;IF(AJ154&lt;&gt;"","+"&amp;AJ154,"")&amp;IF(AK154&lt;&gt;"","+"&amp;AK154,""),"+SZ","")</f>
        <v>IAA</v>
      </c>
      <c r="AQ154" s="22" t="str">
        <f aca="false">IF(Z154&lt;&gt;"","AOFF_"&amp;AL154&amp;REPT(" ",AQ$1-LEN(AL154)),"")</f>
        <v>AOFF_I</v>
      </c>
      <c r="AR154" s="22" t="str">
        <f aca="false">IF(AA154&lt;&gt;"","AOFF_"&amp;AM154&amp;REPT(" ",AR$1-LEN(AM154)),"")</f>
        <v>AOFF_IA</v>
      </c>
      <c r="AS154" s="22" t="str">
        <f aca="false">IF(AB154&lt;&gt;"","AOFF_"&amp;AN154&amp;REPT(" ",AS$1-LEN(AN154)),"")</f>
        <v/>
      </c>
      <c r="AT154" s="22" t="str">
        <f aca="false">IF(AC154&lt;&gt;"","AOFF_"&amp;AO154&amp;REPT(" ",AT$1-LEN(AO154)),"")</f>
        <v/>
      </c>
      <c r="AU154" s="22" t="str">
        <f aca="false">"ISIZ_"&amp;AP154&amp;REPT(" ",$AU$1-LEN(AP154))</f>
        <v>ISIZ_IAA  </v>
      </c>
      <c r="AV154" s="26" t="n">
        <f aca="false">IF(Z154&lt;&gt;"",6,"")</f>
        <v>6</v>
      </c>
      <c r="AW154" s="26" t="n">
        <f aca="false">IF(AA154&lt;&gt;"",AV154+VLOOKUP(AH154,$BU$2:$BV$17,2,0),"")</f>
        <v>10</v>
      </c>
      <c r="AX154" s="26" t="str">
        <f aca="false">IF(AB154&lt;&gt;"",AW154+VLOOKUP(AI154,$BU$2:$BV$17,2,0),"")</f>
        <v/>
      </c>
      <c r="AY154" s="26" t="str">
        <f aca="false">IF(AC154&lt;&gt;"",AX154+VLOOKUP(AJ154,$BU$2:$BV$17,2,0),"")</f>
        <v/>
      </c>
      <c r="AZ154" s="26" t="n">
        <f aca="false">6+IF(Z154&lt;&gt;"",VLOOKUP(AH154,$BU$2:$BV$17,2,0),0)+IF(AA154&lt;&gt;"",VLOOKUP(AI154,$BU$2:$BV$17,2,0),0)+IF(AB154&lt;&gt;"",VLOOKUP(AJ154,$BU$2:$BV$17,2,0),0)+IF(AC154&lt;&gt;"",VLOOKUP(AK154,$BU$2:$BV$17,2,0),0)</f>
        <v>14</v>
      </c>
      <c r="BA154" s="26" t="n">
        <f aca="false">IF(Z154&lt;&gt;"",10,"")</f>
        <v>10</v>
      </c>
      <c r="BB154" s="26" t="n">
        <f aca="false">IF(AA154&lt;&gt;"",BA154+VLOOKUP(AH154,$BU$2:$BW$17,3,0),"")</f>
        <v>18</v>
      </c>
      <c r="BC154" s="26" t="str">
        <f aca="false">IF(AB154&lt;&gt;"",BB154+VLOOKUP(AI154,$BU$2:$BW$17,3,0),"")</f>
        <v/>
      </c>
      <c r="BD154" s="26" t="str">
        <f aca="false">IF(AC154&lt;&gt;"",BC154+VLOOKUP(AJ154,$BU$2:$BW$17,3,0),"")</f>
        <v/>
      </c>
      <c r="BE154" s="26" t="n">
        <f aca="false">10+IF(Z154&lt;&gt;"",VLOOKUP(AH154,$BU$2:$BW$17,3,0),0)+IF(AA154&lt;&gt;"",VLOOKUP(AI154,$BU$2:$BW$17,3,0),0)+IF(AB154&lt;&gt;"",VLOOKUP(AJ154,$BU$2:$BW$17,3,0),0)+IF(AC154&lt;&gt;"",VLOOKUP(AK154,$BU$2:$BW$17,3,0),0)</f>
        <v>26</v>
      </c>
      <c r="BF154" s="36" t="str">
        <f aca="false">IF(AV154&lt;&gt;"","#define "&amp;AQ154&amp;" "&amp;AV154&amp;"&lt;end&gt; ","")&amp;IF(AW154&lt;&gt;"","#define "&amp;AR154&amp;" "&amp;AW154&amp;"&lt;end&gt; ","")&amp;IF(AX154&lt;&gt;"","#define "&amp;AS154&amp;" "&amp;AX154&amp;"&lt;end&gt; ","")&amp;IF(AY154&lt;&gt;"","#define "&amp;AT154&amp;" "&amp;AY154&amp;"&lt;end&gt; ","")&amp;"#define "&amp;AU154&amp;" "&amp;AZ154&amp;"&lt;end&gt;"</f>
        <v>#define AOFF_I 6&lt;end&gt; #define AOFF_IA 10&lt;end&gt; #define ISIZ_IAA   14&lt;end&gt;</v>
      </c>
      <c r="BG154" s="36" t="str">
        <f aca="false">IF(BA154&lt;&gt;"","#define "&amp;AQ154&amp;" "&amp;BA154&amp;"&lt;end&gt; ","")&amp;IF(BB154&lt;&gt;"","#define "&amp;AR154&amp;" "&amp;BB154&amp;"&lt;end&gt; ","")&amp;IF(BC154&lt;&gt;"","#define "&amp;AS154&amp;" "&amp;BC154&amp;"&lt;end&gt; ","")&amp;IF(BD154&lt;&gt;"","#define "&amp;AT154&amp;" "&amp;BD154&amp;"&lt;end&gt; ","")&amp;"#define "&amp;AU154&amp;" "&amp;BE154&amp;"&lt;end&gt;"</f>
        <v>#define AOFF_I 10&lt;end&gt; #define AOFF_IA 18&lt;end&gt; #define ISIZ_IAA   26&lt;end&gt;</v>
      </c>
      <c r="BH154" s="22" t="str">
        <f aca="false">"INSTDECODE_"&amp;D154&amp;IF(D154&lt;&gt;0,"_"&amp;CONCATENATE(Z154,AA154,AB154,AC154)&amp;"_"&amp;CONCATENATE(AD154,AE154,AF154,AG154),"")</f>
        <v>INSTDECODE_2_CC_AA</v>
      </c>
      <c r="BI154" s="22" t="n">
        <f aca="false">LEN(BH154)</f>
        <v>18</v>
      </c>
      <c r="BJ154" s="22" t="str">
        <f aca="false">IF(Z154&lt;&gt;"","DECODE_"&amp;VLOOKUP(AD154,$CC:$CD,2,0)&amp;"("&amp;BJ$2&amp;","&amp;IF(K154="MR","REF",VLOOKUP(F154,$BR:$BS,2,0))&amp;",Cpu"&amp;PROPER(IF(K154="MR","REF",VLOOKUP(F154,$BR:$BS,2,0)))&amp;","&amp;AQ154&amp;"); ", "")</f>
        <v>DECODE_ADR(1,CHR,CpuChr,AOFF_I); </v>
      </c>
      <c r="BK154" s="22" t="str">
        <f aca="false">IF(AA154&lt;&gt;"","DECODE_"&amp;VLOOKUP(AE154,$CC:$CD,2,0)&amp;"("&amp;BK$2&amp;","&amp;IF(L154="MR","REF",VLOOKUP(G154,$BR:$BS,2,0))&amp;",Cpu"&amp;PROPER(IF(L154="MR","REF",VLOOKUP(G154,$BR:$BS,2,0)))&amp;","&amp;AR154&amp;"); ", "")</f>
        <v>DECODE_ADR(2,CHR,CpuChr,AOFF_IA); </v>
      </c>
      <c r="BL154" s="22" t="str">
        <f aca="false">IF(AB154&lt;&gt;"","DECODE_"&amp;VLOOKUP(AF154,$CC:$CD,2,0)&amp;"("&amp;BL$2&amp;","&amp;IF(M154="MR","REF",VLOOKUP(H154,$BR:$BS,2,0))&amp;",Cpu"&amp;PROPER(IF(M154="MR","REF",VLOOKUP(H154,$BR:$BS,2,0)))&amp;","&amp;AS154&amp;"); ", "")</f>
        <v/>
      </c>
      <c r="BM154" s="22" t="str">
        <f aca="false">IF(AC154&lt;&gt;"","DECODE_"&amp;VLOOKUP(AG154,$CC:$CD,2,0)&amp;"("&amp;BM$2&amp;","&amp;IF(N154="MR","REF",VLOOKUP(I154,$BR:$BS,2,0))&amp;",Cpu"&amp;PROPER(IF(N154="MR","REF",VLOOKUP(I154,$BR:$BS,2,0)))&amp;","&amp;AT154&amp;"); ", "")</f>
        <v/>
      </c>
      <c r="BN154" s="22" t="str">
        <f aca="false">IF(ISERROR(VLOOKUP(BO154,BO$2:BO153,1,0))=0,"X","")</f>
        <v>X</v>
      </c>
      <c r="BO154" s="22" t="str">
        <f aca="false">SUBSTITUTE("#define "&amp;BH154&amp;REPT(" ",28-LEN(BH154))&amp;BJ154&amp;BK154&amp;BL154&amp;BM154,"%","D")</f>
        <v>#define INSTDECODE_2_CC_AA          DECODE_ADR(1,CHR,CpuChr,AOFF_I); DECODE_ADR(2,CHR,CpuChr,AOFF_IA); </v>
      </c>
      <c r="BP154" s="22" t="str">
        <f aca="false">"#define "&amp;SUBSTITUTE(BH154,"INSTDECODE_",IF(P154="X","JMP_","")&amp;IF(Q154="X","CONST_","")&amp;"INSTEND_")&amp;IF(Q154="X",REPT(" ",20-LEN(BH154)),IF(P154="X",REPT(" ",22-LEN(BH154)),REPT(" ",26-LEN(BH154))))&amp;" "&amp;IF(P154="X","","IP+="&amp;TRIM(AU154)&amp;"; "&amp;REPT(" ",10-LEN(TRIM(AU154))))&amp;IF(Q154="X","CONST_INST_DISPATCH;","PROG_INST_DISPATCH;")</f>
        <v>#define INSTEND_2_CC_AA         IP+=ISIZ_IAA;   PROG_INST_DISPATCH;</v>
      </c>
      <c r="BQ154" s="22" t="str">
        <f aca="false">""</f>
        <v/>
      </c>
    </row>
    <row r="155" customFormat="false" ht="15.95" hidden="false" customHeight="true" outlineLevel="0" collapsed="false">
      <c r="A155" s="22" t="s">
        <v>626</v>
      </c>
      <c r="B155" s="22" t="s">
        <v>361</v>
      </c>
      <c r="C155" s="26" t="s">
        <v>29</v>
      </c>
      <c r="D155" s="27" t="n">
        <f aca="false">4-COUNTIF(F155:I155,".")</f>
        <v>2</v>
      </c>
      <c r="E155" s="27" t="str">
        <f aca="false">IF(ISERROR(SEARCH("Z",F155&amp;G155&amp;H155&amp;I155))=0,"X","-")</f>
        <v>-</v>
      </c>
      <c r="F155" s="26" t="s">
        <v>463</v>
      </c>
      <c r="G155" s="26" t="s">
        <v>463</v>
      </c>
      <c r="H155" s="26" t="s">
        <v>28</v>
      </c>
      <c r="I155" s="26" t="s">
        <v>28</v>
      </c>
      <c r="J155" s="27" t="str">
        <f aca="false">IF(OR(ISERROR(SEARCH(MID($J$2,1,1),F155&amp;G155&amp;H155&amp;I155))=0,ISERROR(SEARCH(MID($J$2,2,1),F155&amp;G155&amp;H155&amp;I155))=0),"X","-")</f>
        <v>-</v>
      </c>
      <c r="K155" s="26" t="s">
        <v>453</v>
      </c>
      <c r="L155" s="26" t="s">
        <v>453</v>
      </c>
      <c r="M155" s="26" t="s">
        <v>28</v>
      </c>
      <c r="N155" s="26" t="s">
        <v>28</v>
      </c>
      <c r="O155" s="28" t="str">
        <f aca="false">IF(OR(K155=$O$2,L155=$O$2,M155=$O$2,N155=$O$2),"X","-")</f>
        <v>-</v>
      </c>
      <c r="R155" s="22" t="s">
        <v>664</v>
      </c>
      <c r="S155" s="22" t="s">
        <v>628</v>
      </c>
      <c r="T155" s="22" t="s">
        <v>629</v>
      </c>
      <c r="W155" s="30" t="str">
        <f aca="false">SUBSTITUTE(SUBSTITUTE(IF(AND(F155="%",K155&lt;&gt;"AD",K155&lt;&gt;"MR"),"Error1","Ok")&amp;" "&amp;IF(AND(G155="%",L155&lt;&gt;"AD",L155&lt;&gt;"MR"),"Error2","Ok")&amp;" "&amp;IF(AND(H155="%",M155&lt;&gt;"AD",M155&lt;&gt;"MR"),"Error3","Ok")&amp;" "&amp;IF(AND(I155="%",N155&lt;&gt;"AD",N155&lt;&gt;"MR"),"Error4","Ok"),"Ok Ok Ok Ok","Passed"),"Ok","")</f>
        <v>Passed</v>
      </c>
      <c r="X155" s="28" t="str">
        <f aca="false">IF(W155&lt;&gt;"Passed","--- Error ---",SUBSTITUTE(SUBSTITUTE(SUBSTITUTE(SUBSTITUTE(SUBSTITUTE(SUBSTITUTE(SUBSTITUTE(SUBSTITUTE(SUBSTITUTE(SUBSTITUTE(SUBSTITUTE(SUBSTITUTE(SUBSTITUTE(SUBSTITUTE(SUBSTITUTE(SUBSTITUTE(SUBSTITUTE(SUBSTITUTE($X$1, "&lt;mnemonic&gt;",""""&amp;B155&amp;""""&amp;REPT(" ",5-LEN(B155))), "&lt;argnr&gt;",D155), "&lt;type1&gt;",VLOOKUP(F155,BR:BZ,9,0)), "&lt;type2&gt;",VLOOKUP(G155,BR:BZ,9,0)), "&lt;type3&gt;",VLOOKUP(H155,BR:BZ,9,0)), "&lt;type4&gt;",VLOOKUP(I155,BR:BZ,9,0)), "&lt;mode1&gt;",VLOOKUP(K155, CB:CG,6,0)),"&lt;mode2&gt;",VLOOKUP(L155,CB:CG,6,0)),"&lt;mode3&gt;",VLOOKUP(M155,CB:CG,6,0)),"&lt;mode4&gt;",VLOOKUP(N155,CB:CG,6,0)), "."," "), "&lt;desc&gt;",R155), "&lt;size&gt;",AU155), "&lt;comma&gt;",IF(B156=""," ",",")),"&lt;off1&gt;",IF(AQ155&lt;&gt;"",AQ155,"0"&amp;REPT(" ",5+AQ$1-1))),"&lt;off2&gt;",IF(AR155&lt;&gt;"",AR155,"0"&amp;REPT(" ",5+AR$1-1))),"&lt;off3&gt;",IF(AS155&lt;&gt;"",AS155,"0"&amp;REPT(" ",5+AS$1-1))),"&lt;off4&gt;",IF(AT155&lt;&gt;"",AT155,"0"&amp;REPT(" ",5+AT$1-1))))</f>
        <v>{ "MVMOw",2, ISIZ_IAA  , {CpuDataType::Short    ,CpuDataType::Short    ,(CpuDataType)0        ,(CpuDataType)0        }, {_AmdAddr,_AmdAddr,_AmdNull,_AmdNull}, {AOFF_I,AOFF_IA,0       ,0        } }, //Move and modulus (Short)</v>
      </c>
      <c r="Y155" s="31" t="s">
        <v>28</v>
      </c>
      <c r="Z155" s="22" t="str">
        <f aca="false">IF(F155&lt;&gt;".",IF(K155="MR","R",VLOOKUP(F155,$BR:$BT,3,0)),"")</f>
        <v>W</v>
      </c>
      <c r="AA155" s="22" t="str">
        <f aca="false">IF(G155&lt;&gt;".",IF(L155="MR","R",VLOOKUP(G155,$BR:$BT,3,0)),"")</f>
        <v>W</v>
      </c>
      <c r="AB155" s="22" t="str">
        <f aca="false">IF(H155&lt;&gt;".",IF(M155="MR","R",VLOOKUP(H155,$BR:$BT,3,0)),"")</f>
        <v/>
      </c>
      <c r="AC155" s="22" t="str">
        <f aca="false">IF(I155&lt;&gt;".",IF(N155="MR","R",VLOOKUP(I155,$BR:$BT,3,0)),"")</f>
        <v/>
      </c>
      <c r="AD155" s="22" t="str">
        <f aca="false">IF(F155&lt;&gt;".",VLOOKUP(K155,$CB:$CC,2,0),"")</f>
        <v>A</v>
      </c>
      <c r="AE155" s="22" t="str">
        <f aca="false">IF(G155&lt;&gt;".",VLOOKUP(L155,$CB:$CC,2,0),"")</f>
        <v>A</v>
      </c>
      <c r="AF155" s="22" t="str">
        <f aca="false">IF(H155&lt;&gt;".",VLOOKUP(M155,$CB:$CC,2,0),"")</f>
        <v/>
      </c>
      <c r="AG155" s="22" t="str">
        <f aca="false">IF(I155&lt;&gt;".",VLOOKUP(N155,$CB:$CC,2,0),"")</f>
        <v/>
      </c>
      <c r="AH155" s="22" t="str">
        <f aca="false">IF(AD155&lt;&gt;"",IF(OR(AD155="A",AD155="I"),"SZA",VLOOKUP(Z155,$BT$3:$BU$16,2,0)),"")</f>
        <v>SZA</v>
      </c>
      <c r="AI155" s="22" t="str">
        <f aca="false">IF(AE155&lt;&gt;"",IF(OR(AE155="A",AE155="I"),"SZA",VLOOKUP(AA155,$BT$3:$BU$16,2,0)),"")</f>
        <v>SZA</v>
      </c>
      <c r="AJ155" s="22" t="str">
        <f aca="false">IF(AF155&lt;&gt;"",IF(OR(AF155="A",AF155="I"),"SZA",VLOOKUP(AB155,$BT$3:$BU$16,2,0)),"")</f>
        <v/>
      </c>
      <c r="AK155" s="22" t="str">
        <f aca="false">IF(AG155&lt;&gt;"",IF(OR(AG155="A",AG155="I"),"SZA",VLOOKUP(AC155,$BT$3:$BU$16,2,0)),"")</f>
        <v/>
      </c>
      <c r="AL155" s="22" t="str">
        <f aca="false">IF(AD155&lt;&gt;"","I","")</f>
        <v>I</v>
      </c>
      <c r="AM155" s="22" t="str">
        <f aca="false">SUBSTITUTE(IF(AE155&lt;&gt;"",AL155&amp;"+"&amp;AH155,""),"+SZ","")</f>
        <v>IA</v>
      </c>
      <c r="AN155" s="22" t="str">
        <f aca="false">SUBSTITUTE(IF(AF155&lt;&gt;"",AM155&amp;"+"&amp;AI155,""),"+SZ","")</f>
        <v/>
      </c>
      <c r="AO155" s="22" t="str">
        <f aca="false">SUBSTITUTE(IF(AG155&lt;&gt;"",AN155&amp;"+"&amp;AJ155,""),"+SZ","")</f>
        <v/>
      </c>
      <c r="AP155" s="22" t="str">
        <f aca="false">SUBSTITUTE("I"&amp;IF(AH155&lt;&gt;"","+"&amp;AH155,"")&amp;IF(AI155&lt;&gt;"","+"&amp;AI155,"")&amp;IF(AJ155&lt;&gt;"","+"&amp;AJ155,"")&amp;IF(AK155&lt;&gt;"","+"&amp;AK155,""),"+SZ","")</f>
        <v>IAA</v>
      </c>
      <c r="AQ155" s="22" t="str">
        <f aca="false">IF(Z155&lt;&gt;"","AOFF_"&amp;AL155&amp;REPT(" ",AQ$1-LEN(AL155)),"")</f>
        <v>AOFF_I</v>
      </c>
      <c r="AR155" s="22" t="str">
        <f aca="false">IF(AA155&lt;&gt;"","AOFF_"&amp;AM155&amp;REPT(" ",AR$1-LEN(AM155)),"")</f>
        <v>AOFF_IA</v>
      </c>
      <c r="AS155" s="22" t="str">
        <f aca="false">IF(AB155&lt;&gt;"","AOFF_"&amp;AN155&amp;REPT(" ",AS$1-LEN(AN155)),"")</f>
        <v/>
      </c>
      <c r="AT155" s="22" t="str">
        <f aca="false">IF(AC155&lt;&gt;"","AOFF_"&amp;AO155&amp;REPT(" ",AT$1-LEN(AO155)),"")</f>
        <v/>
      </c>
      <c r="AU155" s="22" t="str">
        <f aca="false">"ISIZ_"&amp;AP155&amp;REPT(" ",$AU$1-LEN(AP155))</f>
        <v>ISIZ_IAA  </v>
      </c>
      <c r="AV155" s="26" t="n">
        <f aca="false">IF(Z155&lt;&gt;"",6,"")</f>
        <v>6</v>
      </c>
      <c r="AW155" s="26" t="n">
        <f aca="false">IF(AA155&lt;&gt;"",AV155+VLOOKUP(AH155,$BU$2:$BV$17,2,0),"")</f>
        <v>10</v>
      </c>
      <c r="AX155" s="26" t="str">
        <f aca="false">IF(AB155&lt;&gt;"",AW155+VLOOKUP(AI155,$BU$2:$BV$17,2,0),"")</f>
        <v/>
      </c>
      <c r="AY155" s="26" t="str">
        <f aca="false">IF(AC155&lt;&gt;"",AX155+VLOOKUP(AJ155,$BU$2:$BV$17,2,0),"")</f>
        <v/>
      </c>
      <c r="AZ155" s="26" t="n">
        <f aca="false">6+IF(Z155&lt;&gt;"",VLOOKUP(AH155,$BU$2:$BV$17,2,0),0)+IF(AA155&lt;&gt;"",VLOOKUP(AI155,$BU$2:$BV$17,2,0),0)+IF(AB155&lt;&gt;"",VLOOKUP(AJ155,$BU$2:$BV$17,2,0),0)+IF(AC155&lt;&gt;"",VLOOKUP(AK155,$BU$2:$BV$17,2,0),0)</f>
        <v>14</v>
      </c>
      <c r="BA155" s="26" t="n">
        <f aca="false">IF(Z155&lt;&gt;"",10,"")</f>
        <v>10</v>
      </c>
      <c r="BB155" s="26" t="n">
        <f aca="false">IF(AA155&lt;&gt;"",BA155+VLOOKUP(AH155,$BU$2:$BW$17,3,0),"")</f>
        <v>18</v>
      </c>
      <c r="BC155" s="26" t="str">
        <f aca="false">IF(AB155&lt;&gt;"",BB155+VLOOKUP(AI155,$BU$2:$BW$17,3,0),"")</f>
        <v/>
      </c>
      <c r="BD155" s="26" t="str">
        <f aca="false">IF(AC155&lt;&gt;"",BC155+VLOOKUP(AJ155,$BU$2:$BW$17,3,0),"")</f>
        <v/>
      </c>
      <c r="BE155" s="26" t="n">
        <f aca="false">10+IF(Z155&lt;&gt;"",VLOOKUP(AH155,$BU$2:$BW$17,3,0),0)+IF(AA155&lt;&gt;"",VLOOKUP(AI155,$BU$2:$BW$17,3,0),0)+IF(AB155&lt;&gt;"",VLOOKUP(AJ155,$BU$2:$BW$17,3,0),0)+IF(AC155&lt;&gt;"",VLOOKUP(AK155,$BU$2:$BW$17,3,0),0)</f>
        <v>26</v>
      </c>
      <c r="BF155" s="36" t="str">
        <f aca="false">IF(AV155&lt;&gt;"","#define "&amp;AQ155&amp;" "&amp;AV155&amp;"&lt;end&gt; ","")&amp;IF(AW155&lt;&gt;"","#define "&amp;AR155&amp;" "&amp;AW155&amp;"&lt;end&gt; ","")&amp;IF(AX155&lt;&gt;"","#define "&amp;AS155&amp;" "&amp;AX155&amp;"&lt;end&gt; ","")&amp;IF(AY155&lt;&gt;"","#define "&amp;AT155&amp;" "&amp;AY155&amp;"&lt;end&gt; ","")&amp;"#define "&amp;AU155&amp;" "&amp;AZ155&amp;"&lt;end&gt;"</f>
        <v>#define AOFF_I 6&lt;end&gt; #define AOFF_IA 10&lt;end&gt; #define ISIZ_IAA   14&lt;end&gt;</v>
      </c>
      <c r="BG155" s="36" t="str">
        <f aca="false">IF(BA155&lt;&gt;"","#define "&amp;AQ155&amp;" "&amp;BA155&amp;"&lt;end&gt; ","")&amp;IF(BB155&lt;&gt;"","#define "&amp;AR155&amp;" "&amp;BB155&amp;"&lt;end&gt; ","")&amp;IF(BC155&lt;&gt;"","#define "&amp;AS155&amp;" "&amp;BC155&amp;"&lt;end&gt; ","")&amp;IF(BD155&lt;&gt;"","#define "&amp;AT155&amp;" "&amp;BD155&amp;"&lt;end&gt; ","")&amp;"#define "&amp;AU155&amp;" "&amp;BE155&amp;"&lt;end&gt;"</f>
        <v>#define AOFF_I 10&lt;end&gt; #define AOFF_IA 18&lt;end&gt; #define ISIZ_IAA   26&lt;end&gt;</v>
      </c>
      <c r="BH155" s="22" t="str">
        <f aca="false">"INSTDECODE_"&amp;D155&amp;IF(D155&lt;&gt;0,"_"&amp;CONCATENATE(Z155,AA155,AB155,AC155)&amp;"_"&amp;CONCATENATE(AD155,AE155,AF155,AG155),"")</f>
        <v>INSTDECODE_2_WW_AA</v>
      </c>
      <c r="BI155" s="22" t="n">
        <f aca="false">LEN(BH155)</f>
        <v>18</v>
      </c>
      <c r="BJ155" s="22" t="str">
        <f aca="false">IF(Z155&lt;&gt;"","DECODE_"&amp;VLOOKUP(AD155,$CC:$CD,2,0)&amp;"("&amp;BJ$2&amp;","&amp;IF(K155="MR","REF",VLOOKUP(F155,$BR:$BS,2,0))&amp;",Cpu"&amp;PROPER(IF(K155="MR","REF",VLOOKUP(F155,$BR:$BS,2,0)))&amp;","&amp;AQ155&amp;"); ", "")</f>
        <v>DECODE_ADR(1,SHR,CpuShr,AOFF_I); </v>
      </c>
      <c r="BK155" s="22" t="str">
        <f aca="false">IF(AA155&lt;&gt;"","DECODE_"&amp;VLOOKUP(AE155,$CC:$CD,2,0)&amp;"("&amp;BK$2&amp;","&amp;IF(L155="MR","REF",VLOOKUP(G155,$BR:$BS,2,0))&amp;",Cpu"&amp;PROPER(IF(L155="MR","REF",VLOOKUP(G155,$BR:$BS,2,0)))&amp;","&amp;AR155&amp;"); ", "")</f>
        <v>DECODE_ADR(2,SHR,CpuShr,AOFF_IA); </v>
      </c>
      <c r="BL155" s="22" t="str">
        <f aca="false">IF(AB155&lt;&gt;"","DECODE_"&amp;VLOOKUP(AF155,$CC:$CD,2,0)&amp;"("&amp;BL$2&amp;","&amp;IF(M155="MR","REF",VLOOKUP(H155,$BR:$BS,2,0))&amp;",Cpu"&amp;PROPER(IF(M155="MR","REF",VLOOKUP(H155,$BR:$BS,2,0)))&amp;","&amp;AS155&amp;"); ", "")</f>
        <v/>
      </c>
      <c r="BM155" s="22" t="str">
        <f aca="false">IF(AC155&lt;&gt;"","DECODE_"&amp;VLOOKUP(AG155,$CC:$CD,2,0)&amp;"("&amp;BM$2&amp;","&amp;IF(N155="MR","REF",VLOOKUP(I155,$BR:$BS,2,0))&amp;",Cpu"&amp;PROPER(IF(N155="MR","REF",VLOOKUP(I155,$BR:$BS,2,0)))&amp;","&amp;AT155&amp;"); ", "")</f>
        <v/>
      </c>
      <c r="BN155" s="22" t="str">
        <f aca="false">IF(ISERROR(VLOOKUP(BO155,BO$2:BO154,1,0))=0,"X","")</f>
        <v>X</v>
      </c>
      <c r="BO155" s="22" t="str">
        <f aca="false">SUBSTITUTE("#define "&amp;BH155&amp;REPT(" ",28-LEN(BH155))&amp;BJ155&amp;BK155&amp;BL155&amp;BM155,"%","D")</f>
        <v>#define INSTDECODE_2_WW_AA          DECODE_ADR(1,SHR,CpuShr,AOFF_I); DECODE_ADR(2,SHR,CpuShr,AOFF_IA); </v>
      </c>
      <c r="BP155" s="22" t="str">
        <f aca="false">"#define "&amp;SUBSTITUTE(BH155,"INSTDECODE_",IF(P155="X","JMP_","")&amp;IF(Q155="X","CONST_","")&amp;"INSTEND_")&amp;IF(Q155="X",REPT(" ",20-LEN(BH155)),IF(P155="X",REPT(" ",22-LEN(BH155)),REPT(" ",26-LEN(BH155))))&amp;" "&amp;IF(P155="X","","IP+="&amp;TRIM(AU155)&amp;"; "&amp;REPT(" ",10-LEN(TRIM(AU155))))&amp;IF(Q155="X","CONST_INST_DISPATCH;","PROG_INST_DISPATCH;")</f>
        <v>#define INSTEND_2_WW_AA         IP+=ISIZ_IAA;   PROG_INST_DISPATCH;</v>
      </c>
      <c r="BQ155" s="22" t="str">
        <f aca="false">""</f>
        <v/>
      </c>
    </row>
    <row r="156" customFormat="false" ht="15.95" hidden="false" customHeight="true" outlineLevel="0" collapsed="false">
      <c r="A156" s="22" t="s">
        <v>626</v>
      </c>
      <c r="B156" s="22" t="s">
        <v>362</v>
      </c>
      <c r="C156" s="26" t="s">
        <v>29</v>
      </c>
      <c r="D156" s="27" t="n">
        <f aca="false">4-COUNTIF(F156:I156,".")</f>
        <v>2</v>
      </c>
      <c r="E156" s="27" t="str">
        <f aca="false">IF(ISERROR(SEARCH("Z",F156&amp;G156&amp;H156&amp;I156))=0,"X","-")</f>
        <v>-</v>
      </c>
      <c r="F156" s="26" t="s">
        <v>470</v>
      </c>
      <c r="G156" s="26" t="s">
        <v>470</v>
      </c>
      <c r="H156" s="26" t="s">
        <v>28</v>
      </c>
      <c r="I156" s="26" t="s">
        <v>28</v>
      </c>
      <c r="J156" s="27" t="str">
        <f aca="false">IF(OR(ISERROR(SEARCH(MID($J$2,1,1),F156&amp;G156&amp;H156&amp;I156))=0,ISERROR(SEARCH(MID($J$2,2,1),F156&amp;G156&amp;H156&amp;I156))=0),"X","-")</f>
        <v>-</v>
      </c>
      <c r="K156" s="26" t="s">
        <v>453</v>
      </c>
      <c r="L156" s="26" t="s">
        <v>453</v>
      </c>
      <c r="M156" s="26" t="s">
        <v>28</v>
      </c>
      <c r="N156" s="26" t="s">
        <v>28</v>
      </c>
      <c r="O156" s="28" t="str">
        <f aca="false">IF(OR(K156=$O$2,L156=$O$2,M156=$O$2,N156=$O$2),"X","-")</f>
        <v>-</v>
      </c>
      <c r="R156" s="22" t="s">
        <v>665</v>
      </c>
      <c r="S156" s="22" t="s">
        <v>628</v>
      </c>
      <c r="T156" s="22" t="s">
        <v>629</v>
      </c>
      <c r="W156" s="30" t="str">
        <f aca="false">SUBSTITUTE(SUBSTITUTE(IF(AND(F156="%",K156&lt;&gt;"AD",K156&lt;&gt;"MR"),"Error1","Ok")&amp;" "&amp;IF(AND(G156="%",L156&lt;&gt;"AD",L156&lt;&gt;"MR"),"Error2","Ok")&amp;" "&amp;IF(AND(H156="%",M156&lt;&gt;"AD",M156&lt;&gt;"MR"),"Error3","Ok")&amp;" "&amp;IF(AND(I156="%",N156&lt;&gt;"AD",N156&lt;&gt;"MR"),"Error4","Ok"),"Ok Ok Ok Ok","Passed"),"Ok","")</f>
        <v>Passed</v>
      </c>
      <c r="X156" s="28" t="str">
        <f aca="false">IF(W156&lt;&gt;"Passed","--- Error ---",SUBSTITUTE(SUBSTITUTE(SUBSTITUTE(SUBSTITUTE(SUBSTITUTE(SUBSTITUTE(SUBSTITUTE(SUBSTITUTE(SUBSTITUTE(SUBSTITUTE(SUBSTITUTE(SUBSTITUTE(SUBSTITUTE(SUBSTITUTE(SUBSTITUTE(SUBSTITUTE(SUBSTITUTE(SUBSTITUTE($X$1, "&lt;mnemonic&gt;",""""&amp;B156&amp;""""&amp;REPT(" ",5-LEN(B156))), "&lt;argnr&gt;",D156), "&lt;type1&gt;",VLOOKUP(F156,BR:BZ,9,0)), "&lt;type2&gt;",VLOOKUP(G156,BR:BZ,9,0)), "&lt;type3&gt;",VLOOKUP(H156,BR:BZ,9,0)), "&lt;type4&gt;",VLOOKUP(I156,BR:BZ,9,0)), "&lt;mode1&gt;",VLOOKUP(K156, CB:CG,6,0)),"&lt;mode2&gt;",VLOOKUP(L156,CB:CG,6,0)),"&lt;mode3&gt;",VLOOKUP(M156,CB:CG,6,0)),"&lt;mode4&gt;",VLOOKUP(N156,CB:CG,6,0)), "."," "), "&lt;desc&gt;",R156), "&lt;size&gt;",AU156), "&lt;comma&gt;",IF(B157=""," ",",")),"&lt;off1&gt;",IF(AQ156&lt;&gt;"",AQ156,"0"&amp;REPT(" ",5+AQ$1-1))),"&lt;off2&gt;",IF(AR156&lt;&gt;"",AR156,"0"&amp;REPT(" ",5+AR$1-1))),"&lt;off3&gt;",IF(AS156&lt;&gt;"",AS156,"0"&amp;REPT(" ",5+AS$1-1))),"&lt;off4&gt;",IF(AT156&lt;&gt;"",AT156,"0"&amp;REPT(" ",5+AT$1-1))))</f>
        <v>{ "MVMOi",2, ISIZ_IAA  , {CpuDataType::Integer  ,CpuDataType::Integer  ,(CpuDataType)0        ,(CpuDataType)0        }, {_AmdAddr,_AmdAddr,_AmdNull,_AmdNull}, {AOFF_I,AOFF_IA,0       ,0        } }, //Move and modulus (Integer)</v>
      </c>
      <c r="Y156" s="31" t="s">
        <v>28</v>
      </c>
      <c r="Z156" s="22" t="str">
        <f aca="false">IF(F156&lt;&gt;".",IF(K156="MR","R",VLOOKUP(F156,$BR:$BT,3,0)),"")</f>
        <v>I</v>
      </c>
      <c r="AA156" s="22" t="str">
        <f aca="false">IF(G156&lt;&gt;".",IF(L156="MR","R",VLOOKUP(G156,$BR:$BT,3,0)),"")</f>
        <v>I</v>
      </c>
      <c r="AB156" s="22" t="str">
        <f aca="false">IF(H156&lt;&gt;".",IF(M156="MR","R",VLOOKUP(H156,$BR:$BT,3,0)),"")</f>
        <v/>
      </c>
      <c r="AC156" s="22" t="str">
        <f aca="false">IF(I156&lt;&gt;".",IF(N156="MR","R",VLOOKUP(I156,$BR:$BT,3,0)),"")</f>
        <v/>
      </c>
      <c r="AD156" s="22" t="str">
        <f aca="false">IF(F156&lt;&gt;".",VLOOKUP(K156,$CB:$CC,2,0),"")</f>
        <v>A</v>
      </c>
      <c r="AE156" s="22" t="str">
        <f aca="false">IF(G156&lt;&gt;".",VLOOKUP(L156,$CB:$CC,2,0),"")</f>
        <v>A</v>
      </c>
      <c r="AF156" s="22" t="str">
        <f aca="false">IF(H156&lt;&gt;".",VLOOKUP(M156,$CB:$CC,2,0),"")</f>
        <v/>
      </c>
      <c r="AG156" s="22" t="str">
        <f aca="false">IF(I156&lt;&gt;".",VLOOKUP(N156,$CB:$CC,2,0),"")</f>
        <v/>
      </c>
      <c r="AH156" s="22" t="str">
        <f aca="false">IF(AD156&lt;&gt;"",IF(OR(AD156="A",AD156="I"),"SZA",VLOOKUP(Z156,$BT$3:$BU$16,2,0)),"")</f>
        <v>SZA</v>
      </c>
      <c r="AI156" s="22" t="str">
        <f aca="false">IF(AE156&lt;&gt;"",IF(OR(AE156="A",AE156="I"),"SZA",VLOOKUP(AA156,$BT$3:$BU$16,2,0)),"")</f>
        <v>SZA</v>
      </c>
      <c r="AJ156" s="22" t="str">
        <f aca="false">IF(AF156&lt;&gt;"",IF(OR(AF156="A",AF156="I"),"SZA",VLOOKUP(AB156,$BT$3:$BU$16,2,0)),"")</f>
        <v/>
      </c>
      <c r="AK156" s="22" t="str">
        <f aca="false">IF(AG156&lt;&gt;"",IF(OR(AG156="A",AG156="I"),"SZA",VLOOKUP(AC156,$BT$3:$BU$16,2,0)),"")</f>
        <v/>
      </c>
      <c r="AL156" s="22" t="str">
        <f aca="false">IF(AD156&lt;&gt;"","I","")</f>
        <v>I</v>
      </c>
      <c r="AM156" s="22" t="str">
        <f aca="false">SUBSTITUTE(IF(AE156&lt;&gt;"",AL156&amp;"+"&amp;AH156,""),"+SZ","")</f>
        <v>IA</v>
      </c>
      <c r="AN156" s="22" t="str">
        <f aca="false">SUBSTITUTE(IF(AF156&lt;&gt;"",AM156&amp;"+"&amp;AI156,""),"+SZ","")</f>
        <v/>
      </c>
      <c r="AO156" s="22" t="str">
        <f aca="false">SUBSTITUTE(IF(AG156&lt;&gt;"",AN156&amp;"+"&amp;AJ156,""),"+SZ","")</f>
        <v/>
      </c>
      <c r="AP156" s="22" t="str">
        <f aca="false">SUBSTITUTE("I"&amp;IF(AH156&lt;&gt;"","+"&amp;AH156,"")&amp;IF(AI156&lt;&gt;"","+"&amp;AI156,"")&amp;IF(AJ156&lt;&gt;"","+"&amp;AJ156,"")&amp;IF(AK156&lt;&gt;"","+"&amp;AK156,""),"+SZ","")</f>
        <v>IAA</v>
      </c>
      <c r="AQ156" s="22" t="str">
        <f aca="false">IF(Z156&lt;&gt;"","AOFF_"&amp;AL156&amp;REPT(" ",AQ$1-LEN(AL156)),"")</f>
        <v>AOFF_I</v>
      </c>
      <c r="AR156" s="22" t="str">
        <f aca="false">IF(AA156&lt;&gt;"","AOFF_"&amp;AM156&amp;REPT(" ",AR$1-LEN(AM156)),"")</f>
        <v>AOFF_IA</v>
      </c>
      <c r="AS156" s="22" t="str">
        <f aca="false">IF(AB156&lt;&gt;"","AOFF_"&amp;AN156&amp;REPT(" ",AS$1-LEN(AN156)),"")</f>
        <v/>
      </c>
      <c r="AT156" s="22" t="str">
        <f aca="false">IF(AC156&lt;&gt;"","AOFF_"&amp;AO156&amp;REPT(" ",AT$1-LEN(AO156)),"")</f>
        <v/>
      </c>
      <c r="AU156" s="22" t="str">
        <f aca="false">"ISIZ_"&amp;AP156&amp;REPT(" ",$AU$1-LEN(AP156))</f>
        <v>ISIZ_IAA  </v>
      </c>
      <c r="AV156" s="26" t="n">
        <f aca="false">IF(Z156&lt;&gt;"",6,"")</f>
        <v>6</v>
      </c>
      <c r="AW156" s="26" t="n">
        <f aca="false">IF(AA156&lt;&gt;"",AV156+VLOOKUP(AH156,$BU$2:$BV$17,2,0),"")</f>
        <v>10</v>
      </c>
      <c r="AX156" s="26" t="str">
        <f aca="false">IF(AB156&lt;&gt;"",AW156+VLOOKUP(AI156,$BU$2:$BV$17,2,0),"")</f>
        <v/>
      </c>
      <c r="AY156" s="26" t="str">
        <f aca="false">IF(AC156&lt;&gt;"",AX156+VLOOKUP(AJ156,$BU$2:$BV$17,2,0),"")</f>
        <v/>
      </c>
      <c r="AZ156" s="26" t="n">
        <f aca="false">6+IF(Z156&lt;&gt;"",VLOOKUP(AH156,$BU$2:$BV$17,2,0),0)+IF(AA156&lt;&gt;"",VLOOKUP(AI156,$BU$2:$BV$17,2,0),0)+IF(AB156&lt;&gt;"",VLOOKUP(AJ156,$BU$2:$BV$17,2,0),0)+IF(AC156&lt;&gt;"",VLOOKUP(AK156,$BU$2:$BV$17,2,0),0)</f>
        <v>14</v>
      </c>
      <c r="BA156" s="26" t="n">
        <f aca="false">IF(Z156&lt;&gt;"",10,"")</f>
        <v>10</v>
      </c>
      <c r="BB156" s="26" t="n">
        <f aca="false">IF(AA156&lt;&gt;"",BA156+VLOOKUP(AH156,$BU$2:$BW$17,3,0),"")</f>
        <v>18</v>
      </c>
      <c r="BC156" s="26" t="str">
        <f aca="false">IF(AB156&lt;&gt;"",BB156+VLOOKUP(AI156,$BU$2:$BW$17,3,0),"")</f>
        <v/>
      </c>
      <c r="BD156" s="26" t="str">
        <f aca="false">IF(AC156&lt;&gt;"",BC156+VLOOKUP(AJ156,$BU$2:$BW$17,3,0),"")</f>
        <v/>
      </c>
      <c r="BE156" s="26" t="n">
        <f aca="false">10+IF(Z156&lt;&gt;"",VLOOKUP(AH156,$BU$2:$BW$17,3,0),0)+IF(AA156&lt;&gt;"",VLOOKUP(AI156,$BU$2:$BW$17,3,0),0)+IF(AB156&lt;&gt;"",VLOOKUP(AJ156,$BU$2:$BW$17,3,0),0)+IF(AC156&lt;&gt;"",VLOOKUP(AK156,$BU$2:$BW$17,3,0),0)</f>
        <v>26</v>
      </c>
      <c r="BF156" s="36" t="str">
        <f aca="false">IF(AV156&lt;&gt;"","#define "&amp;AQ156&amp;" "&amp;AV156&amp;"&lt;end&gt; ","")&amp;IF(AW156&lt;&gt;"","#define "&amp;AR156&amp;" "&amp;AW156&amp;"&lt;end&gt; ","")&amp;IF(AX156&lt;&gt;"","#define "&amp;AS156&amp;" "&amp;AX156&amp;"&lt;end&gt; ","")&amp;IF(AY156&lt;&gt;"","#define "&amp;AT156&amp;" "&amp;AY156&amp;"&lt;end&gt; ","")&amp;"#define "&amp;AU156&amp;" "&amp;AZ156&amp;"&lt;end&gt;"</f>
        <v>#define AOFF_I 6&lt;end&gt; #define AOFF_IA 10&lt;end&gt; #define ISIZ_IAA   14&lt;end&gt;</v>
      </c>
      <c r="BG156" s="36" t="str">
        <f aca="false">IF(BA156&lt;&gt;"","#define "&amp;AQ156&amp;" "&amp;BA156&amp;"&lt;end&gt; ","")&amp;IF(BB156&lt;&gt;"","#define "&amp;AR156&amp;" "&amp;BB156&amp;"&lt;end&gt; ","")&amp;IF(BC156&lt;&gt;"","#define "&amp;AS156&amp;" "&amp;BC156&amp;"&lt;end&gt; ","")&amp;IF(BD156&lt;&gt;"","#define "&amp;AT156&amp;" "&amp;BD156&amp;"&lt;end&gt; ","")&amp;"#define "&amp;AU156&amp;" "&amp;BE156&amp;"&lt;end&gt;"</f>
        <v>#define AOFF_I 10&lt;end&gt; #define AOFF_IA 18&lt;end&gt; #define ISIZ_IAA   26&lt;end&gt;</v>
      </c>
      <c r="BH156" s="22" t="str">
        <f aca="false">"INSTDECODE_"&amp;D156&amp;IF(D156&lt;&gt;0,"_"&amp;CONCATENATE(Z156,AA156,AB156,AC156)&amp;"_"&amp;CONCATENATE(AD156,AE156,AF156,AG156),"")</f>
        <v>INSTDECODE_2_II_AA</v>
      </c>
      <c r="BI156" s="22" t="n">
        <f aca="false">LEN(BH156)</f>
        <v>18</v>
      </c>
      <c r="BJ156" s="22" t="str">
        <f aca="false">IF(Z156&lt;&gt;"","DECODE_"&amp;VLOOKUP(AD156,$CC:$CD,2,0)&amp;"("&amp;BJ$2&amp;","&amp;IF(K156="MR","REF",VLOOKUP(F156,$BR:$BS,2,0))&amp;",Cpu"&amp;PROPER(IF(K156="MR","REF",VLOOKUP(F156,$BR:$BS,2,0)))&amp;","&amp;AQ156&amp;"); ", "")</f>
        <v>DECODE_ADR(1,INT,CpuInt,AOFF_I); </v>
      </c>
      <c r="BK156" s="22" t="str">
        <f aca="false">IF(AA156&lt;&gt;"","DECODE_"&amp;VLOOKUP(AE156,$CC:$CD,2,0)&amp;"("&amp;BK$2&amp;","&amp;IF(L156="MR","REF",VLOOKUP(G156,$BR:$BS,2,0))&amp;",Cpu"&amp;PROPER(IF(L156="MR","REF",VLOOKUP(G156,$BR:$BS,2,0)))&amp;","&amp;AR156&amp;"); ", "")</f>
        <v>DECODE_ADR(2,INT,CpuInt,AOFF_IA); </v>
      </c>
      <c r="BL156" s="22" t="str">
        <f aca="false">IF(AB156&lt;&gt;"","DECODE_"&amp;VLOOKUP(AF156,$CC:$CD,2,0)&amp;"("&amp;BL$2&amp;","&amp;IF(M156="MR","REF",VLOOKUP(H156,$BR:$BS,2,0))&amp;",Cpu"&amp;PROPER(IF(M156="MR","REF",VLOOKUP(H156,$BR:$BS,2,0)))&amp;","&amp;AS156&amp;"); ", "")</f>
        <v/>
      </c>
      <c r="BM156" s="22" t="str">
        <f aca="false">IF(AC156&lt;&gt;"","DECODE_"&amp;VLOOKUP(AG156,$CC:$CD,2,0)&amp;"("&amp;BM$2&amp;","&amp;IF(N156="MR","REF",VLOOKUP(I156,$BR:$BS,2,0))&amp;",Cpu"&amp;PROPER(IF(N156="MR","REF",VLOOKUP(I156,$BR:$BS,2,0)))&amp;","&amp;AT156&amp;"); ", "")</f>
        <v/>
      </c>
      <c r="BN156" s="22" t="str">
        <f aca="false">IF(ISERROR(VLOOKUP(BO156,BO$2:BO155,1,0))=0,"X","")</f>
        <v>X</v>
      </c>
      <c r="BO156" s="22" t="str">
        <f aca="false">SUBSTITUTE("#define "&amp;BH156&amp;REPT(" ",28-LEN(BH156))&amp;BJ156&amp;BK156&amp;BL156&amp;BM156,"%","D")</f>
        <v>#define INSTDECODE_2_II_AA          DECODE_ADR(1,INT,CpuInt,AOFF_I); DECODE_ADR(2,INT,CpuInt,AOFF_IA); </v>
      </c>
      <c r="BP156" s="22" t="str">
        <f aca="false">"#define "&amp;SUBSTITUTE(BH156,"INSTDECODE_",IF(P156="X","JMP_","")&amp;IF(Q156="X","CONST_","")&amp;"INSTEND_")&amp;IF(Q156="X",REPT(" ",20-LEN(BH156)),IF(P156="X",REPT(" ",22-LEN(BH156)),REPT(" ",26-LEN(BH156))))&amp;" "&amp;IF(P156="X","","IP+="&amp;TRIM(AU156)&amp;"; "&amp;REPT(" ",10-LEN(TRIM(AU156))))&amp;IF(Q156="X","CONST_INST_DISPATCH;","PROG_INST_DISPATCH;")</f>
        <v>#define INSTEND_2_II_AA         IP+=ISIZ_IAA;   PROG_INST_DISPATCH;</v>
      </c>
      <c r="BQ156" s="22" t="str">
        <f aca="false">""</f>
        <v/>
      </c>
    </row>
    <row r="157" customFormat="false" ht="15.95" hidden="false" customHeight="true" outlineLevel="0" collapsed="false">
      <c r="A157" s="22" t="s">
        <v>626</v>
      </c>
      <c r="B157" s="22" t="s">
        <v>363</v>
      </c>
      <c r="C157" s="26" t="s">
        <v>29</v>
      </c>
      <c r="D157" s="27" t="n">
        <f aca="false">4-COUNTIF(F157:I157,".")</f>
        <v>2</v>
      </c>
      <c r="E157" s="27" t="str">
        <f aca="false">IF(ISERROR(SEARCH("Z",F157&amp;G157&amp;H157&amp;I157))=0,"X","-")</f>
        <v>-</v>
      </c>
      <c r="F157" s="26" t="s">
        <v>474</v>
      </c>
      <c r="G157" s="26" t="s">
        <v>474</v>
      </c>
      <c r="H157" s="26" t="s">
        <v>28</v>
      </c>
      <c r="I157" s="26" t="s">
        <v>28</v>
      </c>
      <c r="J157" s="27" t="str">
        <f aca="false">IF(OR(ISERROR(SEARCH(MID($J$2,1,1),F157&amp;G157&amp;H157&amp;I157))=0,ISERROR(SEARCH(MID($J$2,2,1),F157&amp;G157&amp;H157&amp;I157))=0),"X","-")</f>
        <v>-</v>
      </c>
      <c r="K157" s="26" t="s">
        <v>453</v>
      </c>
      <c r="L157" s="26" t="s">
        <v>453</v>
      </c>
      <c r="M157" s="26" t="s">
        <v>28</v>
      </c>
      <c r="N157" s="26" t="s">
        <v>28</v>
      </c>
      <c r="O157" s="28" t="str">
        <f aca="false">IF(OR(K157=$O$2,L157=$O$2,M157=$O$2,N157=$O$2),"X","-")</f>
        <v>-</v>
      </c>
      <c r="R157" s="22" t="s">
        <v>666</v>
      </c>
      <c r="S157" s="22" t="s">
        <v>628</v>
      </c>
      <c r="T157" s="22" t="s">
        <v>629</v>
      </c>
      <c r="W157" s="30" t="str">
        <f aca="false">SUBSTITUTE(SUBSTITUTE(IF(AND(F157="%",K157&lt;&gt;"AD",K157&lt;&gt;"MR"),"Error1","Ok")&amp;" "&amp;IF(AND(G157="%",L157&lt;&gt;"AD",L157&lt;&gt;"MR"),"Error2","Ok")&amp;" "&amp;IF(AND(H157="%",M157&lt;&gt;"AD",M157&lt;&gt;"MR"),"Error3","Ok")&amp;" "&amp;IF(AND(I157="%",N157&lt;&gt;"AD",N157&lt;&gt;"MR"),"Error4","Ok"),"Ok Ok Ok Ok","Passed"),"Ok","")</f>
        <v>Passed</v>
      </c>
      <c r="X157" s="28" t="str">
        <f aca="false">IF(W157&lt;&gt;"Passed","--- Error ---",SUBSTITUTE(SUBSTITUTE(SUBSTITUTE(SUBSTITUTE(SUBSTITUTE(SUBSTITUTE(SUBSTITUTE(SUBSTITUTE(SUBSTITUTE(SUBSTITUTE(SUBSTITUTE(SUBSTITUTE(SUBSTITUTE(SUBSTITUTE(SUBSTITUTE(SUBSTITUTE(SUBSTITUTE(SUBSTITUTE($X$1, "&lt;mnemonic&gt;",""""&amp;B157&amp;""""&amp;REPT(" ",5-LEN(B157))), "&lt;argnr&gt;",D157), "&lt;type1&gt;",VLOOKUP(F157,BR:BZ,9,0)), "&lt;type2&gt;",VLOOKUP(G157,BR:BZ,9,0)), "&lt;type3&gt;",VLOOKUP(H157,BR:BZ,9,0)), "&lt;type4&gt;",VLOOKUP(I157,BR:BZ,9,0)), "&lt;mode1&gt;",VLOOKUP(K157, CB:CG,6,0)),"&lt;mode2&gt;",VLOOKUP(L157,CB:CG,6,0)),"&lt;mode3&gt;",VLOOKUP(M157,CB:CG,6,0)),"&lt;mode4&gt;",VLOOKUP(N157,CB:CG,6,0)), "."," "), "&lt;desc&gt;",R157), "&lt;size&gt;",AU157), "&lt;comma&gt;",IF(B158=""," ",",")),"&lt;off1&gt;",IF(AQ157&lt;&gt;"",AQ157,"0"&amp;REPT(" ",5+AQ$1-1))),"&lt;off2&gt;",IF(AR157&lt;&gt;"",AR157,"0"&amp;REPT(" ",5+AR$1-1))),"&lt;off3&gt;",IF(AS157&lt;&gt;"",AS157,"0"&amp;REPT(" ",5+AS$1-1))),"&lt;off4&gt;",IF(AT157&lt;&gt;"",AT157,"0"&amp;REPT(" ",5+AT$1-1))))</f>
        <v>{ "MVMOl",2, ISIZ_IAA  , {CpuDataType::Long     ,CpuDataType::Long     ,(CpuDataType)0        ,(CpuDataType)0        }, {_AmdAddr,_AmdAddr,_AmdNull,_AmdNull}, {AOFF_I,AOFF_IA,0       ,0        } }, //Move and modulus (Long)</v>
      </c>
      <c r="Y157" s="31" t="s">
        <v>28</v>
      </c>
      <c r="Z157" s="22" t="str">
        <f aca="false">IF(F157&lt;&gt;".",IF(K157="MR","R",VLOOKUP(F157,$BR:$BT,3,0)),"")</f>
        <v>L</v>
      </c>
      <c r="AA157" s="22" t="str">
        <f aca="false">IF(G157&lt;&gt;".",IF(L157="MR","R",VLOOKUP(G157,$BR:$BT,3,0)),"")</f>
        <v>L</v>
      </c>
      <c r="AB157" s="22" t="str">
        <f aca="false">IF(H157&lt;&gt;".",IF(M157="MR","R",VLOOKUP(H157,$BR:$BT,3,0)),"")</f>
        <v/>
      </c>
      <c r="AC157" s="22" t="str">
        <f aca="false">IF(I157&lt;&gt;".",IF(N157="MR","R",VLOOKUP(I157,$BR:$BT,3,0)),"")</f>
        <v/>
      </c>
      <c r="AD157" s="22" t="str">
        <f aca="false">IF(F157&lt;&gt;".",VLOOKUP(K157,$CB:$CC,2,0),"")</f>
        <v>A</v>
      </c>
      <c r="AE157" s="22" t="str">
        <f aca="false">IF(G157&lt;&gt;".",VLOOKUP(L157,$CB:$CC,2,0),"")</f>
        <v>A</v>
      </c>
      <c r="AF157" s="22" t="str">
        <f aca="false">IF(H157&lt;&gt;".",VLOOKUP(M157,$CB:$CC,2,0),"")</f>
        <v/>
      </c>
      <c r="AG157" s="22" t="str">
        <f aca="false">IF(I157&lt;&gt;".",VLOOKUP(N157,$CB:$CC,2,0),"")</f>
        <v/>
      </c>
      <c r="AH157" s="22" t="str">
        <f aca="false">IF(AD157&lt;&gt;"",IF(OR(AD157="A",AD157="I"),"SZA",VLOOKUP(Z157,$BT$3:$BU$16,2,0)),"")</f>
        <v>SZA</v>
      </c>
      <c r="AI157" s="22" t="str">
        <f aca="false">IF(AE157&lt;&gt;"",IF(OR(AE157="A",AE157="I"),"SZA",VLOOKUP(AA157,$BT$3:$BU$16,2,0)),"")</f>
        <v>SZA</v>
      </c>
      <c r="AJ157" s="22" t="str">
        <f aca="false">IF(AF157&lt;&gt;"",IF(OR(AF157="A",AF157="I"),"SZA",VLOOKUP(AB157,$BT$3:$BU$16,2,0)),"")</f>
        <v/>
      </c>
      <c r="AK157" s="22" t="str">
        <f aca="false">IF(AG157&lt;&gt;"",IF(OR(AG157="A",AG157="I"),"SZA",VLOOKUP(AC157,$BT$3:$BU$16,2,0)),"")</f>
        <v/>
      </c>
      <c r="AL157" s="22" t="str">
        <f aca="false">IF(AD157&lt;&gt;"","I","")</f>
        <v>I</v>
      </c>
      <c r="AM157" s="22" t="str">
        <f aca="false">SUBSTITUTE(IF(AE157&lt;&gt;"",AL157&amp;"+"&amp;AH157,""),"+SZ","")</f>
        <v>IA</v>
      </c>
      <c r="AN157" s="22" t="str">
        <f aca="false">SUBSTITUTE(IF(AF157&lt;&gt;"",AM157&amp;"+"&amp;AI157,""),"+SZ","")</f>
        <v/>
      </c>
      <c r="AO157" s="22" t="str">
        <f aca="false">SUBSTITUTE(IF(AG157&lt;&gt;"",AN157&amp;"+"&amp;AJ157,""),"+SZ","")</f>
        <v/>
      </c>
      <c r="AP157" s="22" t="str">
        <f aca="false">SUBSTITUTE("I"&amp;IF(AH157&lt;&gt;"","+"&amp;AH157,"")&amp;IF(AI157&lt;&gt;"","+"&amp;AI157,"")&amp;IF(AJ157&lt;&gt;"","+"&amp;AJ157,"")&amp;IF(AK157&lt;&gt;"","+"&amp;AK157,""),"+SZ","")</f>
        <v>IAA</v>
      </c>
      <c r="AQ157" s="22" t="str">
        <f aca="false">IF(Z157&lt;&gt;"","AOFF_"&amp;AL157&amp;REPT(" ",AQ$1-LEN(AL157)),"")</f>
        <v>AOFF_I</v>
      </c>
      <c r="AR157" s="22" t="str">
        <f aca="false">IF(AA157&lt;&gt;"","AOFF_"&amp;AM157&amp;REPT(" ",AR$1-LEN(AM157)),"")</f>
        <v>AOFF_IA</v>
      </c>
      <c r="AS157" s="22" t="str">
        <f aca="false">IF(AB157&lt;&gt;"","AOFF_"&amp;AN157&amp;REPT(" ",AS$1-LEN(AN157)),"")</f>
        <v/>
      </c>
      <c r="AT157" s="22" t="str">
        <f aca="false">IF(AC157&lt;&gt;"","AOFF_"&amp;AO157&amp;REPT(" ",AT$1-LEN(AO157)),"")</f>
        <v/>
      </c>
      <c r="AU157" s="22" t="str">
        <f aca="false">"ISIZ_"&amp;AP157&amp;REPT(" ",$AU$1-LEN(AP157))</f>
        <v>ISIZ_IAA  </v>
      </c>
      <c r="AV157" s="26" t="n">
        <f aca="false">IF(Z157&lt;&gt;"",6,"")</f>
        <v>6</v>
      </c>
      <c r="AW157" s="26" t="n">
        <f aca="false">IF(AA157&lt;&gt;"",AV157+VLOOKUP(AH157,$BU$2:$BV$17,2,0),"")</f>
        <v>10</v>
      </c>
      <c r="AX157" s="26" t="str">
        <f aca="false">IF(AB157&lt;&gt;"",AW157+VLOOKUP(AI157,$BU$2:$BV$17,2,0),"")</f>
        <v/>
      </c>
      <c r="AY157" s="26" t="str">
        <f aca="false">IF(AC157&lt;&gt;"",AX157+VLOOKUP(AJ157,$BU$2:$BV$17,2,0),"")</f>
        <v/>
      </c>
      <c r="AZ157" s="26" t="n">
        <f aca="false">6+IF(Z157&lt;&gt;"",VLOOKUP(AH157,$BU$2:$BV$17,2,0),0)+IF(AA157&lt;&gt;"",VLOOKUP(AI157,$BU$2:$BV$17,2,0),0)+IF(AB157&lt;&gt;"",VLOOKUP(AJ157,$BU$2:$BV$17,2,0),0)+IF(AC157&lt;&gt;"",VLOOKUP(AK157,$BU$2:$BV$17,2,0),0)</f>
        <v>14</v>
      </c>
      <c r="BA157" s="26" t="n">
        <f aca="false">IF(Z157&lt;&gt;"",10,"")</f>
        <v>10</v>
      </c>
      <c r="BB157" s="26" t="n">
        <f aca="false">IF(AA157&lt;&gt;"",BA157+VLOOKUP(AH157,$BU$2:$BW$17,3,0),"")</f>
        <v>18</v>
      </c>
      <c r="BC157" s="26" t="str">
        <f aca="false">IF(AB157&lt;&gt;"",BB157+VLOOKUP(AI157,$BU$2:$BW$17,3,0),"")</f>
        <v/>
      </c>
      <c r="BD157" s="26" t="str">
        <f aca="false">IF(AC157&lt;&gt;"",BC157+VLOOKUP(AJ157,$BU$2:$BW$17,3,0),"")</f>
        <v/>
      </c>
      <c r="BE157" s="26" t="n">
        <f aca="false">10+IF(Z157&lt;&gt;"",VLOOKUP(AH157,$BU$2:$BW$17,3,0),0)+IF(AA157&lt;&gt;"",VLOOKUP(AI157,$BU$2:$BW$17,3,0),0)+IF(AB157&lt;&gt;"",VLOOKUP(AJ157,$BU$2:$BW$17,3,0),0)+IF(AC157&lt;&gt;"",VLOOKUP(AK157,$BU$2:$BW$17,3,0),0)</f>
        <v>26</v>
      </c>
      <c r="BF157" s="36" t="str">
        <f aca="false">IF(AV157&lt;&gt;"","#define "&amp;AQ157&amp;" "&amp;AV157&amp;"&lt;end&gt; ","")&amp;IF(AW157&lt;&gt;"","#define "&amp;AR157&amp;" "&amp;AW157&amp;"&lt;end&gt; ","")&amp;IF(AX157&lt;&gt;"","#define "&amp;AS157&amp;" "&amp;AX157&amp;"&lt;end&gt; ","")&amp;IF(AY157&lt;&gt;"","#define "&amp;AT157&amp;" "&amp;AY157&amp;"&lt;end&gt; ","")&amp;"#define "&amp;AU157&amp;" "&amp;AZ157&amp;"&lt;end&gt;"</f>
        <v>#define AOFF_I 6&lt;end&gt; #define AOFF_IA 10&lt;end&gt; #define ISIZ_IAA   14&lt;end&gt;</v>
      </c>
      <c r="BG157" s="36" t="str">
        <f aca="false">IF(BA157&lt;&gt;"","#define "&amp;AQ157&amp;" "&amp;BA157&amp;"&lt;end&gt; ","")&amp;IF(BB157&lt;&gt;"","#define "&amp;AR157&amp;" "&amp;BB157&amp;"&lt;end&gt; ","")&amp;IF(BC157&lt;&gt;"","#define "&amp;AS157&amp;" "&amp;BC157&amp;"&lt;end&gt; ","")&amp;IF(BD157&lt;&gt;"","#define "&amp;AT157&amp;" "&amp;BD157&amp;"&lt;end&gt; ","")&amp;"#define "&amp;AU157&amp;" "&amp;BE157&amp;"&lt;end&gt;"</f>
        <v>#define AOFF_I 10&lt;end&gt; #define AOFF_IA 18&lt;end&gt; #define ISIZ_IAA   26&lt;end&gt;</v>
      </c>
      <c r="BH157" s="22" t="str">
        <f aca="false">"INSTDECODE_"&amp;D157&amp;IF(D157&lt;&gt;0,"_"&amp;CONCATENATE(Z157,AA157,AB157,AC157)&amp;"_"&amp;CONCATENATE(AD157,AE157,AF157,AG157),"")</f>
        <v>INSTDECODE_2_LL_AA</v>
      </c>
      <c r="BI157" s="22" t="n">
        <f aca="false">LEN(BH157)</f>
        <v>18</v>
      </c>
      <c r="BJ157" s="22" t="str">
        <f aca="false">IF(Z157&lt;&gt;"","DECODE_"&amp;VLOOKUP(AD157,$CC:$CD,2,0)&amp;"("&amp;BJ$2&amp;","&amp;IF(K157="MR","REF",VLOOKUP(F157,$BR:$BS,2,0))&amp;",Cpu"&amp;PROPER(IF(K157="MR","REF",VLOOKUP(F157,$BR:$BS,2,0)))&amp;","&amp;AQ157&amp;"); ", "")</f>
        <v>DECODE_ADR(1,LON,CpuLon,AOFF_I); </v>
      </c>
      <c r="BK157" s="22" t="str">
        <f aca="false">IF(AA157&lt;&gt;"","DECODE_"&amp;VLOOKUP(AE157,$CC:$CD,2,0)&amp;"("&amp;BK$2&amp;","&amp;IF(L157="MR","REF",VLOOKUP(G157,$BR:$BS,2,0))&amp;",Cpu"&amp;PROPER(IF(L157="MR","REF",VLOOKUP(G157,$BR:$BS,2,0)))&amp;","&amp;AR157&amp;"); ", "")</f>
        <v>DECODE_ADR(2,LON,CpuLon,AOFF_IA); </v>
      </c>
      <c r="BL157" s="22" t="str">
        <f aca="false">IF(AB157&lt;&gt;"","DECODE_"&amp;VLOOKUP(AF157,$CC:$CD,2,0)&amp;"("&amp;BL$2&amp;","&amp;IF(M157="MR","REF",VLOOKUP(H157,$BR:$BS,2,0))&amp;",Cpu"&amp;PROPER(IF(M157="MR","REF",VLOOKUP(H157,$BR:$BS,2,0)))&amp;","&amp;AS157&amp;"); ", "")</f>
        <v/>
      </c>
      <c r="BM157" s="22" t="str">
        <f aca="false">IF(AC157&lt;&gt;"","DECODE_"&amp;VLOOKUP(AG157,$CC:$CD,2,0)&amp;"("&amp;BM$2&amp;","&amp;IF(N157="MR","REF",VLOOKUP(I157,$BR:$BS,2,0))&amp;",Cpu"&amp;PROPER(IF(N157="MR","REF",VLOOKUP(I157,$BR:$BS,2,0)))&amp;","&amp;AT157&amp;"); ", "")</f>
        <v/>
      </c>
      <c r="BN157" s="22" t="str">
        <f aca="false">IF(ISERROR(VLOOKUP(BO157,BO$2:BO156,1,0))=0,"X","")</f>
        <v>X</v>
      </c>
      <c r="BO157" s="22" t="str">
        <f aca="false">SUBSTITUTE("#define "&amp;BH157&amp;REPT(" ",28-LEN(BH157))&amp;BJ157&amp;BK157&amp;BL157&amp;BM157,"%","D")</f>
        <v>#define INSTDECODE_2_LL_AA          DECODE_ADR(1,LON,CpuLon,AOFF_I); DECODE_ADR(2,LON,CpuLon,AOFF_IA); </v>
      </c>
      <c r="BP157" s="22" t="str">
        <f aca="false">"#define "&amp;SUBSTITUTE(BH157,"INSTDECODE_",IF(P157="X","JMP_","")&amp;IF(Q157="X","CONST_","")&amp;"INSTEND_")&amp;IF(Q157="X",REPT(" ",20-LEN(BH157)),IF(P157="X",REPT(" ",22-LEN(BH157)),REPT(" ",26-LEN(BH157))))&amp;" "&amp;IF(P157="X","","IP+="&amp;TRIM(AU157)&amp;"; "&amp;REPT(" ",10-LEN(TRIM(AU157))))&amp;IF(Q157="X","CONST_INST_DISPATCH;","PROG_INST_DISPATCH;")</f>
        <v>#define INSTEND_2_LL_AA         IP+=ISIZ_IAA;   PROG_INST_DISPATCH;</v>
      </c>
      <c r="BQ157" s="22" t="str">
        <f aca="false">""</f>
        <v/>
      </c>
    </row>
    <row r="158" customFormat="false" ht="15.95" hidden="false" customHeight="true" outlineLevel="0" collapsed="false">
      <c r="A158" s="22" t="s">
        <v>626</v>
      </c>
      <c r="B158" s="22" t="s">
        <v>366</v>
      </c>
      <c r="C158" s="26" t="s">
        <v>29</v>
      </c>
      <c r="D158" s="27" t="n">
        <f aca="false">4-COUNTIF(F158:I158,".")</f>
        <v>2</v>
      </c>
      <c r="E158" s="27" t="str">
        <f aca="false">IF(ISERROR(SEARCH("Z",F158&amp;G158&amp;H158&amp;I158))=0,"X","-")</f>
        <v>-</v>
      </c>
      <c r="F158" s="26" t="s">
        <v>452</v>
      </c>
      <c r="G158" s="26" t="s">
        <v>452</v>
      </c>
      <c r="H158" s="26" t="s">
        <v>28</v>
      </c>
      <c r="I158" s="26" t="s">
        <v>28</v>
      </c>
      <c r="J158" s="27" t="str">
        <f aca="false">IF(OR(ISERROR(SEARCH(MID($J$2,1,1),F158&amp;G158&amp;H158&amp;I158))=0,ISERROR(SEARCH(MID($J$2,2,1),F158&amp;G158&amp;H158&amp;I158))=0),"X","-")</f>
        <v>-</v>
      </c>
      <c r="K158" s="26" t="s">
        <v>453</v>
      </c>
      <c r="L158" s="26" t="s">
        <v>453</v>
      </c>
      <c r="M158" s="26" t="s">
        <v>28</v>
      </c>
      <c r="N158" s="26" t="s">
        <v>28</v>
      </c>
      <c r="O158" s="28" t="str">
        <f aca="false">IF(OR(K158=$O$2,L158=$O$2,M158=$O$2,N158=$O$2),"X","-")</f>
        <v>-</v>
      </c>
      <c r="R158" s="22" t="s">
        <v>667</v>
      </c>
      <c r="S158" s="22" t="s">
        <v>628</v>
      </c>
      <c r="T158" s="22" t="s">
        <v>629</v>
      </c>
      <c r="W158" s="30" t="str">
        <f aca="false">SUBSTITUTE(SUBSTITUTE(IF(AND(F158="%",K158&lt;&gt;"AD",K158&lt;&gt;"MR"),"Error1","Ok")&amp;" "&amp;IF(AND(G158="%",L158&lt;&gt;"AD",L158&lt;&gt;"MR"),"Error2","Ok")&amp;" "&amp;IF(AND(H158="%",M158&lt;&gt;"AD",M158&lt;&gt;"MR"),"Error3","Ok")&amp;" "&amp;IF(AND(I158="%",N158&lt;&gt;"AD",N158&lt;&gt;"MR"),"Error4","Ok"),"Ok Ok Ok Ok","Passed"),"Ok","")</f>
        <v>Passed</v>
      </c>
      <c r="X158" s="28" t="str">
        <f aca="false">IF(W158&lt;&gt;"Passed","--- Error ---",SUBSTITUTE(SUBSTITUTE(SUBSTITUTE(SUBSTITUTE(SUBSTITUTE(SUBSTITUTE(SUBSTITUTE(SUBSTITUTE(SUBSTITUTE(SUBSTITUTE(SUBSTITUTE(SUBSTITUTE(SUBSTITUTE(SUBSTITUTE(SUBSTITUTE(SUBSTITUTE(SUBSTITUTE(SUBSTITUTE($X$1, "&lt;mnemonic&gt;",""""&amp;B158&amp;""""&amp;REPT(" ",5-LEN(B158))), "&lt;argnr&gt;",D158), "&lt;type1&gt;",VLOOKUP(F158,BR:BZ,9,0)), "&lt;type2&gt;",VLOOKUP(G158,BR:BZ,9,0)), "&lt;type3&gt;",VLOOKUP(H158,BR:BZ,9,0)), "&lt;type4&gt;",VLOOKUP(I158,BR:BZ,9,0)), "&lt;mode1&gt;",VLOOKUP(K158, CB:CG,6,0)),"&lt;mode2&gt;",VLOOKUP(L158,CB:CG,6,0)),"&lt;mode3&gt;",VLOOKUP(M158,CB:CG,6,0)),"&lt;mode4&gt;",VLOOKUP(N158,CB:CG,6,0)), "."," "), "&lt;desc&gt;",R158), "&lt;size&gt;",AU158), "&lt;comma&gt;",IF(B159=""," ",",")),"&lt;off1&gt;",IF(AQ158&lt;&gt;"",AQ158,"0"&amp;REPT(" ",5+AQ$1-1))),"&lt;off2&gt;",IF(AR158&lt;&gt;"",AR158,"0"&amp;REPT(" ",5+AR$1-1))),"&lt;off3&gt;",IF(AS158&lt;&gt;"",AS158,"0"&amp;REPT(" ",5+AS$1-1))),"&lt;off4&gt;",IF(AT158&lt;&gt;"",AT158,"0"&amp;REPT(" ",5+AT$1-1))))</f>
        <v>{ "MVSLc",2, ISIZ_IAA  , {CpuDataType::Char     ,CpuDataType::Char     ,(CpuDataType)0        ,(CpuDataType)0        }, {_AmdAddr,_AmdAddr,_AmdNull,_AmdNull}, {AOFF_I,AOFF_IA,0       ,0        } }, //Move and shift left (Char)</v>
      </c>
      <c r="Y158" s="31" t="s">
        <v>28</v>
      </c>
      <c r="Z158" s="22" t="str">
        <f aca="false">IF(F158&lt;&gt;".",IF(K158="MR","R",VLOOKUP(F158,$BR:$BT,3,0)),"")</f>
        <v>C</v>
      </c>
      <c r="AA158" s="22" t="str">
        <f aca="false">IF(G158&lt;&gt;".",IF(L158="MR","R",VLOOKUP(G158,$BR:$BT,3,0)),"")</f>
        <v>C</v>
      </c>
      <c r="AB158" s="22" t="str">
        <f aca="false">IF(H158&lt;&gt;".",IF(M158="MR","R",VLOOKUP(H158,$BR:$BT,3,0)),"")</f>
        <v/>
      </c>
      <c r="AC158" s="22" t="str">
        <f aca="false">IF(I158&lt;&gt;".",IF(N158="MR","R",VLOOKUP(I158,$BR:$BT,3,0)),"")</f>
        <v/>
      </c>
      <c r="AD158" s="22" t="str">
        <f aca="false">IF(F158&lt;&gt;".",VLOOKUP(K158,$CB:$CC,2,0),"")</f>
        <v>A</v>
      </c>
      <c r="AE158" s="22" t="str">
        <f aca="false">IF(G158&lt;&gt;".",VLOOKUP(L158,$CB:$CC,2,0),"")</f>
        <v>A</v>
      </c>
      <c r="AF158" s="22" t="str">
        <f aca="false">IF(H158&lt;&gt;".",VLOOKUP(M158,$CB:$CC,2,0),"")</f>
        <v/>
      </c>
      <c r="AG158" s="22" t="str">
        <f aca="false">IF(I158&lt;&gt;".",VLOOKUP(N158,$CB:$CC,2,0),"")</f>
        <v/>
      </c>
      <c r="AH158" s="22" t="str">
        <f aca="false">IF(AD158&lt;&gt;"",IF(OR(AD158="A",AD158="I"),"SZA",VLOOKUP(Z158,$BT$3:$BU$16,2,0)),"")</f>
        <v>SZA</v>
      </c>
      <c r="AI158" s="22" t="str">
        <f aca="false">IF(AE158&lt;&gt;"",IF(OR(AE158="A",AE158="I"),"SZA",VLOOKUP(AA158,$BT$3:$BU$16,2,0)),"")</f>
        <v>SZA</v>
      </c>
      <c r="AJ158" s="22" t="str">
        <f aca="false">IF(AF158&lt;&gt;"",IF(OR(AF158="A",AF158="I"),"SZA",VLOOKUP(AB158,$BT$3:$BU$16,2,0)),"")</f>
        <v/>
      </c>
      <c r="AK158" s="22" t="str">
        <f aca="false">IF(AG158&lt;&gt;"",IF(OR(AG158="A",AG158="I"),"SZA",VLOOKUP(AC158,$BT$3:$BU$16,2,0)),"")</f>
        <v/>
      </c>
      <c r="AL158" s="22" t="str">
        <f aca="false">IF(AD158&lt;&gt;"","I","")</f>
        <v>I</v>
      </c>
      <c r="AM158" s="22" t="str">
        <f aca="false">SUBSTITUTE(IF(AE158&lt;&gt;"",AL158&amp;"+"&amp;AH158,""),"+SZ","")</f>
        <v>IA</v>
      </c>
      <c r="AN158" s="22" t="str">
        <f aca="false">SUBSTITUTE(IF(AF158&lt;&gt;"",AM158&amp;"+"&amp;AI158,""),"+SZ","")</f>
        <v/>
      </c>
      <c r="AO158" s="22" t="str">
        <f aca="false">SUBSTITUTE(IF(AG158&lt;&gt;"",AN158&amp;"+"&amp;AJ158,""),"+SZ","")</f>
        <v/>
      </c>
      <c r="AP158" s="22" t="str">
        <f aca="false">SUBSTITUTE("I"&amp;IF(AH158&lt;&gt;"","+"&amp;AH158,"")&amp;IF(AI158&lt;&gt;"","+"&amp;AI158,"")&amp;IF(AJ158&lt;&gt;"","+"&amp;AJ158,"")&amp;IF(AK158&lt;&gt;"","+"&amp;AK158,""),"+SZ","")</f>
        <v>IAA</v>
      </c>
      <c r="AQ158" s="22" t="str">
        <f aca="false">IF(Z158&lt;&gt;"","AOFF_"&amp;AL158&amp;REPT(" ",AQ$1-LEN(AL158)),"")</f>
        <v>AOFF_I</v>
      </c>
      <c r="AR158" s="22" t="str">
        <f aca="false">IF(AA158&lt;&gt;"","AOFF_"&amp;AM158&amp;REPT(" ",AR$1-LEN(AM158)),"")</f>
        <v>AOFF_IA</v>
      </c>
      <c r="AS158" s="22" t="str">
        <f aca="false">IF(AB158&lt;&gt;"","AOFF_"&amp;AN158&amp;REPT(" ",AS$1-LEN(AN158)),"")</f>
        <v/>
      </c>
      <c r="AT158" s="22" t="str">
        <f aca="false">IF(AC158&lt;&gt;"","AOFF_"&amp;AO158&amp;REPT(" ",AT$1-LEN(AO158)),"")</f>
        <v/>
      </c>
      <c r="AU158" s="22" t="str">
        <f aca="false">"ISIZ_"&amp;AP158&amp;REPT(" ",$AU$1-LEN(AP158))</f>
        <v>ISIZ_IAA  </v>
      </c>
      <c r="AV158" s="26" t="n">
        <f aca="false">IF(Z158&lt;&gt;"",6,"")</f>
        <v>6</v>
      </c>
      <c r="AW158" s="26" t="n">
        <f aca="false">IF(AA158&lt;&gt;"",AV158+VLOOKUP(AH158,$BU$2:$BV$17,2,0),"")</f>
        <v>10</v>
      </c>
      <c r="AX158" s="26" t="str">
        <f aca="false">IF(AB158&lt;&gt;"",AW158+VLOOKUP(AI158,$BU$2:$BV$17,2,0),"")</f>
        <v/>
      </c>
      <c r="AY158" s="26" t="str">
        <f aca="false">IF(AC158&lt;&gt;"",AX158+VLOOKUP(AJ158,$BU$2:$BV$17,2,0),"")</f>
        <v/>
      </c>
      <c r="AZ158" s="26" t="n">
        <f aca="false">6+IF(Z158&lt;&gt;"",VLOOKUP(AH158,$BU$2:$BV$17,2,0),0)+IF(AA158&lt;&gt;"",VLOOKUP(AI158,$BU$2:$BV$17,2,0),0)+IF(AB158&lt;&gt;"",VLOOKUP(AJ158,$BU$2:$BV$17,2,0),0)+IF(AC158&lt;&gt;"",VLOOKUP(AK158,$BU$2:$BV$17,2,0),0)</f>
        <v>14</v>
      </c>
      <c r="BA158" s="26" t="n">
        <f aca="false">IF(Z158&lt;&gt;"",10,"")</f>
        <v>10</v>
      </c>
      <c r="BB158" s="26" t="n">
        <f aca="false">IF(AA158&lt;&gt;"",BA158+VLOOKUP(AH158,$BU$2:$BW$17,3,0),"")</f>
        <v>18</v>
      </c>
      <c r="BC158" s="26" t="str">
        <f aca="false">IF(AB158&lt;&gt;"",BB158+VLOOKUP(AI158,$BU$2:$BW$17,3,0),"")</f>
        <v/>
      </c>
      <c r="BD158" s="26" t="str">
        <f aca="false">IF(AC158&lt;&gt;"",BC158+VLOOKUP(AJ158,$BU$2:$BW$17,3,0),"")</f>
        <v/>
      </c>
      <c r="BE158" s="26" t="n">
        <f aca="false">10+IF(Z158&lt;&gt;"",VLOOKUP(AH158,$BU$2:$BW$17,3,0),0)+IF(AA158&lt;&gt;"",VLOOKUP(AI158,$BU$2:$BW$17,3,0),0)+IF(AB158&lt;&gt;"",VLOOKUP(AJ158,$BU$2:$BW$17,3,0),0)+IF(AC158&lt;&gt;"",VLOOKUP(AK158,$BU$2:$BW$17,3,0),0)</f>
        <v>26</v>
      </c>
      <c r="BF158" s="36" t="str">
        <f aca="false">IF(AV158&lt;&gt;"","#define "&amp;AQ158&amp;" "&amp;AV158&amp;"&lt;end&gt; ","")&amp;IF(AW158&lt;&gt;"","#define "&amp;AR158&amp;" "&amp;AW158&amp;"&lt;end&gt; ","")&amp;IF(AX158&lt;&gt;"","#define "&amp;AS158&amp;" "&amp;AX158&amp;"&lt;end&gt; ","")&amp;IF(AY158&lt;&gt;"","#define "&amp;AT158&amp;" "&amp;AY158&amp;"&lt;end&gt; ","")&amp;"#define "&amp;AU158&amp;" "&amp;AZ158&amp;"&lt;end&gt;"</f>
        <v>#define AOFF_I 6&lt;end&gt; #define AOFF_IA 10&lt;end&gt; #define ISIZ_IAA   14&lt;end&gt;</v>
      </c>
      <c r="BG158" s="36" t="str">
        <f aca="false">IF(BA158&lt;&gt;"","#define "&amp;AQ158&amp;" "&amp;BA158&amp;"&lt;end&gt; ","")&amp;IF(BB158&lt;&gt;"","#define "&amp;AR158&amp;" "&amp;BB158&amp;"&lt;end&gt; ","")&amp;IF(BC158&lt;&gt;"","#define "&amp;AS158&amp;" "&amp;BC158&amp;"&lt;end&gt; ","")&amp;IF(BD158&lt;&gt;"","#define "&amp;AT158&amp;" "&amp;BD158&amp;"&lt;end&gt; ","")&amp;"#define "&amp;AU158&amp;" "&amp;BE158&amp;"&lt;end&gt;"</f>
        <v>#define AOFF_I 10&lt;end&gt; #define AOFF_IA 18&lt;end&gt; #define ISIZ_IAA   26&lt;end&gt;</v>
      </c>
      <c r="BH158" s="22" t="str">
        <f aca="false">"INSTDECODE_"&amp;D158&amp;IF(D158&lt;&gt;0,"_"&amp;CONCATENATE(Z158,AA158,AB158,AC158)&amp;"_"&amp;CONCATENATE(AD158,AE158,AF158,AG158),"")</f>
        <v>INSTDECODE_2_CC_AA</v>
      </c>
      <c r="BI158" s="22" t="n">
        <f aca="false">LEN(BH158)</f>
        <v>18</v>
      </c>
      <c r="BJ158" s="22" t="str">
        <f aca="false">IF(Z158&lt;&gt;"","DECODE_"&amp;VLOOKUP(AD158,$CC:$CD,2,0)&amp;"("&amp;BJ$2&amp;","&amp;IF(K158="MR","REF",VLOOKUP(F158,$BR:$BS,2,0))&amp;",Cpu"&amp;PROPER(IF(K158="MR","REF",VLOOKUP(F158,$BR:$BS,2,0)))&amp;","&amp;AQ158&amp;"); ", "")</f>
        <v>DECODE_ADR(1,CHR,CpuChr,AOFF_I); </v>
      </c>
      <c r="BK158" s="22" t="str">
        <f aca="false">IF(AA158&lt;&gt;"","DECODE_"&amp;VLOOKUP(AE158,$CC:$CD,2,0)&amp;"("&amp;BK$2&amp;","&amp;IF(L158="MR","REF",VLOOKUP(G158,$BR:$BS,2,0))&amp;",Cpu"&amp;PROPER(IF(L158="MR","REF",VLOOKUP(G158,$BR:$BS,2,0)))&amp;","&amp;AR158&amp;"); ", "")</f>
        <v>DECODE_ADR(2,CHR,CpuChr,AOFF_IA); </v>
      </c>
      <c r="BL158" s="22" t="str">
        <f aca="false">IF(AB158&lt;&gt;"","DECODE_"&amp;VLOOKUP(AF158,$CC:$CD,2,0)&amp;"("&amp;BL$2&amp;","&amp;IF(M158="MR","REF",VLOOKUP(H158,$BR:$BS,2,0))&amp;",Cpu"&amp;PROPER(IF(M158="MR","REF",VLOOKUP(H158,$BR:$BS,2,0)))&amp;","&amp;AS158&amp;"); ", "")</f>
        <v/>
      </c>
      <c r="BM158" s="22" t="str">
        <f aca="false">IF(AC158&lt;&gt;"","DECODE_"&amp;VLOOKUP(AG158,$CC:$CD,2,0)&amp;"("&amp;BM$2&amp;","&amp;IF(N158="MR","REF",VLOOKUP(I158,$BR:$BS,2,0))&amp;",Cpu"&amp;PROPER(IF(N158="MR","REF",VLOOKUP(I158,$BR:$BS,2,0)))&amp;","&amp;AT158&amp;"); ", "")</f>
        <v/>
      </c>
      <c r="BN158" s="22" t="str">
        <f aca="false">IF(ISERROR(VLOOKUP(BO158,BO$2:BO157,1,0))=0,"X","")</f>
        <v>X</v>
      </c>
      <c r="BO158" s="22" t="str">
        <f aca="false">SUBSTITUTE("#define "&amp;BH158&amp;REPT(" ",28-LEN(BH158))&amp;BJ158&amp;BK158&amp;BL158&amp;BM158,"%","D")</f>
        <v>#define INSTDECODE_2_CC_AA          DECODE_ADR(1,CHR,CpuChr,AOFF_I); DECODE_ADR(2,CHR,CpuChr,AOFF_IA); </v>
      </c>
      <c r="BP158" s="22" t="str">
        <f aca="false">"#define "&amp;SUBSTITUTE(BH158,"INSTDECODE_",IF(P158="X","JMP_","")&amp;IF(Q158="X","CONST_","")&amp;"INSTEND_")&amp;IF(Q158="X",REPT(" ",20-LEN(BH158)),IF(P158="X",REPT(" ",22-LEN(BH158)),REPT(" ",26-LEN(BH158))))&amp;" "&amp;IF(P158="X","","IP+="&amp;TRIM(AU158)&amp;"; "&amp;REPT(" ",10-LEN(TRIM(AU158))))&amp;IF(Q158="X","CONST_INST_DISPATCH;","PROG_INST_DISPATCH;")</f>
        <v>#define INSTEND_2_CC_AA         IP+=ISIZ_IAA;   PROG_INST_DISPATCH;</v>
      </c>
      <c r="BQ158" s="22" t="str">
        <f aca="false">""</f>
        <v/>
      </c>
    </row>
    <row r="159" customFormat="false" ht="15.95" hidden="false" customHeight="true" outlineLevel="0" collapsed="false">
      <c r="A159" s="22" t="s">
        <v>626</v>
      </c>
      <c r="B159" s="22" t="s">
        <v>367</v>
      </c>
      <c r="C159" s="26" t="s">
        <v>29</v>
      </c>
      <c r="D159" s="27" t="n">
        <f aca="false">4-COUNTIF(F159:I159,".")</f>
        <v>2</v>
      </c>
      <c r="E159" s="27" t="str">
        <f aca="false">IF(ISERROR(SEARCH("Z",F159&amp;G159&amp;H159&amp;I159))=0,"X","-")</f>
        <v>-</v>
      </c>
      <c r="F159" s="26" t="s">
        <v>463</v>
      </c>
      <c r="G159" s="26" t="s">
        <v>463</v>
      </c>
      <c r="H159" s="26" t="s">
        <v>28</v>
      </c>
      <c r="I159" s="26" t="s">
        <v>28</v>
      </c>
      <c r="J159" s="27" t="str">
        <f aca="false">IF(OR(ISERROR(SEARCH(MID($J$2,1,1),F159&amp;G159&amp;H159&amp;I159))=0,ISERROR(SEARCH(MID($J$2,2,1),F159&amp;G159&amp;H159&amp;I159))=0),"X","-")</f>
        <v>-</v>
      </c>
      <c r="K159" s="26" t="s">
        <v>453</v>
      </c>
      <c r="L159" s="26" t="s">
        <v>453</v>
      </c>
      <c r="M159" s="26" t="s">
        <v>28</v>
      </c>
      <c r="N159" s="26" t="s">
        <v>28</v>
      </c>
      <c r="O159" s="28" t="str">
        <f aca="false">IF(OR(K159=$O$2,L159=$O$2,M159=$O$2,N159=$O$2),"X","-")</f>
        <v>-</v>
      </c>
      <c r="R159" s="22" t="s">
        <v>668</v>
      </c>
      <c r="S159" s="22" t="s">
        <v>628</v>
      </c>
      <c r="T159" s="22" t="s">
        <v>629</v>
      </c>
      <c r="W159" s="30" t="str">
        <f aca="false">SUBSTITUTE(SUBSTITUTE(IF(AND(F159="%",K159&lt;&gt;"AD",K159&lt;&gt;"MR"),"Error1","Ok")&amp;" "&amp;IF(AND(G159="%",L159&lt;&gt;"AD",L159&lt;&gt;"MR"),"Error2","Ok")&amp;" "&amp;IF(AND(H159="%",M159&lt;&gt;"AD",M159&lt;&gt;"MR"),"Error3","Ok")&amp;" "&amp;IF(AND(I159="%",N159&lt;&gt;"AD",N159&lt;&gt;"MR"),"Error4","Ok"),"Ok Ok Ok Ok","Passed"),"Ok","")</f>
        <v>Passed</v>
      </c>
      <c r="X159" s="28" t="str">
        <f aca="false">IF(W159&lt;&gt;"Passed","--- Error ---",SUBSTITUTE(SUBSTITUTE(SUBSTITUTE(SUBSTITUTE(SUBSTITUTE(SUBSTITUTE(SUBSTITUTE(SUBSTITUTE(SUBSTITUTE(SUBSTITUTE(SUBSTITUTE(SUBSTITUTE(SUBSTITUTE(SUBSTITUTE(SUBSTITUTE(SUBSTITUTE(SUBSTITUTE(SUBSTITUTE($X$1, "&lt;mnemonic&gt;",""""&amp;B159&amp;""""&amp;REPT(" ",5-LEN(B159))), "&lt;argnr&gt;",D159), "&lt;type1&gt;",VLOOKUP(F159,BR:BZ,9,0)), "&lt;type2&gt;",VLOOKUP(G159,BR:BZ,9,0)), "&lt;type3&gt;",VLOOKUP(H159,BR:BZ,9,0)), "&lt;type4&gt;",VLOOKUP(I159,BR:BZ,9,0)), "&lt;mode1&gt;",VLOOKUP(K159, CB:CG,6,0)),"&lt;mode2&gt;",VLOOKUP(L159,CB:CG,6,0)),"&lt;mode3&gt;",VLOOKUP(M159,CB:CG,6,0)),"&lt;mode4&gt;",VLOOKUP(N159,CB:CG,6,0)), "."," "), "&lt;desc&gt;",R159), "&lt;size&gt;",AU159), "&lt;comma&gt;",IF(B160=""," ",",")),"&lt;off1&gt;",IF(AQ159&lt;&gt;"",AQ159,"0"&amp;REPT(" ",5+AQ$1-1))),"&lt;off2&gt;",IF(AR159&lt;&gt;"",AR159,"0"&amp;REPT(" ",5+AR$1-1))),"&lt;off3&gt;",IF(AS159&lt;&gt;"",AS159,"0"&amp;REPT(" ",5+AS$1-1))),"&lt;off4&gt;",IF(AT159&lt;&gt;"",AT159,"0"&amp;REPT(" ",5+AT$1-1))))</f>
        <v>{ "MVSLw",2, ISIZ_IAA  , {CpuDataType::Short    ,CpuDataType::Short    ,(CpuDataType)0        ,(CpuDataType)0        }, {_AmdAddr,_AmdAddr,_AmdNull,_AmdNull}, {AOFF_I,AOFF_IA,0       ,0        } }, //Move and shift left (Short)</v>
      </c>
      <c r="Y159" s="31" t="s">
        <v>28</v>
      </c>
      <c r="Z159" s="22" t="str">
        <f aca="false">IF(F159&lt;&gt;".",IF(K159="MR","R",VLOOKUP(F159,$BR:$BT,3,0)),"")</f>
        <v>W</v>
      </c>
      <c r="AA159" s="22" t="str">
        <f aca="false">IF(G159&lt;&gt;".",IF(L159="MR","R",VLOOKUP(G159,$BR:$BT,3,0)),"")</f>
        <v>W</v>
      </c>
      <c r="AB159" s="22" t="str">
        <f aca="false">IF(H159&lt;&gt;".",IF(M159="MR","R",VLOOKUP(H159,$BR:$BT,3,0)),"")</f>
        <v/>
      </c>
      <c r="AC159" s="22" t="str">
        <f aca="false">IF(I159&lt;&gt;".",IF(N159="MR","R",VLOOKUP(I159,$BR:$BT,3,0)),"")</f>
        <v/>
      </c>
      <c r="AD159" s="22" t="str">
        <f aca="false">IF(F159&lt;&gt;".",VLOOKUP(K159,$CB:$CC,2,0),"")</f>
        <v>A</v>
      </c>
      <c r="AE159" s="22" t="str">
        <f aca="false">IF(G159&lt;&gt;".",VLOOKUP(L159,$CB:$CC,2,0),"")</f>
        <v>A</v>
      </c>
      <c r="AF159" s="22" t="str">
        <f aca="false">IF(H159&lt;&gt;".",VLOOKUP(M159,$CB:$CC,2,0),"")</f>
        <v/>
      </c>
      <c r="AG159" s="22" t="str">
        <f aca="false">IF(I159&lt;&gt;".",VLOOKUP(N159,$CB:$CC,2,0),"")</f>
        <v/>
      </c>
      <c r="AH159" s="22" t="str">
        <f aca="false">IF(AD159&lt;&gt;"",IF(OR(AD159="A",AD159="I"),"SZA",VLOOKUP(Z159,$BT$3:$BU$16,2,0)),"")</f>
        <v>SZA</v>
      </c>
      <c r="AI159" s="22" t="str">
        <f aca="false">IF(AE159&lt;&gt;"",IF(OR(AE159="A",AE159="I"),"SZA",VLOOKUP(AA159,$BT$3:$BU$16,2,0)),"")</f>
        <v>SZA</v>
      </c>
      <c r="AJ159" s="22" t="str">
        <f aca="false">IF(AF159&lt;&gt;"",IF(OR(AF159="A",AF159="I"),"SZA",VLOOKUP(AB159,$BT$3:$BU$16,2,0)),"")</f>
        <v/>
      </c>
      <c r="AK159" s="22" t="str">
        <f aca="false">IF(AG159&lt;&gt;"",IF(OR(AG159="A",AG159="I"),"SZA",VLOOKUP(AC159,$BT$3:$BU$16,2,0)),"")</f>
        <v/>
      </c>
      <c r="AL159" s="22" t="str">
        <f aca="false">IF(AD159&lt;&gt;"","I","")</f>
        <v>I</v>
      </c>
      <c r="AM159" s="22" t="str">
        <f aca="false">SUBSTITUTE(IF(AE159&lt;&gt;"",AL159&amp;"+"&amp;AH159,""),"+SZ","")</f>
        <v>IA</v>
      </c>
      <c r="AN159" s="22" t="str">
        <f aca="false">SUBSTITUTE(IF(AF159&lt;&gt;"",AM159&amp;"+"&amp;AI159,""),"+SZ","")</f>
        <v/>
      </c>
      <c r="AO159" s="22" t="str">
        <f aca="false">SUBSTITUTE(IF(AG159&lt;&gt;"",AN159&amp;"+"&amp;AJ159,""),"+SZ","")</f>
        <v/>
      </c>
      <c r="AP159" s="22" t="str">
        <f aca="false">SUBSTITUTE("I"&amp;IF(AH159&lt;&gt;"","+"&amp;AH159,"")&amp;IF(AI159&lt;&gt;"","+"&amp;AI159,"")&amp;IF(AJ159&lt;&gt;"","+"&amp;AJ159,"")&amp;IF(AK159&lt;&gt;"","+"&amp;AK159,""),"+SZ","")</f>
        <v>IAA</v>
      </c>
      <c r="AQ159" s="22" t="str">
        <f aca="false">IF(Z159&lt;&gt;"","AOFF_"&amp;AL159&amp;REPT(" ",AQ$1-LEN(AL159)),"")</f>
        <v>AOFF_I</v>
      </c>
      <c r="AR159" s="22" t="str">
        <f aca="false">IF(AA159&lt;&gt;"","AOFF_"&amp;AM159&amp;REPT(" ",AR$1-LEN(AM159)),"")</f>
        <v>AOFF_IA</v>
      </c>
      <c r="AS159" s="22" t="str">
        <f aca="false">IF(AB159&lt;&gt;"","AOFF_"&amp;AN159&amp;REPT(" ",AS$1-LEN(AN159)),"")</f>
        <v/>
      </c>
      <c r="AT159" s="22" t="str">
        <f aca="false">IF(AC159&lt;&gt;"","AOFF_"&amp;AO159&amp;REPT(" ",AT$1-LEN(AO159)),"")</f>
        <v/>
      </c>
      <c r="AU159" s="22" t="str">
        <f aca="false">"ISIZ_"&amp;AP159&amp;REPT(" ",$AU$1-LEN(AP159))</f>
        <v>ISIZ_IAA  </v>
      </c>
      <c r="AV159" s="26" t="n">
        <f aca="false">IF(Z159&lt;&gt;"",6,"")</f>
        <v>6</v>
      </c>
      <c r="AW159" s="26" t="n">
        <f aca="false">IF(AA159&lt;&gt;"",AV159+VLOOKUP(AH159,$BU$2:$BV$17,2,0),"")</f>
        <v>10</v>
      </c>
      <c r="AX159" s="26" t="str">
        <f aca="false">IF(AB159&lt;&gt;"",AW159+VLOOKUP(AI159,$BU$2:$BV$17,2,0),"")</f>
        <v/>
      </c>
      <c r="AY159" s="26" t="str">
        <f aca="false">IF(AC159&lt;&gt;"",AX159+VLOOKUP(AJ159,$BU$2:$BV$17,2,0),"")</f>
        <v/>
      </c>
      <c r="AZ159" s="26" t="n">
        <f aca="false">6+IF(Z159&lt;&gt;"",VLOOKUP(AH159,$BU$2:$BV$17,2,0),0)+IF(AA159&lt;&gt;"",VLOOKUP(AI159,$BU$2:$BV$17,2,0),0)+IF(AB159&lt;&gt;"",VLOOKUP(AJ159,$BU$2:$BV$17,2,0),0)+IF(AC159&lt;&gt;"",VLOOKUP(AK159,$BU$2:$BV$17,2,0),0)</f>
        <v>14</v>
      </c>
      <c r="BA159" s="26" t="n">
        <f aca="false">IF(Z159&lt;&gt;"",10,"")</f>
        <v>10</v>
      </c>
      <c r="BB159" s="26" t="n">
        <f aca="false">IF(AA159&lt;&gt;"",BA159+VLOOKUP(AH159,$BU$2:$BW$17,3,0),"")</f>
        <v>18</v>
      </c>
      <c r="BC159" s="26" t="str">
        <f aca="false">IF(AB159&lt;&gt;"",BB159+VLOOKUP(AI159,$BU$2:$BW$17,3,0),"")</f>
        <v/>
      </c>
      <c r="BD159" s="26" t="str">
        <f aca="false">IF(AC159&lt;&gt;"",BC159+VLOOKUP(AJ159,$BU$2:$BW$17,3,0),"")</f>
        <v/>
      </c>
      <c r="BE159" s="26" t="n">
        <f aca="false">10+IF(Z159&lt;&gt;"",VLOOKUP(AH159,$BU$2:$BW$17,3,0),0)+IF(AA159&lt;&gt;"",VLOOKUP(AI159,$BU$2:$BW$17,3,0),0)+IF(AB159&lt;&gt;"",VLOOKUP(AJ159,$BU$2:$BW$17,3,0),0)+IF(AC159&lt;&gt;"",VLOOKUP(AK159,$BU$2:$BW$17,3,0),0)</f>
        <v>26</v>
      </c>
      <c r="BF159" s="36" t="str">
        <f aca="false">IF(AV159&lt;&gt;"","#define "&amp;AQ159&amp;" "&amp;AV159&amp;"&lt;end&gt; ","")&amp;IF(AW159&lt;&gt;"","#define "&amp;AR159&amp;" "&amp;AW159&amp;"&lt;end&gt; ","")&amp;IF(AX159&lt;&gt;"","#define "&amp;AS159&amp;" "&amp;AX159&amp;"&lt;end&gt; ","")&amp;IF(AY159&lt;&gt;"","#define "&amp;AT159&amp;" "&amp;AY159&amp;"&lt;end&gt; ","")&amp;"#define "&amp;AU159&amp;" "&amp;AZ159&amp;"&lt;end&gt;"</f>
        <v>#define AOFF_I 6&lt;end&gt; #define AOFF_IA 10&lt;end&gt; #define ISIZ_IAA   14&lt;end&gt;</v>
      </c>
      <c r="BG159" s="36" t="str">
        <f aca="false">IF(BA159&lt;&gt;"","#define "&amp;AQ159&amp;" "&amp;BA159&amp;"&lt;end&gt; ","")&amp;IF(BB159&lt;&gt;"","#define "&amp;AR159&amp;" "&amp;BB159&amp;"&lt;end&gt; ","")&amp;IF(BC159&lt;&gt;"","#define "&amp;AS159&amp;" "&amp;BC159&amp;"&lt;end&gt; ","")&amp;IF(BD159&lt;&gt;"","#define "&amp;AT159&amp;" "&amp;BD159&amp;"&lt;end&gt; ","")&amp;"#define "&amp;AU159&amp;" "&amp;BE159&amp;"&lt;end&gt;"</f>
        <v>#define AOFF_I 10&lt;end&gt; #define AOFF_IA 18&lt;end&gt; #define ISIZ_IAA   26&lt;end&gt;</v>
      </c>
      <c r="BH159" s="22" t="str">
        <f aca="false">"INSTDECODE_"&amp;D159&amp;IF(D159&lt;&gt;0,"_"&amp;CONCATENATE(Z159,AA159,AB159,AC159)&amp;"_"&amp;CONCATENATE(AD159,AE159,AF159,AG159),"")</f>
        <v>INSTDECODE_2_WW_AA</v>
      </c>
      <c r="BI159" s="22" t="n">
        <f aca="false">LEN(BH159)</f>
        <v>18</v>
      </c>
      <c r="BJ159" s="22" t="str">
        <f aca="false">IF(Z159&lt;&gt;"","DECODE_"&amp;VLOOKUP(AD159,$CC:$CD,2,0)&amp;"("&amp;BJ$2&amp;","&amp;IF(K159="MR","REF",VLOOKUP(F159,$BR:$BS,2,0))&amp;",Cpu"&amp;PROPER(IF(K159="MR","REF",VLOOKUP(F159,$BR:$BS,2,0)))&amp;","&amp;AQ159&amp;"); ", "")</f>
        <v>DECODE_ADR(1,SHR,CpuShr,AOFF_I); </v>
      </c>
      <c r="BK159" s="22" t="str">
        <f aca="false">IF(AA159&lt;&gt;"","DECODE_"&amp;VLOOKUP(AE159,$CC:$CD,2,0)&amp;"("&amp;BK$2&amp;","&amp;IF(L159="MR","REF",VLOOKUP(G159,$BR:$BS,2,0))&amp;",Cpu"&amp;PROPER(IF(L159="MR","REF",VLOOKUP(G159,$BR:$BS,2,0)))&amp;","&amp;AR159&amp;"); ", "")</f>
        <v>DECODE_ADR(2,SHR,CpuShr,AOFF_IA); </v>
      </c>
      <c r="BL159" s="22" t="str">
        <f aca="false">IF(AB159&lt;&gt;"","DECODE_"&amp;VLOOKUP(AF159,$CC:$CD,2,0)&amp;"("&amp;BL$2&amp;","&amp;IF(M159="MR","REF",VLOOKUP(H159,$BR:$BS,2,0))&amp;",Cpu"&amp;PROPER(IF(M159="MR","REF",VLOOKUP(H159,$BR:$BS,2,0)))&amp;","&amp;AS159&amp;"); ", "")</f>
        <v/>
      </c>
      <c r="BM159" s="22" t="str">
        <f aca="false">IF(AC159&lt;&gt;"","DECODE_"&amp;VLOOKUP(AG159,$CC:$CD,2,0)&amp;"("&amp;BM$2&amp;","&amp;IF(N159="MR","REF",VLOOKUP(I159,$BR:$BS,2,0))&amp;",Cpu"&amp;PROPER(IF(N159="MR","REF",VLOOKUP(I159,$BR:$BS,2,0)))&amp;","&amp;AT159&amp;"); ", "")</f>
        <v/>
      </c>
      <c r="BN159" s="22" t="str">
        <f aca="false">IF(ISERROR(VLOOKUP(BO159,BO$2:BO158,1,0))=0,"X","")</f>
        <v>X</v>
      </c>
      <c r="BO159" s="22" t="str">
        <f aca="false">SUBSTITUTE("#define "&amp;BH159&amp;REPT(" ",28-LEN(BH159))&amp;BJ159&amp;BK159&amp;BL159&amp;BM159,"%","D")</f>
        <v>#define INSTDECODE_2_WW_AA          DECODE_ADR(1,SHR,CpuShr,AOFF_I); DECODE_ADR(2,SHR,CpuShr,AOFF_IA); </v>
      </c>
      <c r="BP159" s="22" t="str">
        <f aca="false">"#define "&amp;SUBSTITUTE(BH159,"INSTDECODE_",IF(P159="X","JMP_","")&amp;IF(Q159="X","CONST_","")&amp;"INSTEND_")&amp;IF(Q159="X",REPT(" ",20-LEN(BH159)),IF(P159="X",REPT(" ",22-LEN(BH159)),REPT(" ",26-LEN(BH159))))&amp;" "&amp;IF(P159="X","","IP+="&amp;TRIM(AU159)&amp;"; "&amp;REPT(" ",10-LEN(TRIM(AU159))))&amp;IF(Q159="X","CONST_INST_DISPATCH;","PROG_INST_DISPATCH;")</f>
        <v>#define INSTEND_2_WW_AA         IP+=ISIZ_IAA;   PROG_INST_DISPATCH;</v>
      </c>
      <c r="BQ159" s="22" t="str">
        <f aca="false">""</f>
        <v/>
      </c>
    </row>
    <row r="160" customFormat="false" ht="15.95" hidden="false" customHeight="true" outlineLevel="0" collapsed="false">
      <c r="A160" s="22" t="s">
        <v>626</v>
      </c>
      <c r="B160" s="22" t="s">
        <v>368</v>
      </c>
      <c r="C160" s="26" t="s">
        <v>29</v>
      </c>
      <c r="D160" s="27" t="n">
        <f aca="false">4-COUNTIF(F160:I160,".")</f>
        <v>2</v>
      </c>
      <c r="E160" s="27" t="str">
        <f aca="false">IF(ISERROR(SEARCH("Z",F160&amp;G160&amp;H160&amp;I160))=0,"X","-")</f>
        <v>-</v>
      </c>
      <c r="F160" s="26" t="s">
        <v>470</v>
      </c>
      <c r="G160" s="26" t="s">
        <v>470</v>
      </c>
      <c r="H160" s="26" t="s">
        <v>28</v>
      </c>
      <c r="I160" s="26" t="s">
        <v>28</v>
      </c>
      <c r="J160" s="27" t="str">
        <f aca="false">IF(OR(ISERROR(SEARCH(MID($J$2,1,1),F160&amp;G160&amp;H160&amp;I160))=0,ISERROR(SEARCH(MID($J$2,2,1),F160&amp;G160&amp;H160&amp;I160))=0),"X","-")</f>
        <v>-</v>
      </c>
      <c r="K160" s="26" t="s">
        <v>453</v>
      </c>
      <c r="L160" s="26" t="s">
        <v>453</v>
      </c>
      <c r="M160" s="26" t="s">
        <v>28</v>
      </c>
      <c r="N160" s="26" t="s">
        <v>28</v>
      </c>
      <c r="O160" s="28" t="str">
        <f aca="false">IF(OR(K160=$O$2,L160=$O$2,M160=$O$2,N160=$O$2),"X","-")</f>
        <v>-</v>
      </c>
      <c r="R160" s="22" t="s">
        <v>669</v>
      </c>
      <c r="S160" s="22" t="s">
        <v>628</v>
      </c>
      <c r="T160" s="22" t="s">
        <v>629</v>
      </c>
      <c r="W160" s="30" t="str">
        <f aca="false">SUBSTITUTE(SUBSTITUTE(IF(AND(F160="%",K160&lt;&gt;"AD",K160&lt;&gt;"MR"),"Error1","Ok")&amp;" "&amp;IF(AND(G160="%",L160&lt;&gt;"AD",L160&lt;&gt;"MR"),"Error2","Ok")&amp;" "&amp;IF(AND(H160="%",M160&lt;&gt;"AD",M160&lt;&gt;"MR"),"Error3","Ok")&amp;" "&amp;IF(AND(I160="%",N160&lt;&gt;"AD",N160&lt;&gt;"MR"),"Error4","Ok"),"Ok Ok Ok Ok","Passed"),"Ok","")</f>
        <v>Passed</v>
      </c>
      <c r="X160" s="28" t="str">
        <f aca="false">IF(W160&lt;&gt;"Passed","--- Error ---",SUBSTITUTE(SUBSTITUTE(SUBSTITUTE(SUBSTITUTE(SUBSTITUTE(SUBSTITUTE(SUBSTITUTE(SUBSTITUTE(SUBSTITUTE(SUBSTITUTE(SUBSTITUTE(SUBSTITUTE(SUBSTITUTE(SUBSTITUTE(SUBSTITUTE(SUBSTITUTE(SUBSTITUTE(SUBSTITUTE($X$1, "&lt;mnemonic&gt;",""""&amp;B160&amp;""""&amp;REPT(" ",5-LEN(B160))), "&lt;argnr&gt;",D160), "&lt;type1&gt;",VLOOKUP(F160,BR:BZ,9,0)), "&lt;type2&gt;",VLOOKUP(G160,BR:BZ,9,0)), "&lt;type3&gt;",VLOOKUP(H160,BR:BZ,9,0)), "&lt;type4&gt;",VLOOKUP(I160,BR:BZ,9,0)), "&lt;mode1&gt;",VLOOKUP(K160, CB:CG,6,0)),"&lt;mode2&gt;",VLOOKUP(L160,CB:CG,6,0)),"&lt;mode3&gt;",VLOOKUP(M160,CB:CG,6,0)),"&lt;mode4&gt;",VLOOKUP(N160,CB:CG,6,0)), "."," "), "&lt;desc&gt;",R160), "&lt;size&gt;",AU160), "&lt;comma&gt;",IF(B161=""," ",",")),"&lt;off1&gt;",IF(AQ160&lt;&gt;"",AQ160,"0"&amp;REPT(" ",5+AQ$1-1))),"&lt;off2&gt;",IF(AR160&lt;&gt;"",AR160,"0"&amp;REPT(" ",5+AR$1-1))),"&lt;off3&gt;",IF(AS160&lt;&gt;"",AS160,"0"&amp;REPT(" ",5+AS$1-1))),"&lt;off4&gt;",IF(AT160&lt;&gt;"",AT160,"0"&amp;REPT(" ",5+AT$1-1))))</f>
        <v>{ "MVSLi",2, ISIZ_IAA  , {CpuDataType::Integer  ,CpuDataType::Integer  ,(CpuDataType)0        ,(CpuDataType)0        }, {_AmdAddr,_AmdAddr,_AmdNull,_AmdNull}, {AOFF_I,AOFF_IA,0       ,0        } }, //Move and shift left (Integer)</v>
      </c>
      <c r="Y160" s="31" t="s">
        <v>28</v>
      </c>
      <c r="Z160" s="22" t="str">
        <f aca="false">IF(F160&lt;&gt;".",IF(K160="MR","R",VLOOKUP(F160,$BR:$BT,3,0)),"")</f>
        <v>I</v>
      </c>
      <c r="AA160" s="22" t="str">
        <f aca="false">IF(G160&lt;&gt;".",IF(L160="MR","R",VLOOKUP(G160,$BR:$BT,3,0)),"")</f>
        <v>I</v>
      </c>
      <c r="AB160" s="22" t="str">
        <f aca="false">IF(H160&lt;&gt;".",IF(M160="MR","R",VLOOKUP(H160,$BR:$BT,3,0)),"")</f>
        <v/>
      </c>
      <c r="AC160" s="22" t="str">
        <f aca="false">IF(I160&lt;&gt;".",IF(N160="MR","R",VLOOKUP(I160,$BR:$BT,3,0)),"")</f>
        <v/>
      </c>
      <c r="AD160" s="22" t="str">
        <f aca="false">IF(F160&lt;&gt;".",VLOOKUP(K160,$CB:$CC,2,0),"")</f>
        <v>A</v>
      </c>
      <c r="AE160" s="22" t="str">
        <f aca="false">IF(G160&lt;&gt;".",VLOOKUP(L160,$CB:$CC,2,0),"")</f>
        <v>A</v>
      </c>
      <c r="AF160" s="22" t="str">
        <f aca="false">IF(H160&lt;&gt;".",VLOOKUP(M160,$CB:$CC,2,0),"")</f>
        <v/>
      </c>
      <c r="AG160" s="22" t="str">
        <f aca="false">IF(I160&lt;&gt;".",VLOOKUP(N160,$CB:$CC,2,0),"")</f>
        <v/>
      </c>
      <c r="AH160" s="22" t="str">
        <f aca="false">IF(AD160&lt;&gt;"",IF(OR(AD160="A",AD160="I"),"SZA",VLOOKUP(Z160,$BT$3:$BU$16,2,0)),"")</f>
        <v>SZA</v>
      </c>
      <c r="AI160" s="22" t="str">
        <f aca="false">IF(AE160&lt;&gt;"",IF(OR(AE160="A",AE160="I"),"SZA",VLOOKUP(AA160,$BT$3:$BU$16,2,0)),"")</f>
        <v>SZA</v>
      </c>
      <c r="AJ160" s="22" t="str">
        <f aca="false">IF(AF160&lt;&gt;"",IF(OR(AF160="A",AF160="I"),"SZA",VLOOKUP(AB160,$BT$3:$BU$16,2,0)),"")</f>
        <v/>
      </c>
      <c r="AK160" s="22" t="str">
        <f aca="false">IF(AG160&lt;&gt;"",IF(OR(AG160="A",AG160="I"),"SZA",VLOOKUP(AC160,$BT$3:$BU$16,2,0)),"")</f>
        <v/>
      </c>
      <c r="AL160" s="22" t="str">
        <f aca="false">IF(AD160&lt;&gt;"","I","")</f>
        <v>I</v>
      </c>
      <c r="AM160" s="22" t="str">
        <f aca="false">SUBSTITUTE(IF(AE160&lt;&gt;"",AL160&amp;"+"&amp;AH160,""),"+SZ","")</f>
        <v>IA</v>
      </c>
      <c r="AN160" s="22" t="str">
        <f aca="false">SUBSTITUTE(IF(AF160&lt;&gt;"",AM160&amp;"+"&amp;AI160,""),"+SZ","")</f>
        <v/>
      </c>
      <c r="AO160" s="22" t="str">
        <f aca="false">SUBSTITUTE(IF(AG160&lt;&gt;"",AN160&amp;"+"&amp;AJ160,""),"+SZ","")</f>
        <v/>
      </c>
      <c r="AP160" s="22" t="str">
        <f aca="false">SUBSTITUTE("I"&amp;IF(AH160&lt;&gt;"","+"&amp;AH160,"")&amp;IF(AI160&lt;&gt;"","+"&amp;AI160,"")&amp;IF(AJ160&lt;&gt;"","+"&amp;AJ160,"")&amp;IF(AK160&lt;&gt;"","+"&amp;AK160,""),"+SZ","")</f>
        <v>IAA</v>
      </c>
      <c r="AQ160" s="22" t="str">
        <f aca="false">IF(Z160&lt;&gt;"","AOFF_"&amp;AL160&amp;REPT(" ",AQ$1-LEN(AL160)),"")</f>
        <v>AOFF_I</v>
      </c>
      <c r="AR160" s="22" t="str">
        <f aca="false">IF(AA160&lt;&gt;"","AOFF_"&amp;AM160&amp;REPT(" ",AR$1-LEN(AM160)),"")</f>
        <v>AOFF_IA</v>
      </c>
      <c r="AS160" s="22" t="str">
        <f aca="false">IF(AB160&lt;&gt;"","AOFF_"&amp;AN160&amp;REPT(" ",AS$1-LEN(AN160)),"")</f>
        <v/>
      </c>
      <c r="AT160" s="22" t="str">
        <f aca="false">IF(AC160&lt;&gt;"","AOFF_"&amp;AO160&amp;REPT(" ",AT$1-LEN(AO160)),"")</f>
        <v/>
      </c>
      <c r="AU160" s="22" t="str">
        <f aca="false">"ISIZ_"&amp;AP160&amp;REPT(" ",$AU$1-LEN(AP160))</f>
        <v>ISIZ_IAA  </v>
      </c>
      <c r="AV160" s="26" t="n">
        <f aca="false">IF(Z160&lt;&gt;"",6,"")</f>
        <v>6</v>
      </c>
      <c r="AW160" s="26" t="n">
        <f aca="false">IF(AA160&lt;&gt;"",AV160+VLOOKUP(AH160,$BU$2:$BV$17,2,0),"")</f>
        <v>10</v>
      </c>
      <c r="AX160" s="26" t="str">
        <f aca="false">IF(AB160&lt;&gt;"",AW160+VLOOKUP(AI160,$BU$2:$BV$17,2,0),"")</f>
        <v/>
      </c>
      <c r="AY160" s="26" t="str">
        <f aca="false">IF(AC160&lt;&gt;"",AX160+VLOOKUP(AJ160,$BU$2:$BV$17,2,0),"")</f>
        <v/>
      </c>
      <c r="AZ160" s="26" t="n">
        <f aca="false">6+IF(Z160&lt;&gt;"",VLOOKUP(AH160,$BU$2:$BV$17,2,0),0)+IF(AA160&lt;&gt;"",VLOOKUP(AI160,$BU$2:$BV$17,2,0),0)+IF(AB160&lt;&gt;"",VLOOKUP(AJ160,$BU$2:$BV$17,2,0),0)+IF(AC160&lt;&gt;"",VLOOKUP(AK160,$BU$2:$BV$17,2,0),0)</f>
        <v>14</v>
      </c>
      <c r="BA160" s="26" t="n">
        <f aca="false">IF(Z160&lt;&gt;"",10,"")</f>
        <v>10</v>
      </c>
      <c r="BB160" s="26" t="n">
        <f aca="false">IF(AA160&lt;&gt;"",BA160+VLOOKUP(AH160,$BU$2:$BW$17,3,0),"")</f>
        <v>18</v>
      </c>
      <c r="BC160" s="26" t="str">
        <f aca="false">IF(AB160&lt;&gt;"",BB160+VLOOKUP(AI160,$BU$2:$BW$17,3,0),"")</f>
        <v/>
      </c>
      <c r="BD160" s="26" t="str">
        <f aca="false">IF(AC160&lt;&gt;"",BC160+VLOOKUP(AJ160,$BU$2:$BW$17,3,0),"")</f>
        <v/>
      </c>
      <c r="BE160" s="26" t="n">
        <f aca="false">10+IF(Z160&lt;&gt;"",VLOOKUP(AH160,$BU$2:$BW$17,3,0),0)+IF(AA160&lt;&gt;"",VLOOKUP(AI160,$BU$2:$BW$17,3,0),0)+IF(AB160&lt;&gt;"",VLOOKUP(AJ160,$BU$2:$BW$17,3,0),0)+IF(AC160&lt;&gt;"",VLOOKUP(AK160,$BU$2:$BW$17,3,0),0)</f>
        <v>26</v>
      </c>
      <c r="BF160" s="36" t="str">
        <f aca="false">IF(AV160&lt;&gt;"","#define "&amp;AQ160&amp;" "&amp;AV160&amp;"&lt;end&gt; ","")&amp;IF(AW160&lt;&gt;"","#define "&amp;AR160&amp;" "&amp;AW160&amp;"&lt;end&gt; ","")&amp;IF(AX160&lt;&gt;"","#define "&amp;AS160&amp;" "&amp;AX160&amp;"&lt;end&gt; ","")&amp;IF(AY160&lt;&gt;"","#define "&amp;AT160&amp;" "&amp;AY160&amp;"&lt;end&gt; ","")&amp;"#define "&amp;AU160&amp;" "&amp;AZ160&amp;"&lt;end&gt;"</f>
        <v>#define AOFF_I 6&lt;end&gt; #define AOFF_IA 10&lt;end&gt; #define ISIZ_IAA   14&lt;end&gt;</v>
      </c>
      <c r="BG160" s="36" t="str">
        <f aca="false">IF(BA160&lt;&gt;"","#define "&amp;AQ160&amp;" "&amp;BA160&amp;"&lt;end&gt; ","")&amp;IF(BB160&lt;&gt;"","#define "&amp;AR160&amp;" "&amp;BB160&amp;"&lt;end&gt; ","")&amp;IF(BC160&lt;&gt;"","#define "&amp;AS160&amp;" "&amp;BC160&amp;"&lt;end&gt; ","")&amp;IF(BD160&lt;&gt;"","#define "&amp;AT160&amp;" "&amp;BD160&amp;"&lt;end&gt; ","")&amp;"#define "&amp;AU160&amp;" "&amp;BE160&amp;"&lt;end&gt;"</f>
        <v>#define AOFF_I 10&lt;end&gt; #define AOFF_IA 18&lt;end&gt; #define ISIZ_IAA   26&lt;end&gt;</v>
      </c>
      <c r="BH160" s="22" t="str">
        <f aca="false">"INSTDECODE_"&amp;D160&amp;IF(D160&lt;&gt;0,"_"&amp;CONCATENATE(Z160,AA160,AB160,AC160)&amp;"_"&amp;CONCATENATE(AD160,AE160,AF160,AG160),"")</f>
        <v>INSTDECODE_2_II_AA</v>
      </c>
      <c r="BI160" s="22" t="n">
        <f aca="false">LEN(BH160)</f>
        <v>18</v>
      </c>
      <c r="BJ160" s="22" t="str">
        <f aca="false">IF(Z160&lt;&gt;"","DECODE_"&amp;VLOOKUP(AD160,$CC:$CD,2,0)&amp;"("&amp;BJ$2&amp;","&amp;IF(K160="MR","REF",VLOOKUP(F160,$BR:$BS,2,0))&amp;",Cpu"&amp;PROPER(IF(K160="MR","REF",VLOOKUP(F160,$BR:$BS,2,0)))&amp;","&amp;AQ160&amp;"); ", "")</f>
        <v>DECODE_ADR(1,INT,CpuInt,AOFF_I); </v>
      </c>
      <c r="BK160" s="22" t="str">
        <f aca="false">IF(AA160&lt;&gt;"","DECODE_"&amp;VLOOKUP(AE160,$CC:$CD,2,0)&amp;"("&amp;BK$2&amp;","&amp;IF(L160="MR","REF",VLOOKUP(G160,$BR:$BS,2,0))&amp;",Cpu"&amp;PROPER(IF(L160="MR","REF",VLOOKUP(G160,$BR:$BS,2,0)))&amp;","&amp;AR160&amp;"); ", "")</f>
        <v>DECODE_ADR(2,INT,CpuInt,AOFF_IA); </v>
      </c>
      <c r="BL160" s="22" t="str">
        <f aca="false">IF(AB160&lt;&gt;"","DECODE_"&amp;VLOOKUP(AF160,$CC:$CD,2,0)&amp;"("&amp;BL$2&amp;","&amp;IF(M160="MR","REF",VLOOKUP(H160,$BR:$BS,2,0))&amp;",Cpu"&amp;PROPER(IF(M160="MR","REF",VLOOKUP(H160,$BR:$BS,2,0)))&amp;","&amp;AS160&amp;"); ", "")</f>
        <v/>
      </c>
      <c r="BM160" s="22" t="str">
        <f aca="false">IF(AC160&lt;&gt;"","DECODE_"&amp;VLOOKUP(AG160,$CC:$CD,2,0)&amp;"("&amp;BM$2&amp;","&amp;IF(N160="MR","REF",VLOOKUP(I160,$BR:$BS,2,0))&amp;",Cpu"&amp;PROPER(IF(N160="MR","REF",VLOOKUP(I160,$BR:$BS,2,0)))&amp;","&amp;AT160&amp;"); ", "")</f>
        <v/>
      </c>
      <c r="BN160" s="22" t="str">
        <f aca="false">IF(ISERROR(VLOOKUP(BO160,BO$2:BO159,1,0))=0,"X","")</f>
        <v>X</v>
      </c>
      <c r="BO160" s="22" t="str">
        <f aca="false">SUBSTITUTE("#define "&amp;BH160&amp;REPT(" ",28-LEN(BH160))&amp;BJ160&amp;BK160&amp;BL160&amp;BM160,"%","D")</f>
        <v>#define INSTDECODE_2_II_AA          DECODE_ADR(1,INT,CpuInt,AOFF_I); DECODE_ADR(2,INT,CpuInt,AOFF_IA); </v>
      </c>
      <c r="BP160" s="22" t="str">
        <f aca="false">"#define "&amp;SUBSTITUTE(BH160,"INSTDECODE_",IF(P160="X","JMP_","")&amp;IF(Q160="X","CONST_","")&amp;"INSTEND_")&amp;IF(Q160="X",REPT(" ",20-LEN(BH160)),IF(P160="X",REPT(" ",22-LEN(BH160)),REPT(" ",26-LEN(BH160))))&amp;" "&amp;IF(P160="X","","IP+="&amp;TRIM(AU160)&amp;"; "&amp;REPT(" ",10-LEN(TRIM(AU160))))&amp;IF(Q160="X","CONST_INST_DISPATCH;","PROG_INST_DISPATCH;")</f>
        <v>#define INSTEND_2_II_AA         IP+=ISIZ_IAA;   PROG_INST_DISPATCH;</v>
      </c>
      <c r="BQ160" s="22" t="str">
        <f aca="false">""</f>
        <v/>
      </c>
    </row>
    <row r="161" customFormat="false" ht="15.95" hidden="false" customHeight="true" outlineLevel="0" collapsed="false">
      <c r="A161" s="22" t="s">
        <v>626</v>
      </c>
      <c r="B161" s="22" t="s">
        <v>369</v>
      </c>
      <c r="C161" s="26" t="s">
        <v>29</v>
      </c>
      <c r="D161" s="27" t="n">
        <f aca="false">4-COUNTIF(F161:I161,".")</f>
        <v>2</v>
      </c>
      <c r="E161" s="27" t="str">
        <f aca="false">IF(ISERROR(SEARCH("Z",F161&amp;G161&amp;H161&amp;I161))=0,"X","-")</f>
        <v>-</v>
      </c>
      <c r="F161" s="26" t="s">
        <v>474</v>
      </c>
      <c r="G161" s="26" t="s">
        <v>474</v>
      </c>
      <c r="H161" s="26" t="s">
        <v>28</v>
      </c>
      <c r="I161" s="26" t="s">
        <v>28</v>
      </c>
      <c r="J161" s="27" t="str">
        <f aca="false">IF(OR(ISERROR(SEARCH(MID($J$2,1,1),F161&amp;G161&amp;H161&amp;I161))=0,ISERROR(SEARCH(MID($J$2,2,1),F161&amp;G161&amp;H161&amp;I161))=0),"X","-")</f>
        <v>-</v>
      </c>
      <c r="K161" s="26" t="s">
        <v>453</v>
      </c>
      <c r="L161" s="26" t="s">
        <v>453</v>
      </c>
      <c r="M161" s="26" t="s">
        <v>28</v>
      </c>
      <c r="N161" s="26" t="s">
        <v>28</v>
      </c>
      <c r="O161" s="28" t="str">
        <f aca="false">IF(OR(K161=$O$2,L161=$O$2,M161=$O$2,N161=$O$2),"X","-")</f>
        <v>-</v>
      </c>
      <c r="R161" s="22" t="s">
        <v>670</v>
      </c>
      <c r="S161" s="22" t="s">
        <v>628</v>
      </c>
      <c r="T161" s="22" t="s">
        <v>629</v>
      </c>
      <c r="W161" s="30" t="str">
        <f aca="false">SUBSTITUTE(SUBSTITUTE(IF(AND(F161="%",K161&lt;&gt;"AD",K161&lt;&gt;"MR"),"Error1","Ok")&amp;" "&amp;IF(AND(G161="%",L161&lt;&gt;"AD",L161&lt;&gt;"MR"),"Error2","Ok")&amp;" "&amp;IF(AND(H161="%",M161&lt;&gt;"AD",M161&lt;&gt;"MR"),"Error3","Ok")&amp;" "&amp;IF(AND(I161="%",N161&lt;&gt;"AD",N161&lt;&gt;"MR"),"Error4","Ok"),"Ok Ok Ok Ok","Passed"),"Ok","")</f>
        <v>Passed</v>
      </c>
      <c r="X161" s="28" t="str">
        <f aca="false">IF(W161&lt;&gt;"Passed","--- Error ---",SUBSTITUTE(SUBSTITUTE(SUBSTITUTE(SUBSTITUTE(SUBSTITUTE(SUBSTITUTE(SUBSTITUTE(SUBSTITUTE(SUBSTITUTE(SUBSTITUTE(SUBSTITUTE(SUBSTITUTE(SUBSTITUTE(SUBSTITUTE(SUBSTITUTE(SUBSTITUTE(SUBSTITUTE(SUBSTITUTE($X$1, "&lt;mnemonic&gt;",""""&amp;B161&amp;""""&amp;REPT(" ",5-LEN(B161))), "&lt;argnr&gt;",D161), "&lt;type1&gt;",VLOOKUP(F161,BR:BZ,9,0)), "&lt;type2&gt;",VLOOKUP(G161,BR:BZ,9,0)), "&lt;type3&gt;",VLOOKUP(H161,BR:BZ,9,0)), "&lt;type4&gt;",VLOOKUP(I161,BR:BZ,9,0)), "&lt;mode1&gt;",VLOOKUP(K161, CB:CG,6,0)),"&lt;mode2&gt;",VLOOKUP(L161,CB:CG,6,0)),"&lt;mode3&gt;",VLOOKUP(M161,CB:CG,6,0)),"&lt;mode4&gt;",VLOOKUP(N161,CB:CG,6,0)), "."," "), "&lt;desc&gt;",R161), "&lt;size&gt;",AU161), "&lt;comma&gt;",IF(B162=""," ",",")),"&lt;off1&gt;",IF(AQ161&lt;&gt;"",AQ161,"0"&amp;REPT(" ",5+AQ$1-1))),"&lt;off2&gt;",IF(AR161&lt;&gt;"",AR161,"0"&amp;REPT(" ",5+AR$1-1))),"&lt;off3&gt;",IF(AS161&lt;&gt;"",AS161,"0"&amp;REPT(" ",5+AS$1-1))),"&lt;off4&gt;",IF(AT161&lt;&gt;"",AT161,"0"&amp;REPT(" ",5+AT$1-1))))</f>
        <v>{ "MVSLl",2, ISIZ_IAA  , {CpuDataType::Long     ,CpuDataType::Long     ,(CpuDataType)0        ,(CpuDataType)0        }, {_AmdAddr,_AmdAddr,_AmdNull,_AmdNull}, {AOFF_I,AOFF_IA,0       ,0        } }, //Move and shift left (Long)</v>
      </c>
      <c r="Y161" s="31" t="s">
        <v>28</v>
      </c>
      <c r="Z161" s="22" t="str">
        <f aca="false">IF(F161&lt;&gt;".",IF(K161="MR","R",VLOOKUP(F161,$BR:$BT,3,0)),"")</f>
        <v>L</v>
      </c>
      <c r="AA161" s="22" t="str">
        <f aca="false">IF(G161&lt;&gt;".",IF(L161="MR","R",VLOOKUP(G161,$BR:$BT,3,0)),"")</f>
        <v>L</v>
      </c>
      <c r="AB161" s="22" t="str">
        <f aca="false">IF(H161&lt;&gt;".",IF(M161="MR","R",VLOOKUP(H161,$BR:$BT,3,0)),"")</f>
        <v/>
      </c>
      <c r="AC161" s="22" t="str">
        <f aca="false">IF(I161&lt;&gt;".",IF(N161="MR","R",VLOOKUP(I161,$BR:$BT,3,0)),"")</f>
        <v/>
      </c>
      <c r="AD161" s="22" t="str">
        <f aca="false">IF(F161&lt;&gt;".",VLOOKUP(K161,$CB:$CC,2,0),"")</f>
        <v>A</v>
      </c>
      <c r="AE161" s="22" t="str">
        <f aca="false">IF(G161&lt;&gt;".",VLOOKUP(L161,$CB:$CC,2,0),"")</f>
        <v>A</v>
      </c>
      <c r="AF161" s="22" t="str">
        <f aca="false">IF(H161&lt;&gt;".",VLOOKUP(M161,$CB:$CC,2,0),"")</f>
        <v/>
      </c>
      <c r="AG161" s="22" t="str">
        <f aca="false">IF(I161&lt;&gt;".",VLOOKUP(N161,$CB:$CC,2,0),"")</f>
        <v/>
      </c>
      <c r="AH161" s="22" t="str">
        <f aca="false">IF(AD161&lt;&gt;"",IF(OR(AD161="A",AD161="I"),"SZA",VLOOKUP(Z161,$BT$3:$BU$16,2,0)),"")</f>
        <v>SZA</v>
      </c>
      <c r="AI161" s="22" t="str">
        <f aca="false">IF(AE161&lt;&gt;"",IF(OR(AE161="A",AE161="I"),"SZA",VLOOKUP(AA161,$BT$3:$BU$16,2,0)),"")</f>
        <v>SZA</v>
      </c>
      <c r="AJ161" s="22" t="str">
        <f aca="false">IF(AF161&lt;&gt;"",IF(OR(AF161="A",AF161="I"),"SZA",VLOOKUP(AB161,$BT$3:$BU$16,2,0)),"")</f>
        <v/>
      </c>
      <c r="AK161" s="22" t="str">
        <f aca="false">IF(AG161&lt;&gt;"",IF(OR(AG161="A",AG161="I"),"SZA",VLOOKUP(AC161,$BT$3:$BU$16,2,0)),"")</f>
        <v/>
      </c>
      <c r="AL161" s="22" t="str">
        <f aca="false">IF(AD161&lt;&gt;"","I","")</f>
        <v>I</v>
      </c>
      <c r="AM161" s="22" t="str">
        <f aca="false">SUBSTITUTE(IF(AE161&lt;&gt;"",AL161&amp;"+"&amp;AH161,""),"+SZ","")</f>
        <v>IA</v>
      </c>
      <c r="AN161" s="22" t="str">
        <f aca="false">SUBSTITUTE(IF(AF161&lt;&gt;"",AM161&amp;"+"&amp;AI161,""),"+SZ","")</f>
        <v/>
      </c>
      <c r="AO161" s="22" t="str">
        <f aca="false">SUBSTITUTE(IF(AG161&lt;&gt;"",AN161&amp;"+"&amp;AJ161,""),"+SZ","")</f>
        <v/>
      </c>
      <c r="AP161" s="22" t="str">
        <f aca="false">SUBSTITUTE("I"&amp;IF(AH161&lt;&gt;"","+"&amp;AH161,"")&amp;IF(AI161&lt;&gt;"","+"&amp;AI161,"")&amp;IF(AJ161&lt;&gt;"","+"&amp;AJ161,"")&amp;IF(AK161&lt;&gt;"","+"&amp;AK161,""),"+SZ","")</f>
        <v>IAA</v>
      </c>
      <c r="AQ161" s="22" t="str">
        <f aca="false">IF(Z161&lt;&gt;"","AOFF_"&amp;AL161&amp;REPT(" ",AQ$1-LEN(AL161)),"")</f>
        <v>AOFF_I</v>
      </c>
      <c r="AR161" s="22" t="str">
        <f aca="false">IF(AA161&lt;&gt;"","AOFF_"&amp;AM161&amp;REPT(" ",AR$1-LEN(AM161)),"")</f>
        <v>AOFF_IA</v>
      </c>
      <c r="AS161" s="22" t="str">
        <f aca="false">IF(AB161&lt;&gt;"","AOFF_"&amp;AN161&amp;REPT(" ",AS$1-LEN(AN161)),"")</f>
        <v/>
      </c>
      <c r="AT161" s="22" t="str">
        <f aca="false">IF(AC161&lt;&gt;"","AOFF_"&amp;AO161&amp;REPT(" ",AT$1-LEN(AO161)),"")</f>
        <v/>
      </c>
      <c r="AU161" s="22" t="str">
        <f aca="false">"ISIZ_"&amp;AP161&amp;REPT(" ",$AU$1-LEN(AP161))</f>
        <v>ISIZ_IAA  </v>
      </c>
      <c r="AV161" s="26" t="n">
        <f aca="false">IF(Z161&lt;&gt;"",6,"")</f>
        <v>6</v>
      </c>
      <c r="AW161" s="26" t="n">
        <f aca="false">IF(AA161&lt;&gt;"",AV161+VLOOKUP(AH161,$BU$2:$BV$17,2,0),"")</f>
        <v>10</v>
      </c>
      <c r="AX161" s="26" t="str">
        <f aca="false">IF(AB161&lt;&gt;"",AW161+VLOOKUP(AI161,$BU$2:$BV$17,2,0),"")</f>
        <v/>
      </c>
      <c r="AY161" s="26" t="str">
        <f aca="false">IF(AC161&lt;&gt;"",AX161+VLOOKUP(AJ161,$BU$2:$BV$17,2,0),"")</f>
        <v/>
      </c>
      <c r="AZ161" s="26" t="n">
        <f aca="false">6+IF(Z161&lt;&gt;"",VLOOKUP(AH161,$BU$2:$BV$17,2,0),0)+IF(AA161&lt;&gt;"",VLOOKUP(AI161,$BU$2:$BV$17,2,0),0)+IF(AB161&lt;&gt;"",VLOOKUP(AJ161,$BU$2:$BV$17,2,0),0)+IF(AC161&lt;&gt;"",VLOOKUP(AK161,$BU$2:$BV$17,2,0),0)</f>
        <v>14</v>
      </c>
      <c r="BA161" s="26" t="n">
        <f aca="false">IF(Z161&lt;&gt;"",10,"")</f>
        <v>10</v>
      </c>
      <c r="BB161" s="26" t="n">
        <f aca="false">IF(AA161&lt;&gt;"",BA161+VLOOKUP(AH161,$BU$2:$BW$17,3,0),"")</f>
        <v>18</v>
      </c>
      <c r="BC161" s="26" t="str">
        <f aca="false">IF(AB161&lt;&gt;"",BB161+VLOOKUP(AI161,$BU$2:$BW$17,3,0),"")</f>
        <v/>
      </c>
      <c r="BD161" s="26" t="str">
        <f aca="false">IF(AC161&lt;&gt;"",BC161+VLOOKUP(AJ161,$BU$2:$BW$17,3,0),"")</f>
        <v/>
      </c>
      <c r="BE161" s="26" t="n">
        <f aca="false">10+IF(Z161&lt;&gt;"",VLOOKUP(AH161,$BU$2:$BW$17,3,0),0)+IF(AA161&lt;&gt;"",VLOOKUP(AI161,$BU$2:$BW$17,3,0),0)+IF(AB161&lt;&gt;"",VLOOKUP(AJ161,$BU$2:$BW$17,3,0),0)+IF(AC161&lt;&gt;"",VLOOKUP(AK161,$BU$2:$BW$17,3,0),0)</f>
        <v>26</v>
      </c>
      <c r="BF161" s="36" t="str">
        <f aca="false">IF(AV161&lt;&gt;"","#define "&amp;AQ161&amp;" "&amp;AV161&amp;"&lt;end&gt; ","")&amp;IF(AW161&lt;&gt;"","#define "&amp;AR161&amp;" "&amp;AW161&amp;"&lt;end&gt; ","")&amp;IF(AX161&lt;&gt;"","#define "&amp;AS161&amp;" "&amp;AX161&amp;"&lt;end&gt; ","")&amp;IF(AY161&lt;&gt;"","#define "&amp;AT161&amp;" "&amp;AY161&amp;"&lt;end&gt; ","")&amp;"#define "&amp;AU161&amp;" "&amp;AZ161&amp;"&lt;end&gt;"</f>
        <v>#define AOFF_I 6&lt;end&gt; #define AOFF_IA 10&lt;end&gt; #define ISIZ_IAA   14&lt;end&gt;</v>
      </c>
      <c r="BG161" s="36" t="str">
        <f aca="false">IF(BA161&lt;&gt;"","#define "&amp;AQ161&amp;" "&amp;BA161&amp;"&lt;end&gt; ","")&amp;IF(BB161&lt;&gt;"","#define "&amp;AR161&amp;" "&amp;BB161&amp;"&lt;end&gt; ","")&amp;IF(BC161&lt;&gt;"","#define "&amp;AS161&amp;" "&amp;BC161&amp;"&lt;end&gt; ","")&amp;IF(BD161&lt;&gt;"","#define "&amp;AT161&amp;" "&amp;BD161&amp;"&lt;end&gt; ","")&amp;"#define "&amp;AU161&amp;" "&amp;BE161&amp;"&lt;end&gt;"</f>
        <v>#define AOFF_I 10&lt;end&gt; #define AOFF_IA 18&lt;end&gt; #define ISIZ_IAA   26&lt;end&gt;</v>
      </c>
      <c r="BH161" s="22" t="str">
        <f aca="false">"INSTDECODE_"&amp;D161&amp;IF(D161&lt;&gt;0,"_"&amp;CONCATENATE(Z161,AA161,AB161,AC161)&amp;"_"&amp;CONCATENATE(AD161,AE161,AF161,AG161),"")</f>
        <v>INSTDECODE_2_LL_AA</v>
      </c>
      <c r="BI161" s="22" t="n">
        <f aca="false">LEN(BH161)</f>
        <v>18</v>
      </c>
      <c r="BJ161" s="22" t="str">
        <f aca="false">IF(Z161&lt;&gt;"","DECODE_"&amp;VLOOKUP(AD161,$CC:$CD,2,0)&amp;"("&amp;BJ$2&amp;","&amp;IF(K161="MR","REF",VLOOKUP(F161,$BR:$BS,2,0))&amp;",Cpu"&amp;PROPER(IF(K161="MR","REF",VLOOKUP(F161,$BR:$BS,2,0)))&amp;","&amp;AQ161&amp;"); ", "")</f>
        <v>DECODE_ADR(1,LON,CpuLon,AOFF_I); </v>
      </c>
      <c r="BK161" s="22" t="str">
        <f aca="false">IF(AA161&lt;&gt;"","DECODE_"&amp;VLOOKUP(AE161,$CC:$CD,2,0)&amp;"("&amp;BK$2&amp;","&amp;IF(L161="MR","REF",VLOOKUP(G161,$BR:$BS,2,0))&amp;",Cpu"&amp;PROPER(IF(L161="MR","REF",VLOOKUP(G161,$BR:$BS,2,0)))&amp;","&amp;AR161&amp;"); ", "")</f>
        <v>DECODE_ADR(2,LON,CpuLon,AOFF_IA); </v>
      </c>
      <c r="BL161" s="22" t="str">
        <f aca="false">IF(AB161&lt;&gt;"","DECODE_"&amp;VLOOKUP(AF161,$CC:$CD,2,0)&amp;"("&amp;BL$2&amp;","&amp;IF(M161="MR","REF",VLOOKUP(H161,$BR:$BS,2,0))&amp;",Cpu"&amp;PROPER(IF(M161="MR","REF",VLOOKUP(H161,$BR:$BS,2,0)))&amp;","&amp;AS161&amp;"); ", "")</f>
        <v/>
      </c>
      <c r="BM161" s="22" t="str">
        <f aca="false">IF(AC161&lt;&gt;"","DECODE_"&amp;VLOOKUP(AG161,$CC:$CD,2,0)&amp;"("&amp;BM$2&amp;","&amp;IF(N161="MR","REF",VLOOKUP(I161,$BR:$BS,2,0))&amp;",Cpu"&amp;PROPER(IF(N161="MR","REF",VLOOKUP(I161,$BR:$BS,2,0)))&amp;","&amp;AT161&amp;"); ", "")</f>
        <v/>
      </c>
      <c r="BN161" s="22" t="str">
        <f aca="false">IF(ISERROR(VLOOKUP(BO161,BO$2:BO160,1,0))=0,"X","")</f>
        <v>X</v>
      </c>
      <c r="BO161" s="22" t="str">
        <f aca="false">SUBSTITUTE("#define "&amp;BH161&amp;REPT(" ",28-LEN(BH161))&amp;BJ161&amp;BK161&amp;BL161&amp;BM161,"%","D")</f>
        <v>#define INSTDECODE_2_LL_AA          DECODE_ADR(1,LON,CpuLon,AOFF_I); DECODE_ADR(2,LON,CpuLon,AOFF_IA); </v>
      </c>
      <c r="BP161" s="22" t="str">
        <f aca="false">"#define "&amp;SUBSTITUTE(BH161,"INSTDECODE_",IF(P161="X","JMP_","")&amp;IF(Q161="X","CONST_","")&amp;"INSTEND_")&amp;IF(Q161="X",REPT(" ",20-LEN(BH161)),IF(P161="X",REPT(" ",22-LEN(BH161)),REPT(" ",26-LEN(BH161))))&amp;" "&amp;IF(P161="X","","IP+="&amp;TRIM(AU161)&amp;"; "&amp;REPT(" ",10-LEN(TRIM(AU161))))&amp;IF(Q161="X","CONST_INST_DISPATCH;","PROG_INST_DISPATCH;")</f>
        <v>#define INSTEND_2_LL_AA         IP+=ISIZ_IAA;   PROG_INST_DISPATCH;</v>
      </c>
      <c r="BQ161" s="22" t="str">
        <f aca="false">""</f>
        <v/>
      </c>
    </row>
    <row r="162" customFormat="false" ht="15.95" hidden="false" customHeight="true" outlineLevel="0" collapsed="false">
      <c r="A162" s="22" t="s">
        <v>626</v>
      </c>
      <c r="B162" s="22" t="s">
        <v>372</v>
      </c>
      <c r="C162" s="26" t="s">
        <v>29</v>
      </c>
      <c r="D162" s="27" t="n">
        <f aca="false">4-COUNTIF(F162:I162,".")</f>
        <v>2</v>
      </c>
      <c r="E162" s="27" t="str">
        <f aca="false">IF(ISERROR(SEARCH("Z",F162&amp;G162&amp;H162&amp;I162))=0,"X","-")</f>
        <v>-</v>
      </c>
      <c r="F162" s="26" t="s">
        <v>452</v>
      </c>
      <c r="G162" s="26" t="s">
        <v>452</v>
      </c>
      <c r="H162" s="26" t="s">
        <v>28</v>
      </c>
      <c r="I162" s="26" t="s">
        <v>28</v>
      </c>
      <c r="J162" s="27" t="str">
        <f aca="false">IF(OR(ISERROR(SEARCH(MID($J$2,1,1),F162&amp;G162&amp;H162&amp;I162))=0,ISERROR(SEARCH(MID($J$2,2,1),F162&amp;G162&amp;H162&amp;I162))=0),"X","-")</f>
        <v>-</v>
      </c>
      <c r="K162" s="26" t="s">
        <v>453</v>
      </c>
      <c r="L162" s="26" t="s">
        <v>453</v>
      </c>
      <c r="M162" s="26" t="s">
        <v>28</v>
      </c>
      <c r="N162" s="26" t="s">
        <v>28</v>
      </c>
      <c r="O162" s="28" t="str">
        <f aca="false">IF(OR(K162=$O$2,L162=$O$2,M162=$O$2,N162=$O$2),"X","-")</f>
        <v>-</v>
      </c>
      <c r="R162" s="22" t="s">
        <v>671</v>
      </c>
      <c r="S162" s="22" t="s">
        <v>628</v>
      </c>
      <c r="T162" s="22" t="s">
        <v>629</v>
      </c>
      <c r="W162" s="30" t="str">
        <f aca="false">SUBSTITUTE(SUBSTITUTE(IF(AND(F162="%",K162&lt;&gt;"AD",K162&lt;&gt;"MR"),"Error1","Ok")&amp;" "&amp;IF(AND(G162="%",L162&lt;&gt;"AD",L162&lt;&gt;"MR"),"Error2","Ok")&amp;" "&amp;IF(AND(H162="%",M162&lt;&gt;"AD",M162&lt;&gt;"MR"),"Error3","Ok")&amp;" "&amp;IF(AND(I162="%",N162&lt;&gt;"AD",N162&lt;&gt;"MR"),"Error4","Ok"),"Ok Ok Ok Ok","Passed"),"Ok","")</f>
        <v>Passed</v>
      </c>
      <c r="X162" s="28" t="str">
        <f aca="false">IF(W162&lt;&gt;"Passed","--- Error ---",SUBSTITUTE(SUBSTITUTE(SUBSTITUTE(SUBSTITUTE(SUBSTITUTE(SUBSTITUTE(SUBSTITUTE(SUBSTITUTE(SUBSTITUTE(SUBSTITUTE(SUBSTITUTE(SUBSTITUTE(SUBSTITUTE(SUBSTITUTE(SUBSTITUTE(SUBSTITUTE(SUBSTITUTE(SUBSTITUTE($X$1, "&lt;mnemonic&gt;",""""&amp;B162&amp;""""&amp;REPT(" ",5-LEN(B162))), "&lt;argnr&gt;",D162), "&lt;type1&gt;",VLOOKUP(F162,BR:BZ,9,0)), "&lt;type2&gt;",VLOOKUP(G162,BR:BZ,9,0)), "&lt;type3&gt;",VLOOKUP(H162,BR:BZ,9,0)), "&lt;type4&gt;",VLOOKUP(I162,BR:BZ,9,0)), "&lt;mode1&gt;",VLOOKUP(K162, CB:CG,6,0)),"&lt;mode2&gt;",VLOOKUP(L162,CB:CG,6,0)),"&lt;mode3&gt;",VLOOKUP(M162,CB:CG,6,0)),"&lt;mode4&gt;",VLOOKUP(N162,CB:CG,6,0)), "."," "), "&lt;desc&gt;",R162), "&lt;size&gt;",AU162), "&lt;comma&gt;",IF(B163=""," ",",")),"&lt;off1&gt;",IF(AQ162&lt;&gt;"",AQ162,"0"&amp;REPT(" ",5+AQ$1-1))),"&lt;off2&gt;",IF(AR162&lt;&gt;"",AR162,"0"&amp;REPT(" ",5+AR$1-1))),"&lt;off3&gt;",IF(AS162&lt;&gt;"",AS162,"0"&amp;REPT(" ",5+AS$1-1))),"&lt;off4&gt;",IF(AT162&lt;&gt;"",AT162,"0"&amp;REPT(" ",5+AT$1-1))))</f>
        <v>{ "MVSRc",2, ISIZ_IAA  , {CpuDataType::Char     ,CpuDataType::Char     ,(CpuDataType)0        ,(CpuDataType)0        }, {_AmdAddr,_AmdAddr,_AmdNull,_AmdNull}, {AOFF_I,AOFF_IA,0       ,0        } }, //Move and shift right (Char)</v>
      </c>
      <c r="Y162" s="31" t="s">
        <v>28</v>
      </c>
      <c r="Z162" s="22" t="str">
        <f aca="false">IF(F162&lt;&gt;".",IF(K162="MR","R",VLOOKUP(F162,$BR:$BT,3,0)),"")</f>
        <v>C</v>
      </c>
      <c r="AA162" s="22" t="str">
        <f aca="false">IF(G162&lt;&gt;".",IF(L162="MR","R",VLOOKUP(G162,$BR:$BT,3,0)),"")</f>
        <v>C</v>
      </c>
      <c r="AB162" s="22" t="str">
        <f aca="false">IF(H162&lt;&gt;".",IF(M162="MR","R",VLOOKUP(H162,$BR:$BT,3,0)),"")</f>
        <v/>
      </c>
      <c r="AC162" s="22" t="str">
        <f aca="false">IF(I162&lt;&gt;".",IF(N162="MR","R",VLOOKUP(I162,$BR:$BT,3,0)),"")</f>
        <v/>
      </c>
      <c r="AD162" s="22" t="str">
        <f aca="false">IF(F162&lt;&gt;".",VLOOKUP(K162,$CB:$CC,2,0),"")</f>
        <v>A</v>
      </c>
      <c r="AE162" s="22" t="str">
        <f aca="false">IF(G162&lt;&gt;".",VLOOKUP(L162,$CB:$CC,2,0),"")</f>
        <v>A</v>
      </c>
      <c r="AF162" s="22" t="str">
        <f aca="false">IF(H162&lt;&gt;".",VLOOKUP(M162,$CB:$CC,2,0),"")</f>
        <v/>
      </c>
      <c r="AG162" s="22" t="str">
        <f aca="false">IF(I162&lt;&gt;".",VLOOKUP(N162,$CB:$CC,2,0),"")</f>
        <v/>
      </c>
      <c r="AH162" s="22" t="str">
        <f aca="false">IF(AD162&lt;&gt;"",IF(OR(AD162="A",AD162="I"),"SZA",VLOOKUP(Z162,$BT$3:$BU$16,2,0)),"")</f>
        <v>SZA</v>
      </c>
      <c r="AI162" s="22" t="str">
        <f aca="false">IF(AE162&lt;&gt;"",IF(OR(AE162="A",AE162="I"),"SZA",VLOOKUP(AA162,$BT$3:$BU$16,2,0)),"")</f>
        <v>SZA</v>
      </c>
      <c r="AJ162" s="22" t="str">
        <f aca="false">IF(AF162&lt;&gt;"",IF(OR(AF162="A",AF162="I"),"SZA",VLOOKUP(AB162,$BT$3:$BU$16,2,0)),"")</f>
        <v/>
      </c>
      <c r="AK162" s="22" t="str">
        <f aca="false">IF(AG162&lt;&gt;"",IF(OR(AG162="A",AG162="I"),"SZA",VLOOKUP(AC162,$BT$3:$BU$16,2,0)),"")</f>
        <v/>
      </c>
      <c r="AL162" s="22" t="str">
        <f aca="false">IF(AD162&lt;&gt;"","I","")</f>
        <v>I</v>
      </c>
      <c r="AM162" s="22" t="str">
        <f aca="false">SUBSTITUTE(IF(AE162&lt;&gt;"",AL162&amp;"+"&amp;AH162,""),"+SZ","")</f>
        <v>IA</v>
      </c>
      <c r="AN162" s="22" t="str">
        <f aca="false">SUBSTITUTE(IF(AF162&lt;&gt;"",AM162&amp;"+"&amp;AI162,""),"+SZ","")</f>
        <v/>
      </c>
      <c r="AO162" s="22" t="str">
        <f aca="false">SUBSTITUTE(IF(AG162&lt;&gt;"",AN162&amp;"+"&amp;AJ162,""),"+SZ","")</f>
        <v/>
      </c>
      <c r="AP162" s="22" t="str">
        <f aca="false">SUBSTITUTE("I"&amp;IF(AH162&lt;&gt;"","+"&amp;AH162,"")&amp;IF(AI162&lt;&gt;"","+"&amp;AI162,"")&amp;IF(AJ162&lt;&gt;"","+"&amp;AJ162,"")&amp;IF(AK162&lt;&gt;"","+"&amp;AK162,""),"+SZ","")</f>
        <v>IAA</v>
      </c>
      <c r="AQ162" s="22" t="str">
        <f aca="false">IF(Z162&lt;&gt;"","AOFF_"&amp;AL162&amp;REPT(" ",AQ$1-LEN(AL162)),"")</f>
        <v>AOFF_I</v>
      </c>
      <c r="AR162" s="22" t="str">
        <f aca="false">IF(AA162&lt;&gt;"","AOFF_"&amp;AM162&amp;REPT(" ",AR$1-LEN(AM162)),"")</f>
        <v>AOFF_IA</v>
      </c>
      <c r="AS162" s="22" t="str">
        <f aca="false">IF(AB162&lt;&gt;"","AOFF_"&amp;AN162&amp;REPT(" ",AS$1-LEN(AN162)),"")</f>
        <v/>
      </c>
      <c r="AT162" s="22" t="str">
        <f aca="false">IF(AC162&lt;&gt;"","AOFF_"&amp;AO162&amp;REPT(" ",AT$1-LEN(AO162)),"")</f>
        <v/>
      </c>
      <c r="AU162" s="22" t="str">
        <f aca="false">"ISIZ_"&amp;AP162&amp;REPT(" ",$AU$1-LEN(AP162))</f>
        <v>ISIZ_IAA  </v>
      </c>
      <c r="AV162" s="26" t="n">
        <f aca="false">IF(Z162&lt;&gt;"",6,"")</f>
        <v>6</v>
      </c>
      <c r="AW162" s="26" t="n">
        <f aca="false">IF(AA162&lt;&gt;"",AV162+VLOOKUP(AH162,$BU$2:$BV$17,2,0),"")</f>
        <v>10</v>
      </c>
      <c r="AX162" s="26" t="str">
        <f aca="false">IF(AB162&lt;&gt;"",AW162+VLOOKUP(AI162,$BU$2:$BV$17,2,0),"")</f>
        <v/>
      </c>
      <c r="AY162" s="26" t="str">
        <f aca="false">IF(AC162&lt;&gt;"",AX162+VLOOKUP(AJ162,$BU$2:$BV$17,2,0),"")</f>
        <v/>
      </c>
      <c r="AZ162" s="26" t="n">
        <f aca="false">6+IF(Z162&lt;&gt;"",VLOOKUP(AH162,$BU$2:$BV$17,2,0),0)+IF(AA162&lt;&gt;"",VLOOKUP(AI162,$BU$2:$BV$17,2,0),0)+IF(AB162&lt;&gt;"",VLOOKUP(AJ162,$BU$2:$BV$17,2,0),0)+IF(AC162&lt;&gt;"",VLOOKUP(AK162,$BU$2:$BV$17,2,0),0)</f>
        <v>14</v>
      </c>
      <c r="BA162" s="26" t="n">
        <f aca="false">IF(Z162&lt;&gt;"",10,"")</f>
        <v>10</v>
      </c>
      <c r="BB162" s="26" t="n">
        <f aca="false">IF(AA162&lt;&gt;"",BA162+VLOOKUP(AH162,$BU$2:$BW$17,3,0),"")</f>
        <v>18</v>
      </c>
      <c r="BC162" s="26" t="str">
        <f aca="false">IF(AB162&lt;&gt;"",BB162+VLOOKUP(AI162,$BU$2:$BW$17,3,0),"")</f>
        <v/>
      </c>
      <c r="BD162" s="26" t="str">
        <f aca="false">IF(AC162&lt;&gt;"",BC162+VLOOKUP(AJ162,$BU$2:$BW$17,3,0),"")</f>
        <v/>
      </c>
      <c r="BE162" s="26" t="n">
        <f aca="false">10+IF(Z162&lt;&gt;"",VLOOKUP(AH162,$BU$2:$BW$17,3,0),0)+IF(AA162&lt;&gt;"",VLOOKUP(AI162,$BU$2:$BW$17,3,0),0)+IF(AB162&lt;&gt;"",VLOOKUP(AJ162,$BU$2:$BW$17,3,0),0)+IF(AC162&lt;&gt;"",VLOOKUP(AK162,$BU$2:$BW$17,3,0),0)</f>
        <v>26</v>
      </c>
      <c r="BF162" s="36" t="str">
        <f aca="false">IF(AV162&lt;&gt;"","#define "&amp;AQ162&amp;" "&amp;AV162&amp;"&lt;end&gt; ","")&amp;IF(AW162&lt;&gt;"","#define "&amp;AR162&amp;" "&amp;AW162&amp;"&lt;end&gt; ","")&amp;IF(AX162&lt;&gt;"","#define "&amp;AS162&amp;" "&amp;AX162&amp;"&lt;end&gt; ","")&amp;IF(AY162&lt;&gt;"","#define "&amp;AT162&amp;" "&amp;AY162&amp;"&lt;end&gt; ","")&amp;"#define "&amp;AU162&amp;" "&amp;AZ162&amp;"&lt;end&gt;"</f>
        <v>#define AOFF_I 6&lt;end&gt; #define AOFF_IA 10&lt;end&gt; #define ISIZ_IAA   14&lt;end&gt;</v>
      </c>
      <c r="BG162" s="36" t="str">
        <f aca="false">IF(BA162&lt;&gt;"","#define "&amp;AQ162&amp;" "&amp;BA162&amp;"&lt;end&gt; ","")&amp;IF(BB162&lt;&gt;"","#define "&amp;AR162&amp;" "&amp;BB162&amp;"&lt;end&gt; ","")&amp;IF(BC162&lt;&gt;"","#define "&amp;AS162&amp;" "&amp;BC162&amp;"&lt;end&gt; ","")&amp;IF(BD162&lt;&gt;"","#define "&amp;AT162&amp;" "&amp;BD162&amp;"&lt;end&gt; ","")&amp;"#define "&amp;AU162&amp;" "&amp;BE162&amp;"&lt;end&gt;"</f>
        <v>#define AOFF_I 10&lt;end&gt; #define AOFF_IA 18&lt;end&gt; #define ISIZ_IAA   26&lt;end&gt;</v>
      </c>
      <c r="BH162" s="22" t="str">
        <f aca="false">"INSTDECODE_"&amp;D162&amp;IF(D162&lt;&gt;0,"_"&amp;CONCATENATE(Z162,AA162,AB162,AC162)&amp;"_"&amp;CONCATENATE(AD162,AE162,AF162,AG162),"")</f>
        <v>INSTDECODE_2_CC_AA</v>
      </c>
      <c r="BI162" s="22" t="n">
        <f aca="false">LEN(BH162)</f>
        <v>18</v>
      </c>
      <c r="BJ162" s="22" t="str">
        <f aca="false">IF(Z162&lt;&gt;"","DECODE_"&amp;VLOOKUP(AD162,$CC:$CD,2,0)&amp;"("&amp;BJ$2&amp;","&amp;IF(K162="MR","REF",VLOOKUP(F162,$BR:$BS,2,0))&amp;",Cpu"&amp;PROPER(IF(K162="MR","REF",VLOOKUP(F162,$BR:$BS,2,0)))&amp;","&amp;AQ162&amp;"); ", "")</f>
        <v>DECODE_ADR(1,CHR,CpuChr,AOFF_I); </v>
      </c>
      <c r="BK162" s="22" t="str">
        <f aca="false">IF(AA162&lt;&gt;"","DECODE_"&amp;VLOOKUP(AE162,$CC:$CD,2,0)&amp;"("&amp;BK$2&amp;","&amp;IF(L162="MR","REF",VLOOKUP(G162,$BR:$BS,2,0))&amp;",Cpu"&amp;PROPER(IF(L162="MR","REF",VLOOKUP(G162,$BR:$BS,2,0)))&amp;","&amp;AR162&amp;"); ", "")</f>
        <v>DECODE_ADR(2,CHR,CpuChr,AOFF_IA); </v>
      </c>
      <c r="BL162" s="22" t="str">
        <f aca="false">IF(AB162&lt;&gt;"","DECODE_"&amp;VLOOKUP(AF162,$CC:$CD,2,0)&amp;"("&amp;BL$2&amp;","&amp;IF(M162="MR","REF",VLOOKUP(H162,$BR:$BS,2,0))&amp;",Cpu"&amp;PROPER(IF(M162="MR","REF",VLOOKUP(H162,$BR:$BS,2,0)))&amp;","&amp;AS162&amp;"); ", "")</f>
        <v/>
      </c>
      <c r="BM162" s="22" t="str">
        <f aca="false">IF(AC162&lt;&gt;"","DECODE_"&amp;VLOOKUP(AG162,$CC:$CD,2,0)&amp;"("&amp;BM$2&amp;","&amp;IF(N162="MR","REF",VLOOKUP(I162,$BR:$BS,2,0))&amp;",Cpu"&amp;PROPER(IF(N162="MR","REF",VLOOKUP(I162,$BR:$BS,2,0)))&amp;","&amp;AT162&amp;"); ", "")</f>
        <v/>
      </c>
      <c r="BN162" s="22" t="str">
        <f aca="false">IF(ISERROR(VLOOKUP(BO162,BO$2:BO161,1,0))=0,"X","")</f>
        <v>X</v>
      </c>
      <c r="BO162" s="22" t="str">
        <f aca="false">SUBSTITUTE("#define "&amp;BH162&amp;REPT(" ",28-LEN(BH162))&amp;BJ162&amp;BK162&amp;BL162&amp;BM162,"%","D")</f>
        <v>#define INSTDECODE_2_CC_AA          DECODE_ADR(1,CHR,CpuChr,AOFF_I); DECODE_ADR(2,CHR,CpuChr,AOFF_IA); </v>
      </c>
      <c r="BP162" s="22" t="str">
        <f aca="false">"#define "&amp;SUBSTITUTE(BH162,"INSTDECODE_",IF(P162="X","JMP_","")&amp;IF(Q162="X","CONST_","")&amp;"INSTEND_")&amp;IF(Q162="X",REPT(" ",20-LEN(BH162)),IF(P162="X",REPT(" ",22-LEN(BH162)),REPT(" ",26-LEN(BH162))))&amp;" "&amp;IF(P162="X","","IP+="&amp;TRIM(AU162)&amp;"; "&amp;REPT(" ",10-LEN(TRIM(AU162))))&amp;IF(Q162="X","CONST_INST_DISPATCH;","PROG_INST_DISPATCH;")</f>
        <v>#define INSTEND_2_CC_AA         IP+=ISIZ_IAA;   PROG_INST_DISPATCH;</v>
      </c>
      <c r="BQ162" s="22" t="str">
        <f aca="false">""</f>
        <v/>
      </c>
    </row>
    <row r="163" customFormat="false" ht="15.95" hidden="false" customHeight="true" outlineLevel="0" collapsed="false">
      <c r="A163" s="22" t="s">
        <v>626</v>
      </c>
      <c r="B163" s="22" t="s">
        <v>373</v>
      </c>
      <c r="C163" s="26" t="s">
        <v>29</v>
      </c>
      <c r="D163" s="27" t="n">
        <f aca="false">4-COUNTIF(F163:I163,".")</f>
        <v>2</v>
      </c>
      <c r="E163" s="27" t="str">
        <f aca="false">IF(ISERROR(SEARCH("Z",F163&amp;G163&amp;H163&amp;I163))=0,"X","-")</f>
        <v>-</v>
      </c>
      <c r="F163" s="26" t="s">
        <v>463</v>
      </c>
      <c r="G163" s="26" t="s">
        <v>463</v>
      </c>
      <c r="H163" s="26" t="s">
        <v>28</v>
      </c>
      <c r="I163" s="26" t="s">
        <v>28</v>
      </c>
      <c r="J163" s="27" t="str">
        <f aca="false">IF(OR(ISERROR(SEARCH(MID($J$2,1,1),F163&amp;G163&amp;H163&amp;I163))=0,ISERROR(SEARCH(MID($J$2,2,1),F163&amp;G163&amp;H163&amp;I163))=0),"X","-")</f>
        <v>-</v>
      </c>
      <c r="K163" s="26" t="s">
        <v>453</v>
      </c>
      <c r="L163" s="26" t="s">
        <v>453</v>
      </c>
      <c r="M163" s="26" t="s">
        <v>28</v>
      </c>
      <c r="N163" s="26" t="s">
        <v>28</v>
      </c>
      <c r="O163" s="28" t="str">
        <f aca="false">IF(OR(K163=$O$2,L163=$O$2,M163=$O$2,N163=$O$2),"X","-")</f>
        <v>-</v>
      </c>
      <c r="R163" s="22" t="s">
        <v>672</v>
      </c>
      <c r="S163" s="22" t="s">
        <v>628</v>
      </c>
      <c r="T163" s="22" t="s">
        <v>629</v>
      </c>
      <c r="W163" s="30" t="str">
        <f aca="false">SUBSTITUTE(SUBSTITUTE(IF(AND(F163="%",K163&lt;&gt;"AD",K163&lt;&gt;"MR"),"Error1","Ok")&amp;" "&amp;IF(AND(G163="%",L163&lt;&gt;"AD",L163&lt;&gt;"MR"),"Error2","Ok")&amp;" "&amp;IF(AND(H163="%",M163&lt;&gt;"AD",M163&lt;&gt;"MR"),"Error3","Ok")&amp;" "&amp;IF(AND(I163="%",N163&lt;&gt;"AD",N163&lt;&gt;"MR"),"Error4","Ok"),"Ok Ok Ok Ok","Passed"),"Ok","")</f>
        <v>Passed</v>
      </c>
      <c r="X163" s="28" t="str">
        <f aca="false">IF(W163&lt;&gt;"Passed","--- Error ---",SUBSTITUTE(SUBSTITUTE(SUBSTITUTE(SUBSTITUTE(SUBSTITUTE(SUBSTITUTE(SUBSTITUTE(SUBSTITUTE(SUBSTITUTE(SUBSTITUTE(SUBSTITUTE(SUBSTITUTE(SUBSTITUTE(SUBSTITUTE(SUBSTITUTE(SUBSTITUTE(SUBSTITUTE(SUBSTITUTE($X$1, "&lt;mnemonic&gt;",""""&amp;B163&amp;""""&amp;REPT(" ",5-LEN(B163))), "&lt;argnr&gt;",D163), "&lt;type1&gt;",VLOOKUP(F163,BR:BZ,9,0)), "&lt;type2&gt;",VLOOKUP(G163,BR:BZ,9,0)), "&lt;type3&gt;",VLOOKUP(H163,BR:BZ,9,0)), "&lt;type4&gt;",VLOOKUP(I163,BR:BZ,9,0)), "&lt;mode1&gt;",VLOOKUP(K163, CB:CG,6,0)),"&lt;mode2&gt;",VLOOKUP(L163,CB:CG,6,0)),"&lt;mode3&gt;",VLOOKUP(M163,CB:CG,6,0)),"&lt;mode4&gt;",VLOOKUP(N163,CB:CG,6,0)), "."," "), "&lt;desc&gt;",R163), "&lt;size&gt;",AU163), "&lt;comma&gt;",IF(B164=""," ",",")),"&lt;off1&gt;",IF(AQ163&lt;&gt;"",AQ163,"0"&amp;REPT(" ",5+AQ$1-1))),"&lt;off2&gt;",IF(AR163&lt;&gt;"",AR163,"0"&amp;REPT(" ",5+AR$1-1))),"&lt;off3&gt;",IF(AS163&lt;&gt;"",AS163,"0"&amp;REPT(" ",5+AS$1-1))),"&lt;off4&gt;",IF(AT163&lt;&gt;"",AT163,"0"&amp;REPT(" ",5+AT$1-1))))</f>
        <v>{ "MVSRw",2, ISIZ_IAA  , {CpuDataType::Short    ,CpuDataType::Short    ,(CpuDataType)0        ,(CpuDataType)0        }, {_AmdAddr,_AmdAddr,_AmdNull,_AmdNull}, {AOFF_I,AOFF_IA,0       ,0        } }, //Move and shift right (Short)</v>
      </c>
      <c r="Y163" s="31" t="s">
        <v>28</v>
      </c>
      <c r="Z163" s="22" t="str">
        <f aca="false">IF(F163&lt;&gt;".",IF(K163="MR","R",VLOOKUP(F163,$BR:$BT,3,0)),"")</f>
        <v>W</v>
      </c>
      <c r="AA163" s="22" t="str">
        <f aca="false">IF(G163&lt;&gt;".",IF(L163="MR","R",VLOOKUP(G163,$BR:$BT,3,0)),"")</f>
        <v>W</v>
      </c>
      <c r="AB163" s="22" t="str">
        <f aca="false">IF(H163&lt;&gt;".",IF(M163="MR","R",VLOOKUP(H163,$BR:$BT,3,0)),"")</f>
        <v/>
      </c>
      <c r="AC163" s="22" t="str">
        <f aca="false">IF(I163&lt;&gt;".",IF(N163="MR","R",VLOOKUP(I163,$BR:$BT,3,0)),"")</f>
        <v/>
      </c>
      <c r="AD163" s="22" t="str">
        <f aca="false">IF(F163&lt;&gt;".",VLOOKUP(K163,$CB:$CC,2,0),"")</f>
        <v>A</v>
      </c>
      <c r="AE163" s="22" t="str">
        <f aca="false">IF(G163&lt;&gt;".",VLOOKUP(L163,$CB:$CC,2,0),"")</f>
        <v>A</v>
      </c>
      <c r="AF163" s="22" t="str">
        <f aca="false">IF(H163&lt;&gt;".",VLOOKUP(M163,$CB:$CC,2,0),"")</f>
        <v/>
      </c>
      <c r="AG163" s="22" t="str">
        <f aca="false">IF(I163&lt;&gt;".",VLOOKUP(N163,$CB:$CC,2,0),"")</f>
        <v/>
      </c>
      <c r="AH163" s="22" t="str">
        <f aca="false">IF(AD163&lt;&gt;"",IF(OR(AD163="A",AD163="I"),"SZA",VLOOKUP(Z163,$BT$3:$BU$16,2,0)),"")</f>
        <v>SZA</v>
      </c>
      <c r="AI163" s="22" t="str">
        <f aca="false">IF(AE163&lt;&gt;"",IF(OR(AE163="A",AE163="I"),"SZA",VLOOKUP(AA163,$BT$3:$BU$16,2,0)),"")</f>
        <v>SZA</v>
      </c>
      <c r="AJ163" s="22" t="str">
        <f aca="false">IF(AF163&lt;&gt;"",IF(OR(AF163="A",AF163="I"),"SZA",VLOOKUP(AB163,$BT$3:$BU$16,2,0)),"")</f>
        <v/>
      </c>
      <c r="AK163" s="22" t="str">
        <f aca="false">IF(AG163&lt;&gt;"",IF(OR(AG163="A",AG163="I"),"SZA",VLOOKUP(AC163,$BT$3:$BU$16,2,0)),"")</f>
        <v/>
      </c>
      <c r="AL163" s="22" t="str">
        <f aca="false">IF(AD163&lt;&gt;"","I","")</f>
        <v>I</v>
      </c>
      <c r="AM163" s="22" t="str">
        <f aca="false">SUBSTITUTE(IF(AE163&lt;&gt;"",AL163&amp;"+"&amp;AH163,""),"+SZ","")</f>
        <v>IA</v>
      </c>
      <c r="AN163" s="22" t="str">
        <f aca="false">SUBSTITUTE(IF(AF163&lt;&gt;"",AM163&amp;"+"&amp;AI163,""),"+SZ","")</f>
        <v/>
      </c>
      <c r="AO163" s="22" t="str">
        <f aca="false">SUBSTITUTE(IF(AG163&lt;&gt;"",AN163&amp;"+"&amp;AJ163,""),"+SZ","")</f>
        <v/>
      </c>
      <c r="AP163" s="22" t="str">
        <f aca="false">SUBSTITUTE("I"&amp;IF(AH163&lt;&gt;"","+"&amp;AH163,"")&amp;IF(AI163&lt;&gt;"","+"&amp;AI163,"")&amp;IF(AJ163&lt;&gt;"","+"&amp;AJ163,"")&amp;IF(AK163&lt;&gt;"","+"&amp;AK163,""),"+SZ","")</f>
        <v>IAA</v>
      </c>
      <c r="AQ163" s="22" t="str">
        <f aca="false">IF(Z163&lt;&gt;"","AOFF_"&amp;AL163&amp;REPT(" ",AQ$1-LEN(AL163)),"")</f>
        <v>AOFF_I</v>
      </c>
      <c r="AR163" s="22" t="str">
        <f aca="false">IF(AA163&lt;&gt;"","AOFF_"&amp;AM163&amp;REPT(" ",AR$1-LEN(AM163)),"")</f>
        <v>AOFF_IA</v>
      </c>
      <c r="AS163" s="22" t="str">
        <f aca="false">IF(AB163&lt;&gt;"","AOFF_"&amp;AN163&amp;REPT(" ",AS$1-LEN(AN163)),"")</f>
        <v/>
      </c>
      <c r="AT163" s="22" t="str">
        <f aca="false">IF(AC163&lt;&gt;"","AOFF_"&amp;AO163&amp;REPT(" ",AT$1-LEN(AO163)),"")</f>
        <v/>
      </c>
      <c r="AU163" s="22" t="str">
        <f aca="false">"ISIZ_"&amp;AP163&amp;REPT(" ",$AU$1-LEN(AP163))</f>
        <v>ISIZ_IAA  </v>
      </c>
      <c r="AV163" s="26" t="n">
        <f aca="false">IF(Z163&lt;&gt;"",6,"")</f>
        <v>6</v>
      </c>
      <c r="AW163" s="26" t="n">
        <f aca="false">IF(AA163&lt;&gt;"",AV163+VLOOKUP(AH163,$BU$2:$BV$17,2,0),"")</f>
        <v>10</v>
      </c>
      <c r="AX163" s="26" t="str">
        <f aca="false">IF(AB163&lt;&gt;"",AW163+VLOOKUP(AI163,$BU$2:$BV$17,2,0),"")</f>
        <v/>
      </c>
      <c r="AY163" s="26" t="str">
        <f aca="false">IF(AC163&lt;&gt;"",AX163+VLOOKUP(AJ163,$BU$2:$BV$17,2,0),"")</f>
        <v/>
      </c>
      <c r="AZ163" s="26" t="n">
        <f aca="false">6+IF(Z163&lt;&gt;"",VLOOKUP(AH163,$BU$2:$BV$17,2,0),0)+IF(AA163&lt;&gt;"",VLOOKUP(AI163,$BU$2:$BV$17,2,0),0)+IF(AB163&lt;&gt;"",VLOOKUP(AJ163,$BU$2:$BV$17,2,0),0)+IF(AC163&lt;&gt;"",VLOOKUP(AK163,$BU$2:$BV$17,2,0),0)</f>
        <v>14</v>
      </c>
      <c r="BA163" s="26" t="n">
        <f aca="false">IF(Z163&lt;&gt;"",10,"")</f>
        <v>10</v>
      </c>
      <c r="BB163" s="26" t="n">
        <f aca="false">IF(AA163&lt;&gt;"",BA163+VLOOKUP(AH163,$BU$2:$BW$17,3,0),"")</f>
        <v>18</v>
      </c>
      <c r="BC163" s="26" t="str">
        <f aca="false">IF(AB163&lt;&gt;"",BB163+VLOOKUP(AI163,$BU$2:$BW$17,3,0),"")</f>
        <v/>
      </c>
      <c r="BD163" s="26" t="str">
        <f aca="false">IF(AC163&lt;&gt;"",BC163+VLOOKUP(AJ163,$BU$2:$BW$17,3,0),"")</f>
        <v/>
      </c>
      <c r="BE163" s="26" t="n">
        <f aca="false">10+IF(Z163&lt;&gt;"",VLOOKUP(AH163,$BU$2:$BW$17,3,0),0)+IF(AA163&lt;&gt;"",VLOOKUP(AI163,$BU$2:$BW$17,3,0),0)+IF(AB163&lt;&gt;"",VLOOKUP(AJ163,$BU$2:$BW$17,3,0),0)+IF(AC163&lt;&gt;"",VLOOKUP(AK163,$BU$2:$BW$17,3,0),0)</f>
        <v>26</v>
      </c>
      <c r="BF163" s="36" t="str">
        <f aca="false">IF(AV163&lt;&gt;"","#define "&amp;AQ163&amp;" "&amp;AV163&amp;"&lt;end&gt; ","")&amp;IF(AW163&lt;&gt;"","#define "&amp;AR163&amp;" "&amp;AW163&amp;"&lt;end&gt; ","")&amp;IF(AX163&lt;&gt;"","#define "&amp;AS163&amp;" "&amp;AX163&amp;"&lt;end&gt; ","")&amp;IF(AY163&lt;&gt;"","#define "&amp;AT163&amp;" "&amp;AY163&amp;"&lt;end&gt; ","")&amp;"#define "&amp;AU163&amp;" "&amp;AZ163&amp;"&lt;end&gt;"</f>
        <v>#define AOFF_I 6&lt;end&gt; #define AOFF_IA 10&lt;end&gt; #define ISIZ_IAA   14&lt;end&gt;</v>
      </c>
      <c r="BG163" s="36" t="str">
        <f aca="false">IF(BA163&lt;&gt;"","#define "&amp;AQ163&amp;" "&amp;BA163&amp;"&lt;end&gt; ","")&amp;IF(BB163&lt;&gt;"","#define "&amp;AR163&amp;" "&amp;BB163&amp;"&lt;end&gt; ","")&amp;IF(BC163&lt;&gt;"","#define "&amp;AS163&amp;" "&amp;BC163&amp;"&lt;end&gt; ","")&amp;IF(BD163&lt;&gt;"","#define "&amp;AT163&amp;" "&amp;BD163&amp;"&lt;end&gt; ","")&amp;"#define "&amp;AU163&amp;" "&amp;BE163&amp;"&lt;end&gt;"</f>
        <v>#define AOFF_I 10&lt;end&gt; #define AOFF_IA 18&lt;end&gt; #define ISIZ_IAA   26&lt;end&gt;</v>
      </c>
      <c r="BH163" s="22" t="str">
        <f aca="false">"INSTDECODE_"&amp;D163&amp;IF(D163&lt;&gt;0,"_"&amp;CONCATENATE(Z163,AA163,AB163,AC163)&amp;"_"&amp;CONCATENATE(AD163,AE163,AF163,AG163),"")</f>
        <v>INSTDECODE_2_WW_AA</v>
      </c>
      <c r="BI163" s="22" t="n">
        <f aca="false">LEN(BH163)</f>
        <v>18</v>
      </c>
      <c r="BJ163" s="22" t="str">
        <f aca="false">IF(Z163&lt;&gt;"","DECODE_"&amp;VLOOKUP(AD163,$CC:$CD,2,0)&amp;"("&amp;BJ$2&amp;","&amp;IF(K163="MR","REF",VLOOKUP(F163,$BR:$BS,2,0))&amp;",Cpu"&amp;PROPER(IF(K163="MR","REF",VLOOKUP(F163,$BR:$BS,2,0)))&amp;","&amp;AQ163&amp;"); ", "")</f>
        <v>DECODE_ADR(1,SHR,CpuShr,AOFF_I); </v>
      </c>
      <c r="BK163" s="22" t="str">
        <f aca="false">IF(AA163&lt;&gt;"","DECODE_"&amp;VLOOKUP(AE163,$CC:$CD,2,0)&amp;"("&amp;BK$2&amp;","&amp;IF(L163="MR","REF",VLOOKUP(G163,$BR:$BS,2,0))&amp;",Cpu"&amp;PROPER(IF(L163="MR","REF",VLOOKUP(G163,$BR:$BS,2,0)))&amp;","&amp;AR163&amp;"); ", "")</f>
        <v>DECODE_ADR(2,SHR,CpuShr,AOFF_IA); </v>
      </c>
      <c r="BL163" s="22" t="str">
        <f aca="false">IF(AB163&lt;&gt;"","DECODE_"&amp;VLOOKUP(AF163,$CC:$CD,2,0)&amp;"("&amp;BL$2&amp;","&amp;IF(M163="MR","REF",VLOOKUP(H163,$BR:$BS,2,0))&amp;",Cpu"&amp;PROPER(IF(M163="MR","REF",VLOOKUP(H163,$BR:$BS,2,0)))&amp;","&amp;AS163&amp;"); ", "")</f>
        <v/>
      </c>
      <c r="BM163" s="22" t="str">
        <f aca="false">IF(AC163&lt;&gt;"","DECODE_"&amp;VLOOKUP(AG163,$CC:$CD,2,0)&amp;"("&amp;BM$2&amp;","&amp;IF(N163="MR","REF",VLOOKUP(I163,$BR:$BS,2,0))&amp;",Cpu"&amp;PROPER(IF(N163="MR","REF",VLOOKUP(I163,$BR:$BS,2,0)))&amp;","&amp;AT163&amp;"); ", "")</f>
        <v/>
      </c>
      <c r="BN163" s="22" t="str">
        <f aca="false">IF(ISERROR(VLOOKUP(BO163,BO$2:BO162,1,0))=0,"X","")</f>
        <v>X</v>
      </c>
      <c r="BO163" s="22" t="str">
        <f aca="false">SUBSTITUTE("#define "&amp;BH163&amp;REPT(" ",28-LEN(BH163))&amp;BJ163&amp;BK163&amp;BL163&amp;BM163,"%","D")</f>
        <v>#define INSTDECODE_2_WW_AA          DECODE_ADR(1,SHR,CpuShr,AOFF_I); DECODE_ADR(2,SHR,CpuShr,AOFF_IA); </v>
      </c>
      <c r="BP163" s="22" t="str">
        <f aca="false">"#define "&amp;SUBSTITUTE(BH163,"INSTDECODE_",IF(P163="X","JMP_","")&amp;IF(Q163="X","CONST_","")&amp;"INSTEND_")&amp;IF(Q163="X",REPT(" ",20-LEN(BH163)),IF(P163="X",REPT(" ",22-LEN(BH163)),REPT(" ",26-LEN(BH163))))&amp;" "&amp;IF(P163="X","","IP+="&amp;TRIM(AU163)&amp;"; "&amp;REPT(" ",10-LEN(TRIM(AU163))))&amp;IF(Q163="X","CONST_INST_DISPATCH;","PROG_INST_DISPATCH;")</f>
        <v>#define INSTEND_2_WW_AA         IP+=ISIZ_IAA;   PROG_INST_DISPATCH;</v>
      </c>
      <c r="BQ163" s="22" t="str">
        <f aca="false">""</f>
        <v/>
      </c>
    </row>
    <row r="164" customFormat="false" ht="15.95" hidden="false" customHeight="true" outlineLevel="0" collapsed="false">
      <c r="A164" s="22" t="s">
        <v>626</v>
      </c>
      <c r="B164" s="22" t="s">
        <v>374</v>
      </c>
      <c r="C164" s="26" t="s">
        <v>29</v>
      </c>
      <c r="D164" s="27" t="n">
        <f aca="false">4-COUNTIF(F164:I164,".")</f>
        <v>2</v>
      </c>
      <c r="E164" s="27" t="str">
        <f aca="false">IF(ISERROR(SEARCH("Z",F164&amp;G164&amp;H164&amp;I164))=0,"X","-")</f>
        <v>-</v>
      </c>
      <c r="F164" s="26" t="s">
        <v>470</v>
      </c>
      <c r="G164" s="26" t="s">
        <v>470</v>
      </c>
      <c r="H164" s="26" t="s">
        <v>28</v>
      </c>
      <c r="I164" s="26" t="s">
        <v>28</v>
      </c>
      <c r="J164" s="27" t="str">
        <f aca="false">IF(OR(ISERROR(SEARCH(MID($J$2,1,1),F164&amp;G164&amp;H164&amp;I164))=0,ISERROR(SEARCH(MID($J$2,2,1),F164&amp;G164&amp;H164&amp;I164))=0),"X","-")</f>
        <v>-</v>
      </c>
      <c r="K164" s="26" t="s">
        <v>453</v>
      </c>
      <c r="L164" s="26" t="s">
        <v>453</v>
      </c>
      <c r="M164" s="26" t="s">
        <v>28</v>
      </c>
      <c r="N164" s="26" t="s">
        <v>28</v>
      </c>
      <c r="O164" s="28" t="str">
        <f aca="false">IF(OR(K164=$O$2,L164=$O$2,M164=$O$2,N164=$O$2),"X","-")</f>
        <v>-</v>
      </c>
      <c r="R164" s="22" t="s">
        <v>673</v>
      </c>
      <c r="S164" s="22" t="s">
        <v>628</v>
      </c>
      <c r="T164" s="22" t="s">
        <v>629</v>
      </c>
      <c r="W164" s="30" t="str">
        <f aca="false">SUBSTITUTE(SUBSTITUTE(IF(AND(F164="%",K164&lt;&gt;"AD",K164&lt;&gt;"MR"),"Error1","Ok")&amp;" "&amp;IF(AND(G164="%",L164&lt;&gt;"AD",L164&lt;&gt;"MR"),"Error2","Ok")&amp;" "&amp;IF(AND(H164="%",M164&lt;&gt;"AD",M164&lt;&gt;"MR"),"Error3","Ok")&amp;" "&amp;IF(AND(I164="%",N164&lt;&gt;"AD",N164&lt;&gt;"MR"),"Error4","Ok"),"Ok Ok Ok Ok","Passed"),"Ok","")</f>
        <v>Passed</v>
      </c>
      <c r="X164" s="28" t="str">
        <f aca="false">IF(W164&lt;&gt;"Passed","--- Error ---",SUBSTITUTE(SUBSTITUTE(SUBSTITUTE(SUBSTITUTE(SUBSTITUTE(SUBSTITUTE(SUBSTITUTE(SUBSTITUTE(SUBSTITUTE(SUBSTITUTE(SUBSTITUTE(SUBSTITUTE(SUBSTITUTE(SUBSTITUTE(SUBSTITUTE(SUBSTITUTE(SUBSTITUTE(SUBSTITUTE($X$1, "&lt;mnemonic&gt;",""""&amp;B164&amp;""""&amp;REPT(" ",5-LEN(B164))), "&lt;argnr&gt;",D164), "&lt;type1&gt;",VLOOKUP(F164,BR:BZ,9,0)), "&lt;type2&gt;",VLOOKUP(G164,BR:BZ,9,0)), "&lt;type3&gt;",VLOOKUP(H164,BR:BZ,9,0)), "&lt;type4&gt;",VLOOKUP(I164,BR:BZ,9,0)), "&lt;mode1&gt;",VLOOKUP(K164, CB:CG,6,0)),"&lt;mode2&gt;",VLOOKUP(L164,CB:CG,6,0)),"&lt;mode3&gt;",VLOOKUP(M164,CB:CG,6,0)),"&lt;mode4&gt;",VLOOKUP(N164,CB:CG,6,0)), "."," "), "&lt;desc&gt;",R164), "&lt;size&gt;",AU164), "&lt;comma&gt;",IF(B165=""," ",",")),"&lt;off1&gt;",IF(AQ164&lt;&gt;"",AQ164,"0"&amp;REPT(" ",5+AQ$1-1))),"&lt;off2&gt;",IF(AR164&lt;&gt;"",AR164,"0"&amp;REPT(" ",5+AR$1-1))),"&lt;off3&gt;",IF(AS164&lt;&gt;"",AS164,"0"&amp;REPT(" ",5+AS$1-1))),"&lt;off4&gt;",IF(AT164&lt;&gt;"",AT164,"0"&amp;REPT(" ",5+AT$1-1))))</f>
        <v>{ "MVSRi",2, ISIZ_IAA  , {CpuDataType::Integer  ,CpuDataType::Integer  ,(CpuDataType)0        ,(CpuDataType)0        }, {_AmdAddr,_AmdAddr,_AmdNull,_AmdNull}, {AOFF_I,AOFF_IA,0       ,0        } }, //Move and shift right (Integer)</v>
      </c>
      <c r="Y164" s="31" t="s">
        <v>28</v>
      </c>
      <c r="Z164" s="22" t="str">
        <f aca="false">IF(F164&lt;&gt;".",IF(K164="MR","R",VLOOKUP(F164,$BR:$BT,3,0)),"")</f>
        <v>I</v>
      </c>
      <c r="AA164" s="22" t="str">
        <f aca="false">IF(G164&lt;&gt;".",IF(L164="MR","R",VLOOKUP(G164,$BR:$BT,3,0)),"")</f>
        <v>I</v>
      </c>
      <c r="AB164" s="22" t="str">
        <f aca="false">IF(H164&lt;&gt;".",IF(M164="MR","R",VLOOKUP(H164,$BR:$BT,3,0)),"")</f>
        <v/>
      </c>
      <c r="AC164" s="22" t="str">
        <f aca="false">IF(I164&lt;&gt;".",IF(N164="MR","R",VLOOKUP(I164,$BR:$BT,3,0)),"")</f>
        <v/>
      </c>
      <c r="AD164" s="22" t="str">
        <f aca="false">IF(F164&lt;&gt;".",VLOOKUP(K164,$CB:$CC,2,0),"")</f>
        <v>A</v>
      </c>
      <c r="AE164" s="22" t="str">
        <f aca="false">IF(G164&lt;&gt;".",VLOOKUP(L164,$CB:$CC,2,0),"")</f>
        <v>A</v>
      </c>
      <c r="AF164" s="22" t="str">
        <f aca="false">IF(H164&lt;&gt;".",VLOOKUP(M164,$CB:$CC,2,0),"")</f>
        <v/>
      </c>
      <c r="AG164" s="22" t="str">
        <f aca="false">IF(I164&lt;&gt;".",VLOOKUP(N164,$CB:$CC,2,0),"")</f>
        <v/>
      </c>
      <c r="AH164" s="22" t="str">
        <f aca="false">IF(AD164&lt;&gt;"",IF(OR(AD164="A",AD164="I"),"SZA",VLOOKUP(Z164,$BT$3:$BU$16,2,0)),"")</f>
        <v>SZA</v>
      </c>
      <c r="AI164" s="22" t="str">
        <f aca="false">IF(AE164&lt;&gt;"",IF(OR(AE164="A",AE164="I"),"SZA",VLOOKUP(AA164,$BT$3:$BU$16,2,0)),"")</f>
        <v>SZA</v>
      </c>
      <c r="AJ164" s="22" t="str">
        <f aca="false">IF(AF164&lt;&gt;"",IF(OR(AF164="A",AF164="I"),"SZA",VLOOKUP(AB164,$BT$3:$BU$16,2,0)),"")</f>
        <v/>
      </c>
      <c r="AK164" s="22" t="str">
        <f aca="false">IF(AG164&lt;&gt;"",IF(OR(AG164="A",AG164="I"),"SZA",VLOOKUP(AC164,$BT$3:$BU$16,2,0)),"")</f>
        <v/>
      </c>
      <c r="AL164" s="22" t="str">
        <f aca="false">IF(AD164&lt;&gt;"","I","")</f>
        <v>I</v>
      </c>
      <c r="AM164" s="22" t="str">
        <f aca="false">SUBSTITUTE(IF(AE164&lt;&gt;"",AL164&amp;"+"&amp;AH164,""),"+SZ","")</f>
        <v>IA</v>
      </c>
      <c r="AN164" s="22" t="str">
        <f aca="false">SUBSTITUTE(IF(AF164&lt;&gt;"",AM164&amp;"+"&amp;AI164,""),"+SZ","")</f>
        <v/>
      </c>
      <c r="AO164" s="22" t="str">
        <f aca="false">SUBSTITUTE(IF(AG164&lt;&gt;"",AN164&amp;"+"&amp;AJ164,""),"+SZ","")</f>
        <v/>
      </c>
      <c r="AP164" s="22" t="str">
        <f aca="false">SUBSTITUTE("I"&amp;IF(AH164&lt;&gt;"","+"&amp;AH164,"")&amp;IF(AI164&lt;&gt;"","+"&amp;AI164,"")&amp;IF(AJ164&lt;&gt;"","+"&amp;AJ164,"")&amp;IF(AK164&lt;&gt;"","+"&amp;AK164,""),"+SZ","")</f>
        <v>IAA</v>
      </c>
      <c r="AQ164" s="22" t="str">
        <f aca="false">IF(Z164&lt;&gt;"","AOFF_"&amp;AL164&amp;REPT(" ",AQ$1-LEN(AL164)),"")</f>
        <v>AOFF_I</v>
      </c>
      <c r="AR164" s="22" t="str">
        <f aca="false">IF(AA164&lt;&gt;"","AOFF_"&amp;AM164&amp;REPT(" ",AR$1-LEN(AM164)),"")</f>
        <v>AOFF_IA</v>
      </c>
      <c r="AS164" s="22" t="str">
        <f aca="false">IF(AB164&lt;&gt;"","AOFF_"&amp;AN164&amp;REPT(" ",AS$1-LEN(AN164)),"")</f>
        <v/>
      </c>
      <c r="AT164" s="22" t="str">
        <f aca="false">IF(AC164&lt;&gt;"","AOFF_"&amp;AO164&amp;REPT(" ",AT$1-LEN(AO164)),"")</f>
        <v/>
      </c>
      <c r="AU164" s="22" t="str">
        <f aca="false">"ISIZ_"&amp;AP164&amp;REPT(" ",$AU$1-LEN(AP164))</f>
        <v>ISIZ_IAA  </v>
      </c>
      <c r="AV164" s="26" t="n">
        <f aca="false">IF(Z164&lt;&gt;"",6,"")</f>
        <v>6</v>
      </c>
      <c r="AW164" s="26" t="n">
        <f aca="false">IF(AA164&lt;&gt;"",AV164+VLOOKUP(AH164,$BU$2:$BV$17,2,0),"")</f>
        <v>10</v>
      </c>
      <c r="AX164" s="26" t="str">
        <f aca="false">IF(AB164&lt;&gt;"",AW164+VLOOKUP(AI164,$BU$2:$BV$17,2,0),"")</f>
        <v/>
      </c>
      <c r="AY164" s="26" t="str">
        <f aca="false">IF(AC164&lt;&gt;"",AX164+VLOOKUP(AJ164,$BU$2:$BV$17,2,0),"")</f>
        <v/>
      </c>
      <c r="AZ164" s="26" t="n">
        <f aca="false">6+IF(Z164&lt;&gt;"",VLOOKUP(AH164,$BU$2:$BV$17,2,0),0)+IF(AA164&lt;&gt;"",VLOOKUP(AI164,$BU$2:$BV$17,2,0),0)+IF(AB164&lt;&gt;"",VLOOKUP(AJ164,$BU$2:$BV$17,2,0),0)+IF(AC164&lt;&gt;"",VLOOKUP(AK164,$BU$2:$BV$17,2,0),0)</f>
        <v>14</v>
      </c>
      <c r="BA164" s="26" t="n">
        <f aca="false">IF(Z164&lt;&gt;"",10,"")</f>
        <v>10</v>
      </c>
      <c r="BB164" s="26" t="n">
        <f aca="false">IF(AA164&lt;&gt;"",BA164+VLOOKUP(AH164,$BU$2:$BW$17,3,0),"")</f>
        <v>18</v>
      </c>
      <c r="BC164" s="26" t="str">
        <f aca="false">IF(AB164&lt;&gt;"",BB164+VLOOKUP(AI164,$BU$2:$BW$17,3,0),"")</f>
        <v/>
      </c>
      <c r="BD164" s="26" t="str">
        <f aca="false">IF(AC164&lt;&gt;"",BC164+VLOOKUP(AJ164,$BU$2:$BW$17,3,0),"")</f>
        <v/>
      </c>
      <c r="BE164" s="26" t="n">
        <f aca="false">10+IF(Z164&lt;&gt;"",VLOOKUP(AH164,$BU$2:$BW$17,3,0),0)+IF(AA164&lt;&gt;"",VLOOKUP(AI164,$BU$2:$BW$17,3,0),0)+IF(AB164&lt;&gt;"",VLOOKUP(AJ164,$BU$2:$BW$17,3,0),0)+IF(AC164&lt;&gt;"",VLOOKUP(AK164,$BU$2:$BW$17,3,0),0)</f>
        <v>26</v>
      </c>
      <c r="BF164" s="36" t="str">
        <f aca="false">IF(AV164&lt;&gt;"","#define "&amp;AQ164&amp;" "&amp;AV164&amp;"&lt;end&gt; ","")&amp;IF(AW164&lt;&gt;"","#define "&amp;AR164&amp;" "&amp;AW164&amp;"&lt;end&gt; ","")&amp;IF(AX164&lt;&gt;"","#define "&amp;AS164&amp;" "&amp;AX164&amp;"&lt;end&gt; ","")&amp;IF(AY164&lt;&gt;"","#define "&amp;AT164&amp;" "&amp;AY164&amp;"&lt;end&gt; ","")&amp;"#define "&amp;AU164&amp;" "&amp;AZ164&amp;"&lt;end&gt;"</f>
        <v>#define AOFF_I 6&lt;end&gt; #define AOFF_IA 10&lt;end&gt; #define ISIZ_IAA   14&lt;end&gt;</v>
      </c>
      <c r="BG164" s="36" t="str">
        <f aca="false">IF(BA164&lt;&gt;"","#define "&amp;AQ164&amp;" "&amp;BA164&amp;"&lt;end&gt; ","")&amp;IF(BB164&lt;&gt;"","#define "&amp;AR164&amp;" "&amp;BB164&amp;"&lt;end&gt; ","")&amp;IF(BC164&lt;&gt;"","#define "&amp;AS164&amp;" "&amp;BC164&amp;"&lt;end&gt; ","")&amp;IF(BD164&lt;&gt;"","#define "&amp;AT164&amp;" "&amp;BD164&amp;"&lt;end&gt; ","")&amp;"#define "&amp;AU164&amp;" "&amp;BE164&amp;"&lt;end&gt;"</f>
        <v>#define AOFF_I 10&lt;end&gt; #define AOFF_IA 18&lt;end&gt; #define ISIZ_IAA   26&lt;end&gt;</v>
      </c>
      <c r="BH164" s="22" t="str">
        <f aca="false">"INSTDECODE_"&amp;D164&amp;IF(D164&lt;&gt;0,"_"&amp;CONCATENATE(Z164,AA164,AB164,AC164)&amp;"_"&amp;CONCATENATE(AD164,AE164,AF164,AG164),"")</f>
        <v>INSTDECODE_2_II_AA</v>
      </c>
      <c r="BI164" s="22" t="n">
        <f aca="false">LEN(BH164)</f>
        <v>18</v>
      </c>
      <c r="BJ164" s="22" t="str">
        <f aca="false">IF(Z164&lt;&gt;"","DECODE_"&amp;VLOOKUP(AD164,$CC:$CD,2,0)&amp;"("&amp;BJ$2&amp;","&amp;IF(K164="MR","REF",VLOOKUP(F164,$BR:$BS,2,0))&amp;",Cpu"&amp;PROPER(IF(K164="MR","REF",VLOOKUP(F164,$BR:$BS,2,0)))&amp;","&amp;AQ164&amp;"); ", "")</f>
        <v>DECODE_ADR(1,INT,CpuInt,AOFF_I); </v>
      </c>
      <c r="BK164" s="22" t="str">
        <f aca="false">IF(AA164&lt;&gt;"","DECODE_"&amp;VLOOKUP(AE164,$CC:$CD,2,0)&amp;"("&amp;BK$2&amp;","&amp;IF(L164="MR","REF",VLOOKUP(G164,$BR:$BS,2,0))&amp;",Cpu"&amp;PROPER(IF(L164="MR","REF",VLOOKUP(G164,$BR:$BS,2,0)))&amp;","&amp;AR164&amp;"); ", "")</f>
        <v>DECODE_ADR(2,INT,CpuInt,AOFF_IA); </v>
      </c>
      <c r="BL164" s="22" t="str">
        <f aca="false">IF(AB164&lt;&gt;"","DECODE_"&amp;VLOOKUP(AF164,$CC:$CD,2,0)&amp;"("&amp;BL$2&amp;","&amp;IF(M164="MR","REF",VLOOKUP(H164,$BR:$BS,2,0))&amp;",Cpu"&amp;PROPER(IF(M164="MR","REF",VLOOKUP(H164,$BR:$BS,2,0)))&amp;","&amp;AS164&amp;"); ", "")</f>
        <v/>
      </c>
      <c r="BM164" s="22" t="str">
        <f aca="false">IF(AC164&lt;&gt;"","DECODE_"&amp;VLOOKUP(AG164,$CC:$CD,2,0)&amp;"("&amp;BM$2&amp;","&amp;IF(N164="MR","REF",VLOOKUP(I164,$BR:$BS,2,0))&amp;",Cpu"&amp;PROPER(IF(N164="MR","REF",VLOOKUP(I164,$BR:$BS,2,0)))&amp;","&amp;AT164&amp;"); ", "")</f>
        <v/>
      </c>
      <c r="BN164" s="22" t="str">
        <f aca="false">IF(ISERROR(VLOOKUP(BO164,BO$2:BO163,1,0))=0,"X","")</f>
        <v>X</v>
      </c>
      <c r="BO164" s="22" t="str">
        <f aca="false">SUBSTITUTE("#define "&amp;BH164&amp;REPT(" ",28-LEN(BH164))&amp;BJ164&amp;BK164&amp;BL164&amp;BM164,"%","D")</f>
        <v>#define INSTDECODE_2_II_AA          DECODE_ADR(1,INT,CpuInt,AOFF_I); DECODE_ADR(2,INT,CpuInt,AOFF_IA); </v>
      </c>
      <c r="BP164" s="22" t="str">
        <f aca="false">"#define "&amp;SUBSTITUTE(BH164,"INSTDECODE_",IF(P164="X","JMP_","")&amp;IF(Q164="X","CONST_","")&amp;"INSTEND_")&amp;IF(Q164="X",REPT(" ",20-LEN(BH164)),IF(P164="X",REPT(" ",22-LEN(BH164)),REPT(" ",26-LEN(BH164))))&amp;" "&amp;IF(P164="X","","IP+="&amp;TRIM(AU164)&amp;"; "&amp;REPT(" ",10-LEN(TRIM(AU164))))&amp;IF(Q164="X","CONST_INST_DISPATCH;","PROG_INST_DISPATCH;")</f>
        <v>#define INSTEND_2_II_AA         IP+=ISIZ_IAA;   PROG_INST_DISPATCH;</v>
      </c>
      <c r="BQ164" s="22" t="str">
        <f aca="false">""</f>
        <v/>
      </c>
    </row>
    <row r="165" customFormat="false" ht="15.95" hidden="false" customHeight="true" outlineLevel="0" collapsed="false">
      <c r="A165" s="22" t="s">
        <v>626</v>
      </c>
      <c r="B165" s="22" t="s">
        <v>375</v>
      </c>
      <c r="C165" s="26" t="s">
        <v>29</v>
      </c>
      <c r="D165" s="27" t="n">
        <f aca="false">4-COUNTIF(F165:I165,".")</f>
        <v>2</v>
      </c>
      <c r="E165" s="27" t="str">
        <f aca="false">IF(ISERROR(SEARCH("Z",F165&amp;G165&amp;H165&amp;I165))=0,"X","-")</f>
        <v>-</v>
      </c>
      <c r="F165" s="26" t="s">
        <v>474</v>
      </c>
      <c r="G165" s="26" t="s">
        <v>474</v>
      </c>
      <c r="H165" s="26" t="s">
        <v>28</v>
      </c>
      <c r="I165" s="26" t="s">
        <v>28</v>
      </c>
      <c r="J165" s="27" t="str">
        <f aca="false">IF(OR(ISERROR(SEARCH(MID($J$2,1,1),F165&amp;G165&amp;H165&amp;I165))=0,ISERROR(SEARCH(MID($J$2,2,1),F165&amp;G165&amp;H165&amp;I165))=0),"X","-")</f>
        <v>-</v>
      </c>
      <c r="K165" s="26" t="s">
        <v>453</v>
      </c>
      <c r="L165" s="26" t="s">
        <v>453</v>
      </c>
      <c r="M165" s="26" t="s">
        <v>28</v>
      </c>
      <c r="N165" s="26" t="s">
        <v>28</v>
      </c>
      <c r="O165" s="28" t="str">
        <f aca="false">IF(OR(K165=$O$2,L165=$O$2,M165=$O$2,N165=$O$2),"X","-")</f>
        <v>-</v>
      </c>
      <c r="R165" s="22" t="s">
        <v>674</v>
      </c>
      <c r="S165" s="22" t="s">
        <v>628</v>
      </c>
      <c r="T165" s="22" t="s">
        <v>629</v>
      </c>
      <c r="W165" s="30" t="str">
        <f aca="false">SUBSTITUTE(SUBSTITUTE(IF(AND(F165="%",K165&lt;&gt;"AD",K165&lt;&gt;"MR"),"Error1","Ok")&amp;" "&amp;IF(AND(G165="%",L165&lt;&gt;"AD",L165&lt;&gt;"MR"),"Error2","Ok")&amp;" "&amp;IF(AND(H165="%",M165&lt;&gt;"AD",M165&lt;&gt;"MR"),"Error3","Ok")&amp;" "&amp;IF(AND(I165="%",N165&lt;&gt;"AD",N165&lt;&gt;"MR"),"Error4","Ok"),"Ok Ok Ok Ok","Passed"),"Ok","")</f>
        <v>Passed</v>
      </c>
      <c r="X165" s="28" t="str">
        <f aca="false">IF(W165&lt;&gt;"Passed","--- Error ---",SUBSTITUTE(SUBSTITUTE(SUBSTITUTE(SUBSTITUTE(SUBSTITUTE(SUBSTITUTE(SUBSTITUTE(SUBSTITUTE(SUBSTITUTE(SUBSTITUTE(SUBSTITUTE(SUBSTITUTE(SUBSTITUTE(SUBSTITUTE(SUBSTITUTE(SUBSTITUTE(SUBSTITUTE(SUBSTITUTE($X$1, "&lt;mnemonic&gt;",""""&amp;B165&amp;""""&amp;REPT(" ",5-LEN(B165))), "&lt;argnr&gt;",D165), "&lt;type1&gt;",VLOOKUP(F165,BR:BZ,9,0)), "&lt;type2&gt;",VLOOKUP(G165,BR:BZ,9,0)), "&lt;type3&gt;",VLOOKUP(H165,BR:BZ,9,0)), "&lt;type4&gt;",VLOOKUP(I165,BR:BZ,9,0)), "&lt;mode1&gt;",VLOOKUP(K165, CB:CG,6,0)),"&lt;mode2&gt;",VLOOKUP(L165,CB:CG,6,0)),"&lt;mode3&gt;",VLOOKUP(M165,CB:CG,6,0)),"&lt;mode4&gt;",VLOOKUP(N165,CB:CG,6,0)), "."," "), "&lt;desc&gt;",R165), "&lt;size&gt;",AU165), "&lt;comma&gt;",IF(B166=""," ",",")),"&lt;off1&gt;",IF(AQ165&lt;&gt;"",AQ165,"0"&amp;REPT(" ",5+AQ$1-1))),"&lt;off2&gt;",IF(AR165&lt;&gt;"",AR165,"0"&amp;REPT(" ",5+AR$1-1))),"&lt;off3&gt;",IF(AS165&lt;&gt;"",AS165,"0"&amp;REPT(" ",5+AS$1-1))),"&lt;off4&gt;",IF(AT165&lt;&gt;"",AT165,"0"&amp;REPT(" ",5+AT$1-1))))</f>
        <v>{ "MVSRl",2, ISIZ_IAA  , {CpuDataType::Long     ,CpuDataType::Long     ,(CpuDataType)0        ,(CpuDataType)0        }, {_AmdAddr,_AmdAddr,_AmdNull,_AmdNull}, {AOFF_I,AOFF_IA,0       ,0        } }, //Move and shift right (Long)</v>
      </c>
      <c r="Y165" s="31" t="s">
        <v>28</v>
      </c>
      <c r="Z165" s="22" t="str">
        <f aca="false">IF(F165&lt;&gt;".",IF(K165="MR","R",VLOOKUP(F165,$BR:$BT,3,0)),"")</f>
        <v>L</v>
      </c>
      <c r="AA165" s="22" t="str">
        <f aca="false">IF(G165&lt;&gt;".",IF(L165="MR","R",VLOOKUP(G165,$BR:$BT,3,0)),"")</f>
        <v>L</v>
      </c>
      <c r="AB165" s="22" t="str">
        <f aca="false">IF(H165&lt;&gt;".",IF(M165="MR","R",VLOOKUP(H165,$BR:$BT,3,0)),"")</f>
        <v/>
      </c>
      <c r="AC165" s="22" t="str">
        <f aca="false">IF(I165&lt;&gt;".",IF(N165="MR","R",VLOOKUP(I165,$BR:$BT,3,0)),"")</f>
        <v/>
      </c>
      <c r="AD165" s="22" t="str">
        <f aca="false">IF(F165&lt;&gt;".",VLOOKUP(K165,$CB:$CC,2,0),"")</f>
        <v>A</v>
      </c>
      <c r="AE165" s="22" t="str">
        <f aca="false">IF(G165&lt;&gt;".",VLOOKUP(L165,$CB:$CC,2,0),"")</f>
        <v>A</v>
      </c>
      <c r="AF165" s="22" t="str">
        <f aca="false">IF(H165&lt;&gt;".",VLOOKUP(M165,$CB:$CC,2,0),"")</f>
        <v/>
      </c>
      <c r="AG165" s="22" t="str">
        <f aca="false">IF(I165&lt;&gt;".",VLOOKUP(N165,$CB:$CC,2,0),"")</f>
        <v/>
      </c>
      <c r="AH165" s="22" t="str">
        <f aca="false">IF(AD165&lt;&gt;"",IF(OR(AD165="A",AD165="I"),"SZA",VLOOKUP(Z165,$BT$3:$BU$16,2,0)),"")</f>
        <v>SZA</v>
      </c>
      <c r="AI165" s="22" t="str">
        <f aca="false">IF(AE165&lt;&gt;"",IF(OR(AE165="A",AE165="I"),"SZA",VLOOKUP(AA165,$BT$3:$BU$16,2,0)),"")</f>
        <v>SZA</v>
      </c>
      <c r="AJ165" s="22" t="str">
        <f aca="false">IF(AF165&lt;&gt;"",IF(OR(AF165="A",AF165="I"),"SZA",VLOOKUP(AB165,$BT$3:$BU$16,2,0)),"")</f>
        <v/>
      </c>
      <c r="AK165" s="22" t="str">
        <f aca="false">IF(AG165&lt;&gt;"",IF(OR(AG165="A",AG165="I"),"SZA",VLOOKUP(AC165,$BT$3:$BU$16,2,0)),"")</f>
        <v/>
      </c>
      <c r="AL165" s="22" t="str">
        <f aca="false">IF(AD165&lt;&gt;"","I","")</f>
        <v>I</v>
      </c>
      <c r="AM165" s="22" t="str">
        <f aca="false">SUBSTITUTE(IF(AE165&lt;&gt;"",AL165&amp;"+"&amp;AH165,""),"+SZ","")</f>
        <v>IA</v>
      </c>
      <c r="AN165" s="22" t="str">
        <f aca="false">SUBSTITUTE(IF(AF165&lt;&gt;"",AM165&amp;"+"&amp;AI165,""),"+SZ","")</f>
        <v/>
      </c>
      <c r="AO165" s="22" t="str">
        <f aca="false">SUBSTITUTE(IF(AG165&lt;&gt;"",AN165&amp;"+"&amp;AJ165,""),"+SZ","")</f>
        <v/>
      </c>
      <c r="AP165" s="22" t="str">
        <f aca="false">SUBSTITUTE("I"&amp;IF(AH165&lt;&gt;"","+"&amp;AH165,"")&amp;IF(AI165&lt;&gt;"","+"&amp;AI165,"")&amp;IF(AJ165&lt;&gt;"","+"&amp;AJ165,"")&amp;IF(AK165&lt;&gt;"","+"&amp;AK165,""),"+SZ","")</f>
        <v>IAA</v>
      </c>
      <c r="AQ165" s="22" t="str">
        <f aca="false">IF(Z165&lt;&gt;"","AOFF_"&amp;AL165&amp;REPT(" ",AQ$1-LEN(AL165)),"")</f>
        <v>AOFF_I</v>
      </c>
      <c r="AR165" s="22" t="str">
        <f aca="false">IF(AA165&lt;&gt;"","AOFF_"&amp;AM165&amp;REPT(" ",AR$1-LEN(AM165)),"")</f>
        <v>AOFF_IA</v>
      </c>
      <c r="AS165" s="22" t="str">
        <f aca="false">IF(AB165&lt;&gt;"","AOFF_"&amp;AN165&amp;REPT(" ",AS$1-LEN(AN165)),"")</f>
        <v/>
      </c>
      <c r="AT165" s="22" t="str">
        <f aca="false">IF(AC165&lt;&gt;"","AOFF_"&amp;AO165&amp;REPT(" ",AT$1-LEN(AO165)),"")</f>
        <v/>
      </c>
      <c r="AU165" s="22" t="str">
        <f aca="false">"ISIZ_"&amp;AP165&amp;REPT(" ",$AU$1-LEN(AP165))</f>
        <v>ISIZ_IAA  </v>
      </c>
      <c r="AV165" s="26" t="n">
        <f aca="false">IF(Z165&lt;&gt;"",6,"")</f>
        <v>6</v>
      </c>
      <c r="AW165" s="26" t="n">
        <f aca="false">IF(AA165&lt;&gt;"",AV165+VLOOKUP(AH165,$BU$2:$BV$17,2,0),"")</f>
        <v>10</v>
      </c>
      <c r="AX165" s="26" t="str">
        <f aca="false">IF(AB165&lt;&gt;"",AW165+VLOOKUP(AI165,$BU$2:$BV$17,2,0),"")</f>
        <v/>
      </c>
      <c r="AY165" s="26" t="str">
        <f aca="false">IF(AC165&lt;&gt;"",AX165+VLOOKUP(AJ165,$BU$2:$BV$17,2,0),"")</f>
        <v/>
      </c>
      <c r="AZ165" s="26" t="n">
        <f aca="false">6+IF(Z165&lt;&gt;"",VLOOKUP(AH165,$BU$2:$BV$17,2,0),0)+IF(AA165&lt;&gt;"",VLOOKUP(AI165,$BU$2:$BV$17,2,0),0)+IF(AB165&lt;&gt;"",VLOOKUP(AJ165,$BU$2:$BV$17,2,0),0)+IF(AC165&lt;&gt;"",VLOOKUP(AK165,$BU$2:$BV$17,2,0),0)</f>
        <v>14</v>
      </c>
      <c r="BA165" s="26" t="n">
        <f aca="false">IF(Z165&lt;&gt;"",10,"")</f>
        <v>10</v>
      </c>
      <c r="BB165" s="26" t="n">
        <f aca="false">IF(AA165&lt;&gt;"",BA165+VLOOKUP(AH165,$BU$2:$BW$17,3,0),"")</f>
        <v>18</v>
      </c>
      <c r="BC165" s="26" t="str">
        <f aca="false">IF(AB165&lt;&gt;"",BB165+VLOOKUP(AI165,$BU$2:$BW$17,3,0),"")</f>
        <v/>
      </c>
      <c r="BD165" s="26" t="str">
        <f aca="false">IF(AC165&lt;&gt;"",BC165+VLOOKUP(AJ165,$BU$2:$BW$17,3,0),"")</f>
        <v/>
      </c>
      <c r="BE165" s="26" t="n">
        <f aca="false">10+IF(Z165&lt;&gt;"",VLOOKUP(AH165,$BU$2:$BW$17,3,0),0)+IF(AA165&lt;&gt;"",VLOOKUP(AI165,$BU$2:$BW$17,3,0),0)+IF(AB165&lt;&gt;"",VLOOKUP(AJ165,$BU$2:$BW$17,3,0),0)+IF(AC165&lt;&gt;"",VLOOKUP(AK165,$BU$2:$BW$17,3,0),0)</f>
        <v>26</v>
      </c>
      <c r="BF165" s="36" t="str">
        <f aca="false">IF(AV165&lt;&gt;"","#define "&amp;AQ165&amp;" "&amp;AV165&amp;"&lt;end&gt; ","")&amp;IF(AW165&lt;&gt;"","#define "&amp;AR165&amp;" "&amp;AW165&amp;"&lt;end&gt; ","")&amp;IF(AX165&lt;&gt;"","#define "&amp;AS165&amp;" "&amp;AX165&amp;"&lt;end&gt; ","")&amp;IF(AY165&lt;&gt;"","#define "&amp;AT165&amp;" "&amp;AY165&amp;"&lt;end&gt; ","")&amp;"#define "&amp;AU165&amp;" "&amp;AZ165&amp;"&lt;end&gt;"</f>
        <v>#define AOFF_I 6&lt;end&gt; #define AOFF_IA 10&lt;end&gt; #define ISIZ_IAA   14&lt;end&gt;</v>
      </c>
      <c r="BG165" s="36" t="str">
        <f aca="false">IF(BA165&lt;&gt;"","#define "&amp;AQ165&amp;" "&amp;BA165&amp;"&lt;end&gt; ","")&amp;IF(BB165&lt;&gt;"","#define "&amp;AR165&amp;" "&amp;BB165&amp;"&lt;end&gt; ","")&amp;IF(BC165&lt;&gt;"","#define "&amp;AS165&amp;" "&amp;BC165&amp;"&lt;end&gt; ","")&amp;IF(BD165&lt;&gt;"","#define "&amp;AT165&amp;" "&amp;BD165&amp;"&lt;end&gt; ","")&amp;"#define "&amp;AU165&amp;" "&amp;BE165&amp;"&lt;end&gt;"</f>
        <v>#define AOFF_I 10&lt;end&gt; #define AOFF_IA 18&lt;end&gt; #define ISIZ_IAA   26&lt;end&gt;</v>
      </c>
      <c r="BH165" s="22" t="str">
        <f aca="false">"INSTDECODE_"&amp;D165&amp;IF(D165&lt;&gt;0,"_"&amp;CONCATENATE(Z165,AA165,AB165,AC165)&amp;"_"&amp;CONCATENATE(AD165,AE165,AF165,AG165),"")</f>
        <v>INSTDECODE_2_LL_AA</v>
      </c>
      <c r="BI165" s="22" t="n">
        <f aca="false">LEN(BH165)</f>
        <v>18</v>
      </c>
      <c r="BJ165" s="22" t="str">
        <f aca="false">IF(Z165&lt;&gt;"","DECODE_"&amp;VLOOKUP(AD165,$CC:$CD,2,0)&amp;"("&amp;BJ$2&amp;","&amp;IF(K165="MR","REF",VLOOKUP(F165,$BR:$BS,2,0))&amp;",Cpu"&amp;PROPER(IF(K165="MR","REF",VLOOKUP(F165,$BR:$BS,2,0)))&amp;","&amp;AQ165&amp;"); ", "")</f>
        <v>DECODE_ADR(1,LON,CpuLon,AOFF_I); </v>
      </c>
      <c r="BK165" s="22" t="str">
        <f aca="false">IF(AA165&lt;&gt;"","DECODE_"&amp;VLOOKUP(AE165,$CC:$CD,2,0)&amp;"("&amp;BK$2&amp;","&amp;IF(L165="MR","REF",VLOOKUP(G165,$BR:$BS,2,0))&amp;",Cpu"&amp;PROPER(IF(L165="MR","REF",VLOOKUP(G165,$BR:$BS,2,0)))&amp;","&amp;AR165&amp;"); ", "")</f>
        <v>DECODE_ADR(2,LON,CpuLon,AOFF_IA); </v>
      </c>
      <c r="BL165" s="22" t="str">
        <f aca="false">IF(AB165&lt;&gt;"","DECODE_"&amp;VLOOKUP(AF165,$CC:$CD,2,0)&amp;"("&amp;BL$2&amp;","&amp;IF(M165="MR","REF",VLOOKUP(H165,$BR:$BS,2,0))&amp;",Cpu"&amp;PROPER(IF(M165="MR","REF",VLOOKUP(H165,$BR:$BS,2,0)))&amp;","&amp;AS165&amp;"); ", "")</f>
        <v/>
      </c>
      <c r="BM165" s="22" t="str">
        <f aca="false">IF(AC165&lt;&gt;"","DECODE_"&amp;VLOOKUP(AG165,$CC:$CD,2,0)&amp;"("&amp;BM$2&amp;","&amp;IF(N165="MR","REF",VLOOKUP(I165,$BR:$BS,2,0))&amp;",Cpu"&amp;PROPER(IF(N165="MR","REF",VLOOKUP(I165,$BR:$BS,2,0)))&amp;","&amp;AT165&amp;"); ", "")</f>
        <v/>
      </c>
      <c r="BN165" s="22" t="str">
        <f aca="false">IF(ISERROR(VLOOKUP(BO165,BO$2:BO164,1,0))=0,"X","")</f>
        <v>X</v>
      </c>
      <c r="BO165" s="22" t="str">
        <f aca="false">SUBSTITUTE("#define "&amp;BH165&amp;REPT(" ",28-LEN(BH165))&amp;BJ165&amp;BK165&amp;BL165&amp;BM165,"%","D")</f>
        <v>#define INSTDECODE_2_LL_AA          DECODE_ADR(1,LON,CpuLon,AOFF_I); DECODE_ADR(2,LON,CpuLon,AOFF_IA); </v>
      </c>
      <c r="BP165" s="22" t="str">
        <f aca="false">"#define "&amp;SUBSTITUTE(BH165,"INSTDECODE_",IF(P165="X","JMP_","")&amp;IF(Q165="X","CONST_","")&amp;"INSTEND_")&amp;IF(Q165="X",REPT(" ",20-LEN(BH165)),IF(P165="X",REPT(" ",22-LEN(BH165)),REPT(" ",26-LEN(BH165))))&amp;" "&amp;IF(P165="X","","IP+="&amp;TRIM(AU165)&amp;"; "&amp;REPT(" ",10-LEN(TRIM(AU165))))&amp;IF(Q165="X","CONST_INST_DISPATCH;","PROG_INST_DISPATCH;")</f>
        <v>#define INSTEND_2_LL_AA         IP+=ISIZ_IAA;   PROG_INST_DISPATCH;</v>
      </c>
      <c r="BQ165" s="22" t="str">
        <f aca="false">""</f>
        <v/>
      </c>
    </row>
    <row r="166" customFormat="false" ht="15.95" hidden="false" customHeight="true" outlineLevel="0" collapsed="false">
      <c r="A166" s="22" t="s">
        <v>626</v>
      </c>
      <c r="B166" s="22" t="s">
        <v>378</v>
      </c>
      <c r="C166" s="26" t="s">
        <v>29</v>
      </c>
      <c r="D166" s="27" t="n">
        <f aca="false">4-COUNTIF(F166:I166,".")</f>
        <v>2</v>
      </c>
      <c r="E166" s="27" t="str">
        <f aca="false">IF(ISERROR(SEARCH("Z",F166&amp;G166&amp;H166&amp;I166))=0,"X","-")</f>
        <v>-</v>
      </c>
      <c r="F166" s="26" t="s">
        <v>452</v>
      </c>
      <c r="G166" s="26" t="s">
        <v>452</v>
      </c>
      <c r="H166" s="26" t="s">
        <v>28</v>
      </c>
      <c r="I166" s="26" t="s">
        <v>28</v>
      </c>
      <c r="J166" s="27" t="str">
        <f aca="false">IF(OR(ISERROR(SEARCH(MID($J$2,1,1),F166&amp;G166&amp;H166&amp;I166))=0,ISERROR(SEARCH(MID($J$2,2,1),F166&amp;G166&amp;H166&amp;I166))=0),"X","-")</f>
        <v>-</v>
      </c>
      <c r="K166" s="26" t="s">
        <v>453</v>
      </c>
      <c r="L166" s="26" t="s">
        <v>453</v>
      </c>
      <c r="M166" s="26" t="s">
        <v>28</v>
      </c>
      <c r="N166" s="26" t="s">
        <v>28</v>
      </c>
      <c r="O166" s="28" t="str">
        <f aca="false">IF(OR(K166=$O$2,L166=$O$2,M166=$O$2,N166=$O$2),"X","-")</f>
        <v>-</v>
      </c>
      <c r="R166" s="22" t="s">
        <v>675</v>
      </c>
      <c r="S166" s="22" t="s">
        <v>628</v>
      </c>
      <c r="T166" s="22" t="s">
        <v>629</v>
      </c>
      <c r="W166" s="30" t="str">
        <f aca="false">SUBSTITUTE(SUBSTITUTE(IF(AND(F166="%",K166&lt;&gt;"AD",K166&lt;&gt;"MR"),"Error1","Ok")&amp;" "&amp;IF(AND(G166="%",L166&lt;&gt;"AD",L166&lt;&gt;"MR"),"Error2","Ok")&amp;" "&amp;IF(AND(H166="%",M166&lt;&gt;"AD",M166&lt;&gt;"MR"),"Error3","Ok")&amp;" "&amp;IF(AND(I166="%",N166&lt;&gt;"AD",N166&lt;&gt;"MR"),"Error4","Ok"),"Ok Ok Ok Ok","Passed"),"Ok","")</f>
        <v>Passed</v>
      </c>
      <c r="X166" s="28" t="str">
        <f aca="false">IF(W166&lt;&gt;"Passed","--- Error ---",SUBSTITUTE(SUBSTITUTE(SUBSTITUTE(SUBSTITUTE(SUBSTITUTE(SUBSTITUTE(SUBSTITUTE(SUBSTITUTE(SUBSTITUTE(SUBSTITUTE(SUBSTITUTE(SUBSTITUTE(SUBSTITUTE(SUBSTITUTE(SUBSTITUTE(SUBSTITUTE(SUBSTITUTE(SUBSTITUTE($X$1, "&lt;mnemonic&gt;",""""&amp;B166&amp;""""&amp;REPT(" ",5-LEN(B166))), "&lt;argnr&gt;",D166), "&lt;type1&gt;",VLOOKUP(F166,BR:BZ,9,0)), "&lt;type2&gt;",VLOOKUP(G166,BR:BZ,9,0)), "&lt;type3&gt;",VLOOKUP(H166,BR:BZ,9,0)), "&lt;type4&gt;",VLOOKUP(I166,BR:BZ,9,0)), "&lt;mode1&gt;",VLOOKUP(K166, CB:CG,6,0)),"&lt;mode2&gt;",VLOOKUP(L166,CB:CG,6,0)),"&lt;mode3&gt;",VLOOKUP(M166,CB:CG,6,0)),"&lt;mode4&gt;",VLOOKUP(N166,CB:CG,6,0)), "."," "), "&lt;desc&gt;",R166), "&lt;size&gt;",AU166), "&lt;comma&gt;",IF(B167=""," ",",")),"&lt;off1&gt;",IF(AQ166&lt;&gt;"",AQ166,"0"&amp;REPT(" ",5+AQ$1-1))),"&lt;off2&gt;",IF(AR166&lt;&gt;"",AR166,"0"&amp;REPT(" ",5+AR$1-1))),"&lt;off3&gt;",IF(AS166&lt;&gt;"",AS166,"0"&amp;REPT(" ",5+AS$1-1))),"&lt;off4&gt;",IF(AT166&lt;&gt;"",AT166,"0"&amp;REPT(" ",5+AT$1-1))))</f>
        <v>{ "MVANc",2, ISIZ_IAA  , {CpuDataType::Char     ,CpuDataType::Char     ,(CpuDataType)0        ,(CpuDataType)0        }, {_AmdAddr,_AmdAddr,_AmdNull,_AmdNull}, {AOFF_I,AOFF_IA,0       ,0        } }, //Move and bitwise and (Char)</v>
      </c>
      <c r="Y166" s="31" t="s">
        <v>28</v>
      </c>
      <c r="Z166" s="22" t="str">
        <f aca="false">IF(F166&lt;&gt;".",IF(K166="MR","R",VLOOKUP(F166,$BR:$BT,3,0)),"")</f>
        <v>C</v>
      </c>
      <c r="AA166" s="22" t="str">
        <f aca="false">IF(G166&lt;&gt;".",IF(L166="MR","R",VLOOKUP(G166,$BR:$BT,3,0)),"")</f>
        <v>C</v>
      </c>
      <c r="AB166" s="22" t="str">
        <f aca="false">IF(H166&lt;&gt;".",IF(M166="MR","R",VLOOKUP(H166,$BR:$BT,3,0)),"")</f>
        <v/>
      </c>
      <c r="AC166" s="22" t="str">
        <f aca="false">IF(I166&lt;&gt;".",IF(N166="MR","R",VLOOKUP(I166,$BR:$BT,3,0)),"")</f>
        <v/>
      </c>
      <c r="AD166" s="22" t="str">
        <f aca="false">IF(F166&lt;&gt;".",VLOOKUP(K166,$CB:$CC,2,0),"")</f>
        <v>A</v>
      </c>
      <c r="AE166" s="22" t="str">
        <f aca="false">IF(G166&lt;&gt;".",VLOOKUP(L166,$CB:$CC,2,0),"")</f>
        <v>A</v>
      </c>
      <c r="AF166" s="22" t="str">
        <f aca="false">IF(H166&lt;&gt;".",VLOOKUP(M166,$CB:$CC,2,0),"")</f>
        <v/>
      </c>
      <c r="AG166" s="22" t="str">
        <f aca="false">IF(I166&lt;&gt;".",VLOOKUP(N166,$CB:$CC,2,0),"")</f>
        <v/>
      </c>
      <c r="AH166" s="22" t="str">
        <f aca="false">IF(AD166&lt;&gt;"",IF(OR(AD166="A",AD166="I"),"SZA",VLOOKUP(Z166,$BT$3:$BU$16,2,0)),"")</f>
        <v>SZA</v>
      </c>
      <c r="AI166" s="22" t="str">
        <f aca="false">IF(AE166&lt;&gt;"",IF(OR(AE166="A",AE166="I"),"SZA",VLOOKUP(AA166,$BT$3:$BU$16,2,0)),"")</f>
        <v>SZA</v>
      </c>
      <c r="AJ166" s="22" t="str">
        <f aca="false">IF(AF166&lt;&gt;"",IF(OR(AF166="A",AF166="I"),"SZA",VLOOKUP(AB166,$BT$3:$BU$16,2,0)),"")</f>
        <v/>
      </c>
      <c r="AK166" s="22" t="str">
        <f aca="false">IF(AG166&lt;&gt;"",IF(OR(AG166="A",AG166="I"),"SZA",VLOOKUP(AC166,$BT$3:$BU$16,2,0)),"")</f>
        <v/>
      </c>
      <c r="AL166" s="22" t="str">
        <f aca="false">IF(AD166&lt;&gt;"","I","")</f>
        <v>I</v>
      </c>
      <c r="AM166" s="22" t="str">
        <f aca="false">SUBSTITUTE(IF(AE166&lt;&gt;"",AL166&amp;"+"&amp;AH166,""),"+SZ","")</f>
        <v>IA</v>
      </c>
      <c r="AN166" s="22" t="str">
        <f aca="false">SUBSTITUTE(IF(AF166&lt;&gt;"",AM166&amp;"+"&amp;AI166,""),"+SZ","")</f>
        <v/>
      </c>
      <c r="AO166" s="22" t="str">
        <f aca="false">SUBSTITUTE(IF(AG166&lt;&gt;"",AN166&amp;"+"&amp;AJ166,""),"+SZ","")</f>
        <v/>
      </c>
      <c r="AP166" s="22" t="str">
        <f aca="false">SUBSTITUTE("I"&amp;IF(AH166&lt;&gt;"","+"&amp;AH166,"")&amp;IF(AI166&lt;&gt;"","+"&amp;AI166,"")&amp;IF(AJ166&lt;&gt;"","+"&amp;AJ166,"")&amp;IF(AK166&lt;&gt;"","+"&amp;AK166,""),"+SZ","")</f>
        <v>IAA</v>
      </c>
      <c r="AQ166" s="22" t="str">
        <f aca="false">IF(Z166&lt;&gt;"","AOFF_"&amp;AL166&amp;REPT(" ",AQ$1-LEN(AL166)),"")</f>
        <v>AOFF_I</v>
      </c>
      <c r="AR166" s="22" t="str">
        <f aca="false">IF(AA166&lt;&gt;"","AOFF_"&amp;AM166&amp;REPT(" ",AR$1-LEN(AM166)),"")</f>
        <v>AOFF_IA</v>
      </c>
      <c r="AS166" s="22" t="str">
        <f aca="false">IF(AB166&lt;&gt;"","AOFF_"&amp;AN166&amp;REPT(" ",AS$1-LEN(AN166)),"")</f>
        <v/>
      </c>
      <c r="AT166" s="22" t="str">
        <f aca="false">IF(AC166&lt;&gt;"","AOFF_"&amp;AO166&amp;REPT(" ",AT$1-LEN(AO166)),"")</f>
        <v/>
      </c>
      <c r="AU166" s="22" t="str">
        <f aca="false">"ISIZ_"&amp;AP166&amp;REPT(" ",$AU$1-LEN(AP166))</f>
        <v>ISIZ_IAA  </v>
      </c>
      <c r="AV166" s="26" t="n">
        <f aca="false">IF(Z166&lt;&gt;"",6,"")</f>
        <v>6</v>
      </c>
      <c r="AW166" s="26" t="n">
        <f aca="false">IF(AA166&lt;&gt;"",AV166+VLOOKUP(AH166,$BU$2:$BV$17,2,0),"")</f>
        <v>10</v>
      </c>
      <c r="AX166" s="26" t="str">
        <f aca="false">IF(AB166&lt;&gt;"",AW166+VLOOKUP(AI166,$BU$2:$BV$17,2,0),"")</f>
        <v/>
      </c>
      <c r="AY166" s="26" t="str">
        <f aca="false">IF(AC166&lt;&gt;"",AX166+VLOOKUP(AJ166,$BU$2:$BV$17,2,0),"")</f>
        <v/>
      </c>
      <c r="AZ166" s="26" t="n">
        <f aca="false">6+IF(Z166&lt;&gt;"",VLOOKUP(AH166,$BU$2:$BV$17,2,0),0)+IF(AA166&lt;&gt;"",VLOOKUP(AI166,$BU$2:$BV$17,2,0),0)+IF(AB166&lt;&gt;"",VLOOKUP(AJ166,$BU$2:$BV$17,2,0),0)+IF(AC166&lt;&gt;"",VLOOKUP(AK166,$BU$2:$BV$17,2,0),0)</f>
        <v>14</v>
      </c>
      <c r="BA166" s="26" t="n">
        <f aca="false">IF(Z166&lt;&gt;"",10,"")</f>
        <v>10</v>
      </c>
      <c r="BB166" s="26" t="n">
        <f aca="false">IF(AA166&lt;&gt;"",BA166+VLOOKUP(AH166,$BU$2:$BW$17,3,0),"")</f>
        <v>18</v>
      </c>
      <c r="BC166" s="26" t="str">
        <f aca="false">IF(AB166&lt;&gt;"",BB166+VLOOKUP(AI166,$BU$2:$BW$17,3,0),"")</f>
        <v/>
      </c>
      <c r="BD166" s="26" t="str">
        <f aca="false">IF(AC166&lt;&gt;"",BC166+VLOOKUP(AJ166,$BU$2:$BW$17,3,0),"")</f>
        <v/>
      </c>
      <c r="BE166" s="26" t="n">
        <f aca="false">10+IF(Z166&lt;&gt;"",VLOOKUP(AH166,$BU$2:$BW$17,3,0),0)+IF(AA166&lt;&gt;"",VLOOKUP(AI166,$BU$2:$BW$17,3,0),0)+IF(AB166&lt;&gt;"",VLOOKUP(AJ166,$BU$2:$BW$17,3,0),0)+IF(AC166&lt;&gt;"",VLOOKUP(AK166,$BU$2:$BW$17,3,0),0)</f>
        <v>26</v>
      </c>
      <c r="BF166" s="36" t="str">
        <f aca="false">IF(AV166&lt;&gt;"","#define "&amp;AQ166&amp;" "&amp;AV166&amp;"&lt;end&gt; ","")&amp;IF(AW166&lt;&gt;"","#define "&amp;AR166&amp;" "&amp;AW166&amp;"&lt;end&gt; ","")&amp;IF(AX166&lt;&gt;"","#define "&amp;AS166&amp;" "&amp;AX166&amp;"&lt;end&gt; ","")&amp;IF(AY166&lt;&gt;"","#define "&amp;AT166&amp;" "&amp;AY166&amp;"&lt;end&gt; ","")&amp;"#define "&amp;AU166&amp;" "&amp;AZ166&amp;"&lt;end&gt;"</f>
        <v>#define AOFF_I 6&lt;end&gt; #define AOFF_IA 10&lt;end&gt; #define ISIZ_IAA   14&lt;end&gt;</v>
      </c>
      <c r="BG166" s="36" t="str">
        <f aca="false">IF(BA166&lt;&gt;"","#define "&amp;AQ166&amp;" "&amp;BA166&amp;"&lt;end&gt; ","")&amp;IF(BB166&lt;&gt;"","#define "&amp;AR166&amp;" "&amp;BB166&amp;"&lt;end&gt; ","")&amp;IF(BC166&lt;&gt;"","#define "&amp;AS166&amp;" "&amp;BC166&amp;"&lt;end&gt; ","")&amp;IF(BD166&lt;&gt;"","#define "&amp;AT166&amp;" "&amp;BD166&amp;"&lt;end&gt; ","")&amp;"#define "&amp;AU166&amp;" "&amp;BE166&amp;"&lt;end&gt;"</f>
        <v>#define AOFF_I 10&lt;end&gt; #define AOFF_IA 18&lt;end&gt; #define ISIZ_IAA   26&lt;end&gt;</v>
      </c>
      <c r="BH166" s="22" t="str">
        <f aca="false">"INSTDECODE_"&amp;D166&amp;IF(D166&lt;&gt;0,"_"&amp;CONCATENATE(Z166,AA166,AB166,AC166)&amp;"_"&amp;CONCATENATE(AD166,AE166,AF166,AG166),"")</f>
        <v>INSTDECODE_2_CC_AA</v>
      </c>
      <c r="BI166" s="22" t="n">
        <f aca="false">LEN(BH166)</f>
        <v>18</v>
      </c>
      <c r="BJ166" s="22" t="str">
        <f aca="false">IF(Z166&lt;&gt;"","DECODE_"&amp;VLOOKUP(AD166,$CC:$CD,2,0)&amp;"("&amp;BJ$2&amp;","&amp;IF(K166="MR","REF",VLOOKUP(F166,$BR:$BS,2,0))&amp;",Cpu"&amp;PROPER(IF(K166="MR","REF",VLOOKUP(F166,$BR:$BS,2,0)))&amp;","&amp;AQ166&amp;"); ", "")</f>
        <v>DECODE_ADR(1,CHR,CpuChr,AOFF_I); </v>
      </c>
      <c r="BK166" s="22" t="str">
        <f aca="false">IF(AA166&lt;&gt;"","DECODE_"&amp;VLOOKUP(AE166,$CC:$CD,2,0)&amp;"("&amp;BK$2&amp;","&amp;IF(L166="MR","REF",VLOOKUP(G166,$BR:$BS,2,0))&amp;",Cpu"&amp;PROPER(IF(L166="MR","REF",VLOOKUP(G166,$BR:$BS,2,0)))&amp;","&amp;AR166&amp;"); ", "")</f>
        <v>DECODE_ADR(2,CHR,CpuChr,AOFF_IA); </v>
      </c>
      <c r="BL166" s="22" t="str">
        <f aca="false">IF(AB166&lt;&gt;"","DECODE_"&amp;VLOOKUP(AF166,$CC:$CD,2,0)&amp;"("&amp;BL$2&amp;","&amp;IF(M166="MR","REF",VLOOKUP(H166,$BR:$BS,2,0))&amp;",Cpu"&amp;PROPER(IF(M166="MR","REF",VLOOKUP(H166,$BR:$BS,2,0)))&amp;","&amp;AS166&amp;"); ", "")</f>
        <v/>
      </c>
      <c r="BM166" s="22" t="str">
        <f aca="false">IF(AC166&lt;&gt;"","DECODE_"&amp;VLOOKUP(AG166,$CC:$CD,2,0)&amp;"("&amp;BM$2&amp;","&amp;IF(N166="MR","REF",VLOOKUP(I166,$BR:$BS,2,0))&amp;",Cpu"&amp;PROPER(IF(N166="MR","REF",VLOOKUP(I166,$BR:$BS,2,0)))&amp;","&amp;AT166&amp;"); ", "")</f>
        <v/>
      </c>
      <c r="BN166" s="22" t="str">
        <f aca="false">IF(ISERROR(VLOOKUP(BO166,BO$2:BO165,1,0))=0,"X","")</f>
        <v>X</v>
      </c>
      <c r="BO166" s="22" t="str">
        <f aca="false">SUBSTITUTE("#define "&amp;BH166&amp;REPT(" ",28-LEN(BH166))&amp;BJ166&amp;BK166&amp;BL166&amp;BM166,"%","D")</f>
        <v>#define INSTDECODE_2_CC_AA          DECODE_ADR(1,CHR,CpuChr,AOFF_I); DECODE_ADR(2,CHR,CpuChr,AOFF_IA); </v>
      </c>
      <c r="BP166" s="22" t="str">
        <f aca="false">"#define "&amp;SUBSTITUTE(BH166,"INSTDECODE_",IF(P166="X","JMP_","")&amp;IF(Q166="X","CONST_","")&amp;"INSTEND_")&amp;IF(Q166="X",REPT(" ",20-LEN(BH166)),IF(P166="X",REPT(" ",22-LEN(BH166)),REPT(" ",26-LEN(BH166))))&amp;" "&amp;IF(P166="X","","IP+="&amp;TRIM(AU166)&amp;"; "&amp;REPT(" ",10-LEN(TRIM(AU166))))&amp;IF(Q166="X","CONST_INST_DISPATCH;","PROG_INST_DISPATCH;")</f>
        <v>#define INSTEND_2_CC_AA         IP+=ISIZ_IAA;   PROG_INST_DISPATCH;</v>
      </c>
      <c r="BQ166" s="22" t="str">
        <f aca="false">""</f>
        <v/>
      </c>
    </row>
    <row r="167" customFormat="false" ht="15.95" hidden="false" customHeight="true" outlineLevel="0" collapsed="false">
      <c r="A167" s="22" t="s">
        <v>626</v>
      </c>
      <c r="B167" s="22" t="s">
        <v>379</v>
      </c>
      <c r="C167" s="26" t="s">
        <v>29</v>
      </c>
      <c r="D167" s="27" t="n">
        <f aca="false">4-COUNTIF(F167:I167,".")</f>
        <v>2</v>
      </c>
      <c r="E167" s="27" t="str">
        <f aca="false">IF(ISERROR(SEARCH("Z",F167&amp;G167&amp;H167&amp;I167))=0,"X","-")</f>
        <v>-</v>
      </c>
      <c r="F167" s="26" t="s">
        <v>463</v>
      </c>
      <c r="G167" s="26" t="s">
        <v>463</v>
      </c>
      <c r="H167" s="26" t="s">
        <v>28</v>
      </c>
      <c r="I167" s="26" t="s">
        <v>28</v>
      </c>
      <c r="J167" s="27" t="str">
        <f aca="false">IF(OR(ISERROR(SEARCH(MID($J$2,1,1),F167&amp;G167&amp;H167&amp;I167))=0,ISERROR(SEARCH(MID($J$2,2,1),F167&amp;G167&amp;H167&amp;I167))=0),"X","-")</f>
        <v>-</v>
      </c>
      <c r="K167" s="26" t="s">
        <v>453</v>
      </c>
      <c r="L167" s="26" t="s">
        <v>453</v>
      </c>
      <c r="M167" s="26" t="s">
        <v>28</v>
      </c>
      <c r="N167" s="26" t="s">
        <v>28</v>
      </c>
      <c r="O167" s="28" t="str">
        <f aca="false">IF(OR(K167=$O$2,L167=$O$2,M167=$O$2,N167=$O$2),"X","-")</f>
        <v>-</v>
      </c>
      <c r="R167" s="22" t="s">
        <v>676</v>
      </c>
      <c r="S167" s="22" t="s">
        <v>628</v>
      </c>
      <c r="T167" s="22" t="s">
        <v>629</v>
      </c>
      <c r="W167" s="30" t="str">
        <f aca="false">SUBSTITUTE(SUBSTITUTE(IF(AND(F167="%",K167&lt;&gt;"AD",K167&lt;&gt;"MR"),"Error1","Ok")&amp;" "&amp;IF(AND(G167="%",L167&lt;&gt;"AD",L167&lt;&gt;"MR"),"Error2","Ok")&amp;" "&amp;IF(AND(H167="%",M167&lt;&gt;"AD",M167&lt;&gt;"MR"),"Error3","Ok")&amp;" "&amp;IF(AND(I167="%",N167&lt;&gt;"AD",N167&lt;&gt;"MR"),"Error4","Ok"),"Ok Ok Ok Ok","Passed"),"Ok","")</f>
        <v>Passed</v>
      </c>
      <c r="X167" s="28" t="str">
        <f aca="false">IF(W167&lt;&gt;"Passed","--- Error ---",SUBSTITUTE(SUBSTITUTE(SUBSTITUTE(SUBSTITUTE(SUBSTITUTE(SUBSTITUTE(SUBSTITUTE(SUBSTITUTE(SUBSTITUTE(SUBSTITUTE(SUBSTITUTE(SUBSTITUTE(SUBSTITUTE(SUBSTITUTE(SUBSTITUTE(SUBSTITUTE(SUBSTITUTE(SUBSTITUTE($X$1, "&lt;mnemonic&gt;",""""&amp;B167&amp;""""&amp;REPT(" ",5-LEN(B167))), "&lt;argnr&gt;",D167), "&lt;type1&gt;",VLOOKUP(F167,BR:BZ,9,0)), "&lt;type2&gt;",VLOOKUP(G167,BR:BZ,9,0)), "&lt;type3&gt;",VLOOKUP(H167,BR:BZ,9,0)), "&lt;type4&gt;",VLOOKUP(I167,BR:BZ,9,0)), "&lt;mode1&gt;",VLOOKUP(K167, CB:CG,6,0)),"&lt;mode2&gt;",VLOOKUP(L167,CB:CG,6,0)),"&lt;mode3&gt;",VLOOKUP(M167,CB:CG,6,0)),"&lt;mode4&gt;",VLOOKUP(N167,CB:CG,6,0)), "."," "), "&lt;desc&gt;",R167), "&lt;size&gt;",AU167), "&lt;comma&gt;",IF(B168=""," ",",")),"&lt;off1&gt;",IF(AQ167&lt;&gt;"",AQ167,"0"&amp;REPT(" ",5+AQ$1-1))),"&lt;off2&gt;",IF(AR167&lt;&gt;"",AR167,"0"&amp;REPT(" ",5+AR$1-1))),"&lt;off3&gt;",IF(AS167&lt;&gt;"",AS167,"0"&amp;REPT(" ",5+AS$1-1))),"&lt;off4&gt;",IF(AT167&lt;&gt;"",AT167,"0"&amp;REPT(" ",5+AT$1-1))))</f>
        <v>{ "MVANw",2, ISIZ_IAA  , {CpuDataType::Short    ,CpuDataType::Short    ,(CpuDataType)0        ,(CpuDataType)0        }, {_AmdAddr,_AmdAddr,_AmdNull,_AmdNull}, {AOFF_I,AOFF_IA,0       ,0        } }, //Move and bitwise and (Short)</v>
      </c>
      <c r="Y167" s="31" t="s">
        <v>28</v>
      </c>
      <c r="Z167" s="22" t="str">
        <f aca="false">IF(F167&lt;&gt;".",IF(K167="MR","R",VLOOKUP(F167,$BR:$BT,3,0)),"")</f>
        <v>W</v>
      </c>
      <c r="AA167" s="22" t="str">
        <f aca="false">IF(G167&lt;&gt;".",IF(L167="MR","R",VLOOKUP(G167,$BR:$BT,3,0)),"")</f>
        <v>W</v>
      </c>
      <c r="AB167" s="22" t="str">
        <f aca="false">IF(H167&lt;&gt;".",IF(M167="MR","R",VLOOKUP(H167,$BR:$BT,3,0)),"")</f>
        <v/>
      </c>
      <c r="AC167" s="22" t="str">
        <f aca="false">IF(I167&lt;&gt;".",IF(N167="MR","R",VLOOKUP(I167,$BR:$BT,3,0)),"")</f>
        <v/>
      </c>
      <c r="AD167" s="22" t="str">
        <f aca="false">IF(F167&lt;&gt;".",VLOOKUP(K167,$CB:$CC,2,0),"")</f>
        <v>A</v>
      </c>
      <c r="AE167" s="22" t="str">
        <f aca="false">IF(G167&lt;&gt;".",VLOOKUP(L167,$CB:$CC,2,0),"")</f>
        <v>A</v>
      </c>
      <c r="AF167" s="22" t="str">
        <f aca="false">IF(H167&lt;&gt;".",VLOOKUP(M167,$CB:$CC,2,0),"")</f>
        <v/>
      </c>
      <c r="AG167" s="22" t="str">
        <f aca="false">IF(I167&lt;&gt;".",VLOOKUP(N167,$CB:$CC,2,0),"")</f>
        <v/>
      </c>
      <c r="AH167" s="22" t="str">
        <f aca="false">IF(AD167&lt;&gt;"",IF(OR(AD167="A",AD167="I"),"SZA",VLOOKUP(Z167,$BT$3:$BU$16,2,0)),"")</f>
        <v>SZA</v>
      </c>
      <c r="AI167" s="22" t="str">
        <f aca="false">IF(AE167&lt;&gt;"",IF(OR(AE167="A",AE167="I"),"SZA",VLOOKUP(AA167,$BT$3:$BU$16,2,0)),"")</f>
        <v>SZA</v>
      </c>
      <c r="AJ167" s="22" t="str">
        <f aca="false">IF(AF167&lt;&gt;"",IF(OR(AF167="A",AF167="I"),"SZA",VLOOKUP(AB167,$BT$3:$BU$16,2,0)),"")</f>
        <v/>
      </c>
      <c r="AK167" s="22" t="str">
        <f aca="false">IF(AG167&lt;&gt;"",IF(OR(AG167="A",AG167="I"),"SZA",VLOOKUP(AC167,$BT$3:$BU$16,2,0)),"")</f>
        <v/>
      </c>
      <c r="AL167" s="22" t="str">
        <f aca="false">IF(AD167&lt;&gt;"","I","")</f>
        <v>I</v>
      </c>
      <c r="AM167" s="22" t="str">
        <f aca="false">SUBSTITUTE(IF(AE167&lt;&gt;"",AL167&amp;"+"&amp;AH167,""),"+SZ","")</f>
        <v>IA</v>
      </c>
      <c r="AN167" s="22" t="str">
        <f aca="false">SUBSTITUTE(IF(AF167&lt;&gt;"",AM167&amp;"+"&amp;AI167,""),"+SZ","")</f>
        <v/>
      </c>
      <c r="AO167" s="22" t="str">
        <f aca="false">SUBSTITUTE(IF(AG167&lt;&gt;"",AN167&amp;"+"&amp;AJ167,""),"+SZ","")</f>
        <v/>
      </c>
      <c r="AP167" s="22" t="str">
        <f aca="false">SUBSTITUTE("I"&amp;IF(AH167&lt;&gt;"","+"&amp;AH167,"")&amp;IF(AI167&lt;&gt;"","+"&amp;AI167,"")&amp;IF(AJ167&lt;&gt;"","+"&amp;AJ167,"")&amp;IF(AK167&lt;&gt;"","+"&amp;AK167,""),"+SZ","")</f>
        <v>IAA</v>
      </c>
      <c r="AQ167" s="22" t="str">
        <f aca="false">IF(Z167&lt;&gt;"","AOFF_"&amp;AL167&amp;REPT(" ",AQ$1-LEN(AL167)),"")</f>
        <v>AOFF_I</v>
      </c>
      <c r="AR167" s="22" t="str">
        <f aca="false">IF(AA167&lt;&gt;"","AOFF_"&amp;AM167&amp;REPT(" ",AR$1-LEN(AM167)),"")</f>
        <v>AOFF_IA</v>
      </c>
      <c r="AS167" s="22" t="str">
        <f aca="false">IF(AB167&lt;&gt;"","AOFF_"&amp;AN167&amp;REPT(" ",AS$1-LEN(AN167)),"")</f>
        <v/>
      </c>
      <c r="AT167" s="22" t="str">
        <f aca="false">IF(AC167&lt;&gt;"","AOFF_"&amp;AO167&amp;REPT(" ",AT$1-LEN(AO167)),"")</f>
        <v/>
      </c>
      <c r="AU167" s="22" t="str">
        <f aca="false">"ISIZ_"&amp;AP167&amp;REPT(" ",$AU$1-LEN(AP167))</f>
        <v>ISIZ_IAA  </v>
      </c>
      <c r="AV167" s="26" t="n">
        <f aca="false">IF(Z167&lt;&gt;"",6,"")</f>
        <v>6</v>
      </c>
      <c r="AW167" s="26" t="n">
        <f aca="false">IF(AA167&lt;&gt;"",AV167+VLOOKUP(AH167,$BU$2:$BV$17,2,0),"")</f>
        <v>10</v>
      </c>
      <c r="AX167" s="26" t="str">
        <f aca="false">IF(AB167&lt;&gt;"",AW167+VLOOKUP(AI167,$BU$2:$BV$17,2,0),"")</f>
        <v/>
      </c>
      <c r="AY167" s="26" t="str">
        <f aca="false">IF(AC167&lt;&gt;"",AX167+VLOOKUP(AJ167,$BU$2:$BV$17,2,0),"")</f>
        <v/>
      </c>
      <c r="AZ167" s="26" t="n">
        <f aca="false">6+IF(Z167&lt;&gt;"",VLOOKUP(AH167,$BU$2:$BV$17,2,0),0)+IF(AA167&lt;&gt;"",VLOOKUP(AI167,$BU$2:$BV$17,2,0),0)+IF(AB167&lt;&gt;"",VLOOKUP(AJ167,$BU$2:$BV$17,2,0),0)+IF(AC167&lt;&gt;"",VLOOKUP(AK167,$BU$2:$BV$17,2,0),0)</f>
        <v>14</v>
      </c>
      <c r="BA167" s="26" t="n">
        <f aca="false">IF(Z167&lt;&gt;"",10,"")</f>
        <v>10</v>
      </c>
      <c r="BB167" s="26" t="n">
        <f aca="false">IF(AA167&lt;&gt;"",BA167+VLOOKUP(AH167,$BU$2:$BW$17,3,0),"")</f>
        <v>18</v>
      </c>
      <c r="BC167" s="26" t="str">
        <f aca="false">IF(AB167&lt;&gt;"",BB167+VLOOKUP(AI167,$BU$2:$BW$17,3,0),"")</f>
        <v/>
      </c>
      <c r="BD167" s="26" t="str">
        <f aca="false">IF(AC167&lt;&gt;"",BC167+VLOOKUP(AJ167,$BU$2:$BW$17,3,0),"")</f>
        <v/>
      </c>
      <c r="BE167" s="26" t="n">
        <f aca="false">10+IF(Z167&lt;&gt;"",VLOOKUP(AH167,$BU$2:$BW$17,3,0),0)+IF(AA167&lt;&gt;"",VLOOKUP(AI167,$BU$2:$BW$17,3,0),0)+IF(AB167&lt;&gt;"",VLOOKUP(AJ167,$BU$2:$BW$17,3,0),0)+IF(AC167&lt;&gt;"",VLOOKUP(AK167,$BU$2:$BW$17,3,0),0)</f>
        <v>26</v>
      </c>
      <c r="BF167" s="36" t="str">
        <f aca="false">IF(AV167&lt;&gt;"","#define "&amp;AQ167&amp;" "&amp;AV167&amp;"&lt;end&gt; ","")&amp;IF(AW167&lt;&gt;"","#define "&amp;AR167&amp;" "&amp;AW167&amp;"&lt;end&gt; ","")&amp;IF(AX167&lt;&gt;"","#define "&amp;AS167&amp;" "&amp;AX167&amp;"&lt;end&gt; ","")&amp;IF(AY167&lt;&gt;"","#define "&amp;AT167&amp;" "&amp;AY167&amp;"&lt;end&gt; ","")&amp;"#define "&amp;AU167&amp;" "&amp;AZ167&amp;"&lt;end&gt;"</f>
        <v>#define AOFF_I 6&lt;end&gt; #define AOFF_IA 10&lt;end&gt; #define ISIZ_IAA   14&lt;end&gt;</v>
      </c>
      <c r="BG167" s="36" t="str">
        <f aca="false">IF(BA167&lt;&gt;"","#define "&amp;AQ167&amp;" "&amp;BA167&amp;"&lt;end&gt; ","")&amp;IF(BB167&lt;&gt;"","#define "&amp;AR167&amp;" "&amp;BB167&amp;"&lt;end&gt; ","")&amp;IF(BC167&lt;&gt;"","#define "&amp;AS167&amp;" "&amp;BC167&amp;"&lt;end&gt; ","")&amp;IF(BD167&lt;&gt;"","#define "&amp;AT167&amp;" "&amp;BD167&amp;"&lt;end&gt; ","")&amp;"#define "&amp;AU167&amp;" "&amp;BE167&amp;"&lt;end&gt;"</f>
        <v>#define AOFF_I 10&lt;end&gt; #define AOFF_IA 18&lt;end&gt; #define ISIZ_IAA   26&lt;end&gt;</v>
      </c>
      <c r="BH167" s="22" t="str">
        <f aca="false">"INSTDECODE_"&amp;D167&amp;IF(D167&lt;&gt;0,"_"&amp;CONCATENATE(Z167,AA167,AB167,AC167)&amp;"_"&amp;CONCATENATE(AD167,AE167,AF167,AG167),"")</f>
        <v>INSTDECODE_2_WW_AA</v>
      </c>
      <c r="BI167" s="22" t="n">
        <f aca="false">LEN(BH167)</f>
        <v>18</v>
      </c>
      <c r="BJ167" s="22" t="str">
        <f aca="false">IF(Z167&lt;&gt;"","DECODE_"&amp;VLOOKUP(AD167,$CC:$CD,2,0)&amp;"("&amp;BJ$2&amp;","&amp;IF(K167="MR","REF",VLOOKUP(F167,$BR:$BS,2,0))&amp;",Cpu"&amp;PROPER(IF(K167="MR","REF",VLOOKUP(F167,$BR:$BS,2,0)))&amp;","&amp;AQ167&amp;"); ", "")</f>
        <v>DECODE_ADR(1,SHR,CpuShr,AOFF_I); </v>
      </c>
      <c r="BK167" s="22" t="str">
        <f aca="false">IF(AA167&lt;&gt;"","DECODE_"&amp;VLOOKUP(AE167,$CC:$CD,2,0)&amp;"("&amp;BK$2&amp;","&amp;IF(L167="MR","REF",VLOOKUP(G167,$BR:$BS,2,0))&amp;",Cpu"&amp;PROPER(IF(L167="MR","REF",VLOOKUP(G167,$BR:$BS,2,0)))&amp;","&amp;AR167&amp;"); ", "")</f>
        <v>DECODE_ADR(2,SHR,CpuShr,AOFF_IA); </v>
      </c>
      <c r="BL167" s="22" t="str">
        <f aca="false">IF(AB167&lt;&gt;"","DECODE_"&amp;VLOOKUP(AF167,$CC:$CD,2,0)&amp;"("&amp;BL$2&amp;","&amp;IF(M167="MR","REF",VLOOKUP(H167,$BR:$BS,2,0))&amp;",Cpu"&amp;PROPER(IF(M167="MR","REF",VLOOKUP(H167,$BR:$BS,2,0)))&amp;","&amp;AS167&amp;"); ", "")</f>
        <v/>
      </c>
      <c r="BM167" s="22" t="str">
        <f aca="false">IF(AC167&lt;&gt;"","DECODE_"&amp;VLOOKUP(AG167,$CC:$CD,2,0)&amp;"("&amp;BM$2&amp;","&amp;IF(N167="MR","REF",VLOOKUP(I167,$BR:$BS,2,0))&amp;",Cpu"&amp;PROPER(IF(N167="MR","REF",VLOOKUP(I167,$BR:$BS,2,0)))&amp;","&amp;AT167&amp;"); ", "")</f>
        <v/>
      </c>
      <c r="BN167" s="22" t="str">
        <f aca="false">IF(ISERROR(VLOOKUP(BO167,BO$2:BO166,1,0))=0,"X","")</f>
        <v>X</v>
      </c>
      <c r="BO167" s="22" t="str">
        <f aca="false">SUBSTITUTE("#define "&amp;BH167&amp;REPT(" ",28-LEN(BH167))&amp;BJ167&amp;BK167&amp;BL167&amp;BM167,"%","D")</f>
        <v>#define INSTDECODE_2_WW_AA          DECODE_ADR(1,SHR,CpuShr,AOFF_I); DECODE_ADR(2,SHR,CpuShr,AOFF_IA); </v>
      </c>
      <c r="BP167" s="22" t="str">
        <f aca="false">"#define "&amp;SUBSTITUTE(BH167,"INSTDECODE_",IF(P167="X","JMP_","")&amp;IF(Q167="X","CONST_","")&amp;"INSTEND_")&amp;IF(Q167="X",REPT(" ",20-LEN(BH167)),IF(P167="X",REPT(" ",22-LEN(BH167)),REPT(" ",26-LEN(BH167))))&amp;" "&amp;IF(P167="X","","IP+="&amp;TRIM(AU167)&amp;"; "&amp;REPT(" ",10-LEN(TRIM(AU167))))&amp;IF(Q167="X","CONST_INST_DISPATCH;","PROG_INST_DISPATCH;")</f>
        <v>#define INSTEND_2_WW_AA         IP+=ISIZ_IAA;   PROG_INST_DISPATCH;</v>
      </c>
      <c r="BQ167" s="22" t="str">
        <f aca="false">""</f>
        <v/>
      </c>
    </row>
    <row r="168" customFormat="false" ht="15.95" hidden="false" customHeight="true" outlineLevel="0" collapsed="false">
      <c r="A168" s="22" t="s">
        <v>626</v>
      </c>
      <c r="B168" s="22" t="s">
        <v>380</v>
      </c>
      <c r="C168" s="26" t="s">
        <v>29</v>
      </c>
      <c r="D168" s="27" t="n">
        <f aca="false">4-COUNTIF(F168:I168,".")</f>
        <v>2</v>
      </c>
      <c r="E168" s="27" t="str">
        <f aca="false">IF(ISERROR(SEARCH("Z",F168&amp;G168&amp;H168&amp;I168))=0,"X","-")</f>
        <v>-</v>
      </c>
      <c r="F168" s="26" t="s">
        <v>470</v>
      </c>
      <c r="G168" s="26" t="s">
        <v>470</v>
      </c>
      <c r="H168" s="26" t="s">
        <v>28</v>
      </c>
      <c r="I168" s="26" t="s">
        <v>28</v>
      </c>
      <c r="J168" s="27" t="str">
        <f aca="false">IF(OR(ISERROR(SEARCH(MID($J$2,1,1),F168&amp;G168&amp;H168&amp;I168))=0,ISERROR(SEARCH(MID($J$2,2,1),F168&amp;G168&amp;H168&amp;I168))=0),"X","-")</f>
        <v>-</v>
      </c>
      <c r="K168" s="26" t="s">
        <v>453</v>
      </c>
      <c r="L168" s="26" t="s">
        <v>453</v>
      </c>
      <c r="M168" s="26" t="s">
        <v>28</v>
      </c>
      <c r="N168" s="26" t="s">
        <v>28</v>
      </c>
      <c r="O168" s="28" t="str">
        <f aca="false">IF(OR(K168=$O$2,L168=$O$2,M168=$O$2,N168=$O$2),"X","-")</f>
        <v>-</v>
      </c>
      <c r="R168" s="22" t="s">
        <v>677</v>
      </c>
      <c r="S168" s="22" t="s">
        <v>628</v>
      </c>
      <c r="T168" s="22" t="s">
        <v>629</v>
      </c>
      <c r="W168" s="30" t="str">
        <f aca="false">SUBSTITUTE(SUBSTITUTE(IF(AND(F168="%",K168&lt;&gt;"AD",K168&lt;&gt;"MR"),"Error1","Ok")&amp;" "&amp;IF(AND(G168="%",L168&lt;&gt;"AD",L168&lt;&gt;"MR"),"Error2","Ok")&amp;" "&amp;IF(AND(H168="%",M168&lt;&gt;"AD",M168&lt;&gt;"MR"),"Error3","Ok")&amp;" "&amp;IF(AND(I168="%",N168&lt;&gt;"AD",N168&lt;&gt;"MR"),"Error4","Ok"),"Ok Ok Ok Ok","Passed"),"Ok","")</f>
        <v>Passed</v>
      </c>
      <c r="X168" s="28" t="str">
        <f aca="false">IF(W168&lt;&gt;"Passed","--- Error ---",SUBSTITUTE(SUBSTITUTE(SUBSTITUTE(SUBSTITUTE(SUBSTITUTE(SUBSTITUTE(SUBSTITUTE(SUBSTITUTE(SUBSTITUTE(SUBSTITUTE(SUBSTITUTE(SUBSTITUTE(SUBSTITUTE(SUBSTITUTE(SUBSTITUTE(SUBSTITUTE(SUBSTITUTE(SUBSTITUTE($X$1, "&lt;mnemonic&gt;",""""&amp;B168&amp;""""&amp;REPT(" ",5-LEN(B168))), "&lt;argnr&gt;",D168), "&lt;type1&gt;",VLOOKUP(F168,BR:BZ,9,0)), "&lt;type2&gt;",VLOOKUP(G168,BR:BZ,9,0)), "&lt;type3&gt;",VLOOKUP(H168,BR:BZ,9,0)), "&lt;type4&gt;",VLOOKUP(I168,BR:BZ,9,0)), "&lt;mode1&gt;",VLOOKUP(K168, CB:CG,6,0)),"&lt;mode2&gt;",VLOOKUP(L168,CB:CG,6,0)),"&lt;mode3&gt;",VLOOKUP(M168,CB:CG,6,0)),"&lt;mode4&gt;",VLOOKUP(N168,CB:CG,6,0)), "."," "), "&lt;desc&gt;",R168), "&lt;size&gt;",AU168), "&lt;comma&gt;",IF(B169=""," ",",")),"&lt;off1&gt;",IF(AQ168&lt;&gt;"",AQ168,"0"&amp;REPT(" ",5+AQ$1-1))),"&lt;off2&gt;",IF(AR168&lt;&gt;"",AR168,"0"&amp;REPT(" ",5+AR$1-1))),"&lt;off3&gt;",IF(AS168&lt;&gt;"",AS168,"0"&amp;REPT(" ",5+AS$1-1))),"&lt;off4&gt;",IF(AT168&lt;&gt;"",AT168,"0"&amp;REPT(" ",5+AT$1-1))))</f>
        <v>{ "MVANi",2, ISIZ_IAA  , {CpuDataType::Integer  ,CpuDataType::Integer  ,(CpuDataType)0        ,(CpuDataType)0        }, {_AmdAddr,_AmdAddr,_AmdNull,_AmdNull}, {AOFF_I,AOFF_IA,0       ,0        } }, //Move and bitwise and (Integer)</v>
      </c>
      <c r="Y168" s="31" t="s">
        <v>28</v>
      </c>
      <c r="Z168" s="22" t="str">
        <f aca="false">IF(F168&lt;&gt;".",IF(K168="MR","R",VLOOKUP(F168,$BR:$BT,3,0)),"")</f>
        <v>I</v>
      </c>
      <c r="AA168" s="22" t="str">
        <f aca="false">IF(G168&lt;&gt;".",IF(L168="MR","R",VLOOKUP(G168,$BR:$BT,3,0)),"")</f>
        <v>I</v>
      </c>
      <c r="AB168" s="22" t="str">
        <f aca="false">IF(H168&lt;&gt;".",IF(M168="MR","R",VLOOKUP(H168,$BR:$BT,3,0)),"")</f>
        <v/>
      </c>
      <c r="AC168" s="22" t="str">
        <f aca="false">IF(I168&lt;&gt;".",IF(N168="MR","R",VLOOKUP(I168,$BR:$BT,3,0)),"")</f>
        <v/>
      </c>
      <c r="AD168" s="22" t="str">
        <f aca="false">IF(F168&lt;&gt;".",VLOOKUP(K168,$CB:$CC,2,0),"")</f>
        <v>A</v>
      </c>
      <c r="AE168" s="22" t="str">
        <f aca="false">IF(G168&lt;&gt;".",VLOOKUP(L168,$CB:$CC,2,0),"")</f>
        <v>A</v>
      </c>
      <c r="AF168" s="22" t="str">
        <f aca="false">IF(H168&lt;&gt;".",VLOOKUP(M168,$CB:$CC,2,0),"")</f>
        <v/>
      </c>
      <c r="AG168" s="22" t="str">
        <f aca="false">IF(I168&lt;&gt;".",VLOOKUP(N168,$CB:$CC,2,0),"")</f>
        <v/>
      </c>
      <c r="AH168" s="22" t="str">
        <f aca="false">IF(AD168&lt;&gt;"",IF(OR(AD168="A",AD168="I"),"SZA",VLOOKUP(Z168,$BT$3:$BU$16,2,0)),"")</f>
        <v>SZA</v>
      </c>
      <c r="AI168" s="22" t="str">
        <f aca="false">IF(AE168&lt;&gt;"",IF(OR(AE168="A",AE168="I"),"SZA",VLOOKUP(AA168,$BT$3:$BU$16,2,0)),"")</f>
        <v>SZA</v>
      </c>
      <c r="AJ168" s="22" t="str">
        <f aca="false">IF(AF168&lt;&gt;"",IF(OR(AF168="A",AF168="I"),"SZA",VLOOKUP(AB168,$BT$3:$BU$16,2,0)),"")</f>
        <v/>
      </c>
      <c r="AK168" s="22" t="str">
        <f aca="false">IF(AG168&lt;&gt;"",IF(OR(AG168="A",AG168="I"),"SZA",VLOOKUP(AC168,$BT$3:$BU$16,2,0)),"")</f>
        <v/>
      </c>
      <c r="AL168" s="22" t="str">
        <f aca="false">IF(AD168&lt;&gt;"","I","")</f>
        <v>I</v>
      </c>
      <c r="AM168" s="22" t="str">
        <f aca="false">SUBSTITUTE(IF(AE168&lt;&gt;"",AL168&amp;"+"&amp;AH168,""),"+SZ","")</f>
        <v>IA</v>
      </c>
      <c r="AN168" s="22" t="str">
        <f aca="false">SUBSTITUTE(IF(AF168&lt;&gt;"",AM168&amp;"+"&amp;AI168,""),"+SZ","")</f>
        <v/>
      </c>
      <c r="AO168" s="22" t="str">
        <f aca="false">SUBSTITUTE(IF(AG168&lt;&gt;"",AN168&amp;"+"&amp;AJ168,""),"+SZ","")</f>
        <v/>
      </c>
      <c r="AP168" s="22" t="str">
        <f aca="false">SUBSTITUTE("I"&amp;IF(AH168&lt;&gt;"","+"&amp;AH168,"")&amp;IF(AI168&lt;&gt;"","+"&amp;AI168,"")&amp;IF(AJ168&lt;&gt;"","+"&amp;AJ168,"")&amp;IF(AK168&lt;&gt;"","+"&amp;AK168,""),"+SZ","")</f>
        <v>IAA</v>
      </c>
      <c r="AQ168" s="22" t="str">
        <f aca="false">IF(Z168&lt;&gt;"","AOFF_"&amp;AL168&amp;REPT(" ",AQ$1-LEN(AL168)),"")</f>
        <v>AOFF_I</v>
      </c>
      <c r="AR168" s="22" t="str">
        <f aca="false">IF(AA168&lt;&gt;"","AOFF_"&amp;AM168&amp;REPT(" ",AR$1-LEN(AM168)),"")</f>
        <v>AOFF_IA</v>
      </c>
      <c r="AS168" s="22" t="str">
        <f aca="false">IF(AB168&lt;&gt;"","AOFF_"&amp;AN168&amp;REPT(" ",AS$1-LEN(AN168)),"")</f>
        <v/>
      </c>
      <c r="AT168" s="22" t="str">
        <f aca="false">IF(AC168&lt;&gt;"","AOFF_"&amp;AO168&amp;REPT(" ",AT$1-LEN(AO168)),"")</f>
        <v/>
      </c>
      <c r="AU168" s="22" t="str">
        <f aca="false">"ISIZ_"&amp;AP168&amp;REPT(" ",$AU$1-LEN(AP168))</f>
        <v>ISIZ_IAA  </v>
      </c>
      <c r="AV168" s="26" t="n">
        <f aca="false">IF(Z168&lt;&gt;"",6,"")</f>
        <v>6</v>
      </c>
      <c r="AW168" s="26" t="n">
        <f aca="false">IF(AA168&lt;&gt;"",AV168+VLOOKUP(AH168,$BU$2:$BV$17,2,0),"")</f>
        <v>10</v>
      </c>
      <c r="AX168" s="26" t="str">
        <f aca="false">IF(AB168&lt;&gt;"",AW168+VLOOKUP(AI168,$BU$2:$BV$17,2,0),"")</f>
        <v/>
      </c>
      <c r="AY168" s="26" t="str">
        <f aca="false">IF(AC168&lt;&gt;"",AX168+VLOOKUP(AJ168,$BU$2:$BV$17,2,0),"")</f>
        <v/>
      </c>
      <c r="AZ168" s="26" t="n">
        <f aca="false">6+IF(Z168&lt;&gt;"",VLOOKUP(AH168,$BU$2:$BV$17,2,0),0)+IF(AA168&lt;&gt;"",VLOOKUP(AI168,$BU$2:$BV$17,2,0),0)+IF(AB168&lt;&gt;"",VLOOKUP(AJ168,$BU$2:$BV$17,2,0),0)+IF(AC168&lt;&gt;"",VLOOKUP(AK168,$BU$2:$BV$17,2,0),0)</f>
        <v>14</v>
      </c>
      <c r="BA168" s="26" t="n">
        <f aca="false">IF(Z168&lt;&gt;"",10,"")</f>
        <v>10</v>
      </c>
      <c r="BB168" s="26" t="n">
        <f aca="false">IF(AA168&lt;&gt;"",BA168+VLOOKUP(AH168,$BU$2:$BW$17,3,0),"")</f>
        <v>18</v>
      </c>
      <c r="BC168" s="26" t="str">
        <f aca="false">IF(AB168&lt;&gt;"",BB168+VLOOKUP(AI168,$BU$2:$BW$17,3,0),"")</f>
        <v/>
      </c>
      <c r="BD168" s="26" t="str">
        <f aca="false">IF(AC168&lt;&gt;"",BC168+VLOOKUP(AJ168,$BU$2:$BW$17,3,0),"")</f>
        <v/>
      </c>
      <c r="BE168" s="26" t="n">
        <f aca="false">10+IF(Z168&lt;&gt;"",VLOOKUP(AH168,$BU$2:$BW$17,3,0),0)+IF(AA168&lt;&gt;"",VLOOKUP(AI168,$BU$2:$BW$17,3,0),0)+IF(AB168&lt;&gt;"",VLOOKUP(AJ168,$BU$2:$BW$17,3,0),0)+IF(AC168&lt;&gt;"",VLOOKUP(AK168,$BU$2:$BW$17,3,0),0)</f>
        <v>26</v>
      </c>
      <c r="BF168" s="36" t="str">
        <f aca="false">IF(AV168&lt;&gt;"","#define "&amp;AQ168&amp;" "&amp;AV168&amp;"&lt;end&gt; ","")&amp;IF(AW168&lt;&gt;"","#define "&amp;AR168&amp;" "&amp;AW168&amp;"&lt;end&gt; ","")&amp;IF(AX168&lt;&gt;"","#define "&amp;AS168&amp;" "&amp;AX168&amp;"&lt;end&gt; ","")&amp;IF(AY168&lt;&gt;"","#define "&amp;AT168&amp;" "&amp;AY168&amp;"&lt;end&gt; ","")&amp;"#define "&amp;AU168&amp;" "&amp;AZ168&amp;"&lt;end&gt;"</f>
        <v>#define AOFF_I 6&lt;end&gt; #define AOFF_IA 10&lt;end&gt; #define ISIZ_IAA   14&lt;end&gt;</v>
      </c>
      <c r="BG168" s="36" t="str">
        <f aca="false">IF(BA168&lt;&gt;"","#define "&amp;AQ168&amp;" "&amp;BA168&amp;"&lt;end&gt; ","")&amp;IF(BB168&lt;&gt;"","#define "&amp;AR168&amp;" "&amp;BB168&amp;"&lt;end&gt; ","")&amp;IF(BC168&lt;&gt;"","#define "&amp;AS168&amp;" "&amp;BC168&amp;"&lt;end&gt; ","")&amp;IF(BD168&lt;&gt;"","#define "&amp;AT168&amp;" "&amp;BD168&amp;"&lt;end&gt; ","")&amp;"#define "&amp;AU168&amp;" "&amp;BE168&amp;"&lt;end&gt;"</f>
        <v>#define AOFF_I 10&lt;end&gt; #define AOFF_IA 18&lt;end&gt; #define ISIZ_IAA   26&lt;end&gt;</v>
      </c>
      <c r="BH168" s="22" t="str">
        <f aca="false">"INSTDECODE_"&amp;D168&amp;IF(D168&lt;&gt;0,"_"&amp;CONCATENATE(Z168,AA168,AB168,AC168)&amp;"_"&amp;CONCATENATE(AD168,AE168,AF168,AG168),"")</f>
        <v>INSTDECODE_2_II_AA</v>
      </c>
      <c r="BI168" s="22" t="n">
        <f aca="false">LEN(BH168)</f>
        <v>18</v>
      </c>
      <c r="BJ168" s="22" t="str">
        <f aca="false">IF(Z168&lt;&gt;"","DECODE_"&amp;VLOOKUP(AD168,$CC:$CD,2,0)&amp;"("&amp;BJ$2&amp;","&amp;IF(K168="MR","REF",VLOOKUP(F168,$BR:$BS,2,0))&amp;",Cpu"&amp;PROPER(IF(K168="MR","REF",VLOOKUP(F168,$BR:$BS,2,0)))&amp;","&amp;AQ168&amp;"); ", "")</f>
        <v>DECODE_ADR(1,INT,CpuInt,AOFF_I); </v>
      </c>
      <c r="BK168" s="22" t="str">
        <f aca="false">IF(AA168&lt;&gt;"","DECODE_"&amp;VLOOKUP(AE168,$CC:$CD,2,0)&amp;"("&amp;BK$2&amp;","&amp;IF(L168="MR","REF",VLOOKUP(G168,$BR:$BS,2,0))&amp;",Cpu"&amp;PROPER(IF(L168="MR","REF",VLOOKUP(G168,$BR:$BS,2,0)))&amp;","&amp;AR168&amp;"); ", "")</f>
        <v>DECODE_ADR(2,INT,CpuInt,AOFF_IA); </v>
      </c>
      <c r="BL168" s="22" t="str">
        <f aca="false">IF(AB168&lt;&gt;"","DECODE_"&amp;VLOOKUP(AF168,$CC:$CD,2,0)&amp;"("&amp;BL$2&amp;","&amp;IF(M168="MR","REF",VLOOKUP(H168,$BR:$BS,2,0))&amp;",Cpu"&amp;PROPER(IF(M168="MR","REF",VLOOKUP(H168,$BR:$BS,2,0)))&amp;","&amp;AS168&amp;"); ", "")</f>
        <v/>
      </c>
      <c r="BM168" s="22" t="str">
        <f aca="false">IF(AC168&lt;&gt;"","DECODE_"&amp;VLOOKUP(AG168,$CC:$CD,2,0)&amp;"("&amp;BM$2&amp;","&amp;IF(N168="MR","REF",VLOOKUP(I168,$BR:$BS,2,0))&amp;",Cpu"&amp;PROPER(IF(N168="MR","REF",VLOOKUP(I168,$BR:$BS,2,0)))&amp;","&amp;AT168&amp;"); ", "")</f>
        <v/>
      </c>
      <c r="BN168" s="22" t="str">
        <f aca="false">IF(ISERROR(VLOOKUP(BO168,BO$2:BO167,1,0))=0,"X","")</f>
        <v>X</v>
      </c>
      <c r="BO168" s="22" t="str">
        <f aca="false">SUBSTITUTE("#define "&amp;BH168&amp;REPT(" ",28-LEN(BH168))&amp;BJ168&amp;BK168&amp;BL168&amp;BM168,"%","D")</f>
        <v>#define INSTDECODE_2_II_AA          DECODE_ADR(1,INT,CpuInt,AOFF_I); DECODE_ADR(2,INT,CpuInt,AOFF_IA); </v>
      </c>
      <c r="BP168" s="22" t="str">
        <f aca="false">"#define "&amp;SUBSTITUTE(BH168,"INSTDECODE_",IF(P168="X","JMP_","")&amp;IF(Q168="X","CONST_","")&amp;"INSTEND_")&amp;IF(Q168="X",REPT(" ",20-LEN(BH168)),IF(P168="X",REPT(" ",22-LEN(BH168)),REPT(" ",26-LEN(BH168))))&amp;" "&amp;IF(P168="X","","IP+="&amp;TRIM(AU168)&amp;"; "&amp;REPT(" ",10-LEN(TRIM(AU168))))&amp;IF(Q168="X","CONST_INST_DISPATCH;","PROG_INST_DISPATCH;")</f>
        <v>#define INSTEND_2_II_AA         IP+=ISIZ_IAA;   PROG_INST_DISPATCH;</v>
      </c>
      <c r="BQ168" s="22" t="str">
        <f aca="false">""</f>
        <v/>
      </c>
    </row>
    <row r="169" customFormat="false" ht="15.95" hidden="false" customHeight="true" outlineLevel="0" collapsed="false">
      <c r="A169" s="22" t="s">
        <v>626</v>
      </c>
      <c r="B169" s="22" t="s">
        <v>381</v>
      </c>
      <c r="C169" s="26" t="s">
        <v>29</v>
      </c>
      <c r="D169" s="27" t="n">
        <f aca="false">4-COUNTIF(F169:I169,".")</f>
        <v>2</v>
      </c>
      <c r="E169" s="27" t="str">
        <f aca="false">IF(ISERROR(SEARCH("Z",F169&amp;G169&amp;H169&amp;I169))=0,"X","-")</f>
        <v>-</v>
      </c>
      <c r="F169" s="26" t="s">
        <v>474</v>
      </c>
      <c r="G169" s="26" t="s">
        <v>474</v>
      </c>
      <c r="H169" s="26" t="s">
        <v>28</v>
      </c>
      <c r="I169" s="26" t="s">
        <v>28</v>
      </c>
      <c r="J169" s="27" t="str">
        <f aca="false">IF(OR(ISERROR(SEARCH(MID($J$2,1,1),F169&amp;G169&amp;H169&amp;I169))=0,ISERROR(SEARCH(MID($J$2,2,1),F169&amp;G169&amp;H169&amp;I169))=0),"X","-")</f>
        <v>-</v>
      </c>
      <c r="K169" s="26" t="s">
        <v>453</v>
      </c>
      <c r="L169" s="26" t="s">
        <v>453</v>
      </c>
      <c r="M169" s="26" t="s">
        <v>28</v>
      </c>
      <c r="N169" s="26" t="s">
        <v>28</v>
      </c>
      <c r="O169" s="28" t="str">
        <f aca="false">IF(OR(K169=$O$2,L169=$O$2,M169=$O$2,N169=$O$2),"X","-")</f>
        <v>-</v>
      </c>
      <c r="R169" s="22" t="s">
        <v>678</v>
      </c>
      <c r="S169" s="22" t="s">
        <v>628</v>
      </c>
      <c r="T169" s="22" t="s">
        <v>629</v>
      </c>
      <c r="W169" s="30" t="str">
        <f aca="false">SUBSTITUTE(SUBSTITUTE(IF(AND(F169="%",K169&lt;&gt;"AD",K169&lt;&gt;"MR"),"Error1","Ok")&amp;" "&amp;IF(AND(G169="%",L169&lt;&gt;"AD",L169&lt;&gt;"MR"),"Error2","Ok")&amp;" "&amp;IF(AND(H169="%",M169&lt;&gt;"AD",M169&lt;&gt;"MR"),"Error3","Ok")&amp;" "&amp;IF(AND(I169="%",N169&lt;&gt;"AD",N169&lt;&gt;"MR"),"Error4","Ok"),"Ok Ok Ok Ok","Passed"),"Ok","")</f>
        <v>Passed</v>
      </c>
      <c r="X169" s="28" t="str">
        <f aca="false">IF(W169&lt;&gt;"Passed","--- Error ---",SUBSTITUTE(SUBSTITUTE(SUBSTITUTE(SUBSTITUTE(SUBSTITUTE(SUBSTITUTE(SUBSTITUTE(SUBSTITUTE(SUBSTITUTE(SUBSTITUTE(SUBSTITUTE(SUBSTITUTE(SUBSTITUTE(SUBSTITUTE(SUBSTITUTE(SUBSTITUTE(SUBSTITUTE(SUBSTITUTE($X$1, "&lt;mnemonic&gt;",""""&amp;B169&amp;""""&amp;REPT(" ",5-LEN(B169))), "&lt;argnr&gt;",D169), "&lt;type1&gt;",VLOOKUP(F169,BR:BZ,9,0)), "&lt;type2&gt;",VLOOKUP(G169,BR:BZ,9,0)), "&lt;type3&gt;",VLOOKUP(H169,BR:BZ,9,0)), "&lt;type4&gt;",VLOOKUP(I169,BR:BZ,9,0)), "&lt;mode1&gt;",VLOOKUP(K169, CB:CG,6,0)),"&lt;mode2&gt;",VLOOKUP(L169,CB:CG,6,0)),"&lt;mode3&gt;",VLOOKUP(M169,CB:CG,6,0)),"&lt;mode4&gt;",VLOOKUP(N169,CB:CG,6,0)), "."," "), "&lt;desc&gt;",R169), "&lt;size&gt;",AU169), "&lt;comma&gt;",IF(B170=""," ",",")),"&lt;off1&gt;",IF(AQ169&lt;&gt;"",AQ169,"0"&amp;REPT(" ",5+AQ$1-1))),"&lt;off2&gt;",IF(AR169&lt;&gt;"",AR169,"0"&amp;REPT(" ",5+AR$1-1))),"&lt;off3&gt;",IF(AS169&lt;&gt;"",AS169,"0"&amp;REPT(" ",5+AS$1-1))),"&lt;off4&gt;",IF(AT169&lt;&gt;"",AT169,"0"&amp;REPT(" ",5+AT$1-1))))</f>
        <v>{ "MVANl",2, ISIZ_IAA  , {CpuDataType::Long     ,CpuDataType::Long     ,(CpuDataType)0        ,(CpuDataType)0        }, {_AmdAddr,_AmdAddr,_AmdNull,_AmdNull}, {AOFF_I,AOFF_IA,0       ,0        } }, //Move and bitwise and (Long)</v>
      </c>
      <c r="Y169" s="31" t="s">
        <v>28</v>
      </c>
      <c r="Z169" s="22" t="str">
        <f aca="false">IF(F169&lt;&gt;".",IF(K169="MR","R",VLOOKUP(F169,$BR:$BT,3,0)),"")</f>
        <v>L</v>
      </c>
      <c r="AA169" s="22" t="str">
        <f aca="false">IF(G169&lt;&gt;".",IF(L169="MR","R",VLOOKUP(G169,$BR:$BT,3,0)),"")</f>
        <v>L</v>
      </c>
      <c r="AB169" s="22" t="str">
        <f aca="false">IF(H169&lt;&gt;".",IF(M169="MR","R",VLOOKUP(H169,$BR:$BT,3,0)),"")</f>
        <v/>
      </c>
      <c r="AC169" s="22" t="str">
        <f aca="false">IF(I169&lt;&gt;".",IF(N169="MR","R",VLOOKUP(I169,$BR:$BT,3,0)),"")</f>
        <v/>
      </c>
      <c r="AD169" s="22" t="str">
        <f aca="false">IF(F169&lt;&gt;".",VLOOKUP(K169,$CB:$CC,2,0),"")</f>
        <v>A</v>
      </c>
      <c r="AE169" s="22" t="str">
        <f aca="false">IF(G169&lt;&gt;".",VLOOKUP(L169,$CB:$CC,2,0),"")</f>
        <v>A</v>
      </c>
      <c r="AF169" s="22" t="str">
        <f aca="false">IF(H169&lt;&gt;".",VLOOKUP(M169,$CB:$CC,2,0),"")</f>
        <v/>
      </c>
      <c r="AG169" s="22" t="str">
        <f aca="false">IF(I169&lt;&gt;".",VLOOKUP(N169,$CB:$CC,2,0),"")</f>
        <v/>
      </c>
      <c r="AH169" s="22" t="str">
        <f aca="false">IF(AD169&lt;&gt;"",IF(OR(AD169="A",AD169="I"),"SZA",VLOOKUP(Z169,$BT$3:$BU$16,2,0)),"")</f>
        <v>SZA</v>
      </c>
      <c r="AI169" s="22" t="str">
        <f aca="false">IF(AE169&lt;&gt;"",IF(OR(AE169="A",AE169="I"),"SZA",VLOOKUP(AA169,$BT$3:$BU$16,2,0)),"")</f>
        <v>SZA</v>
      </c>
      <c r="AJ169" s="22" t="str">
        <f aca="false">IF(AF169&lt;&gt;"",IF(OR(AF169="A",AF169="I"),"SZA",VLOOKUP(AB169,$BT$3:$BU$16,2,0)),"")</f>
        <v/>
      </c>
      <c r="AK169" s="22" t="str">
        <f aca="false">IF(AG169&lt;&gt;"",IF(OR(AG169="A",AG169="I"),"SZA",VLOOKUP(AC169,$BT$3:$BU$16,2,0)),"")</f>
        <v/>
      </c>
      <c r="AL169" s="22" t="str">
        <f aca="false">IF(AD169&lt;&gt;"","I","")</f>
        <v>I</v>
      </c>
      <c r="AM169" s="22" t="str">
        <f aca="false">SUBSTITUTE(IF(AE169&lt;&gt;"",AL169&amp;"+"&amp;AH169,""),"+SZ","")</f>
        <v>IA</v>
      </c>
      <c r="AN169" s="22" t="str">
        <f aca="false">SUBSTITUTE(IF(AF169&lt;&gt;"",AM169&amp;"+"&amp;AI169,""),"+SZ","")</f>
        <v/>
      </c>
      <c r="AO169" s="22" t="str">
        <f aca="false">SUBSTITUTE(IF(AG169&lt;&gt;"",AN169&amp;"+"&amp;AJ169,""),"+SZ","")</f>
        <v/>
      </c>
      <c r="AP169" s="22" t="str">
        <f aca="false">SUBSTITUTE("I"&amp;IF(AH169&lt;&gt;"","+"&amp;AH169,"")&amp;IF(AI169&lt;&gt;"","+"&amp;AI169,"")&amp;IF(AJ169&lt;&gt;"","+"&amp;AJ169,"")&amp;IF(AK169&lt;&gt;"","+"&amp;AK169,""),"+SZ","")</f>
        <v>IAA</v>
      </c>
      <c r="AQ169" s="22" t="str">
        <f aca="false">IF(Z169&lt;&gt;"","AOFF_"&amp;AL169&amp;REPT(" ",AQ$1-LEN(AL169)),"")</f>
        <v>AOFF_I</v>
      </c>
      <c r="AR169" s="22" t="str">
        <f aca="false">IF(AA169&lt;&gt;"","AOFF_"&amp;AM169&amp;REPT(" ",AR$1-LEN(AM169)),"")</f>
        <v>AOFF_IA</v>
      </c>
      <c r="AS169" s="22" t="str">
        <f aca="false">IF(AB169&lt;&gt;"","AOFF_"&amp;AN169&amp;REPT(" ",AS$1-LEN(AN169)),"")</f>
        <v/>
      </c>
      <c r="AT169" s="22" t="str">
        <f aca="false">IF(AC169&lt;&gt;"","AOFF_"&amp;AO169&amp;REPT(" ",AT$1-LEN(AO169)),"")</f>
        <v/>
      </c>
      <c r="AU169" s="22" t="str">
        <f aca="false">"ISIZ_"&amp;AP169&amp;REPT(" ",$AU$1-LEN(AP169))</f>
        <v>ISIZ_IAA  </v>
      </c>
      <c r="AV169" s="26" t="n">
        <f aca="false">IF(Z169&lt;&gt;"",6,"")</f>
        <v>6</v>
      </c>
      <c r="AW169" s="26" t="n">
        <f aca="false">IF(AA169&lt;&gt;"",AV169+VLOOKUP(AH169,$BU$2:$BV$17,2,0),"")</f>
        <v>10</v>
      </c>
      <c r="AX169" s="26" t="str">
        <f aca="false">IF(AB169&lt;&gt;"",AW169+VLOOKUP(AI169,$BU$2:$BV$17,2,0),"")</f>
        <v/>
      </c>
      <c r="AY169" s="26" t="str">
        <f aca="false">IF(AC169&lt;&gt;"",AX169+VLOOKUP(AJ169,$BU$2:$BV$17,2,0),"")</f>
        <v/>
      </c>
      <c r="AZ169" s="26" t="n">
        <f aca="false">6+IF(Z169&lt;&gt;"",VLOOKUP(AH169,$BU$2:$BV$17,2,0),0)+IF(AA169&lt;&gt;"",VLOOKUP(AI169,$BU$2:$BV$17,2,0),0)+IF(AB169&lt;&gt;"",VLOOKUP(AJ169,$BU$2:$BV$17,2,0),0)+IF(AC169&lt;&gt;"",VLOOKUP(AK169,$BU$2:$BV$17,2,0),0)</f>
        <v>14</v>
      </c>
      <c r="BA169" s="26" t="n">
        <f aca="false">IF(Z169&lt;&gt;"",10,"")</f>
        <v>10</v>
      </c>
      <c r="BB169" s="26" t="n">
        <f aca="false">IF(AA169&lt;&gt;"",BA169+VLOOKUP(AH169,$BU$2:$BW$17,3,0),"")</f>
        <v>18</v>
      </c>
      <c r="BC169" s="26" t="str">
        <f aca="false">IF(AB169&lt;&gt;"",BB169+VLOOKUP(AI169,$BU$2:$BW$17,3,0),"")</f>
        <v/>
      </c>
      <c r="BD169" s="26" t="str">
        <f aca="false">IF(AC169&lt;&gt;"",BC169+VLOOKUP(AJ169,$BU$2:$BW$17,3,0),"")</f>
        <v/>
      </c>
      <c r="BE169" s="26" t="n">
        <f aca="false">10+IF(Z169&lt;&gt;"",VLOOKUP(AH169,$BU$2:$BW$17,3,0),0)+IF(AA169&lt;&gt;"",VLOOKUP(AI169,$BU$2:$BW$17,3,0),0)+IF(AB169&lt;&gt;"",VLOOKUP(AJ169,$BU$2:$BW$17,3,0),0)+IF(AC169&lt;&gt;"",VLOOKUP(AK169,$BU$2:$BW$17,3,0),0)</f>
        <v>26</v>
      </c>
      <c r="BF169" s="36" t="str">
        <f aca="false">IF(AV169&lt;&gt;"","#define "&amp;AQ169&amp;" "&amp;AV169&amp;"&lt;end&gt; ","")&amp;IF(AW169&lt;&gt;"","#define "&amp;AR169&amp;" "&amp;AW169&amp;"&lt;end&gt; ","")&amp;IF(AX169&lt;&gt;"","#define "&amp;AS169&amp;" "&amp;AX169&amp;"&lt;end&gt; ","")&amp;IF(AY169&lt;&gt;"","#define "&amp;AT169&amp;" "&amp;AY169&amp;"&lt;end&gt; ","")&amp;"#define "&amp;AU169&amp;" "&amp;AZ169&amp;"&lt;end&gt;"</f>
        <v>#define AOFF_I 6&lt;end&gt; #define AOFF_IA 10&lt;end&gt; #define ISIZ_IAA   14&lt;end&gt;</v>
      </c>
      <c r="BG169" s="36" t="str">
        <f aca="false">IF(BA169&lt;&gt;"","#define "&amp;AQ169&amp;" "&amp;BA169&amp;"&lt;end&gt; ","")&amp;IF(BB169&lt;&gt;"","#define "&amp;AR169&amp;" "&amp;BB169&amp;"&lt;end&gt; ","")&amp;IF(BC169&lt;&gt;"","#define "&amp;AS169&amp;" "&amp;BC169&amp;"&lt;end&gt; ","")&amp;IF(BD169&lt;&gt;"","#define "&amp;AT169&amp;" "&amp;BD169&amp;"&lt;end&gt; ","")&amp;"#define "&amp;AU169&amp;" "&amp;BE169&amp;"&lt;end&gt;"</f>
        <v>#define AOFF_I 10&lt;end&gt; #define AOFF_IA 18&lt;end&gt; #define ISIZ_IAA   26&lt;end&gt;</v>
      </c>
      <c r="BH169" s="22" t="str">
        <f aca="false">"INSTDECODE_"&amp;D169&amp;IF(D169&lt;&gt;0,"_"&amp;CONCATENATE(Z169,AA169,AB169,AC169)&amp;"_"&amp;CONCATENATE(AD169,AE169,AF169,AG169),"")</f>
        <v>INSTDECODE_2_LL_AA</v>
      </c>
      <c r="BI169" s="22" t="n">
        <f aca="false">LEN(BH169)</f>
        <v>18</v>
      </c>
      <c r="BJ169" s="22" t="str">
        <f aca="false">IF(Z169&lt;&gt;"","DECODE_"&amp;VLOOKUP(AD169,$CC:$CD,2,0)&amp;"("&amp;BJ$2&amp;","&amp;IF(K169="MR","REF",VLOOKUP(F169,$BR:$BS,2,0))&amp;",Cpu"&amp;PROPER(IF(K169="MR","REF",VLOOKUP(F169,$BR:$BS,2,0)))&amp;","&amp;AQ169&amp;"); ", "")</f>
        <v>DECODE_ADR(1,LON,CpuLon,AOFF_I); </v>
      </c>
      <c r="BK169" s="22" t="str">
        <f aca="false">IF(AA169&lt;&gt;"","DECODE_"&amp;VLOOKUP(AE169,$CC:$CD,2,0)&amp;"("&amp;BK$2&amp;","&amp;IF(L169="MR","REF",VLOOKUP(G169,$BR:$BS,2,0))&amp;",Cpu"&amp;PROPER(IF(L169="MR","REF",VLOOKUP(G169,$BR:$BS,2,0)))&amp;","&amp;AR169&amp;"); ", "")</f>
        <v>DECODE_ADR(2,LON,CpuLon,AOFF_IA); </v>
      </c>
      <c r="BL169" s="22" t="str">
        <f aca="false">IF(AB169&lt;&gt;"","DECODE_"&amp;VLOOKUP(AF169,$CC:$CD,2,0)&amp;"("&amp;BL$2&amp;","&amp;IF(M169="MR","REF",VLOOKUP(H169,$BR:$BS,2,0))&amp;",Cpu"&amp;PROPER(IF(M169="MR","REF",VLOOKUP(H169,$BR:$BS,2,0)))&amp;","&amp;AS169&amp;"); ", "")</f>
        <v/>
      </c>
      <c r="BM169" s="22" t="str">
        <f aca="false">IF(AC169&lt;&gt;"","DECODE_"&amp;VLOOKUP(AG169,$CC:$CD,2,0)&amp;"("&amp;BM$2&amp;","&amp;IF(N169="MR","REF",VLOOKUP(I169,$BR:$BS,2,0))&amp;",Cpu"&amp;PROPER(IF(N169="MR","REF",VLOOKUP(I169,$BR:$BS,2,0)))&amp;","&amp;AT169&amp;"); ", "")</f>
        <v/>
      </c>
      <c r="BN169" s="22" t="str">
        <f aca="false">IF(ISERROR(VLOOKUP(BO169,BO$2:BO168,1,0))=0,"X","")</f>
        <v>X</v>
      </c>
      <c r="BO169" s="22" t="str">
        <f aca="false">SUBSTITUTE("#define "&amp;BH169&amp;REPT(" ",28-LEN(BH169))&amp;BJ169&amp;BK169&amp;BL169&amp;BM169,"%","D")</f>
        <v>#define INSTDECODE_2_LL_AA          DECODE_ADR(1,LON,CpuLon,AOFF_I); DECODE_ADR(2,LON,CpuLon,AOFF_IA); </v>
      </c>
      <c r="BP169" s="22" t="str">
        <f aca="false">"#define "&amp;SUBSTITUTE(BH169,"INSTDECODE_",IF(P169="X","JMP_","")&amp;IF(Q169="X","CONST_","")&amp;"INSTEND_")&amp;IF(Q169="X",REPT(" ",20-LEN(BH169)),IF(P169="X",REPT(" ",22-LEN(BH169)),REPT(" ",26-LEN(BH169))))&amp;" "&amp;IF(P169="X","","IP+="&amp;TRIM(AU169)&amp;"; "&amp;REPT(" ",10-LEN(TRIM(AU169))))&amp;IF(Q169="X","CONST_INST_DISPATCH;","PROG_INST_DISPATCH;")</f>
        <v>#define INSTEND_2_LL_AA         IP+=ISIZ_IAA;   PROG_INST_DISPATCH;</v>
      </c>
      <c r="BQ169" s="22" t="str">
        <f aca="false">""</f>
        <v/>
      </c>
    </row>
    <row r="170" customFormat="false" ht="15.95" hidden="false" customHeight="true" outlineLevel="0" collapsed="false">
      <c r="A170" s="22" t="s">
        <v>626</v>
      </c>
      <c r="B170" s="22" t="s">
        <v>384</v>
      </c>
      <c r="C170" s="26" t="s">
        <v>29</v>
      </c>
      <c r="D170" s="27" t="n">
        <f aca="false">4-COUNTIF(F170:I170,".")</f>
        <v>2</v>
      </c>
      <c r="E170" s="27" t="str">
        <f aca="false">IF(ISERROR(SEARCH("Z",F170&amp;G170&amp;H170&amp;I170))=0,"X","-")</f>
        <v>-</v>
      </c>
      <c r="F170" s="26" t="s">
        <v>452</v>
      </c>
      <c r="G170" s="26" t="s">
        <v>452</v>
      </c>
      <c r="H170" s="26" t="s">
        <v>28</v>
      </c>
      <c r="I170" s="26" t="s">
        <v>28</v>
      </c>
      <c r="J170" s="27" t="str">
        <f aca="false">IF(OR(ISERROR(SEARCH(MID($J$2,1,1),F170&amp;G170&amp;H170&amp;I170))=0,ISERROR(SEARCH(MID($J$2,2,1),F170&amp;G170&amp;H170&amp;I170))=0),"X","-")</f>
        <v>-</v>
      </c>
      <c r="K170" s="26" t="s">
        <v>453</v>
      </c>
      <c r="L170" s="26" t="s">
        <v>453</v>
      </c>
      <c r="M170" s="26" t="s">
        <v>28</v>
      </c>
      <c r="N170" s="26" t="s">
        <v>28</v>
      </c>
      <c r="O170" s="28" t="str">
        <f aca="false">IF(OR(K170=$O$2,L170=$O$2,M170=$O$2,N170=$O$2),"X","-")</f>
        <v>-</v>
      </c>
      <c r="R170" s="22" t="s">
        <v>679</v>
      </c>
      <c r="S170" s="22" t="s">
        <v>628</v>
      </c>
      <c r="T170" s="22" t="s">
        <v>629</v>
      </c>
      <c r="W170" s="30" t="str">
        <f aca="false">SUBSTITUTE(SUBSTITUTE(IF(AND(F170="%",K170&lt;&gt;"AD",K170&lt;&gt;"MR"),"Error1","Ok")&amp;" "&amp;IF(AND(G170="%",L170&lt;&gt;"AD",L170&lt;&gt;"MR"),"Error2","Ok")&amp;" "&amp;IF(AND(H170="%",M170&lt;&gt;"AD",M170&lt;&gt;"MR"),"Error3","Ok")&amp;" "&amp;IF(AND(I170="%",N170&lt;&gt;"AD",N170&lt;&gt;"MR"),"Error4","Ok"),"Ok Ok Ok Ok","Passed"),"Ok","")</f>
        <v>Passed</v>
      </c>
      <c r="X170" s="28" t="str">
        <f aca="false">IF(W170&lt;&gt;"Passed","--- Error ---",SUBSTITUTE(SUBSTITUTE(SUBSTITUTE(SUBSTITUTE(SUBSTITUTE(SUBSTITUTE(SUBSTITUTE(SUBSTITUTE(SUBSTITUTE(SUBSTITUTE(SUBSTITUTE(SUBSTITUTE(SUBSTITUTE(SUBSTITUTE(SUBSTITUTE(SUBSTITUTE(SUBSTITUTE(SUBSTITUTE($X$1, "&lt;mnemonic&gt;",""""&amp;B170&amp;""""&amp;REPT(" ",5-LEN(B170))), "&lt;argnr&gt;",D170), "&lt;type1&gt;",VLOOKUP(F170,BR:BZ,9,0)), "&lt;type2&gt;",VLOOKUP(G170,BR:BZ,9,0)), "&lt;type3&gt;",VLOOKUP(H170,BR:BZ,9,0)), "&lt;type4&gt;",VLOOKUP(I170,BR:BZ,9,0)), "&lt;mode1&gt;",VLOOKUP(K170, CB:CG,6,0)),"&lt;mode2&gt;",VLOOKUP(L170,CB:CG,6,0)),"&lt;mode3&gt;",VLOOKUP(M170,CB:CG,6,0)),"&lt;mode4&gt;",VLOOKUP(N170,CB:CG,6,0)), "."," "), "&lt;desc&gt;",R170), "&lt;size&gt;",AU170), "&lt;comma&gt;",IF(B171=""," ",",")),"&lt;off1&gt;",IF(AQ170&lt;&gt;"",AQ170,"0"&amp;REPT(" ",5+AQ$1-1))),"&lt;off2&gt;",IF(AR170&lt;&gt;"",AR170,"0"&amp;REPT(" ",5+AR$1-1))),"&lt;off3&gt;",IF(AS170&lt;&gt;"",AS170,"0"&amp;REPT(" ",5+AS$1-1))),"&lt;off4&gt;",IF(AT170&lt;&gt;"",AT170,"0"&amp;REPT(" ",5+AT$1-1))))</f>
        <v>{ "MVXOc",2, ISIZ_IAA  , {CpuDataType::Char     ,CpuDataType::Char     ,(CpuDataType)0        ,(CpuDataType)0        }, {_AmdAddr,_AmdAddr,_AmdNull,_AmdNull}, {AOFF_I,AOFF_IA,0       ,0        } }, //Move and bitwise xor (Char)</v>
      </c>
      <c r="Y170" s="31" t="s">
        <v>28</v>
      </c>
      <c r="Z170" s="22" t="str">
        <f aca="false">IF(F170&lt;&gt;".",IF(K170="MR","R",VLOOKUP(F170,$BR:$BT,3,0)),"")</f>
        <v>C</v>
      </c>
      <c r="AA170" s="22" t="str">
        <f aca="false">IF(G170&lt;&gt;".",IF(L170="MR","R",VLOOKUP(G170,$BR:$BT,3,0)),"")</f>
        <v>C</v>
      </c>
      <c r="AB170" s="22" t="str">
        <f aca="false">IF(H170&lt;&gt;".",IF(M170="MR","R",VLOOKUP(H170,$BR:$BT,3,0)),"")</f>
        <v/>
      </c>
      <c r="AC170" s="22" t="str">
        <f aca="false">IF(I170&lt;&gt;".",IF(N170="MR","R",VLOOKUP(I170,$BR:$BT,3,0)),"")</f>
        <v/>
      </c>
      <c r="AD170" s="22" t="str">
        <f aca="false">IF(F170&lt;&gt;".",VLOOKUP(K170,$CB:$CC,2,0),"")</f>
        <v>A</v>
      </c>
      <c r="AE170" s="22" t="str">
        <f aca="false">IF(G170&lt;&gt;".",VLOOKUP(L170,$CB:$CC,2,0),"")</f>
        <v>A</v>
      </c>
      <c r="AF170" s="22" t="str">
        <f aca="false">IF(H170&lt;&gt;".",VLOOKUP(M170,$CB:$CC,2,0),"")</f>
        <v/>
      </c>
      <c r="AG170" s="22" t="str">
        <f aca="false">IF(I170&lt;&gt;".",VLOOKUP(N170,$CB:$CC,2,0),"")</f>
        <v/>
      </c>
      <c r="AH170" s="22" t="str">
        <f aca="false">IF(AD170&lt;&gt;"",IF(OR(AD170="A",AD170="I"),"SZA",VLOOKUP(Z170,$BT$3:$BU$16,2,0)),"")</f>
        <v>SZA</v>
      </c>
      <c r="AI170" s="22" t="str">
        <f aca="false">IF(AE170&lt;&gt;"",IF(OR(AE170="A",AE170="I"),"SZA",VLOOKUP(AA170,$BT$3:$BU$16,2,0)),"")</f>
        <v>SZA</v>
      </c>
      <c r="AJ170" s="22" t="str">
        <f aca="false">IF(AF170&lt;&gt;"",IF(OR(AF170="A",AF170="I"),"SZA",VLOOKUP(AB170,$BT$3:$BU$16,2,0)),"")</f>
        <v/>
      </c>
      <c r="AK170" s="22" t="str">
        <f aca="false">IF(AG170&lt;&gt;"",IF(OR(AG170="A",AG170="I"),"SZA",VLOOKUP(AC170,$BT$3:$BU$16,2,0)),"")</f>
        <v/>
      </c>
      <c r="AL170" s="22" t="str">
        <f aca="false">IF(AD170&lt;&gt;"","I","")</f>
        <v>I</v>
      </c>
      <c r="AM170" s="22" t="str">
        <f aca="false">SUBSTITUTE(IF(AE170&lt;&gt;"",AL170&amp;"+"&amp;AH170,""),"+SZ","")</f>
        <v>IA</v>
      </c>
      <c r="AN170" s="22" t="str">
        <f aca="false">SUBSTITUTE(IF(AF170&lt;&gt;"",AM170&amp;"+"&amp;AI170,""),"+SZ","")</f>
        <v/>
      </c>
      <c r="AO170" s="22" t="str">
        <f aca="false">SUBSTITUTE(IF(AG170&lt;&gt;"",AN170&amp;"+"&amp;AJ170,""),"+SZ","")</f>
        <v/>
      </c>
      <c r="AP170" s="22" t="str">
        <f aca="false">SUBSTITUTE("I"&amp;IF(AH170&lt;&gt;"","+"&amp;AH170,"")&amp;IF(AI170&lt;&gt;"","+"&amp;AI170,"")&amp;IF(AJ170&lt;&gt;"","+"&amp;AJ170,"")&amp;IF(AK170&lt;&gt;"","+"&amp;AK170,""),"+SZ","")</f>
        <v>IAA</v>
      </c>
      <c r="AQ170" s="22" t="str">
        <f aca="false">IF(Z170&lt;&gt;"","AOFF_"&amp;AL170&amp;REPT(" ",AQ$1-LEN(AL170)),"")</f>
        <v>AOFF_I</v>
      </c>
      <c r="AR170" s="22" t="str">
        <f aca="false">IF(AA170&lt;&gt;"","AOFF_"&amp;AM170&amp;REPT(" ",AR$1-LEN(AM170)),"")</f>
        <v>AOFF_IA</v>
      </c>
      <c r="AS170" s="22" t="str">
        <f aca="false">IF(AB170&lt;&gt;"","AOFF_"&amp;AN170&amp;REPT(" ",AS$1-LEN(AN170)),"")</f>
        <v/>
      </c>
      <c r="AT170" s="22" t="str">
        <f aca="false">IF(AC170&lt;&gt;"","AOFF_"&amp;AO170&amp;REPT(" ",AT$1-LEN(AO170)),"")</f>
        <v/>
      </c>
      <c r="AU170" s="22" t="str">
        <f aca="false">"ISIZ_"&amp;AP170&amp;REPT(" ",$AU$1-LEN(AP170))</f>
        <v>ISIZ_IAA  </v>
      </c>
      <c r="AV170" s="26" t="n">
        <f aca="false">IF(Z170&lt;&gt;"",6,"")</f>
        <v>6</v>
      </c>
      <c r="AW170" s="26" t="n">
        <f aca="false">IF(AA170&lt;&gt;"",AV170+VLOOKUP(AH170,$BU$2:$BV$17,2,0),"")</f>
        <v>10</v>
      </c>
      <c r="AX170" s="26" t="str">
        <f aca="false">IF(AB170&lt;&gt;"",AW170+VLOOKUP(AI170,$BU$2:$BV$17,2,0),"")</f>
        <v/>
      </c>
      <c r="AY170" s="26" t="str">
        <f aca="false">IF(AC170&lt;&gt;"",AX170+VLOOKUP(AJ170,$BU$2:$BV$17,2,0),"")</f>
        <v/>
      </c>
      <c r="AZ170" s="26" t="n">
        <f aca="false">6+IF(Z170&lt;&gt;"",VLOOKUP(AH170,$BU$2:$BV$17,2,0),0)+IF(AA170&lt;&gt;"",VLOOKUP(AI170,$BU$2:$BV$17,2,0),0)+IF(AB170&lt;&gt;"",VLOOKUP(AJ170,$BU$2:$BV$17,2,0),0)+IF(AC170&lt;&gt;"",VLOOKUP(AK170,$BU$2:$BV$17,2,0),0)</f>
        <v>14</v>
      </c>
      <c r="BA170" s="26" t="n">
        <f aca="false">IF(Z170&lt;&gt;"",10,"")</f>
        <v>10</v>
      </c>
      <c r="BB170" s="26" t="n">
        <f aca="false">IF(AA170&lt;&gt;"",BA170+VLOOKUP(AH170,$BU$2:$BW$17,3,0),"")</f>
        <v>18</v>
      </c>
      <c r="BC170" s="26" t="str">
        <f aca="false">IF(AB170&lt;&gt;"",BB170+VLOOKUP(AI170,$BU$2:$BW$17,3,0),"")</f>
        <v/>
      </c>
      <c r="BD170" s="26" t="str">
        <f aca="false">IF(AC170&lt;&gt;"",BC170+VLOOKUP(AJ170,$BU$2:$BW$17,3,0),"")</f>
        <v/>
      </c>
      <c r="BE170" s="26" t="n">
        <f aca="false">10+IF(Z170&lt;&gt;"",VLOOKUP(AH170,$BU$2:$BW$17,3,0),0)+IF(AA170&lt;&gt;"",VLOOKUP(AI170,$BU$2:$BW$17,3,0),0)+IF(AB170&lt;&gt;"",VLOOKUP(AJ170,$BU$2:$BW$17,3,0),0)+IF(AC170&lt;&gt;"",VLOOKUP(AK170,$BU$2:$BW$17,3,0),0)</f>
        <v>26</v>
      </c>
      <c r="BF170" s="36" t="str">
        <f aca="false">IF(AV170&lt;&gt;"","#define "&amp;AQ170&amp;" "&amp;AV170&amp;"&lt;end&gt; ","")&amp;IF(AW170&lt;&gt;"","#define "&amp;AR170&amp;" "&amp;AW170&amp;"&lt;end&gt; ","")&amp;IF(AX170&lt;&gt;"","#define "&amp;AS170&amp;" "&amp;AX170&amp;"&lt;end&gt; ","")&amp;IF(AY170&lt;&gt;"","#define "&amp;AT170&amp;" "&amp;AY170&amp;"&lt;end&gt; ","")&amp;"#define "&amp;AU170&amp;" "&amp;AZ170&amp;"&lt;end&gt;"</f>
        <v>#define AOFF_I 6&lt;end&gt; #define AOFF_IA 10&lt;end&gt; #define ISIZ_IAA   14&lt;end&gt;</v>
      </c>
      <c r="BG170" s="36" t="str">
        <f aca="false">IF(BA170&lt;&gt;"","#define "&amp;AQ170&amp;" "&amp;BA170&amp;"&lt;end&gt; ","")&amp;IF(BB170&lt;&gt;"","#define "&amp;AR170&amp;" "&amp;BB170&amp;"&lt;end&gt; ","")&amp;IF(BC170&lt;&gt;"","#define "&amp;AS170&amp;" "&amp;BC170&amp;"&lt;end&gt; ","")&amp;IF(BD170&lt;&gt;"","#define "&amp;AT170&amp;" "&amp;BD170&amp;"&lt;end&gt; ","")&amp;"#define "&amp;AU170&amp;" "&amp;BE170&amp;"&lt;end&gt;"</f>
        <v>#define AOFF_I 10&lt;end&gt; #define AOFF_IA 18&lt;end&gt; #define ISIZ_IAA   26&lt;end&gt;</v>
      </c>
      <c r="BH170" s="22" t="str">
        <f aca="false">"INSTDECODE_"&amp;D170&amp;IF(D170&lt;&gt;0,"_"&amp;CONCATENATE(Z170,AA170,AB170,AC170)&amp;"_"&amp;CONCATENATE(AD170,AE170,AF170,AG170),"")</f>
        <v>INSTDECODE_2_CC_AA</v>
      </c>
      <c r="BI170" s="22" t="n">
        <f aca="false">LEN(BH170)</f>
        <v>18</v>
      </c>
      <c r="BJ170" s="22" t="str">
        <f aca="false">IF(Z170&lt;&gt;"","DECODE_"&amp;VLOOKUP(AD170,$CC:$CD,2,0)&amp;"("&amp;BJ$2&amp;","&amp;IF(K170="MR","REF",VLOOKUP(F170,$BR:$BS,2,0))&amp;",Cpu"&amp;PROPER(IF(K170="MR","REF",VLOOKUP(F170,$BR:$BS,2,0)))&amp;","&amp;AQ170&amp;"); ", "")</f>
        <v>DECODE_ADR(1,CHR,CpuChr,AOFF_I); </v>
      </c>
      <c r="BK170" s="22" t="str">
        <f aca="false">IF(AA170&lt;&gt;"","DECODE_"&amp;VLOOKUP(AE170,$CC:$CD,2,0)&amp;"("&amp;BK$2&amp;","&amp;IF(L170="MR","REF",VLOOKUP(G170,$BR:$BS,2,0))&amp;",Cpu"&amp;PROPER(IF(L170="MR","REF",VLOOKUP(G170,$BR:$BS,2,0)))&amp;","&amp;AR170&amp;"); ", "")</f>
        <v>DECODE_ADR(2,CHR,CpuChr,AOFF_IA); </v>
      </c>
      <c r="BL170" s="22" t="str">
        <f aca="false">IF(AB170&lt;&gt;"","DECODE_"&amp;VLOOKUP(AF170,$CC:$CD,2,0)&amp;"("&amp;BL$2&amp;","&amp;IF(M170="MR","REF",VLOOKUP(H170,$BR:$BS,2,0))&amp;",Cpu"&amp;PROPER(IF(M170="MR","REF",VLOOKUP(H170,$BR:$BS,2,0)))&amp;","&amp;AS170&amp;"); ", "")</f>
        <v/>
      </c>
      <c r="BM170" s="22" t="str">
        <f aca="false">IF(AC170&lt;&gt;"","DECODE_"&amp;VLOOKUP(AG170,$CC:$CD,2,0)&amp;"("&amp;BM$2&amp;","&amp;IF(N170="MR","REF",VLOOKUP(I170,$BR:$BS,2,0))&amp;",Cpu"&amp;PROPER(IF(N170="MR","REF",VLOOKUP(I170,$BR:$BS,2,0)))&amp;","&amp;AT170&amp;"); ", "")</f>
        <v/>
      </c>
      <c r="BN170" s="22" t="str">
        <f aca="false">IF(ISERROR(VLOOKUP(BO170,BO$2:BO169,1,0))=0,"X","")</f>
        <v>X</v>
      </c>
      <c r="BO170" s="22" t="str">
        <f aca="false">SUBSTITUTE("#define "&amp;BH170&amp;REPT(" ",28-LEN(BH170))&amp;BJ170&amp;BK170&amp;BL170&amp;BM170,"%","D")</f>
        <v>#define INSTDECODE_2_CC_AA          DECODE_ADR(1,CHR,CpuChr,AOFF_I); DECODE_ADR(2,CHR,CpuChr,AOFF_IA); </v>
      </c>
      <c r="BP170" s="22" t="str">
        <f aca="false">"#define "&amp;SUBSTITUTE(BH170,"INSTDECODE_",IF(P170="X","JMP_","")&amp;IF(Q170="X","CONST_","")&amp;"INSTEND_")&amp;IF(Q170="X",REPT(" ",20-LEN(BH170)),IF(P170="X",REPT(" ",22-LEN(BH170)),REPT(" ",26-LEN(BH170))))&amp;" "&amp;IF(P170="X","","IP+="&amp;TRIM(AU170)&amp;"; "&amp;REPT(" ",10-LEN(TRIM(AU170))))&amp;IF(Q170="X","CONST_INST_DISPATCH;","PROG_INST_DISPATCH;")</f>
        <v>#define INSTEND_2_CC_AA         IP+=ISIZ_IAA;   PROG_INST_DISPATCH;</v>
      </c>
      <c r="BQ170" s="22" t="str">
        <f aca="false">""</f>
        <v/>
      </c>
    </row>
    <row r="171" customFormat="false" ht="15.95" hidden="false" customHeight="true" outlineLevel="0" collapsed="false">
      <c r="A171" s="22" t="s">
        <v>626</v>
      </c>
      <c r="B171" s="22" t="s">
        <v>385</v>
      </c>
      <c r="C171" s="26" t="s">
        <v>29</v>
      </c>
      <c r="D171" s="27" t="n">
        <f aca="false">4-COUNTIF(F171:I171,".")</f>
        <v>2</v>
      </c>
      <c r="E171" s="27" t="str">
        <f aca="false">IF(ISERROR(SEARCH("Z",F171&amp;G171&amp;H171&amp;I171))=0,"X","-")</f>
        <v>-</v>
      </c>
      <c r="F171" s="26" t="s">
        <v>463</v>
      </c>
      <c r="G171" s="26" t="s">
        <v>463</v>
      </c>
      <c r="H171" s="26" t="s">
        <v>28</v>
      </c>
      <c r="I171" s="26" t="s">
        <v>28</v>
      </c>
      <c r="J171" s="27" t="str">
        <f aca="false">IF(OR(ISERROR(SEARCH(MID($J$2,1,1),F171&amp;G171&amp;H171&amp;I171))=0,ISERROR(SEARCH(MID($J$2,2,1),F171&amp;G171&amp;H171&amp;I171))=0),"X","-")</f>
        <v>-</v>
      </c>
      <c r="K171" s="26" t="s">
        <v>453</v>
      </c>
      <c r="L171" s="26" t="s">
        <v>453</v>
      </c>
      <c r="M171" s="26" t="s">
        <v>28</v>
      </c>
      <c r="N171" s="26" t="s">
        <v>28</v>
      </c>
      <c r="O171" s="28" t="str">
        <f aca="false">IF(OR(K171=$O$2,L171=$O$2,M171=$O$2,N171=$O$2),"X","-")</f>
        <v>-</v>
      </c>
      <c r="R171" s="22" t="s">
        <v>680</v>
      </c>
      <c r="S171" s="22" t="s">
        <v>628</v>
      </c>
      <c r="T171" s="22" t="s">
        <v>629</v>
      </c>
      <c r="W171" s="30" t="str">
        <f aca="false">SUBSTITUTE(SUBSTITUTE(IF(AND(F171="%",K171&lt;&gt;"AD",K171&lt;&gt;"MR"),"Error1","Ok")&amp;" "&amp;IF(AND(G171="%",L171&lt;&gt;"AD",L171&lt;&gt;"MR"),"Error2","Ok")&amp;" "&amp;IF(AND(H171="%",M171&lt;&gt;"AD",M171&lt;&gt;"MR"),"Error3","Ok")&amp;" "&amp;IF(AND(I171="%",N171&lt;&gt;"AD",N171&lt;&gt;"MR"),"Error4","Ok"),"Ok Ok Ok Ok","Passed"),"Ok","")</f>
        <v>Passed</v>
      </c>
      <c r="X171" s="28" t="str">
        <f aca="false">IF(W171&lt;&gt;"Passed","--- Error ---",SUBSTITUTE(SUBSTITUTE(SUBSTITUTE(SUBSTITUTE(SUBSTITUTE(SUBSTITUTE(SUBSTITUTE(SUBSTITUTE(SUBSTITUTE(SUBSTITUTE(SUBSTITUTE(SUBSTITUTE(SUBSTITUTE(SUBSTITUTE(SUBSTITUTE(SUBSTITUTE(SUBSTITUTE(SUBSTITUTE($X$1, "&lt;mnemonic&gt;",""""&amp;B171&amp;""""&amp;REPT(" ",5-LEN(B171))), "&lt;argnr&gt;",D171), "&lt;type1&gt;",VLOOKUP(F171,BR:BZ,9,0)), "&lt;type2&gt;",VLOOKUP(G171,BR:BZ,9,0)), "&lt;type3&gt;",VLOOKUP(H171,BR:BZ,9,0)), "&lt;type4&gt;",VLOOKUP(I171,BR:BZ,9,0)), "&lt;mode1&gt;",VLOOKUP(K171, CB:CG,6,0)),"&lt;mode2&gt;",VLOOKUP(L171,CB:CG,6,0)),"&lt;mode3&gt;",VLOOKUP(M171,CB:CG,6,0)),"&lt;mode4&gt;",VLOOKUP(N171,CB:CG,6,0)), "."," "), "&lt;desc&gt;",R171), "&lt;size&gt;",AU171), "&lt;comma&gt;",IF(B172=""," ",",")),"&lt;off1&gt;",IF(AQ171&lt;&gt;"",AQ171,"0"&amp;REPT(" ",5+AQ$1-1))),"&lt;off2&gt;",IF(AR171&lt;&gt;"",AR171,"0"&amp;REPT(" ",5+AR$1-1))),"&lt;off3&gt;",IF(AS171&lt;&gt;"",AS171,"0"&amp;REPT(" ",5+AS$1-1))),"&lt;off4&gt;",IF(AT171&lt;&gt;"",AT171,"0"&amp;REPT(" ",5+AT$1-1))))</f>
        <v>{ "MVXOw",2, ISIZ_IAA  , {CpuDataType::Short    ,CpuDataType::Short    ,(CpuDataType)0        ,(CpuDataType)0        }, {_AmdAddr,_AmdAddr,_AmdNull,_AmdNull}, {AOFF_I,AOFF_IA,0       ,0        } }, //Move and bitwise xor (Short)</v>
      </c>
      <c r="Y171" s="31" t="s">
        <v>28</v>
      </c>
      <c r="Z171" s="22" t="str">
        <f aca="false">IF(F171&lt;&gt;".",IF(K171="MR","R",VLOOKUP(F171,$BR:$BT,3,0)),"")</f>
        <v>W</v>
      </c>
      <c r="AA171" s="22" t="str">
        <f aca="false">IF(G171&lt;&gt;".",IF(L171="MR","R",VLOOKUP(G171,$BR:$BT,3,0)),"")</f>
        <v>W</v>
      </c>
      <c r="AB171" s="22" t="str">
        <f aca="false">IF(H171&lt;&gt;".",IF(M171="MR","R",VLOOKUP(H171,$BR:$BT,3,0)),"")</f>
        <v/>
      </c>
      <c r="AC171" s="22" t="str">
        <f aca="false">IF(I171&lt;&gt;".",IF(N171="MR","R",VLOOKUP(I171,$BR:$BT,3,0)),"")</f>
        <v/>
      </c>
      <c r="AD171" s="22" t="str">
        <f aca="false">IF(F171&lt;&gt;".",VLOOKUP(K171,$CB:$CC,2,0),"")</f>
        <v>A</v>
      </c>
      <c r="AE171" s="22" t="str">
        <f aca="false">IF(G171&lt;&gt;".",VLOOKUP(L171,$CB:$CC,2,0),"")</f>
        <v>A</v>
      </c>
      <c r="AF171" s="22" t="str">
        <f aca="false">IF(H171&lt;&gt;".",VLOOKUP(M171,$CB:$CC,2,0),"")</f>
        <v/>
      </c>
      <c r="AG171" s="22" t="str">
        <f aca="false">IF(I171&lt;&gt;".",VLOOKUP(N171,$CB:$CC,2,0),"")</f>
        <v/>
      </c>
      <c r="AH171" s="22" t="str">
        <f aca="false">IF(AD171&lt;&gt;"",IF(OR(AD171="A",AD171="I"),"SZA",VLOOKUP(Z171,$BT$3:$BU$16,2,0)),"")</f>
        <v>SZA</v>
      </c>
      <c r="AI171" s="22" t="str">
        <f aca="false">IF(AE171&lt;&gt;"",IF(OR(AE171="A",AE171="I"),"SZA",VLOOKUP(AA171,$BT$3:$BU$16,2,0)),"")</f>
        <v>SZA</v>
      </c>
      <c r="AJ171" s="22" t="str">
        <f aca="false">IF(AF171&lt;&gt;"",IF(OR(AF171="A",AF171="I"),"SZA",VLOOKUP(AB171,$BT$3:$BU$16,2,0)),"")</f>
        <v/>
      </c>
      <c r="AK171" s="22" t="str">
        <f aca="false">IF(AG171&lt;&gt;"",IF(OR(AG171="A",AG171="I"),"SZA",VLOOKUP(AC171,$BT$3:$BU$16,2,0)),"")</f>
        <v/>
      </c>
      <c r="AL171" s="22" t="str">
        <f aca="false">IF(AD171&lt;&gt;"","I","")</f>
        <v>I</v>
      </c>
      <c r="AM171" s="22" t="str">
        <f aca="false">SUBSTITUTE(IF(AE171&lt;&gt;"",AL171&amp;"+"&amp;AH171,""),"+SZ","")</f>
        <v>IA</v>
      </c>
      <c r="AN171" s="22" t="str">
        <f aca="false">SUBSTITUTE(IF(AF171&lt;&gt;"",AM171&amp;"+"&amp;AI171,""),"+SZ","")</f>
        <v/>
      </c>
      <c r="AO171" s="22" t="str">
        <f aca="false">SUBSTITUTE(IF(AG171&lt;&gt;"",AN171&amp;"+"&amp;AJ171,""),"+SZ","")</f>
        <v/>
      </c>
      <c r="AP171" s="22" t="str">
        <f aca="false">SUBSTITUTE("I"&amp;IF(AH171&lt;&gt;"","+"&amp;AH171,"")&amp;IF(AI171&lt;&gt;"","+"&amp;AI171,"")&amp;IF(AJ171&lt;&gt;"","+"&amp;AJ171,"")&amp;IF(AK171&lt;&gt;"","+"&amp;AK171,""),"+SZ","")</f>
        <v>IAA</v>
      </c>
      <c r="AQ171" s="22" t="str">
        <f aca="false">IF(Z171&lt;&gt;"","AOFF_"&amp;AL171&amp;REPT(" ",AQ$1-LEN(AL171)),"")</f>
        <v>AOFF_I</v>
      </c>
      <c r="AR171" s="22" t="str">
        <f aca="false">IF(AA171&lt;&gt;"","AOFF_"&amp;AM171&amp;REPT(" ",AR$1-LEN(AM171)),"")</f>
        <v>AOFF_IA</v>
      </c>
      <c r="AS171" s="22" t="str">
        <f aca="false">IF(AB171&lt;&gt;"","AOFF_"&amp;AN171&amp;REPT(" ",AS$1-LEN(AN171)),"")</f>
        <v/>
      </c>
      <c r="AT171" s="22" t="str">
        <f aca="false">IF(AC171&lt;&gt;"","AOFF_"&amp;AO171&amp;REPT(" ",AT$1-LEN(AO171)),"")</f>
        <v/>
      </c>
      <c r="AU171" s="22" t="str">
        <f aca="false">"ISIZ_"&amp;AP171&amp;REPT(" ",$AU$1-LEN(AP171))</f>
        <v>ISIZ_IAA  </v>
      </c>
      <c r="AV171" s="26" t="n">
        <f aca="false">IF(Z171&lt;&gt;"",6,"")</f>
        <v>6</v>
      </c>
      <c r="AW171" s="26" t="n">
        <f aca="false">IF(AA171&lt;&gt;"",AV171+VLOOKUP(AH171,$BU$2:$BV$17,2,0),"")</f>
        <v>10</v>
      </c>
      <c r="AX171" s="26" t="str">
        <f aca="false">IF(AB171&lt;&gt;"",AW171+VLOOKUP(AI171,$BU$2:$BV$17,2,0),"")</f>
        <v/>
      </c>
      <c r="AY171" s="26" t="str">
        <f aca="false">IF(AC171&lt;&gt;"",AX171+VLOOKUP(AJ171,$BU$2:$BV$17,2,0),"")</f>
        <v/>
      </c>
      <c r="AZ171" s="26" t="n">
        <f aca="false">6+IF(Z171&lt;&gt;"",VLOOKUP(AH171,$BU$2:$BV$17,2,0),0)+IF(AA171&lt;&gt;"",VLOOKUP(AI171,$BU$2:$BV$17,2,0),0)+IF(AB171&lt;&gt;"",VLOOKUP(AJ171,$BU$2:$BV$17,2,0),0)+IF(AC171&lt;&gt;"",VLOOKUP(AK171,$BU$2:$BV$17,2,0),0)</f>
        <v>14</v>
      </c>
      <c r="BA171" s="26" t="n">
        <f aca="false">IF(Z171&lt;&gt;"",10,"")</f>
        <v>10</v>
      </c>
      <c r="BB171" s="26" t="n">
        <f aca="false">IF(AA171&lt;&gt;"",BA171+VLOOKUP(AH171,$BU$2:$BW$17,3,0),"")</f>
        <v>18</v>
      </c>
      <c r="BC171" s="26" t="str">
        <f aca="false">IF(AB171&lt;&gt;"",BB171+VLOOKUP(AI171,$BU$2:$BW$17,3,0),"")</f>
        <v/>
      </c>
      <c r="BD171" s="26" t="str">
        <f aca="false">IF(AC171&lt;&gt;"",BC171+VLOOKUP(AJ171,$BU$2:$BW$17,3,0),"")</f>
        <v/>
      </c>
      <c r="BE171" s="26" t="n">
        <f aca="false">10+IF(Z171&lt;&gt;"",VLOOKUP(AH171,$BU$2:$BW$17,3,0),0)+IF(AA171&lt;&gt;"",VLOOKUP(AI171,$BU$2:$BW$17,3,0),0)+IF(AB171&lt;&gt;"",VLOOKUP(AJ171,$BU$2:$BW$17,3,0),0)+IF(AC171&lt;&gt;"",VLOOKUP(AK171,$BU$2:$BW$17,3,0),0)</f>
        <v>26</v>
      </c>
      <c r="BF171" s="36" t="str">
        <f aca="false">IF(AV171&lt;&gt;"","#define "&amp;AQ171&amp;" "&amp;AV171&amp;"&lt;end&gt; ","")&amp;IF(AW171&lt;&gt;"","#define "&amp;AR171&amp;" "&amp;AW171&amp;"&lt;end&gt; ","")&amp;IF(AX171&lt;&gt;"","#define "&amp;AS171&amp;" "&amp;AX171&amp;"&lt;end&gt; ","")&amp;IF(AY171&lt;&gt;"","#define "&amp;AT171&amp;" "&amp;AY171&amp;"&lt;end&gt; ","")&amp;"#define "&amp;AU171&amp;" "&amp;AZ171&amp;"&lt;end&gt;"</f>
        <v>#define AOFF_I 6&lt;end&gt; #define AOFF_IA 10&lt;end&gt; #define ISIZ_IAA   14&lt;end&gt;</v>
      </c>
      <c r="BG171" s="36" t="str">
        <f aca="false">IF(BA171&lt;&gt;"","#define "&amp;AQ171&amp;" "&amp;BA171&amp;"&lt;end&gt; ","")&amp;IF(BB171&lt;&gt;"","#define "&amp;AR171&amp;" "&amp;BB171&amp;"&lt;end&gt; ","")&amp;IF(BC171&lt;&gt;"","#define "&amp;AS171&amp;" "&amp;BC171&amp;"&lt;end&gt; ","")&amp;IF(BD171&lt;&gt;"","#define "&amp;AT171&amp;" "&amp;BD171&amp;"&lt;end&gt; ","")&amp;"#define "&amp;AU171&amp;" "&amp;BE171&amp;"&lt;end&gt;"</f>
        <v>#define AOFF_I 10&lt;end&gt; #define AOFF_IA 18&lt;end&gt; #define ISIZ_IAA   26&lt;end&gt;</v>
      </c>
      <c r="BH171" s="22" t="str">
        <f aca="false">"INSTDECODE_"&amp;D171&amp;IF(D171&lt;&gt;0,"_"&amp;CONCATENATE(Z171,AA171,AB171,AC171)&amp;"_"&amp;CONCATENATE(AD171,AE171,AF171,AG171),"")</f>
        <v>INSTDECODE_2_WW_AA</v>
      </c>
      <c r="BI171" s="22" t="n">
        <f aca="false">LEN(BH171)</f>
        <v>18</v>
      </c>
      <c r="BJ171" s="22" t="str">
        <f aca="false">IF(Z171&lt;&gt;"","DECODE_"&amp;VLOOKUP(AD171,$CC:$CD,2,0)&amp;"("&amp;BJ$2&amp;","&amp;IF(K171="MR","REF",VLOOKUP(F171,$BR:$BS,2,0))&amp;",Cpu"&amp;PROPER(IF(K171="MR","REF",VLOOKUP(F171,$BR:$BS,2,0)))&amp;","&amp;AQ171&amp;"); ", "")</f>
        <v>DECODE_ADR(1,SHR,CpuShr,AOFF_I); </v>
      </c>
      <c r="BK171" s="22" t="str">
        <f aca="false">IF(AA171&lt;&gt;"","DECODE_"&amp;VLOOKUP(AE171,$CC:$CD,2,0)&amp;"("&amp;BK$2&amp;","&amp;IF(L171="MR","REF",VLOOKUP(G171,$BR:$BS,2,0))&amp;",Cpu"&amp;PROPER(IF(L171="MR","REF",VLOOKUP(G171,$BR:$BS,2,0)))&amp;","&amp;AR171&amp;"); ", "")</f>
        <v>DECODE_ADR(2,SHR,CpuShr,AOFF_IA); </v>
      </c>
      <c r="BL171" s="22" t="str">
        <f aca="false">IF(AB171&lt;&gt;"","DECODE_"&amp;VLOOKUP(AF171,$CC:$CD,2,0)&amp;"("&amp;BL$2&amp;","&amp;IF(M171="MR","REF",VLOOKUP(H171,$BR:$BS,2,0))&amp;",Cpu"&amp;PROPER(IF(M171="MR","REF",VLOOKUP(H171,$BR:$BS,2,0)))&amp;","&amp;AS171&amp;"); ", "")</f>
        <v/>
      </c>
      <c r="BM171" s="22" t="str">
        <f aca="false">IF(AC171&lt;&gt;"","DECODE_"&amp;VLOOKUP(AG171,$CC:$CD,2,0)&amp;"("&amp;BM$2&amp;","&amp;IF(N171="MR","REF",VLOOKUP(I171,$BR:$BS,2,0))&amp;",Cpu"&amp;PROPER(IF(N171="MR","REF",VLOOKUP(I171,$BR:$BS,2,0)))&amp;","&amp;AT171&amp;"); ", "")</f>
        <v/>
      </c>
      <c r="BN171" s="22" t="str">
        <f aca="false">IF(ISERROR(VLOOKUP(BO171,BO$2:BO170,1,0))=0,"X","")</f>
        <v>X</v>
      </c>
      <c r="BO171" s="22" t="str">
        <f aca="false">SUBSTITUTE("#define "&amp;BH171&amp;REPT(" ",28-LEN(BH171))&amp;BJ171&amp;BK171&amp;BL171&amp;BM171,"%","D")</f>
        <v>#define INSTDECODE_2_WW_AA          DECODE_ADR(1,SHR,CpuShr,AOFF_I); DECODE_ADR(2,SHR,CpuShr,AOFF_IA); </v>
      </c>
      <c r="BP171" s="22" t="str">
        <f aca="false">"#define "&amp;SUBSTITUTE(BH171,"INSTDECODE_",IF(P171="X","JMP_","")&amp;IF(Q171="X","CONST_","")&amp;"INSTEND_")&amp;IF(Q171="X",REPT(" ",20-LEN(BH171)),IF(P171="X",REPT(" ",22-LEN(BH171)),REPT(" ",26-LEN(BH171))))&amp;" "&amp;IF(P171="X","","IP+="&amp;TRIM(AU171)&amp;"; "&amp;REPT(" ",10-LEN(TRIM(AU171))))&amp;IF(Q171="X","CONST_INST_DISPATCH;","PROG_INST_DISPATCH;")</f>
        <v>#define INSTEND_2_WW_AA         IP+=ISIZ_IAA;   PROG_INST_DISPATCH;</v>
      </c>
      <c r="BQ171" s="22" t="str">
        <f aca="false">""</f>
        <v/>
      </c>
    </row>
    <row r="172" customFormat="false" ht="15.95" hidden="false" customHeight="true" outlineLevel="0" collapsed="false">
      <c r="A172" s="22" t="s">
        <v>626</v>
      </c>
      <c r="B172" s="22" t="s">
        <v>386</v>
      </c>
      <c r="C172" s="26" t="s">
        <v>29</v>
      </c>
      <c r="D172" s="27" t="n">
        <f aca="false">4-COUNTIF(F172:I172,".")</f>
        <v>2</v>
      </c>
      <c r="E172" s="27" t="str">
        <f aca="false">IF(ISERROR(SEARCH("Z",F172&amp;G172&amp;H172&amp;I172))=0,"X","-")</f>
        <v>-</v>
      </c>
      <c r="F172" s="26" t="s">
        <v>470</v>
      </c>
      <c r="G172" s="26" t="s">
        <v>470</v>
      </c>
      <c r="H172" s="26" t="s">
        <v>28</v>
      </c>
      <c r="I172" s="26" t="s">
        <v>28</v>
      </c>
      <c r="J172" s="27" t="str">
        <f aca="false">IF(OR(ISERROR(SEARCH(MID($J$2,1,1),F172&amp;G172&amp;H172&amp;I172))=0,ISERROR(SEARCH(MID($J$2,2,1),F172&amp;G172&amp;H172&amp;I172))=0),"X","-")</f>
        <v>-</v>
      </c>
      <c r="K172" s="26" t="s">
        <v>453</v>
      </c>
      <c r="L172" s="26" t="s">
        <v>453</v>
      </c>
      <c r="M172" s="26" t="s">
        <v>28</v>
      </c>
      <c r="N172" s="26" t="s">
        <v>28</v>
      </c>
      <c r="O172" s="28" t="str">
        <f aca="false">IF(OR(K172=$O$2,L172=$O$2,M172=$O$2,N172=$O$2),"X","-")</f>
        <v>-</v>
      </c>
      <c r="R172" s="22" t="s">
        <v>681</v>
      </c>
      <c r="S172" s="22" t="s">
        <v>628</v>
      </c>
      <c r="T172" s="22" t="s">
        <v>629</v>
      </c>
      <c r="W172" s="30" t="str">
        <f aca="false">SUBSTITUTE(SUBSTITUTE(IF(AND(F172="%",K172&lt;&gt;"AD",K172&lt;&gt;"MR"),"Error1","Ok")&amp;" "&amp;IF(AND(G172="%",L172&lt;&gt;"AD",L172&lt;&gt;"MR"),"Error2","Ok")&amp;" "&amp;IF(AND(H172="%",M172&lt;&gt;"AD",M172&lt;&gt;"MR"),"Error3","Ok")&amp;" "&amp;IF(AND(I172="%",N172&lt;&gt;"AD",N172&lt;&gt;"MR"),"Error4","Ok"),"Ok Ok Ok Ok","Passed"),"Ok","")</f>
        <v>Passed</v>
      </c>
      <c r="X172" s="28" t="str">
        <f aca="false">IF(W172&lt;&gt;"Passed","--- Error ---",SUBSTITUTE(SUBSTITUTE(SUBSTITUTE(SUBSTITUTE(SUBSTITUTE(SUBSTITUTE(SUBSTITUTE(SUBSTITUTE(SUBSTITUTE(SUBSTITUTE(SUBSTITUTE(SUBSTITUTE(SUBSTITUTE(SUBSTITUTE(SUBSTITUTE(SUBSTITUTE(SUBSTITUTE(SUBSTITUTE($X$1, "&lt;mnemonic&gt;",""""&amp;B172&amp;""""&amp;REPT(" ",5-LEN(B172))), "&lt;argnr&gt;",D172), "&lt;type1&gt;",VLOOKUP(F172,BR:BZ,9,0)), "&lt;type2&gt;",VLOOKUP(G172,BR:BZ,9,0)), "&lt;type3&gt;",VLOOKUP(H172,BR:BZ,9,0)), "&lt;type4&gt;",VLOOKUP(I172,BR:BZ,9,0)), "&lt;mode1&gt;",VLOOKUP(K172, CB:CG,6,0)),"&lt;mode2&gt;",VLOOKUP(L172,CB:CG,6,0)),"&lt;mode3&gt;",VLOOKUP(M172,CB:CG,6,0)),"&lt;mode4&gt;",VLOOKUP(N172,CB:CG,6,0)), "."," "), "&lt;desc&gt;",R172), "&lt;size&gt;",AU172), "&lt;comma&gt;",IF(B173=""," ",",")),"&lt;off1&gt;",IF(AQ172&lt;&gt;"",AQ172,"0"&amp;REPT(" ",5+AQ$1-1))),"&lt;off2&gt;",IF(AR172&lt;&gt;"",AR172,"0"&amp;REPT(" ",5+AR$1-1))),"&lt;off3&gt;",IF(AS172&lt;&gt;"",AS172,"0"&amp;REPT(" ",5+AS$1-1))),"&lt;off4&gt;",IF(AT172&lt;&gt;"",AT172,"0"&amp;REPT(" ",5+AT$1-1))))</f>
        <v>{ "MVXOi",2, ISIZ_IAA  , {CpuDataType::Integer  ,CpuDataType::Integer  ,(CpuDataType)0        ,(CpuDataType)0        }, {_AmdAddr,_AmdAddr,_AmdNull,_AmdNull}, {AOFF_I,AOFF_IA,0       ,0        } }, //Move and bitwise xor (Integer)</v>
      </c>
      <c r="Y172" s="31" t="s">
        <v>28</v>
      </c>
      <c r="Z172" s="22" t="str">
        <f aca="false">IF(F172&lt;&gt;".",IF(K172="MR","R",VLOOKUP(F172,$BR:$BT,3,0)),"")</f>
        <v>I</v>
      </c>
      <c r="AA172" s="22" t="str">
        <f aca="false">IF(G172&lt;&gt;".",IF(L172="MR","R",VLOOKUP(G172,$BR:$BT,3,0)),"")</f>
        <v>I</v>
      </c>
      <c r="AB172" s="22" t="str">
        <f aca="false">IF(H172&lt;&gt;".",IF(M172="MR","R",VLOOKUP(H172,$BR:$BT,3,0)),"")</f>
        <v/>
      </c>
      <c r="AC172" s="22" t="str">
        <f aca="false">IF(I172&lt;&gt;".",IF(N172="MR","R",VLOOKUP(I172,$BR:$BT,3,0)),"")</f>
        <v/>
      </c>
      <c r="AD172" s="22" t="str">
        <f aca="false">IF(F172&lt;&gt;".",VLOOKUP(K172,$CB:$CC,2,0),"")</f>
        <v>A</v>
      </c>
      <c r="AE172" s="22" t="str">
        <f aca="false">IF(G172&lt;&gt;".",VLOOKUP(L172,$CB:$CC,2,0),"")</f>
        <v>A</v>
      </c>
      <c r="AF172" s="22" t="str">
        <f aca="false">IF(H172&lt;&gt;".",VLOOKUP(M172,$CB:$CC,2,0),"")</f>
        <v/>
      </c>
      <c r="AG172" s="22" t="str">
        <f aca="false">IF(I172&lt;&gt;".",VLOOKUP(N172,$CB:$CC,2,0),"")</f>
        <v/>
      </c>
      <c r="AH172" s="22" t="str">
        <f aca="false">IF(AD172&lt;&gt;"",IF(OR(AD172="A",AD172="I"),"SZA",VLOOKUP(Z172,$BT$3:$BU$16,2,0)),"")</f>
        <v>SZA</v>
      </c>
      <c r="AI172" s="22" t="str">
        <f aca="false">IF(AE172&lt;&gt;"",IF(OR(AE172="A",AE172="I"),"SZA",VLOOKUP(AA172,$BT$3:$BU$16,2,0)),"")</f>
        <v>SZA</v>
      </c>
      <c r="AJ172" s="22" t="str">
        <f aca="false">IF(AF172&lt;&gt;"",IF(OR(AF172="A",AF172="I"),"SZA",VLOOKUP(AB172,$BT$3:$BU$16,2,0)),"")</f>
        <v/>
      </c>
      <c r="AK172" s="22" t="str">
        <f aca="false">IF(AG172&lt;&gt;"",IF(OR(AG172="A",AG172="I"),"SZA",VLOOKUP(AC172,$BT$3:$BU$16,2,0)),"")</f>
        <v/>
      </c>
      <c r="AL172" s="22" t="str">
        <f aca="false">IF(AD172&lt;&gt;"","I","")</f>
        <v>I</v>
      </c>
      <c r="AM172" s="22" t="str">
        <f aca="false">SUBSTITUTE(IF(AE172&lt;&gt;"",AL172&amp;"+"&amp;AH172,""),"+SZ","")</f>
        <v>IA</v>
      </c>
      <c r="AN172" s="22" t="str">
        <f aca="false">SUBSTITUTE(IF(AF172&lt;&gt;"",AM172&amp;"+"&amp;AI172,""),"+SZ","")</f>
        <v/>
      </c>
      <c r="AO172" s="22" t="str">
        <f aca="false">SUBSTITUTE(IF(AG172&lt;&gt;"",AN172&amp;"+"&amp;AJ172,""),"+SZ","")</f>
        <v/>
      </c>
      <c r="AP172" s="22" t="str">
        <f aca="false">SUBSTITUTE("I"&amp;IF(AH172&lt;&gt;"","+"&amp;AH172,"")&amp;IF(AI172&lt;&gt;"","+"&amp;AI172,"")&amp;IF(AJ172&lt;&gt;"","+"&amp;AJ172,"")&amp;IF(AK172&lt;&gt;"","+"&amp;AK172,""),"+SZ","")</f>
        <v>IAA</v>
      </c>
      <c r="AQ172" s="22" t="str">
        <f aca="false">IF(Z172&lt;&gt;"","AOFF_"&amp;AL172&amp;REPT(" ",AQ$1-LEN(AL172)),"")</f>
        <v>AOFF_I</v>
      </c>
      <c r="AR172" s="22" t="str">
        <f aca="false">IF(AA172&lt;&gt;"","AOFF_"&amp;AM172&amp;REPT(" ",AR$1-LEN(AM172)),"")</f>
        <v>AOFF_IA</v>
      </c>
      <c r="AS172" s="22" t="str">
        <f aca="false">IF(AB172&lt;&gt;"","AOFF_"&amp;AN172&amp;REPT(" ",AS$1-LEN(AN172)),"")</f>
        <v/>
      </c>
      <c r="AT172" s="22" t="str">
        <f aca="false">IF(AC172&lt;&gt;"","AOFF_"&amp;AO172&amp;REPT(" ",AT$1-LEN(AO172)),"")</f>
        <v/>
      </c>
      <c r="AU172" s="22" t="str">
        <f aca="false">"ISIZ_"&amp;AP172&amp;REPT(" ",$AU$1-LEN(AP172))</f>
        <v>ISIZ_IAA  </v>
      </c>
      <c r="AV172" s="26" t="n">
        <f aca="false">IF(Z172&lt;&gt;"",6,"")</f>
        <v>6</v>
      </c>
      <c r="AW172" s="26" t="n">
        <f aca="false">IF(AA172&lt;&gt;"",AV172+VLOOKUP(AH172,$BU$2:$BV$17,2,0),"")</f>
        <v>10</v>
      </c>
      <c r="AX172" s="26" t="str">
        <f aca="false">IF(AB172&lt;&gt;"",AW172+VLOOKUP(AI172,$BU$2:$BV$17,2,0),"")</f>
        <v/>
      </c>
      <c r="AY172" s="26" t="str">
        <f aca="false">IF(AC172&lt;&gt;"",AX172+VLOOKUP(AJ172,$BU$2:$BV$17,2,0),"")</f>
        <v/>
      </c>
      <c r="AZ172" s="26" t="n">
        <f aca="false">6+IF(Z172&lt;&gt;"",VLOOKUP(AH172,$BU$2:$BV$17,2,0),0)+IF(AA172&lt;&gt;"",VLOOKUP(AI172,$BU$2:$BV$17,2,0),0)+IF(AB172&lt;&gt;"",VLOOKUP(AJ172,$BU$2:$BV$17,2,0),0)+IF(AC172&lt;&gt;"",VLOOKUP(AK172,$BU$2:$BV$17,2,0),0)</f>
        <v>14</v>
      </c>
      <c r="BA172" s="26" t="n">
        <f aca="false">IF(Z172&lt;&gt;"",10,"")</f>
        <v>10</v>
      </c>
      <c r="BB172" s="26" t="n">
        <f aca="false">IF(AA172&lt;&gt;"",BA172+VLOOKUP(AH172,$BU$2:$BW$17,3,0),"")</f>
        <v>18</v>
      </c>
      <c r="BC172" s="26" t="str">
        <f aca="false">IF(AB172&lt;&gt;"",BB172+VLOOKUP(AI172,$BU$2:$BW$17,3,0),"")</f>
        <v/>
      </c>
      <c r="BD172" s="26" t="str">
        <f aca="false">IF(AC172&lt;&gt;"",BC172+VLOOKUP(AJ172,$BU$2:$BW$17,3,0),"")</f>
        <v/>
      </c>
      <c r="BE172" s="26" t="n">
        <f aca="false">10+IF(Z172&lt;&gt;"",VLOOKUP(AH172,$BU$2:$BW$17,3,0),0)+IF(AA172&lt;&gt;"",VLOOKUP(AI172,$BU$2:$BW$17,3,0),0)+IF(AB172&lt;&gt;"",VLOOKUP(AJ172,$BU$2:$BW$17,3,0),0)+IF(AC172&lt;&gt;"",VLOOKUP(AK172,$BU$2:$BW$17,3,0),0)</f>
        <v>26</v>
      </c>
      <c r="BF172" s="36" t="str">
        <f aca="false">IF(AV172&lt;&gt;"","#define "&amp;AQ172&amp;" "&amp;AV172&amp;"&lt;end&gt; ","")&amp;IF(AW172&lt;&gt;"","#define "&amp;AR172&amp;" "&amp;AW172&amp;"&lt;end&gt; ","")&amp;IF(AX172&lt;&gt;"","#define "&amp;AS172&amp;" "&amp;AX172&amp;"&lt;end&gt; ","")&amp;IF(AY172&lt;&gt;"","#define "&amp;AT172&amp;" "&amp;AY172&amp;"&lt;end&gt; ","")&amp;"#define "&amp;AU172&amp;" "&amp;AZ172&amp;"&lt;end&gt;"</f>
        <v>#define AOFF_I 6&lt;end&gt; #define AOFF_IA 10&lt;end&gt; #define ISIZ_IAA   14&lt;end&gt;</v>
      </c>
      <c r="BG172" s="36" t="str">
        <f aca="false">IF(BA172&lt;&gt;"","#define "&amp;AQ172&amp;" "&amp;BA172&amp;"&lt;end&gt; ","")&amp;IF(BB172&lt;&gt;"","#define "&amp;AR172&amp;" "&amp;BB172&amp;"&lt;end&gt; ","")&amp;IF(BC172&lt;&gt;"","#define "&amp;AS172&amp;" "&amp;BC172&amp;"&lt;end&gt; ","")&amp;IF(BD172&lt;&gt;"","#define "&amp;AT172&amp;" "&amp;BD172&amp;"&lt;end&gt; ","")&amp;"#define "&amp;AU172&amp;" "&amp;BE172&amp;"&lt;end&gt;"</f>
        <v>#define AOFF_I 10&lt;end&gt; #define AOFF_IA 18&lt;end&gt; #define ISIZ_IAA   26&lt;end&gt;</v>
      </c>
      <c r="BH172" s="22" t="str">
        <f aca="false">"INSTDECODE_"&amp;D172&amp;IF(D172&lt;&gt;0,"_"&amp;CONCATENATE(Z172,AA172,AB172,AC172)&amp;"_"&amp;CONCATENATE(AD172,AE172,AF172,AG172),"")</f>
        <v>INSTDECODE_2_II_AA</v>
      </c>
      <c r="BI172" s="22" t="n">
        <f aca="false">LEN(BH172)</f>
        <v>18</v>
      </c>
      <c r="BJ172" s="22" t="str">
        <f aca="false">IF(Z172&lt;&gt;"","DECODE_"&amp;VLOOKUP(AD172,$CC:$CD,2,0)&amp;"("&amp;BJ$2&amp;","&amp;IF(K172="MR","REF",VLOOKUP(F172,$BR:$BS,2,0))&amp;",Cpu"&amp;PROPER(IF(K172="MR","REF",VLOOKUP(F172,$BR:$BS,2,0)))&amp;","&amp;AQ172&amp;"); ", "")</f>
        <v>DECODE_ADR(1,INT,CpuInt,AOFF_I); </v>
      </c>
      <c r="BK172" s="22" t="str">
        <f aca="false">IF(AA172&lt;&gt;"","DECODE_"&amp;VLOOKUP(AE172,$CC:$CD,2,0)&amp;"("&amp;BK$2&amp;","&amp;IF(L172="MR","REF",VLOOKUP(G172,$BR:$BS,2,0))&amp;",Cpu"&amp;PROPER(IF(L172="MR","REF",VLOOKUP(G172,$BR:$BS,2,0)))&amp;","&amp;AR172&amp;"); ", "")</f>
        <v>DECODE_ADR(2,INT,CpuInt,AOFF_IA); </v>
      </c>
      <c r="BL172" s="22" t="str">
        <f aca="false">IF(AB172&lt;&gt;"","DECODE_"&amp;VLOOKUP(AF172,$CC:$CD,2,0)&amp;"("&amp;BL$2&amp;","&amp;IF(M172="MR","REF",VLOOKUP(H172,$BR:$BS,2,0))&amp;",Cpu"&amp;PROPER(IF(M172="MR","REF",VLOOKUP(H172,$BR:$BS,2,0)))&amp;","&amp;AS172&amp;"); ", "")</f>
        <v/>
      </c>
      <c r="BM172" s="22" t="str">
        <f aca="false">IF(AC172&lt;&gt;"","DECODE_"&amp;VLOOKUP(AG172,$CC:$CD,2,0)&amp;"("&amp;BM$2&amp;","&amp;IF(N172="MR","REF",VLOOKUP(I172,$BR:$BS,2,0))&amp;",Cpu"&amp;PROPER(IF(N172="MR","REF",VLOOKUP(I172,$BR:$BS,2,0)))&amp;","&amp;AT172&amp;"); ", "")</f>
        <v/>
      </c>
      <c r="BN172" s="22" t="str">
        <f aca="false">IF(ISERROR(VLOOKUP(BO172,BO$2:BO171,1,0))=0,"X","")</f>
        <v>X</v>
      </c>
      <c r="BO172" s="22" t="str">
        <f aca="false">SUBSTITUTE("#define "&amp;BH172&amp;REPT(" ",28-LEN(BH172))&amp;BJ172&amp;BK172&amp;BL172&amp;BM172,"%","D")</f>
        <v>#define INSTDECODE_2_II_AA          DECODE_ADR(1,INT,CpuInt,AOFF_I); DECODE_ADR(2,INT,CpuInt,AOFF_IA); </v>
      </c>
      <c r="BP172" s="22" t="str">
        <f aca="false">"#define "&amp;SUBSTITUTE(BH172,"INSTDECODE_",IF(P172="X","JMP_","")&amp;IF(Q172="X","CONST_","")&amp;"INSTEND_")&amp;IF(Q172="X",REPT(" ",20-LEN(BH172)),IF(P172="X",REPT(" ",22-LEN(BH172)),REPT(" ",26-LEN(BH172))))&amp;" "&amp;IF(P172="X","","IP+="&amp;TRIM(AU172)&amp;"; "&amp;REPT(" ",10-LEN(TRIM(AU172))))&amp;IF(Q172="X","CONST_INST_DISPATCH;","PROG_INST_DISPATCH;")</f>
        <v>#define INSTEND_2_II_AA         IP+=ISIZ_IAA;   PROG_INST_DISPATCH;</v>
      </c>
      <c r="BQ172" s="22" t="str">
        <f aca="false">""</f>
        <v/>
      </c>
    </row>
    <row r="173" customFormat="false" ht="15.95" hidden="false" customHeight="true" outlineLevel="0" collapsed="false">
      <c r="A173" s="22" t="s">
        <v>626</v>
      </c>
      <c r="B173" s="22" t="s">
        <v>387</v>
      </c>
      <c r="C173" s="26" t="s">
        <v>29</v>
      </c>
      <c r="D173" s="27" t="n">
        <f aca="false">4-COUNTIF(F173:I173,".")</f>
        <v>2</v>
      </c>
      <c r="E173" s="27" t="str">
        <f aca="false">IF(ISERROR(SEARCH("Z",F173&amp;G173&amp;H173&amp;I173))=0,"X","-")</f>
        <v>-</v>
      </c>
      <c r="F173" s="26" t="s">
        <v>474</v>
      </c>
      <c r="G173" s="26" t="s">
        <v>474</v>
      </c>
      <c r="H173" s="26" t="s">
        <v>28</v>
      </c>
      <c r="I173" s="26" t="s">
        <v>28</v>
      </c>
      <c r="J173" s="27" t="str">
        <f aca="false">IF(OR(ISERROR(SEARCH(MID($J$2,1,1),F173&amp;G173&amp;H173&amp;I173))=0,ISERROR(SEARCH(MID($J$2,2,1),F173&amp;G173&amp;H173&amp;I173))=0),"X","-")</f>
        <v>-</v>
      </c>
      <c r="K173" s="26" t="s">
        <v>453</v>
      </c>
      <c r="L173" s="26" t="s">
        <v>453</v>
      </c>
      <c r="M173" s="26" t="s">
        <v>28</v>
      </c>
      <c r="N173" s="26" t="s">
        <v>28</v>
      </c>
      <c r="O173" s="28" t="str">
        <f aca="false">IF(OR(K173=$O$2,L173=$O$2,M173=$O$2,N173=$O$2),"X","-")</f>
        <v>-</v>
      </c>
      <c r="R173" s="22" t="s">
        <v>682</v>
      </c>
      <c r="S173" s="22" t="s">
        <v>628</v>
      </c>
      <c r="T173" s="22" t="s">
        <v>629</v>
      </c>
      <c r="W173" s="30" t="str">
        <f aca="false">SUBSTITUTE(SUBSTITUTE(IF(AND(F173="%",K173&lt;&gt;"AD",K173&lt;&gt;"MR"),"Error1","Ok")&amp;" "&amp;IF(AND(G173="%",L173&lt;&gt;"AD",L173&lt;&gt;"MR"),"Error2","Ok")&amp;" "&amp;IF(AND(H173="%",M173&lt;&gt;"AD",M173&lt;&gt;"MR"),"Error3","Ok")&amp;" "&amp;IF(AND(I173="%",N173&lt;&gt;"AD",N173&lt;&gt;"MR"),"Error4","Ok"),"Ok Ok Ok Ok","Passed"),"Ok","")</f>
        <v>Passed</v>
      </c>
      <c r="X173" s="28" t="str">
        <f aca="false">IF(W173&lt;&gt;"Passed","--- Error ---",SUBSTITUTE(SUBSTITUTE(SUBSTITUTE(SUBSTITUTE(SUBSTITUTE(SUBSTITUTE(SUBSTITUTE(SUBSTITUTE(SUBSTITUTE(SUBSTITUTE(SUBSTITUTE(SUBSTITUTE(SUBSTITUTE(SUBSTITUTE(SUBSTITUTE(SUBSTITUTE(SUBSTITUTE(SUBSTITUTE($X$1, "&lt;mnemonic&gt;",""""&amp;B173&amp;""""&amp;REPT(" ",5-LEN(B173))), "&lt;argnr&gt;",D173), "&lt;type1&gt;",VLOOKUP(F173,BR:BZ,9,0)), "&lt;type2&gt;",VLOOKUP(G173,BR:BZ,9,0)), "&lt;type3&gt;",VLOOKUP(H173,BR:BZ,9,0)), "&lt;type4&gt;",VLOOKUP(I173,BR:BZ,9,0)), "&lt;mode1&gt;",VLOOKUP(K173, CB:CG,6,0)),"&lt;mode2&gt;",VLOOKUP(L173,CB:CG,6,0)),"&lt;mode3&gt;",VLOOKUP(M173,CB:CG,6,0)),"&lt;mode4&gt;",VLOOKUP(N173,CB:CG,6,0)), "."," "), "&lt;desc&gt;",R173), "&lt;size&gt;",AU173), "&lt;comma&gt;",IF(B174=""," ",",")),"&lt;off1&gt;",IF(AQ173&lt;&gt;"",AQ173,"0"&amp;REPT(" ",5+AQ$1-1))),"&lt;off2&gt;",IF(AR173&lt;&gt;"",AR173,"0"&amp;REPT(" ",5+AR$1-1))),"&lt;off3&gt;",IF(AS173&lt;&gt;"",AS173,"0"&amp;REPT(" ",5+AS$1-1))),"&lt;off4&gt;",IF(AT173&lt;&gt;"",AT173,"0"&amp;REPT(" ",5+AT$1-1))))</f>
        <v>{ "MVXOl",2, ISIZ_IAA  , {CpuDataType::Long     ,CpuDataType::Long     ,(CpuDataType)0        ,(CpuDataType)0        }, {_AmdAddr,_AmdAddr,_AmdNull,_AmdNull}, {AOFF_I,AOFF_IA,0       ,0        } }, //Move and bitwise xor (Long)</v>
      </c>
      <c r="Y173" s="31" t="s">
        <v>28</v>
      </c>
      <c r="Z173" s="22" t="str">
        <f aca="false">IF(F173&lt;&gt;".",IF(K173="MR","R",VLOOKUP(F173,$BR:$BT,3,0)),"")</f>
        <v>L</v>
      </c>
      <c r="AA173" s="22" t="str">
        <f aca="false">IF(G173&lt;&gt;".",IF(L173="MR","R",VLOOKUP(G173,$BR:$BT,3,0)),"")</f>
        <v>L</v>
      </c>
      <c r="AB173" s="22" t="str">
        <f aca="false">IF(H173&lt;&gt;".",IF(M173="MR","R",VLOOKUP(H173,$BR:$BT,3,0)),"")</f>
        <v/>
      </c>
      <c r="AC173" s="22" t="str">
        <f aca="false">IF(I173&lt;&gt;".",IF(N173="MR","R",VLOOKUP(I173,$BR:$BT,3,0)),"")</f>
        <v/>
      </c>
      <c r="AD173" s="22" t="str">
        <f aca="false">IF(F173&lt;&gt;".",VLOOKUP(K173,$CB:$CC,2,0),"")</f>
        <v>A</v>
      </c>
      <c r="AE173" s="22" t="str">
        <f aca="false">IF(G173&lt;&gt;".",VLOOKUP(L173,$CB:$CC,2,0),"")</f>
        <v>A</v>
      </c>
      <c r="AF173" s="22" t="str">
        <f aca="false">IF(H173&lt;&gt;".",VLOOKUP(M173,$CB:$CC,2,0),"")</f>
        <v/>
      </c>
      <c r="AG173" s="22" t="str">
        <f aca="false">IF(I173&lt;&gt;".",VLOOKUP(N173,$CB:$CC,2,0),"")</f>
        <v/>
      </c>
      <c r="AH173" s="22" t="str">
        <f aca="false">IF(AD173&lt;&gt;"",IF(OR(AD173="A",AD173="I"),"SZA",VLOOKUP(Z173,$BT$3:$BU$16,2,0)),"")</f>
        <v>SZA</v>
      </c>
      <c r="AI173" s="22" t="str">
        <f aca="false">IF(AE173&lt;&gt;"",IF(OR(AE173="A",AE173="I"),"SZA",VLOOKUP(AA173,$BT$3:$BU$16,2,0)),"")</f>
        <v>SZA</v>
      </c>
      <c r="AJ173" s="22" t="str">
        <f aca="false">IF(AF173&lt;&gt;"",IF(OR(AF173="A",AF173="I"),"SZA",VLOOKUP(AB173,$BT$3:$BU$16,2,0)),"")</f>
        <v/>
      </c>
      <c r="AK173" s="22" t="str">
        <f aca="false">IF(AG173&lt;&gt;"",IF(OR(AG173="A",AG173="I"),"SZA",VLOOKUP(AC173,$BT$3:$BU$16,2,0)),"")</f>
        <v/>
      </c>
      <c r="AL173" s="22" t="str">
        <f aca="false">IF(AD173&lt;&gt;"","I","")</f>
        <v>I</v>
      </c>
      <c r="AM173" s="22" t="str">
        <f aca="false">SUBSTITUTE(IF(AE173&lt;&gt;"",AL173&amp;"+"&amp;AH173,""),"+SZ","")</f>
        <v>IA</v>
      </c>
      <c r="AN173" s="22" t="str">
        <f aca="false">SUBSTITUTE(IF(AF173&lt;&gt;"",AM173&amp;"+"&amp;AI173,""),"+SZ","")</f>
        <v/>
      </c>
      <c r="AO173" s="22" t="str">
        <f aca="false">SUBSTITUTE(IF(AG173&lt;&gt;"",AN173&amp;"+"&amp;AJ173,""),"+SZ","")</f>
        <v/>
      </c>
      <c r="AP173" s="22" t="str">
        <f aca="false">SUBSTITUTE("I"&amp;IF(AH173&lt;&gt;"","+"&amp;AH173,"")&amp;IF(AI173&lt;&gt;"","+"&amp;AI173,"")&amp;IF(AJ173&lt;&gt;"","+"&amp;AJ173,"")&amp;IF(AK173&lt;&gt;"","+"&amp;AK173,""),"+SZ","")</f>
        <v>IAA</v>
      </c>
      <c r="AQ173" s="22" t="str">
        <f aca="false">IF(Z173&lt;&gt;"","AOFF_"&amp;AL173&amp;REPT(" ",AQ$1-LEN(AL173)),"")</f>
        <v>AOFF_I</v>
      </c>
      <c r="AR173" s="22" t="str">
        <f aca="false">IF(AA173&lt;&gt;"","AOFF_"&amp;AM173&amp;REPT(" ",AR$1-LEN(AM173)),"")</f>
        <v>AOFF_IA</v>
      </c>
      <c r="AS173" s="22" t="str">
        <f aca="false">IF(AB173&lt;&gt;"","AOFF_"&amp;AN173&amp;REPT(" ",AS$1-LEN(AN173)),"")</f>
        <v/>
      </c>
      <c r="AT173" s="22" t="str">
        <f aca="false">IF(AC173&lt;&gt;"","AOFF_"&amp;AO173&amp;REPT(" ",AT$1-LEN(AO173)),"")</f>
        <v/>
      </c>
      <c r="AU173" s="22" t="str">
        <f aca="false">"ISIZ_"&amp;AP173&amp;REPT(" ",$AU$1-LEN(AP173))</f>
        <v>ISIZ_IAA  </v>
      </c>
      <c r="AV173" s="26" t="n">
        <f aca="false">IF(Z173&lt;&gt;"",6,"")</f>
        <v>6</v>
      </c>
      <c r="AW173" s="26" t="n">
        <f aca="false">IF(AA173&lt;&gt;"",AV173+VLOOKUP(AH173,$BU$2:$BV$17,2,0),"")</f>
        <v>10</v>
      </c>
      <c r="AX173" s="26" t="str">
        <f aca="false">IF(AB173&lt;&gt;"",AW173+VLOOKUP(AI173,$BU$2:$BV$17,2,0),"")</f>
        <v/>
      </c>
      <c r="AY173" s="26" t="str">
        <f aca="false">IF(AC173&lt;&gt;"",AX173+VLOOKUP(AJ173,$BU$2:$BV$17,2,0),"")</f>
        <v/>
      </c>
      <c r="AZ173" s="26" t="n">
        <f aca="false">6+IF(Z173&lt;&gt;"",VLOOKUP(AH173,$BU$2:$BV$17,2,0),0)+IF(AA173&lt;&gt;"",VLOOKUP(AI173,$BU$2:$BV$17,2,0),0)+IF(AB173&lt;&gt;"",VLOOKUP(AJ173,$BU$2:$BV$17,2,0),0)+IF(AC173&lt;&gt;"",VLOOKUP(AK173,$BU$2:$BV$17,2,0),0)</f>
        <v>14</v>
      </c>
      <c r="BA173" s="26" t="n">
        <f aca="false">IF(Z173&lt;&gt;"",10,"")</f>
        <v>10</v>
      </c>
      <c r="BB173" s="26" t="n">
        <f aca="false">IF(AA173&lt;&gt;"",BA173+VLOOKUP(AH173,$BU$2:$BW$17,3,0),"")</f>
        <v>18</v>
      </c>
      <c r="BC173" s="26" t="str">
        <f aca="false">IF(AB173&lt;&gt;"",BB173+VLOOKUP(AI173,$BU$2:$BW$17,3,0),"")</f>
        <v/>
      </c>
      <c r="BD173" s="26" t="str">
        <f aca="false">IF(AC173&lt;&gt;"",BC173+VLOOKUP(AJ173,$BU$2:$BW$17,3,0),"")</f>
        <v/>
      </c>
      <c r="BE173" s="26" t="n">
        <f aca="false">10+IF(Z173&lt;&gt;"",VLOOKUP(AH173,$BU$2:$BW$17,3,0),0)+IF(AA173&lt;&gt;"",VLOOKUP(AI173,$BU$2:$BW$17,3,0),0)+IF(AB173&lt;&gt;"",VLOOKUP(AJ173,$BU$2:$BW$17,3,0),0)+IF(AC173&lt;&gt;"",VLOOKUP(AK173,$BU$2:$BW$17,3,0),0)</f>
        <v>26</v>
      </c>
      <c r="BF173" s="36" t="str">
        <f aca="false">IF(AV173&lt;&gt;"","#define "&amp;AQ173&amp;" "&amp;AV173&amp;"&lt;end&gt; ","")&amp;IF(AW173&lt;&gt;"","#define "&amp;AR173&amp;" "&amp;AW173&amp;"&lt;end&gt; ","")&amp;IF(AX173&lt;&gt;"","#define "&amp;AS173&amp;" "&amp;AX173&amp;"&lt;end&gt; ","")&amp;IF(AY173&lt;&gt;"","#define "&amp;AT173&amp;" "&amp;AY173&amp;"&lt;end&gt; ","")&amp;"#define "&amp;AU173&amp;" "&amp;AZ173&amp;"&lt;end&gt;"</f>
        <v>#define AOFF_I 6&lt;end&gt; #define AOFF_IA 10&lt;end&gt; #define ISIZ_IAA   14&lt;end&gt;</v>
      </c>
      <c r="BG173" s="36" t="str">
        <f aca="false">IF(BA173&lt;&gt;"","#define "&amp;AQ173&amp;" "&amp;BA173&amp;"&lt;end&gt; ","")&amp;IF(BB173&lt;&gt;"","#define "&amp;AR173&amp;" "&amp;BB173&amp;"&lt;end&gt; ","")&amp;IF(BC173&lt;&gt;"","#define "&amp;AS173&amp;" "&amp;BC173&amp;"&lt;end&gt; ","")&amp;IF(BD173&lt;&gt;"","#define "&amp;AT173&amp;" "&amp;BD173&amp;"&lt;end&gt; ","")&amp;"#define "&amp;AU173&amp;" "&amp;BE173&amp;"&lt;end&gt;"</f>
        <v>#define AOFF_I 10&lt;end&gt; #define AOFF_IA 18&lt;end&gt; #define ISIZ_IAA   26&lt;end&gt;</v>
      </c>
      <c r="BH173" s="22" t="str">
        <f aca="false">"INSTDECODE_"&amp;D173&amp;IF(D173&lt;&gt;0,"_"&amp;CONCATENATE(Z173,AA173,AB173,AC173)&amp;"_"&amp;CONCATENATE(AD173,AE173,AF173,AG173),"")</f>
        <v>INSTDECODE_2_LL_AA</v>
      </c>
      <c r="BI173" s="22" t="n">
        <f aca="false">LEN(BH173)</f>
        <v>18</v>
      </c>
      <c r="BJ173" s="22" t="str">
        <f aca="false">IF(Z173&lt;&gt;"","DECODE_"&amp;VLOOKUP(AD173,$CC:$CD,2,0)&amp;"("&amp;BJ$2&amp;","&amp;IF(K173="MR","REF",VLOOKUP(F173,$BR:$BS,2,0))&amp;",Cpu"&amp;PROPER(IF(K173="MR","REF",VLOOKUP(F173,$BR:$BS,2,0)))&amp;","&amp;AQ173&amp;"); ", "")</f>
        <v>DECODE_ADR(1,LON,CpuLon,AOFF_I); </v>
      </c>
      <c r="BK173" s="22" t="str">
        <f aca="false">IF(AA173&lt;&gt;"","DECODE_"&amp;VLOOKUP(AE173,$CC:$CD,2,0)&amp;"("&amp;BK$2&amp;","&amp;IF(L173="MR","REF",VLOOKUP(G173,$BR:$BS,2,0))&amp;",Cpu"&amp;PROPER(IF(L173="MR","REF",VLOOKUP(G173,$BR:$BS,2,0)))&amp;","&amp;AR173&amp;"); ", "")</f>
        <v>DECODE_ADR(2,LON,CpuLon,AOFF_IA); </v>
      </c>
      <c r="BL173" s="22" t="str">
        <f aca="false">IF(AB173&lt;&gt;"","DECODE_"&amp;VLOOKUP(AF173,$CC:$CD,2,0)&amp;"("&amp;BL$2&amp;","&amp;IF(M173="MR","REF",VLOOKUP(H173,$BR:$BS,2,0))&amp;",Cpu"&amp;PROPER(IF(M173="MR","REF",VLOOKUP(H173,$BR:$BS,2,0)))&amp;","&amp;AS173&amp;"); ", "")</f>
        <v/>
      </c>
      <c r="BM173" s="22" t="str">
        <f aca="false">IF(AC173&lt;&gt;"","DECODE_"&amp;VLOOKUP(AG173,$CC:$CD,2,0)&amp;"("&amp;BM$2&amp;","&amp;IF(N173="MR","REF",VLOOKUP(I173,$BR:$BS,2,0))&amp;",Cpu"&amp;PROPER(IF(N173="MR","REF",VLOOKUP(I173,$BR:$BS,2,0)))&amp;","&amp;AT173&amp;"); ", "")</f>
        <v/>
      </c>
      <c r="BN173" s="22" t="str">
        <f aca="false">IF(ISERROR(VLOOKUP(BO173,BO$2:BO172,1,0))=0,"X","")</f>
        <v>X</v>
      </c>
      <c r="BO173" s="22" t="str">
        <f aca="false">SUBSTITUTE("#define "&amp;BH173&amp;REPT(" ",28-LEN(BH173))&amp;BJ173&amp;BK173&amp;BL173&amp;BM173,"%","D")</f>
        <v>#define INSTDECODE_2_LL_AA          DECODE_ADR(1,LON,CpuLon,AOFF_I); DECODE_ADR(2,LON,CpuLon,AOFF_IA); </v>
      </c>
      <c r="BP173" s="22" t="str">
        <f aca="false">"#define "&amp;SUBSTITUTE(BH173,"INSTDECODE_",IF(P173="X","JMP_","")&amp;IF(Q173="X","CONST_","")&amp;"INSTEND_")&amp;IF(Q173="X",REPT(" ",20-LEN(BH173)),IF(P173="X",REPT(" ",22-LEN(BH173)),REPT(" ",26-LEN(BH173))))&amp;" "&amp;IF(P173="X","","IP+="&amp;TRIM(AU173)&amp;"; "&amp;REPT(" ",10-LEN(TRIM(AU173))))&amp;IF(Q173="X","CONST_INST_DISPATCH;","PROG_INST_DISPATCH;")</f>
        <v>#define INSTEND_2_LL_AA         IP+=ISIZ_IAA;   PROG_INST_DISPATCH;</v>
      </c>
      <c r="BQ173" s="22" t="str">
        <f aca="false">""</f>
        <v/>
      </c>
    </row>
    <row r="174" customFormat="false" ht="15.95" hidden="false" customHeight="true" outlineLevel="0" collapsed="false">
      <c r="A174" s="22" t="s">
        <v>626</v>
      </c>
      <c r="B174" s="22" t="s">
        <v>390</v>
      </c>
      <c r="C174" s="26" t="s">
        <v>29</v>
      </c>
      <c r="D174" s="27" t="n">
        <f aca="false">4-COUNTIF(F174:I174,".")</f>
        <v>2</v>
      </c>
      <c r="E174" s="27" t="str">
        <f aca="false">IF(ISERROR(SEARCH("Z",F174&amp;G174&amp;H174&amp;I174))=0,"X","-")</f>
        <v>-</v>
      </c>
      <c r="F174" s="26" t="s">
        <v>452</v>
      </c>
      <c r="G174" s="26" t="s">
        <v>452</v>
      </c>
      <c r="H174" s="26" t="s">
        <v>28</v>
      </c>
      <c r="I174" s="26" t="s">
        <v>28</v>
      </c>
      <c r="J174" s="27" t="str">
        <f aca="false">IF(OR(ISERROR(SEARCH(MID($J$2,1,1),F174&amp;G174&amp;H174&amp;I174))=0,ISERROR(SEARCH(MID($J$2,2,1),F174&amp;G174&amp;H174&amp;I174))=0),"X","-")</f>
        <v>-</v>
      </c>
      <c r="K174" s="26" t="s">
        <v>453</v>
      </c>
      <c r="L174" s="26" t="s">
        <v>453</v>
      </c>
      <c r="M174" s="26" t="s">
        <v>28</v>
      </c>
      <c r="N174" s="26" t="s">
        <v>28</v>
      </c>
      <c r="O174" s="28" t="str">
        <f aca="false">IF(OR(K174=$O$2,L174=$O$2,M174=$O$2,N174=$O$2),"X","-")</f>
        <v>-</v>
      </c>
      <c r="R174" s="22" t="s">
        <v>683</v>
      </c>
      <c r="S174" s="22" t="s">
        <v>628</v>
      </c>
      <c r="T174" s="22" t="s">
        <v>629</v>
      </c>
      <c r="W174" s="30" t="str">
        <f aca="false">SUBSTITUTE(SUBSTITUTE(IF(AND(F174="%",K174&lt;&gt;"AD",K174&lt;&gt;"MR"),"Error1","Ok")&amp;" "&amp;IF(AND(G174="%",L174&lt;&gt;"AD",L174&lt;&gt;"MR"),"Error2","Ok")&amp;" "&amp;IF(AND(H174="%",M174&lt;&gt;"AD",M174&lt;&gt;"MR"),"Error3","Ok")&amp;" "&amp;IF(AND(I174="%",N174&lt;&gt;"AD",N174&lt;&gt;"MR"),"Error4","Ok"),"Ok Ok Ok Ok","Passed"),"Ok","")</f>
        <v>Passed</v>
      </c>
      <c r="X174" s="28" t="str">
        <f aca="false">IF(W174&lt;&gt;"Passed","--- Error ---",SUBSTITUTE(SUBSTITUTE(SUBSTITUTE(SUBSTITUTE(SUBSTITUTE(SUBSTITUTE(SUBSTITUTE(SUBSTITUTE(SUBSTITUTE(SUBSTITUTE(SUBSTITUTE(SUBSTITUTE(SUBSTITUTE(SUBSTITUTE(SUBSTITUTE(SUBSTITUTE(SUBSTITUTE(SUBSTITUTE($X$1, "&lt;mnemonic&gt;",""""&amp;B174&amp;""""&amp;REPT(" ",5-LEN(B174))), "&lt;argnr&gt;",D174), "&lt;type1&gt;",VLOOKUP(F174,BR:BZ,9,0)), "&lt;type2&gt;",VLOOKUP(G174,BR:BZ,9,0)), "&lt;type3&gt;",VLOOKUP(H174,BR:BZ,9,0)), "&lt;type4&gt;",VLOOKUP(I174,BR:BZ,9,0)), "&lt;mode1&gt;",VLOOKUP(K174, CB:CG,6,0)),"&lt;mode2&gt;",VLOOKUP(L174,CB:CG,6,0)),"&lt;mode3&gt;",VLOOKUP(M174,CB:CG,6,0)),"&lt;mode4&gt;",VLOOKUP(N174,CB:CG,6,0)), "."," "), "&lt;desc&gt;",R174), "&lt;size&gt;",AU174), "&lt;comma&gt;",IF(B175=""," ",",")),"&lt;off1&gt;",IF(AQ174&lt;&gt;"",AQ174,"0"&amp;REPT(" ",5+AQ$1-1))),"&lt;off2&gt;",IF(AR174&lt;&gt;"",AR174,"0"&amp;REPT(" ",5+AR$1-1))),"&lt;off3&gt;",IF(AS174&lt;&gt;"",AS174,"0"&amp;REPT(" ",5+AS$1-1))),"&lt;off4&gt;",IF(AT174&lt;&gt;"",AT174,"0"&amp;REPT(" ",5+AT$1-1))))</f>
        <v>{ "MVORc",2, ISIZ_IAA  , {CpuDataType::Char     ,CpuDataType::Char     ,(CpuDataType)0        ,(CpuDataType)0        }, {_AmdAddr,_AmdAddr,_AmdNull,_AmdNull}, {AOFF_I,AOFF_IA,0       ,0        } }, //Move and bitwise or (Char)</v>
      </c>
      <c r="Y174" s="31" t="s">
        <v>28</v>
      </c>
      <c r="Z174" s="22" t="str">
        <f aca="false">IF(F174&lt;&gt;".",IF(K174="MR","R",VLOOKUP(F174,$BR:$BT,3,0)),"")</f>
        <v>C</v>
      </c>
      <c r="AA174" s="22" t="str">
        <f aca="false">IF(G174&lt;&gt;".",IF(L174="MR","R",VLOOKUP(G174,$BR:$BT,3,0)),"")</f>
        <v>C</v>
      </c>
      <c r="AB174" s="22" t="str">
        <f aca="false">IF(H174&lt;&gt;".",IF(M174="MR","R",VLOOKUP(H174,$BR:$BT,3,0)),"")</f>
        <v/>
      </c>
      <c r="AC174" s="22" t="str">
        <f aca="false">IF(I174&lt;&gt;".",IF(N174="MR","R",VLOOKUP(I174,$BR:$BT,3,0)),"")</f>
        <v/>
      </c>
      <c r="AD174" s="22" t="str">
        <f aca="false">IF(F174&lt;&gt;".",VLOOKUP(K174,$CB:$CC,2,0),"")</f>
        <v>A</v>
      </c>
      <c r="AE174" s="22" t="str">
        <f aca="false">IF(G174&lt;&gt;".",VLOOKUP(L174,$CB:$CC,2,0),"")</f>
        <v>A</v>
      </c>
      <c r="AF174" s="22" t="str">
        <f aca="false">IF(H174&lt;&gt;".",VLOOKUP(M174,$CB:$CC,2,0),"")</f>
        <v/>
      </c>
      <c r="AG174" s="22" t="str">
        <f aca="false">IF(I174&lt;&gt;".",VLOOKUP(N174,$CB:$CC,2,0),"")</f>
        <v/>
      </c>
      <c r="AH174" s="22" t="str">
        <f aca="false">IF(AD174&lt;&gt;"",IF(OR(AD174="A",AD174="I"),"SZA",VLOOKUP(Z174,$BT$3:$BU$16,2,0)),"")</f>
        <v>SZA</v>
      </c>
      <c r="AI174" s="22" t="str">
        <f aca="false">IF(AE174&lt;&gt;"",IF(OR(AE174="A",AE174="I"),"SZA",VLOOKUP(AA174,$BT$3:$BU$16,2,0)),"")</f>
        <v>SZA</v>
      </c>
      <c r="AJ174" s="22" t="str">
        <f aca="false">IF(AF174&lt;&gt;"",IF(OR(AF174="A",AF174="I"),"SZA",VLOOKUP(AB174,$BT$3:$BU$16,2,0)),"")</f>
        <v/>
      </c>
      <c r="AK174" s="22" t="str">
        <f aca="false">IF(AG174&lt;&gt;"",IF(OR(AG174="A",AG174="I"),"SZA",VLOOKUP(AC174,$BT$3:$BU$16,2,0)),"")</f>
        <v/>
      </c>
      <c r="AL174" s="22" t="str">
        <f aca="false">IF(AD174&lt;&gt;"","I","")</f>
        <v>I</v>
      </c>
      <c r="AM174" s="22" t="str">
        <f aca="false">SUBSTITUTE(IF(AE174&lt;&gt;"",AL174&amp;"+"&amp;AH174,""),"+SZ","")</f>
        <v>IA</v>
      </c>
      <c r="AN174" s="22" t="str">
        <f aca="false">SUBSTITUTE(IF(AF174&lt;&gt;"",AM174&amp;"+"&amp;AI174,""),"+SZ","")</f>
        <v/>
      </c>
      <c r="AO174" s="22" t="str">
        <f aca="false">SUBSTITUTE(IF(AG174&lt;&gt;"",AN174&amp;"+"&amp;AJ174,""),"+SZ","")</f>
        <v/>
      </c>
      <c r="AP174" s="22" t="str">
        <f aca="false">SUBSTITUTE("I"&amp;IF(AH174&lt;&gt;"","+"&amp;AH174,"")&amp;IF(AI174&lt;&gt;"","+"&amp;AI174,"")&amp;IF(AJ174&lt;&gt;"","+"&amp;AJ174,"")&amp;IF(AK174&lt;&gt;"","+"&amp;AK174,""),"+SZ","")</f>
        <v>IAA</v>
      </c>
      <c r="AQ174" s="22" t="str">
        <f aca="false">IF(Z174&lt;&gt;"","AOFF_"&amp;AL174&amp;REPT(" ",AQ$1-LEN(AL174)),"")</f>
        <v>AOFF_I</v>
      </c>
      <c r="AR174" s="22" t="str">
        <f aca="false">IF(AA174&lt;&gt;"","AOFF_"&amp;AM174&amp;REPT(" ",AR$1-LEN(AM174)),"")</f>
        <v>AOFF_IA</v>
      </c>
      <c r="AS174" s="22" t="str">
        <f aca="false">IF(AB174&lt;&gt;"","AOFF_"&amp;AN174&amp;REPT(" ",AS$1-LEN(AN174)),"")</f>
        <v/>
      </c>
      <c r="AT174" s="22" t="str">
        <f aca="false">IF(AC174&lt;&gt;"","AOFF_"&amp;AO174&amp;REPT(" ",AT$1-LEN(AO174)),"")</f>
        <v/>
      </c>
      <c r="AU174" s="22" t="str">
        <f aca="false">"ISIZ_"&amp;AP174&amp;REPT(" ",$AU$1-LEN(AP174))</f>
        <v>ISIZ_IAA  </v>
      </c>
      <c r="AV174" s="26" t="n">
        <f aca="false">IF(Z174&lt;&gt;"",6,"")</f>
        <v>6</v>
      </c>
      <c r="AW174" s="26" t="n">
        <f aca="false">IF(AA174&lt;&gt;"",AV174+VLOOKUP(AH174,$BU$2:$BV$17,2,0),"")</f>
        <v>10</v>
      </c>
      <c r="AX174" s="26" t="str">
        <f aca="false">IF(AB174&lt;&gt;"",AW174+VLOOKUP(AI174,$BU$2:$BV$17,2,0),"")</f>
        <v/>
      </c>
      <c r="AY174" s="26" t="str">
        <f aca="false">IF(AC174&lt;&gt;"",AX174+VLOOKUP(AJ174,$BU$2:$BV$17,2,0),"")</f>
        <v/>
      </c>
      <c r="AZ174" s="26" t="n">
        <f aca="false">6+IF(Z174&lt;&gt;"",VLOOKUP(AH174,$BU$2:$BV$17,2,0),0)+IF(AA174&lt;&gt;"",VLOOKUP(AI174,$BU$2:$BV$17,2,0),0)+IF(AB174&lt;&gt;"",VLOOKUP(AJ174,$BU$2:$BV$17,2,0),0)+IF(AC174&lt;&gt;"",VLOOKUP(AK174,$BU$2:$BV$17,2,0),0)</f>
        <v>14</v>
      </c>
      <c r="BA174" s="26" t="n">
        <f aca="false">IF(Z174&lt;&gt;"",10,"")</f>
        <v>10</v>
      </c>
      <c r="BB174" s="26" t="n">
        <f aca="false">IF(AA174&lt;&gt;"",BA174+VLOOKUP(AH174,$BU$2:$BW$17,3,0),"")</f>
        <v>18</v>
      </c>
      <c r="BC174" s="26" t="str">
        <f aca="false">IF(AB174&lt;&gt;"",BB174+VLOOKUP(AI174,$BU$2:$BW$17,3,0),"")</f>
        <v/>
      </c>
      <c r="BD174" s="26" t="str">
        <f aca="false">IF(AC174&lt;&gt;"",BC174+VLOOKUP(AJ174,$BU$2:$BW$17,3,0),"")</f>
        <v/>
      </c>
      <c r="BE174" s="26" t="n">
        <f aca="false">10+IF(Z174&lt;&gt;"",VLOOKUP(AH174,$BU$2:$BW$17,3,0),0)+IF(AA174&lt;&gt;"",VLOOKUP(AI174,$BU$2:$BW$17,3,0),0)+IF(AB174&lt;&gt;"",VLOOKUP(AJ174,$BU$2:$BW$17,3,0),0)+IF(AC174&lt;&gt;"",VLOOKUP(AK174,$BU$2:$BW$17,3,0),0)</f>
        <v>26</v>
      </c>
      <c r="BF174" s="36" t="str">
        <f aca="false">IF(AV174&lt;&gt;"","#define "&amp;AQ174&amp;" "&amp;AV174&amp;"&lt;end&gt; ","")&amp;IF(AW174&lt;&gt;"","#define "&amp;AR174&amp;" "&amp;AW174&amp;"&lt;end&gt; ","")&amp;IF(AX174&lt;&gt;"","#define "&amp;AS174&amp;" "&amp;AX174&amp;"&lt;end&gt; ","")&amp;IF(AY174&lt;&gt;"","#define "&amp;AT174&amp;" "&amp;AY174&amp;"&lt;end&gt; ","")&amp;"#define "&amp;AU174&amp;" "&amp;AZ174&amp;"&lt;end&gt;"</f>
        <v>#define AOFF_I 6&lt;end&gt; #define AOFF_IA 10&lt;end&gt; #define ISIZ_IAA   14&lt;end&gt;</v>
      </c>
      <c r="BG174" s="36" t="str">
        <f aca="false">IF(BA174&lt;&gt;"","#define "&amp;AQ174&amp;" "&amp;BA174&amp;"&lt;end&gt; ","")&amp;IF(BB174&lt;&gt;"","#define "&amp;AR174&amp;" "&amp;BB174&amp;"&lt;end&gt; ","")&amp;IF(BC174&lt;&gt;"","#define "&amp;AS174&amp;" "&amp;BC174&amp;"&lt;end&gt; ","")&amp;IF(BD174&lt;&gt;"","#define "&amp;AT174&amp;" "&amp;BD174&amp;"&lt;end&gt; ","")&amp;"#define "&amp;AU174&amp;" "&amp;BE174&amp;"&lt;end&gt;"</f>
        <v>#define AOFF_I 10&lt;end&gt; #define AOFF_IA 18&lt;end&gt; #define ISIZ_IAA   26&lt;end&gt;</v>
      </c>
      <c r="BH174" s="22" t="str">
        <f aca="false">"INSTDECODE_"&amp;D174&amp;IF(D174&lt;&gt;0,"_"&amp;CONCATENATE(Z174,AA174,AB174,AC174)&amp;"_"&amp;CONCATENATE(AD174,AE174,AF174,AG174),"")</f>
        <v>INSTDECODE_2_CC_AA</v>
      </c>
      <c r="BI174" s="22" t="n">
        <f aca="false">LEN(BH174)</f>
        <v>18</v>
      </c>
      <c r="BJ174" s="22" t="str">
        <f aca="false">IF(Z174&lt;&gt;"","DECODE_"&amp;VLOOKUP(AD174,$CC:$CD,2,0)&amp;"("&amp;BJ$2&amp;","&amp;IF(K174="MR","REF",VLOOKUP(F174,$BR:$BS,2,0))&amp;",Cpu"&amp;PROPER(IF(K174="MR","REF",VLOOKUP(F174,$BR:$BS,2,0)))&amp;","&amp;AQ174&amp;"); ", "")</f>
        <v>DECODE_ADR(1,CHR,CpuChr,AOFF_I); </v>
      </c>
      <c r="BK174" s="22" t="str">
        <f aca="false">IF(AA174&lt;&gt;"","DECODE_"&amp;VLOOKUP(AE174,$CC:$CD,2,0)&amp;"("&amp;BK$2&amp;","&amp;IF(L174="MR","REF",VLOOKUP(G174,$BR:$BS,2,0))&amp;",Cpu"&amp;PROPER(IF(L174="MR","REF",VLOOKUP(G174,$BR:$BS,2,0)))&amp;","&amp;AR174&amp;"); ", "")</f>
        <v>DECODE_ADR(2,CHR,CpuChr,AOFF_IA); </v>
      </c>
      <c r="BL174" s="22" t="str">
        <f aca="false">IF(AB174&lt;&gt;"","DECODE_"&amp;VLOOKUP(AF174,$CC:$CD,2,0)&amp;"("&amp;BL$2&amp;","&amp;IF(M174="MR","REF",VLOOKUP(H174,$BR:$BS,2,0))&amp;",Cpu"&amp;PROPER(IF(M174="MR","REF",VLOOKUP(H174,$BR:$BS,2,0)))&amp;","&amp;AS174&amp;"); ", "")</f>
        <v/>
      </c>
      <c r="BM174" s="22" t="str">
        <f aca="false">IF(AC174&lt;&gt;"","DECODE_"&amp;VLOOKUP(AG174,$CC:$CD,2,0)&amp;"("&amp;BM$2&amp;","&amp;IF(N174="MR","REF",VLOOKUP(I174,$BR:$BS,2,0))&amp;",Cpu"&amp;PROPER(IF(N174="MR","REF",VLOOKUP(I174,$BR:$BS,2,0)))&amp;","&amp;AT174&amp;"); ", "")</f>
        <v/>
      </c>
      <c r="BN174" s="22" t="str">
        <f aca="false">IF(ISERROR(VLOOKUP(BO174,BO$2:BO173,1,0))=0,"X","")</f>
        <v>X</v>
      </c>
      <c r="BO174" s="22" t="str">
        <f aca="false">SUBSTITUTE("#define "&amp;BH174&amp;REPT(" ",28-LEN(BH174))&amp;BJ174&amp;BK174&amp;BL174&amp;BM174,"%","D")</f>
        <v>#define INSTDECODE_2_CC_AA          DECODE_ADR(1,CHR,CpuChr,AOFF_I); DECODE_ADR(2,CHR,CpuChr,AOFF_IA); </v>
      </c>
      <c r="BP174" s="22" t="str">
        <f aca="false">"#define "&amp;SUBSTITUTE(BH174,"INSTDECODE_",IF(P174="X","JMP_","")&amp;IF(Q174="X","CONST_","")&amp;"INSTEND_")&amp;IF(Q174="X",REPT(" ",20-LEN(BH174)),IF(P174="X",REPT(" ",22-LEN(BH174)),REPT(" ",26-LEN(BH174))))&amp;" "&amp;IF(P174="X","","IP+="&amp;TRIM(AU174)&amp;"; "&amp;REPT(" ",10-LEN(TRIM(AU174))))&amp;IF(Q174="X","CONST_INST_DISPATCH;","PROG_INST_DISPATCH;")</f>
        <v>#define INSTEND_2_CC_AA         IP+=ISIZ_IAA;   PROG_INST_DISPATCH;</v>
      </c>
      <c r="BQ174" s="22" t="str">
        <f aca="false">""</f>
        <v/>
      </c>
    </row>
    <row r="175" customFormat="false" ht="15.95" hidden="false" customHeight="true" outlineLevel="0" collapsed="false">
      <c r="A175" s="22" t="s">
        <v>626</v>
      </c>
      <c r="B175" s="22" t="s">
        <v>391</v>
      </c>
      <c r="C175" s="26" t="s">
        <v>29</v>
      </c>
      <c r="D175" s="27" t="n">
        <f aca="false">4-COUNTIF(F175:I175,".")</f>
        <v>2</v>
      </c>
      <c r="E175" s="27" t="str">
        <f aca="false">IF(ISERROR(SEARCH("Z",F175&amp;G175&amp;H175&amp;I175))=0,"X","-")</f>
        <v>-</v>
      </c>
      <c r="F175" s="26" t="s">
        <v>463</v>
      </c>
      <c r="G175" s="26" t="s">
        <v>463</v>
      </c>
      <c r="H175" s="26" t="s">
        <v>28</v>
      </c>
      <c r="I175" s="26" t="s">
        <v>28</v>
      </c>
      <c r="J175" s="27" t="str">
        <f aca="false">IF(OR(ISERROR(SEARCH(MID($J$2,1,1),F175&amp;G175&amp;H175&amp;I175))=0,ISERROR(SEARCH(MID($J$2,2,1),F175&amp;G175&amp;H175&amp;I175))=0),"X","-")</f>
        <v>-</v>
      </c>
      <c r="K175" s="26" t="s">
        <v>453</v>
      </c>
      <c r="L175" s="26" t="s">
        <v>453</v>
      </c>
      <c r="M175" s="26" t="s">
        <v>28</v>
      </c>
      <c r="N175" s="26" t="s">
        <v>28</v>
      </c>
      <c r="O175" s="28" t="str">
        <f aca="false">IF(OR(K175=$O$2,L175=$O$2,M175=$O$2,N175=$O$2),"X","-")</f>
        <v>-</v>
      </c>
      <c r="R175" s="22" t="s">
        <v>684</v>
      </c>
      <c r="S175" s="22" t="s">
        <v>628</v>
      </c>
      <c r="T175" s="22" t="s">
        <v>629</v>
      </c>
      <c r="W175" s="30" t="str">
        <f aca="false">SUBSTITUTE(SUBSTITUTE(IF(AND(F175="%",K175&lt;&gt;"AD",K175&lt;&gt;"MR"),"Error1","Ok")&amp;" "&amp;IF(AND(G175="%",L175&lt;&gt;"AD",L175&lt;&gt;"MR"),"Error2","Ok")&amp;" "&amp;IF(AND(H175="%",M175&lt;&gt;"AD",M175&lt;&gt;"MR"),"Error3","Ok")&amp;" "&amp;IF(AND(I175="%",N175&lt;&gt;"AD",N175&lt;&gt;"MR"),"Error4","Ok"),"Ok Ok Ok Ok","Passed"),"Ok","")</f>
        <v>Passed</v>
      </c>
      <c r="X175" s="28" t="str">
        <f aca="false">IF(W175&lt;&gt;"Passed","--- Error ---",SUBSTITUTE(SUBSTITUTE(SUBSTITUTE(SUBSTITUTE(SUBSTITUTE(SUBSTITUTE(SUBSTITUTE(SUBSTITUTE(SUBSTITUTE(SUBSTITUTE(SUBSTITUTE(SUBSTITUTE(SUBSTITUTE(SUBSTITUTE(SUBSTITUTE(SUBSTITUTE(SUBSTITUTE(SUBSTITUTE($X$1, "&lt;mnemonic&gt;",""""&amp;B175&amp;""""&amp;REPT(" ",5-LEN(B175))), "&lt;argnr&gt;",D175), "&lt;type1&gt;",VLOOKUP(F175,BR:BZ,9,0)), "&lt;type2&gt;",VLOOKUP(G175,BR:BZ,9,0)), "&lt;type3&gt;",VLOOKUP(H175,BR:BZ,9,0)), "&lt;type4&gt;",VLOOKUP(I175,BR:BZ,9,0)), "&lt;mode1&gt;",VLOOKUP(K175, CB:CG,6,0)),"&lt;mode2&gt;",VLOOKUP(L175,CB:CG,6,0)),"&lt;mode3&gt;",VLOOKUP(M175,CB:CG,6,0)),"&lt;mode4&gt;",VLOOKUP(N175,CB:CG,6,0)), "."," "), "&lt;desc&gt;",R175), "&lt;size&gt;",AU175), "&lt;comma&gt;",IF(B176=""," ",",")),"&lt;off1&gt;",IF(AQ175&lt;&gt;"",AQ175,"0"&amp;REPT(" ",5+AQ$1-1))),"&lt;off2&gt;",IF(AR175&lt;&gt;"",AR175,"0"&amp;REPT(" ",5+AR$1-1))),"&lt;off3&gt;",IF(AS175&lt;&gt;"",AS175,"0"&amp;REPT(" ",5+AS$1-1))),"&lt;off4&gt;",IF(AT175&lt;&gt;"",AT175,"0"&amp;REPT(" ",5+AT$1-1))))</f>
        <v>{ "MVORw",2, ISIZ_IAA  , {CpuDataType::Short    ,CpuDataType::Short    ,(CpuDataType)0        ,(CpuDataType)0        }, {_AmdAddr,_AmdAddr,_AmdNull,_AmdNull}, {AOFF_I,AOFF_IA,0       ,0        } }, //Move and bitwise or (Short)</v>
      </c>
      <c r="Y175" s="31" t="s">
        <v>28</v>
      </c>
      <c r="Z175" s="22" t="str">
        <f aca="false">IF(F175&lt;&gt;".",IF(K175="MR","R",VLOOKUP(F175,$BR:$BT,3,0)),"")</f>
        <v>W</v>
      </c>
      <c r="AA175" s="22" t="str">
        <f aca="false">IF(G175&lt;&gt;".",IF(L175="MR","R",VLOOKUP(G175,$BR:$BT,3,0)),"")</f>
        <v>W</v>
      </c>
      <c r="AB175" s="22" t="str">
        <f aca="false">IF(H175&lt;&gt;".",IF(M175="MR","R",VLOOKUP(H175,$BR:$BT,3,0)),"")</f>
        <v/>
      </c>
      <c r="AC175" s="22" t="str">
        <f aca="false">IF(I175&lt;&gt;".",IF(N175="MR","R",VLOOKUP(I175,$BR:$BT,3,0)),"")</f>
        <v/>
      </c>
      <c r="AD175" s="22" t="str">
        <f aca="false">IF(F175&lt;&gt;".",VLOOKUP(K175,$CB:$CC,2,0),"")</f>
        <v>A</v>
      </c>
      <c r="AE175" s="22" t="str">
        <f aca="false">IF(G175&lt;&gt;".",VLOOKUP(L175,$CB:$CC,2,0),"")</f>
        <v>A</v>
      </c>
      <c r="AF175" s="22" t="str">
        <f aca="false">IF(H175&lt;&gt;".",VLOOKUP(M175,$CB:$CC,2,0),"")</f>
        <v/>
      </c>
      <c r="AG175" s="22" t="str">
        <f aca="false">IF(I175&lt;&gt;".",VLOOKUP(N175,$CB:$CC,2,0),"")</f>
        <v/>
      </c>
      <c r="AH175" s="22" t="str">
        <f aca="false">IF(AD175&lt;&gt;"",IF(OR(AD175="A",AD175="I"),"SZA",VLOOKUP(Z175,$BT$3:$BU$16,2,0)),"")</f>
        <v>SZA</v>
      </c>
      <c r="AI175" s="22" t="str">
        <f aca="false">IF(AE175&lt;&gt;"",IF(OR(AE175="A",AE175="I"),"SZA",VLOOKUP(AA175,$BT$3:$BU$16,2,0)),"")</f>
        <v>SZA</v>
      </c>
      <c r="AJ175" s="22" t="str">
        <f aca="false">IF(AF175&lt;&gt;"",IF(OR(AF175="A",AF175="I"),"SZA",VLOOKUP(AB175,$BT$3:$BU$16,2,0)),"")</f>
        <v/>
      </c>
      <c r="AK175" s="22" t="str">
        <f aca="false">IF(AG175&lt;&gt;"",IF(OR(AG175="A",AG175="I"),"SZA",VLOOKUP(AC175,$BT$3:$BU$16,2,0)),"")</f>
        <v/>
      </c>
      <c r="AL175" s="22" t="str">
        <f aca="false">IF(AD175&lt;&gt;"","I","")</f>
        <v>I</v>
      </c>
      <c r="AM175" s="22" t="str">
        <f aca="false">SUBSTITUTE(IF(AE175&lt;&gt;"",AL175&amp;"+"&amp;AH175,""),"+SZ","")</f>
        <v>IA</v>
      </c>
      <c r="AN175" s="22" t="str">
        <f aca="false">SUBSTITUTE(IF(AF175&lt;&gt;"",AM175&amp;"+"&amp;AI175,""),"+SZ","")</f>
        <v/>
      </c>
      <c r="AO175" s="22" t="str">
        <f aca="false">SUBSTITUTE(IF(AG175&lt;&gt;"",AN175&amp;"+"&amp;AJ175,""),"+SZ","")</f>
        <v/>
      </c>
      <c r="AP175" s="22" t="str">
        <f aca="false">SUBSTITUTE("I"&amp;IF(AH175&lt;&gt;"","+"&amp;AH175,"")&amp;IF(AI175&lt;&gt;"","+"&amp;AI175,"")&amp;IF(AJ175&lt;&gt;"","+"&amp;AJ175,"")&amp;IF(AK175&lt;&gt;"","+"&amp;AK175,""),"+SZ","")</f>
        <v>IAA</v>
      </c>
      <c r="AQ175" s="22" t="str">
        <f aca="false">IF(Z175&lt;&gt;"","AOFF_"&amp;AL175&amp;REPT(" ",AQ$1-LEN(AL175)),"")</f>
        <v>AOFF_I</v>
      </c>
      <c r="AR175" s="22" t="str">
        <f aca="false">IF(AA175&lt;&gt;"","AOFF_"&amp;AM175&amp;REPT(" ",AR$1-LEN(AM175)),"")</f>
        <v>AOFF_IA</v>
      </c>
      <c r="AS175" s="22" t="str">
        <f aca="false">IF(AB175&lt;&gt;"","AOFF_"&amp;AN175&amp;REPT(" ",AS$1-LEN(AN175)),"")</f>
        <v/>
      </c>
      <c r="AT175" s="22" t="str">
        <f aca="false">IF(AC175&lt;&gt;"","AOFF_"&amp;AO175&amp;REPT(" ",AT$1-LEN(AO175)),"")</f>
        <v/>
      </c>
      <c r="AU175" s="22" t="str">
        <f aca="false">"ISIZ_"&amp;AP175&amp;REPT(" ",$AU$1-LEN(AP175))</f>
        <v>ISIZ_IAA  </v>
      </c>
      <c r="AV175" s="26" t="n">
        <f aca="false">IF(Z175&lt;&gt;"",6,"")</f>
        <v>6</v>
      </c>
      <c r="AW175" s="26" t="n">
        <f aca="false">IF(AA175&lt;&gt;"",AV175+VLOOKUP(AH175,$BU$2:$BV$17,2,0),"")</f>
        <v>10</v>
      </c>
      <c r="AX175" s="26" t="str">
        <f aca="false">IF(AB175&lt;&gt;"",AW175+VLOOKUP(AI175,$BU$2:$BV$17,2,0),"")</f>
        <v/>
      </c>
      <c r="AY175" s="26" t="str">
        <f aca="false">IF(AC175&lt;&gt;"",AX175+VLOOKUP(AJ175,$BU$2:$BV$17,2,0),"")</f>
        <v/>
      </c>
      <c r="AZ175" s="26" t="n">
        <f aca="false">6+IF(Z175&lt;&gt;"",VLOOKUP(AH175,$BU$2:$BV$17,2,0),0)+IF(AA175&lt;&gt;"",VLOOKUP(AI175,$BU$2:$BV$17,2,0),0)+IF(AB175&lt;&gt;"",VLOOKUP(AJ175,$BU$2:$BV$17,2,0),0)+IF(AC175&lt;&gt;"",VLOOKUP(AK175,$BU$2:$BV$17,2,0),0)</f>
        <v>14</v>
      </c>
      <c r="BA175" s="26" t="n">
        <f aca="false">IF(Z175&lt;&gt;"",10,"")</f>
        <v>10</v>
      </c>
      <c r="BB175" s="26" t="n">
        <f aca="false">IF(AA175&lt;&gt;"",BA175+VLOOKUP(AH175,$BU$2:$BW$17,3,0),"")</f>
        <v>18</v>
      </c>
      <c r="BC175" s="26" t="str">
        <f aca="false">IF(AB175&lt;&gt;"",BB175+VLOOKUP(AI175,$BU$2:$BW$17,3,0),"")</f>
        <v/>
      </c>
      <c r="BD175" s="26" t="str">
        <f aca="false">IF(AC175&lt;&gt;"",BC175+VLOOKUP(AJ175,$BU$2:$BW$17,3,0),"")</f>
        <v/>
      </c>
      <c r="BE175" s="26" t="n">
        <f aca="false">10+IF(Z175&lt;&gt;"",VLOOKUP(AH175,$BU$2:$BW$17,3,0),0)+IF(AA175&lt;&gt;"",VLOOKUP(AI175,$BU$2:$BW$17,3,0),0)+IF(AB175&lt;&gt;"",VLOOKUP(AJ175,$BU$2:$BW$17,3,0),0)+IF(AC175&lt;&gt;"",VLOOKUP(AK175,$BU$2:$BW$17,3,0),0)</f>
        <v>26</v>
      </c>
      <c r="BF175" s="36" t="str">
        <f aca="false">IF(AV175&lt;&gt;"","#define "&amp;AQ175&amp;" "&amp;AV175&amp;"&lt;end&gt; ","")&amp;IF(AW175&lt;&gt;"","#define "&amp;AR175&amp;" "&amp;AW175&amp;"&lt;end&gt; ","")&amp;IF(AX175&lt;&gt;"","#define "&amp;AS175&amp;" "&amp;AX175&amp;"&lt;end&gt; ","")&amp;IF(AY175&lt;&gt;"","#define "&amp;AT175&amp;" "&amp;AY175&amp;"&lt;end&gt; ","")&amp;"#define "&amp;AU175&amp;" "&amp;AZ175&amp;"&lt;end&gt;"</f>
        <v>#define AOFF_I 6&lt;end&gt; #define AOFF_IA 10&lt;end&gt; #define ISIZ_IAA   14&lt;end&gt;</v>
      </c>
      <c r="BG175" s="36" t="str">
        <f aca="false">IF(BA175&lt;&gt;"","#define "&amp;AQ175&amp;" "&amp;BA175&amp;"&lt;end&gt; ","")&amp;IF(BB175&lt;&gt;"","#define "&amp;AR175&amp;" "&amp;BB175&amp;"&lt;end&gt; ","")&amp;IF(BC175&lt;&gt;"","#define "&amp;AS175&amp;" "&amp;BC175&amp;"&lt;end&gt; ","")&amp;IF(BD175&lt;&gt;"","#define "&amp;AT175&amp;" "&amp;BD175&amp;"&lt;end&gt; ","")&amp;"#define "&amp;AU175&amp;" "&amp;BE175&amp;"&lt;end&gt;"</f>
        <v>#define AOFF_I 10&lt;end&gt; #define AOFF_IA 18&lt;end&gt; #define ISIZ_IAA   26&lt;end&gt;</v>
      </c>
      <c r="BH175" s="22" t="str">
        <f aca="false">"INSTDECODE_"&amp;D175&amp;IF(D175&lt;&gt;0,"_"&amp;CONCATENATE(Z175,AA175,AB175,AC175)&amp;"_"&amp;CONCATENATE(AD175,AE175,AF175,AG175),"")</f>
        <v>INSTDECODE_2_WW_AA</v>
      </c>
      <c r="BI175" s="22" t="n">
        <f aca="false">LEN(BH175)</f>
        <v>18</v>
      </c>
      <c r="BJ175" s="22" t="str">
        <f aca="false">IF(Z175&lt;&gt;"","DECODE_"&amp;VLOOKUP(AD175,$CC:$CD,2,0)&amp;"("&amp;BJ$2&amp;","&amp;IF(K175="MR","REF",VLOOKUP(F175,$BR:$BS,2,0))&amp;",Cpu"&amp;PROPER(IF(K175="MR","REF",VLOOKUP(F175,$BR:$BS,2,0)))&amp;","&amp;AQ175&amp;"); ", "")</f>
        <v>DECODE_ADR(1,SHR,CpuShr,AOFF_I); </v>
      </c>
      <c r="BK175" s="22" t="str">
        <f aca="false">IF(AA175&lt;&gt;"","DECODE_"&amp;VLOOKUP(AE175,$CC:$CD,2,0)&amp;"("&amp;BK$2&amp;","&amp;IF(L175="MR","REF",VLOOKUP(G175,$BR:$BS,2,0))&amp;",Cpu"&amp;PROPER(IF(L175="MR","REF",VLOOKUP(G175,$BR:$BS,2,0)))&amp;","&amp;AR175&amp;"); ", "")</f>
        <v>DECODE_ADR(2,SHR,CpuShr,AOFF_IA); </v>
      </c>
      <c r="BL175" s="22" t="str">
        <f aca="false">IF(AB175&lt;&gt;"","DECODE_"&amp;VLOOKUP(AF175,$CC:$CD,2,0)&amp;"("&amp;BL$2&amp;","&amp;IF(M175="MR","REF",VLOOKUP(H175,$BR:$BS,2,0))&amp;",Cpu"&amp;PROPER(IF(M175="MR","REF",VLOOKUP(H175,$BR:$BS,2,0)))&amp;","&amp;AS175&amp;"); ", "")</f>
        <v/>
      </c>
      <c r="BM175" s="22" t="str">
        <f aca="false">IF(AC175&lt;&gt;"","DECODE_"&amp;VLOOKUP(AG175,$CC:$CD,2,0)&amp;"("&amp;BM$2&amp;","&amp;IF(N175="MR","REF",VLOOKUP(I175,$BR:$BS,2,0))&amp;",Cpu"&amp;PROPER(IF(N175="MR","REF",VLOOKUP(I175,$BR:$BS,2,0)))&amp;","&amp;AT175&amp;"); ", "")</f>
        <v/>
      </c>
      <c r="BN175" s="22" t="str">
        <f aca="false">IF(ISERROR(VLOOKUP(BO175,BO$2:BO174,1,0))=0,"X","")</f>
        <v>X</v>
      </c>
      <c r="BO175" s="22" t="str">
        <f aca="false">SUBSTITUTE("#define "&amp;BH175&amp;REPT(" ",28-LEN(BH175))&amp;BJ175&amp;BK175&amp;BL175&amp;BM175,"%","D")</f>
        <v>#define INSTDECODE_2_WW_AA          DECODE_ADR(1,SHR,CpuShr,AOFF_I); DECODE_ADR(2,SHR,CpuShr,AOFF_IA); </v>
      </c>
      <c r="BP175" s="22" t="str">
        <f aca="false">"#define "&amp;SUBSTITUTE(BH175,"INSTDECODE_",IF(P175="X","JMP_","")&amp;IF(Q175="X","CONST_","")&amp;"INSTEND_")&amp;IF(Q175="X",REPT(" ",20-LEN(BH175)),IF(P175="X",REPT(" ",22-LEN(BH175)),REPT(" ",26-LEN(BH175))))&amp;" "&amp;IF(P175="X","","IP+="&amp;TRIM(AU175)&amp;"; "&amp;REPT(" ",10-LEN(TRIM(AU175))))&amp;IF(Q175="X","CONST_INST_DISPATCH;","PROG_INST_DISPATCH;")</f>
        <v>#define INSTEND_2_WW_AA         IP+=ISIZ_IAA;   PROG_INST_DISPATCH;</v>
      </c>
      <c r="BQ175" s="22" t="str">
        <f aca="false">""</f>
        <v/>
      </c>
    </row>
    <row r="176" customFormat="false" ht="15.95" hidden="false" customHeight="true" outlineLevel="0" collapsed="false">
      <c r="A176" s="22" t="s">
        <v>626</v>
      </c>
      <c r="B176" s="22" t="s">
        <v>392</v>
      </c>
      <c r="C176" s="26" t="s">
        <v>29</v>
      </c>
      <c r="D176" s="27" t="n">
        <f aca="false">4-COUNTIF(F176:I176,".")</f>
        <v>2</v>
      </c>
      <c r="E176" s="27" t="str">
        <f aca="false">IF(ISERROR(SEARCH("Z",F176&amp;G176&amp;H176&amp;I176))=0,"X","-")</f>
        <v>-</v>
      </c>
      <c r="F176" s="26" t="s">
        <v>470</v>
      </c>
      <c r="G176" s="26" t="s">
        <v>470</v>
      </c>
      <c r="H176" s="26" t="s">
        <v>28</v>
      </c>
      <c r="I176" s="26" t="s">
        <v>28</v>
      </c>
      <c r="J176" s="27" t="str">
        <f aca="false">IF(OR(ISERROR(SEARCH(MID($J$2,1,1),F176&amp;G176&amp;H176&amp;I176))=0,ISERROR(SEARCH(MID($J$2,2,1),F176&amp;G176&amp;H176&amp;I176))=0),"X","-")</f>
        <v>-</v>
      </c>
      <c r="K176" s="26" t="s">
        <v>453</v>
      </c>
      <c r="L176" s="26" t="s">
        <v>453</v>
      </c>
      <c r="M176" s="26" t="s">
        <v>28</v>
      </c>
      <c r="N176" s="26" t="s">
        <v>28</v>
      </c>
      <c r="O176" s="28" t="str">
        <f aca="false">IF(OR(K176=$O$2,L176=$O$2,M176=$O$2,N176=$O$2),"X","-")</f>
        <v>-</v>
      </c>
      <c r="R176" s="22" t="s">
        <v>685</v>
      </c>
      <c r="S176" s="22" t="s">
        <v>628</v>
      </c>
      <c r="T176" s="22" t="s">
        <v>629</v>
      </c>
      <c r="W176" s="30" t="str">
        <f aca="false">SUBSTITUTE(SUBSTITUTE(IF(AND(F176="%",K176&lt;&gt;"AD",K176&lt;&gt;"MR"),"Error1","Ok")&amp;" "&amp;IF(AND(G176="%",L176&lt;&gt;"AD",L176&lt;&gt;"MR"),"Error2","Ok")&amp;" "&amp;IF(AND(H176="%",M176&lt;&gt;"AD",M176&lt;&gt;"MR"),"Error3","Ok")&amp;" "&amp;IF(AND(I176="%",N176&lt;&gt;"AD",N176&lt;&gt;"MR"),"Error4","Ok"),"Ok Ok Ok Ok","Passed"),"Ok","")</f>
        <v>Passed</v>
      </c>
      <c r="X176" s="28" t="str">
        <f aca="false">IF(W176&lt;&gt;"Passed","--- Error ---",SUBSTITUTE(SUBSTITUTE(SUBSTITUTE(SUBSTITUTE(SUBSTITUTE(SUBSTITUTE(SUBSTITUTE(SUBSTITUTE(SUBSTITUTE(SUBSTITUTE(SUBSTITUTE(SUBSTITUTE(SUBSTITUTE(SUBSTITUTE(SUBSTITUTE(SUBSTITUTE(SUBSTITUTE(SUBSTITUTE($X$1, "&lt;mnemonic&gt;",""""&amp;B176&amp;""""&amp;REPT(" ",5-LEN(B176))), "&lt;argnr&gt;",D176), "&lt;type1&gt;",VLOOKUP(F176,BR:BZ,9,0)), "&lt;type2&gt;",VLOOKUP(G176,BR:BZ,9,0)), "&lt;type3&gt;",VLOOKUP(H176,BR:BZ,9,0)), "&lt;type4&gt;",VLOOKUP(I176,BR:BZ,9,0)), "&lt;mode1&gt;",VLOOKUP(K176, CB:CG,6,0)),"&lt;mode2&gt;",VLOOKUP(L176,CB:CG,6,0)),"&lt;mode3&gt;",VLOOKUP(M176,CB:CG,6,0)),"&lt;mode4&gt;",VLOOKUP(N176,CB:CG,6,0)), "."," "), "&lt;desc&gt;",R176), "&lt;size&gt;",AU176), "&lt;comma&gt;",IF(B177=""," ",",")),"&lt;off1&gt;",IF(AQ176&lt;&gt;"",AQ176,"0"&amp;REPT(" ",5+AQ$1-1))),"&lt;off2&gt;",IF(AR176&lt;&gt;"",AR176,"0"&amp;REPT(" ",5+AR$1-1))),"&lt;off3&gt;",IF(AS176&lt;&gt;"",AS176,"0"&amp;REPT(" ",5+AS$1-1))),"&lt;off4&gt;",IF(AT176&lt;&gt;"",AT176,"0"&amp;REPT(" ",5+AT$1-1))))</f>
        <v>{ "MVORi",2, ISIZ_IAA  , {CpuDataType::Integer  ,CpuDataType::Integer  ,(CpuDataType)0        ,(CpuDataType)0        }, {_AmdAddr,_AmdAddr,_AmdNull,_AmdNull}, {AOFF_I,AOFF_IA,0       ,0        } }, //Move and bitwise or (Integer)</v>
      </c>
      <c r="Y176" s="31" t="s">
        <v>28</v>
      </c>
      <c r="Z176" s="22" t="str">
        <f aca="false">IF(F176&lt;&gt;".",IF(K176="MR","R",VLOOKUP(F176,$BR:$BT,3,0)),"")</f>
        <v>I</v>
      </c>
      <c r="AA176" s="22" t="str">
        <f aca="false">IF(G176&lt;&gt;".",IF(L176="MR","R",VLOOKUP(G176,$BR:$BT,3,0)),"")</f>
        <v>I</v>
      </c>
      <c r="AB176" s="22" t="str">
        <f aca="false">IF(H176&lt;&gt;".",IF(M176="MR","R",VLOOKUP(H176,$BR:$BT,3,0)),"")</f>
        <v/>
      </c>
      <c r="AC176" s="22" t="str">
        <f aca="false">IF(I176&lt;&gt;".",IF(N176="MR","R",VLOOKUP(I176,$BR:$BT,3,0)),"")</f>
        <v/>
      </c>
      <c r="AD176" s="22" t="str">
        <f aca="false">IF(F176&lt;&gt;".",VLOOKUP(K176,$CB:$CC,2,0),"")</f>
        <v>A</v>
      </c>
      <c r="AE176" s="22" t="str">
        <f aca="false">IF(G176&lt;&gt;".",VLOOKUP(L176,$CB:$CC,2,0),"")</f>
        <v>A</v>
      </c>
      <c r="AF176" s="22" t="str">
        <f aca="false">IF(H176&lt;&gt;".",VLOOKUP(M176,$CB:$CC,2,0),"")</f>
        <v/>
      </c>
      <c r="AG176" s="22" t="str">
        <f aca="false">IF(I176&lt;&gt;".",VLOOKUP(N176,$CB:$CC,2,0),"")</f>
        <v/>
      </c>
      <c r="AH176" s="22" t="str">
        <f aca="false">IF(AD176&lt;&gt;"",IF(OR(AD176="A",AD176="I"),"SZA",VLOOKUP(Z176,$BT$3:$BU$16,2,0)),"")</f>
        <v>SZA</v>
      </c>
      <c r="AI176" s="22" t="str">
        <f aca="false">IF(AE176&lt;&gt;"",IF(OR(AE176="A",AE176="I"),"SZA",VLOOKUP(AA176,$BT$3:$BU$16,2,0)),"")</f>
        <v>SZA</v>
      </c>
      <c r="AJ176" s="22" t="str">
        <f aca="false">IF(AF176&lt;&gt;"",IF(OR(AF176="A",AF176="I"),"SZA",VLOOKUP(AB176,$BT$3:$BU$16,2,0)),"")</f>
        <v/>
      </c>
      <c r="AK176" s="22" t="str">
        <f aca="false">IF(AG176&lt;&gt;"",IF(OR(AG176="A",AG176="I"),"SZA",VLOOKUP(AC176,$BT$3:$BU$16,2,0)),"")</f>
        <v/>
      </c>
      <c r="AL176" s="22" t="str">
        <f aca="false">IF(AD176&lt;&gt;"","I","")</f>
        <v>I</v>
      </c>
      <c r="AM176" s="22" t="str">
        <f aca="false">SUBSTITUTE(IF(AE176&lt;&gt;"",AL176&amp;"+"&amp;AH176,""),"+SZ","")</f>
        <v>IA</v>
      </c>
      <c r="AN176" s="22" t="str">
        <f aca="false">SUBSTITUTE(IF(AF176&lt;&gt;"",AM176&amp;"+"&amp;AI176,""),"+SZ","")</f>
        <v/>
      </c>
      <c r="AO176" s="22" t="str">
        <f aca="false">SUBSTITUTE(IF(AG176&lt;&gt;"",AN176&amp;"+"&amp;AJ176,""),"+SZ","")</f>
        <v/>
      </c>
      <c r="AP176" s="22" t="str">
        <f aca="false">SUBSTITUTE("I"&amp;IF(AH176&lt;&gt;"","+"&amp;AH176,"")&amp;IF(AI176&lt;&gt;"","+"&amp;AI176,"")&amp;IF(AJ176&lt;&gt;"","+"&amp;AJ176,"")&amp;IF(AK176&lt;&gt;"","+"&amp;AK176,""),"+SZ","")</f>
        <v>IAA</v>
      </c>
      <c r="AQ176" s="22" t="str">
        <f aca="false">IF(Z176&lt;&gt;"","AOFF_"&amp;AL176&amp;REPT(" ",AQ$1-LEN(AL176)),"")</f>
        <v>AOFF_I</v>
      </c>
      <c r="AR176" s="22" t="str">
        <f aca="false">IF(AA176&lt;&gt;"","AOFF_"&amp;AM176&amp;REPT(" ",AR$1-LEN(AM176)),"")</f>
        <v>AOFF_IA</v>
      </c>
      <c r="AS176" s="22" t="str">
        <f aca="false">IF(AB176&lt;&gt;"","AOFF_"&amp;AN176&amp;REPT(" ",AS$1-LEN(AN176)),"")</f>
        <v/>
      </c>
      <c r="AT176" s="22" t="str">
        <f aca="false">IF(AC176&lt;&gt;"","AOFF_"&amp;AO176&amp;REPT(" ",AT$1-LEN(AO176)),"")</f>
        <v/>
      </c>
      <c r="AU176" s="22" t="str">
        <f aca="false">"ISIZ_"&amp;AP176&amp;REPT(" ",$AU$1-LEN(AP176))</f>
        <v>ISIZ_IAA  </v>
      </c>
      <c r="AV176" s="26" t="n">
        <f aca="false">IF(Z176&lt;&gt;"",6,"")</f>
        <v>6</v>
      </c>
      <c r="AW176" s="26" t="n">
        <f aca="false">IF(AA176&lt;&gt;"",AV176+VLOOKUP(AH176,$BU$2:$BV$17,2,0),"")</f>
        <v>10</v>
      </c>
      <c r="AX176" s="26" t="str">
        <f aca="false">IF(AB176&lt;&gt;"",AW176+VLOOKUP(AI176,$BU$2:$BV$17,2,0),"")</f>
        <v/>
      </c>
      <c r="AY176" s="26" t="str">
        <f aca="false">IF(AC176&lt;&gt;"",AX176+VLOOKUP(AJ176,$BU$2:$BV$17,2,0),"")</f>
        <v/>
      </c>
      <c r="AZ176" s="26" t="n">
        <f aca="false">6+IF(Z176&lt;&gt;"",VLOOKUP(AH176,$BU$2:$BV$17,2,0),0)+IF(AA176&lt;&gt;"",VLOOKUP(AI176,$BU$2:$BV$17,2,0),0)+IF(AB176&lt;&gt;"",VLOOKUP(AJ176,$BU$2:$BV$17,2,0),0)+IF(AC176&lt;&gt;"",VLOOKUP(AK176,$BU$2:$BV$17,2,0),0)</f>
        <v>14</v>
      </c>
      <c r="BA176" s="26" t="n">
        <f aca="false">IF(Z176&lt;&gt;"",10,"")</f>
        <v>10</v>
      </c>
      <c r="BB176" s="26" t="n">
        <f aca="false">IF(AA176&lt;&gt;"",BA176+VLOOKUP(AH176,$BU$2:$BW$17,3,0),"")</f>
        <v>18</v>
      </c>
      <c r="BC176" s="26" t="str">
        <f aca="false">IF(AB176&lt;&gt;"",BB176+VLOOKUP(AI176,$BU$2:$BW$17,3,0),"")</f>
        <v/>
      </c>
      <c r="BD176" s="26" t="str">
        <f aca="false">IF(AC176&lt;&gt;"",BC176+VLOOKUP(AJ176,$BU$2:$BW$17,3,0),"")</f>
        <v/>
      </c>
      <c r="BE176" s="26" t="n">
        <f aca="false">10+IF(Z176&lt;&gt;"",VLOOKUP(AH176,$BU$2:$BW$17,3,0),0)+IF(AA176&lt;&gt;"",VLOOKUP(AI176,$BU$2:$BW$17,3,0),0)+IF(AB176&lt;&gt;"",VLOOKUP(AJ176,$BU$2:$BW$17,3,0),0)+IF(AC176&lt;&gt;"",VLOOKUP(AK176,$BU$2:$BW$17,3,0),0)</f>
        <v>26</v>
      </c>
      <c r="BF176" s="36" t="str">
        <f aca="false">IF(AV176&lt;&gt;"","#define "&amp;AQ176&amp;" "&amp;AV176&amp;"&lt;end&gt; ","")&amp;IF(AW176&lt;&gt;"","#define "&amp;AR176&amp;" "&amp;AW176&amp;"&lt;end&gt; ","")&amp;IF(AX176&lt;&gt;"","#define "&amp;AS176&amp;" "&amp;AX176&amp;"&lt;end&gt; ","")&amp;IF(AY176&lt;&gt;"","#define "&amp;AT176&amp;" "&amp;AY176&amp;"&lt;end&gt; ","")&amp;"#define "&amp;AU176&amp;" "&amp;AZ176&amp;"&lt;end&gt;"</f>
        <v>#define AOFF_I 6&lt;end&gt; #define AOFF_IA 10&lt;end&gt; #define ISIZ_IAA   14&lt;end&gt;</v>
      </c>
      <c r="BG176" s="36" t="str">
        <f aca="false">IF(BA176&lt;&gt;"","#define "&amp;AQ176&amp;" "&amp;BA176&amp;"&lt;end&gt; ","")&amp;IF(BB176&lt;&gt;"","#define "&amp;AR176&amp;" "&amp;BB176&amp;"&lt;end&gt; ","")&amp;IF(BC176&lt;&gt;"","#define "&amp;AS176&amp;" "&amp;BC176&amp;"&lt;end&gt; ","")&amp;IF(BD176&lt;&gt;"","#define "&amp;AT176&amp;" "&amp;BD176&amp;"&lt;end&gt; ","")&amp;"#define "&amp;AU176&amp;" "&amp;BE176&amp;"&lt;end&gt;"</f>
        <v>#define AOFF_I 10&lt;end&gt; #define AOFF_IA 18&lt;end&gt; #define ISIZ_IAA   26&lt;end&gt;</v>
      </c>
      <c r="BH176" s="22" t="str">
        <f aca="false">"INSTDECODE_"&amp;D176&amp;IF(D176&lt;&gt;0,"_"&amp;CONCATENATE(Z176,AA176,AB176,AC176)&amp;"_"&amp;CONCATENATE(AD176,AE176,AF176,AG176),"")</f>
        <v>INSTDECODE_2_II_AA</v>
      </c>
      <c r="BI176" s="22" t="n">
        <f aca="false">LEN(BH176)</f>
        <v>18</v>
      </c>
      <c r="BJ176" s="22" t="str">
        <f aca="false">IF(Z176&lt;&gt;"","DECODE_"&amp;VLOOKUP(AD176,$CC:$CD,2,0)&amp;"("&amp;BJ$2&amp;","&amp;IF(K176="MR","REF",VLOOKUP(F176,$BR:$BS,2,0))&amp;",Cpu"&amp;PROPER(IF(K176="MR","REF",VLOOKUP(F176,$BR:$BS,2,0)))&amp;","&amp;AQ176&amp;"); ", "")</f>
        <v>DECODE_ADR(1,INT,CpuInt,AOFF_I); </v>
      </c>
      <c r="BK176" s="22" t="str">
        <f aca="false">IF(AA176&lt;&gt;"","DECODE_"&amp;VLOOKUP(AE176,$CC:$CD,2,0)&amp;"("&amp;BK$2&amp;","&amp;IF(L176="MR","REF",VLOOKUP(G176,$BR:$BS,2,0))&amp;",Cpu"&amp;PROPER(IF(L176="MR","REF",VLOOKUP(G176,$BR:$BS,2,0)))&amp;","&amp;AR176&amp;"); ", "")</f>
        <v>DECODE_ADR(2,INT,CpuInt,AOFF_IA); </v>
      </c>
      <c r="BL176" s="22" t="str">
        <f aca="false">IF(AB176&lt;&gt;"","DECODE_"&amp;VLOOKUP(AF176,$CC:$CD,2,0)&amp;"("&amp;BL$2&amp;","&amp;IF(M176="MR","REF",VLOOKUP(H176,$BR:$BS,2,0))&amp;",Cpu"&amp;PROPER(IF(M176="MR","REF",VLOOKUP(H176,$BR:$BS,2,0)))&amp;","&amp;AS176&amp;"); ", "")</f>
        <v/>
      </c>
      <c r="BM176" s="22" t="str">
        <f aca="false">IF(AC176&lt;&gt;"","DECODE_"&amp;VLOOKUP(AG176,$CC:$CD,2,0)&amp;"("&amp;BM$2&amp;","&amp;IF(N176="MR","REF",VLOOKUP(I176,$BR:$BS,2,0))&amp;",Cpu"&amp;PROPER(IF(N176="MR","REF",VLOOKUP(I176,$BR:$BS,2,0)))&amp;","&amp;AT176&amp;"); ", "")</f>
        <v/>
      </c>
      <c r="BN176" s="22" t="str">
        <f aca="false">IF(ISERROR(VLOOKUP(BO176,BO$2:BO175,1,0))=0,"X","")</f>
        <v>X</v>
      </c>
      <c r="BO176" s="22" t="str">
        <f aca="false">SUBSTITUTE("#define "&amp;BH176&amp;REPT(" ",28-LEN(BH176))&amp;BJ176&amp;BK176&amp;BL176&amp;BM176,"%","D")</f>
        <v>#define INSTDECODE_2_II_AA          DECODE_ADR(1,INT,CpuInt,AOFF_I); DECODE_ADR(2,INT,CpuInt,AOFF_IA); </v>
      </c>
      <c r="BP176" s="22" t="str">
        <f aca="false">"#define "&amp;SUBSTITUTE(BH176,"INSTDECODE_",IF(P176="X","JMP_","")&amp;IF(Q176="X","CONST_","")&amp;"INSTEND_")&amp;IF(Q176="X",REPT(" ",20-LEN(BH176)),IF(P176="X",REPT(" ",22-LEN(BH176)),REPT(" ",26-LEN(BH176))))&amp;" "&amp;IF(P176="X","","IP+="&amp;TRIM(AU176)&amp;"; "&amp;REPT(" ",10-LEN(TRIM(AU176))))&amp;IF(Q176="X","CONST_INST_DISPATCH;","PROG_INST_DISPATCH;")</f>
        <v>#define INSTEND_2_II_AA         IP+=ISIZ_IAA;   PROG_INST_DISPATCH;</v>
      </c>
      <c r="BQ176" s="22" t="str">
        <f aca="false">""</f>
        <v/>
      </c>
    </row>
    <row r="177" customFormat="false" ht="15.95" hidden="false" customHeight="true" outlineLevel="0" collapsed="false">
      <c r="A177" s="22" t="s">
        <v>626</v>
      </c>
      <c r="B177" s="22" t="s">
        <v>393</v>
      </c>
      <c r="C177" s="26" t="s">
        <v>29</v>
      </c>
      <c r="D177" s="27" t="n">
        <f aca="false">4-COUNTIF(F177:I177,".")</f>
        <v>2</v>
      </c>
      <c r="E177" s="27" t="str">
        <f aca="false">IF(ISERROR(SEARCH("Z",F177&amp;G177&amp;H177&amp;I177))=0,"X","-")</f>
        <v>-</v>
      </c>
      <c r="F177" s="26" t="s">
        <v>474</v>
      </c>
      <c r="G177" s="26" t="s">
        <v>474</v>
      </c>
      <c r="H177" s="26" t="s">
        <v>28</v>
      </c>
      <c r="I177" s="26" t="s">
        <v>28</v>
      </c>
      <c r="J177" s="27" t="str">
        <f aca="false">IF(OR(ISERROR(SEARCH(MID($J$2,1,1),F177&amp;G177&amp;H177&amp;I177))=0,ISERROR(SEARCH(MID($J$2,2,1),F177&amp;G177&amp;H177&amp;I177))=0),"X","-")</f>
        <v>-</v>
      </c>
      <c r="K177" s="26" t="s">
        <v>453</v>
      </c>
      <c r="L177" s="26" t="s">
        <v>453</v>
      </c>
      <c r="M177" s="26" t="s">
        <v>28</v>
      </c>
      <c r="N177" s="26" t="s">
        <v>28</v>
      </c>
      <c r="O177" s="28" t="str">
        <f aca="false">IF(OR(K177=$O$2,L177=$O$2,M177=$O$2,N177=$O$2),"X","-")</f>
        <v>-</v>
      </c>
      <c r="R177" s="22" t="s">
        <v>686</v>
      </c>
      <c r="S177" s="22" t="s">
        <v>628</v>
      </c>
      <c r="T177" s="22" t="s">
        <v>629</v>
      </c>
      <c r="W177" s="30" t="str">
        <f aca="false">SUBSTITUTE(SUBSTITUTE(IF(AND(F177="%",K177&lt;&gt;"AD",K177&lt;&gt;"MR"),"Error1","Ok")&amp;" "&amp;IF(AND(G177="%",L177&lt;&gt;"AD",L177&lt;&gt;"MR"),"Error2","Ok")&amp;" "&amp;IF(AND(H177="%",M177&lt;&gt;"AD",M177&lt;&gt;"MR"),"Error3","Ok")&amp;" "&amp;IF(AND(I177="%",N177&lt;&gt;"AD",N177&lt;&gt;"MR"),"Error4","Ok"),"Ok Ok Ok Ok","Passed"),"Ok","")</f>
        <v>Passed</v>
      </c>
      <c r="X177" s="28" t="str">
        <f aca="false">IF(W177&lt;&gt;"Passed","--- Error ---",SUBSTITUTE(SUBSTITUTE(SUBSTITUTE(SUBSTITUTE(SUBSTITUTE(SUBSTITUTE(SUBSTITUTE(SUBSTITUTE(SUBSTITUTE(SUBSTITUTE(SUBSTITUTE(SUBSTITUTE(SUBSTITUTE(SUBSTITUTE(SUBSTITUTE(SUBSTITUTE(SUBSTITUTE(SUBSTITUTE($X$1, "&lt;mnemonic&gt;",""""&amp;B177&amp;""""&amp;REPT(" ",5-LEN(B177))), "&lt;argnr&gt;",D177), "&lt;type1&gt;",VLOOKUP(F177,BR:BZ,9,0)), "&lt;type2&gt;",VLOOKUP(G177,BR:BZ,9,0)), "&lt;type3&gt;",VLOOKUP(H177,BR:BZ,9,0)), "&lt;type4&gt;",VLOOKUP(I177,BR:BZ,9,0)), "&lt;mode1&gt;",VLOOKUP(K177, CB:CG,6,0)),"&lt;mode2&gt;",VLOOKUP(L177,CB:CG,6,0)),"&lt;mode3&gt;",VLOOKUP(M177,CB:CG,6,0)),"&lt;mode4&gt;",VLOOKUP(N177,CB:CG,6,0)), "."," "), "&lt;desc&gt;",R177), "&lt;size&gt;",AU177), "&lt;comma&gt;",IF(B178=""," ",",")),"&lt;off1&gt;",IF(AQ177&lt;&gt;"",AQ177,"0"&amp;REPT(" ",5+AQ$1-1))),"&lt;off2&gt;",IF(AR177&lt;&gt;"",AR177,"0"&amp;REPT(" ",5+AR$1-1))),"&lt;off3&gt;",IF(AS177&lt;&gt;"",AS177,"0"&amp;REPT(" ",5+AS$1-1))),"&lt;off4&gt;",IF(AT177&lt;&gt;"",AT177,"0"&amp;REPT(" ",5+AT$1-1))))</f>
        <v>{ "MVORl",2, ISIZ_IAA  , {CpuDataType::Long     ,CpuDataType::Long     ,(CpuDataType)0        ,(CpuDataType)0        }, {_AmdAddr,_AmdAddr,_AmdNull,_AmdNull}, {AOFF_I,AOFF_IA,0       ,0        } }, //Move and bitwise or (Long)</v>
      </c>
      <c r="Y177" s="31" t="s">
        <v>28</v>
      </c>
      <c r="Z177" s="22" t="str">
        <f aca="false">IF(F177&lt;&gt;".",IF(K177="MR","R",VLOOKUP(F177,$BR:$BT,3,0)),"")</f>
        <v>L</v>
      </c>
      <c r="AA177" s="22" t="str">
        <f aca="false">IF(G177&lt;&gt;".",IF(L177="MR","R",VLOOKUP(G177,$BR:$BT,3,0)),"")</f>
        <v>L</v>
      </c>
      <c r="AB177" s="22" t="str">
        <f aca="false">IF(H177&lt;&gt;".",IF(M177="MR","R",VLOOKUP(H177,$BR:$BT,3,0)),"")</f>
        <v/>
      </c>
      <c r="AC177" s="22" t="str">
        <f aca="false">IF(I177&lt;&gt;".",IF(N177="MR","R",VLOOKUP(I177,$BR:$BT,3,0)),"")</f>
        <v/>
      </c>
      <c r="AD177" s="22" t="str">
        <f aca="false">IF(F177&lt;&gt;".",VLOOKUP(K177,$CB:$CC,2,0),"")</f>
        <v>A</v>
      </c>
      <c r="AE177" s="22" t="str">
        <f aca="false">IF(G177&lt;&gt;".",VLOOKUP(L177,$CB:$CC,2,0),"")</f>
        <v>A</v>
      </c>
      <c r="AF177" s="22" t="str">
        <f aca="false">IF(H177&lt;&gt;".",VLOOKUP(M177,$CB:$CC,2,0),"")</f>
        <v/>
      </c>
      <c r="AG177" s="22" t="str">
        <f aca="false">IF(I177&lt;&gt;".",VLOOKUP(N177,$CB:$CC,2,0),"")</f>
        <v/>
      </c>
      <c r="AH177" s="22" t="str">
        <f aca="false">IF(AD177&lt;&gt;"",IF(OR(AD177="A",AD177="I"),"SZA",VLOOKUP(Z177,$BT$3:$BU$16,2,0)),"")</f>
        <v>SZA</v>
      </c>
      <c r="AI177" s="22" t="str">
        <f aca="false">IF(AE177&lt;&gt;"",IF(OR(AE177="A",AE177="I"),"SZA",VLOOKUP(AA177,$BT$3:$BU$16,2,0)),"")</f>
        <v>SZA</v>
      </c>
      <c r="AJ177" s="22" t="str">
        <f aca="false">IF(AF177&lt;&gt;"",IF(OR(AF177="A",AF177="I"),"SZA",VLOOKUP(AB177,$BT$3:$BU$16,2,0)),"")</f>
        <v/>
      </c>
      <c r="AK177" s="22" t="str">
        <f aca="false">IF(AG177&lt;&gt;"",IF(OR(AG177="A",AG177="I"),"SZA",VLOOKUP(AC177,$BT$3:$BU$16,2,0)),"")</f>
        <v/>
      </c>
      <c r="AL177" s="22" t="str">
        <f aca="false">IF(AD177&lt;&gt;"","I","")</f>
        <v>I</v>
      </c>
      <c r="AM177" s="22" t="str">
        <f aca="false">SUBSTITUTE(IF(AE177&lt;&gt;"",AL177&amp;"+"&amp;AH177,""),"+SZ","")</f>
        <v>IA</v>
      </c>
      <c r="AN177" s="22" t="str">
        <f aca="false">SUBSTITUTE(IF(AF177&lt;&gt;"",AM177&amp;"+"&amp;AI177,""),"+SZ","")</f>
        <v/>
      </c>
      <c r="AO177" s="22" t="str">
        <f aca="false">SUBSTITUTE(IF(AG177&lt;&gt;"",AN177&amp;"+"&amp;AJ177,""),"+SZ","")</f>
        <v/>
      </c>
      <c r="AP177" s="22" t="str">
        <f aca="false">SUBSTITUTE("I"&amp;IF(AH177&lt;&gt;"","+"&amp;AH177,"")&amp;IF(AI177&lt;&gt;"","+"&amp;AI177,"")&amp;IF(AJ177&lt;&gt;"","+"&amp;AJ177,"")&amp;IF(AK177&lt;&gt;"","+"&amp;AK177,""),"+SZ","")</f>
        <v>IAA</v>
      </c>
      <c r="AQ177" s="22" t="str">
        <f aca="false">IF(Z177&lt;&gt;"","AOFF_"&amp;AL177&amp;REPT(" ",AQ$1-LEN(AL177)),"")</f>
        <v>AOFF_I</v>
      </c>
      <c r="AR177" s="22" t="str">
        <f aca="false">IF(AA177&lt;&gt;"","AOFF_"&amp;AM177&amp;REPT(" ",AR$1-LEN(AM177)),"")</f>
        <v>AOFF_IA</v>
      </c>
      <c r="AS177" s="22" t="str">
        <f aca="false">IF(AB177&lt;&gt;"","AOFF_"&amp;AN177&amp;REPT(" ",AS$1-LEN(AN177)),"")</f>
        <v/>
      </c>
      <c r="AT177" s="22" t="str">
        <f aca="false">IF(AC177&lt;&gt;"","AOFF_"&amp;AO177&amp;REPT(" ",AT$1-LEN(AO177)),"")</f>
        <v/>
      </c>
      <c r="AU177" s="22" t="str">
        <f aca="false">"ISIZ_"&amp;AP177&amp;REPT(" ",$AU$1-LEN(AP177))</f>
        <v>ISIZ_IAA  </v>
      </c>
      <c r="AV177" s="26" t="n">
        <f aca="false">IF(Z177&lt;&gt;"",6,"")</f>
        <v>6</v>
      </c>
      <c r="AW177" s="26" t="n">
        <f aca="false">IF(AA177&lt;&gt;"",AV177+VLOOKUP(AH177,$BU$2:$BV$17,2,0),"")</f>
        <v>10</v>
      </c>
      <c r="AX177" s="26" t="str">
        <f aca="false">IF(AB177&lt;&gt;"",AW177+VLOOKUP(AI177,$BU$2:$BV$17,2,0),"")</f>
        <v/>
      </c>
      <c r="AY177" s="26" t="str">
        <f aca="false">IF(AC177&lt;&gt;"",AX177+VLOOKUP(AJ177,$BU$2:$BV$17,2,0),"")</f>
        <v/>
      </c>
      <c r="AZ177" s="26" t="n">
        <f aca="false">6+IF(Z177&lt;&gt;"",VLOOKUP(AH177,$BU$2:$BV$17,2,0),0)+IF(AA177&lt;&gt;"",VLOOKUP(AI177,$BU$2:$BV$17,2,0),0)+IF(AB177&lt;&gt;"",VLOOKUP(AJ177,$BU$2:$BV$17,2,0),0)+IF(AC177&lt;&gt;"",VLOOKUP(AK177,$BU$2:$BV$17,2,0),0)</f>
        <v>14</v>
      </c>
      <c r="BA177" s="26" t="n">
        <f aca="false">IF(Z177&lt;&gt;"",10,"")</f>
        <v>10</v>
      </c>
      <c r="BB177" s="26" t="n">
        <f aca="false">IF(AA177&lt;&gt;"",BA177+VLOOKUP(AH177,$BU$2:$BW$17,3,0),"")</f>
        <v>18</v>
      </c>
      <c r="BC177" s="26" t="str">
        <f aca="false">IF(AB177&lt;&gt;"",BB177+VLOOKUP(AI177,$BU$2:$BW$17,3,0),"")</f>
        <v/>
      </c>
      <c r="BD177" s="26" t="str">
        <f aca="false">IF(AC177&lt;&gt;"",BC177+VLOOKUP(AJ177,$BU$2:$BW$17,3,0),"")</f>
        <v/>
      </c>
      <c r="BE177" s="26" t="n">
        <f aca="false">10+IF(Z177&lt;&gt;"",VLOOKUP(AH177,$BU$2:$BW$17,3,0),0)+IF(AA177&lt;&gt;"",VLOOKUP(AI177,$BU$2:$BW$17,3,0),0)+IF(AB177&lt;&gt;"",VLOOKUP(AJ177,$BU$2:$BW$17,3,0),0)+IF(AC177&lt;&gt;"",VLOOKUP(AK177,$BU$2:$BW$17,3,0),0)</f>
        <v>26</v>
      </c>
      <c r="BF177" s="36" t="str">
        <f aca="false">IF(AV177&lt;&gt;"","#define "&amp;AQ177&amp;" "&amp;AV177&amp;"&lt;end&gt; ","")&amp;IF(AW177&lt;&gt;"","#define "&amp;AR177&amp;" "&amp;AW177&amp;"&lt;end&gt; ","")&amp;IF(AX177&lt;&gt;"","#define "&amp;AS177&amp;" "&amp;AX177&amp;"&lt;end&gt; ","")&amp;IF(AY177&lt;&gt;"","#define "&amp;AT177&amp;" "&amp;AY177&amp;"&lt;end&gt; ","")&amp;"#define "&amp;AU177&amp;" "&amp;AZ177&amp;"&lt;end&gt;"</f>
        <v>#define AOFF_I 6&lt;end&gt; #define AOFF_IA 10&lt;end&gt; #define ISIZ_IAA   14&lt;end&gt;</v>
      </c>
      <c r="BG177" s="36" t="str">
        <f aca="false">IF(BA177&lt;&gt;"","#define "&amp;AQ177&amp;" "&amp;BA177&amp;"&lt;end&gt; ","")&amp;IF(BB177&lt;&gt;"","#define "&amp;AR177&amp;" "&amp;BB177&amp;"&lt;end&gt; ","")&amp;IF(BC177&lt;&gt;"","#define "&amp;AS177&amp;" "&amp;BC177&amp;"&lt;end&gt; ","")&amp;IF(BD177&lt;&gt;"","#define "&amp;AT177&amp;" "&amp;BD177&amp;"&lt;end&gt; ","")&amp;"#define "&amp;AU177&amp;" "&amp;BE177&amp;"&lt;end&gt;"</f>
        <v>#define AOFF_I 10&lt;end&gt; #define AOFF_IA 18&lt;end&gt; #define ISIZ_IAA   26&lt;end&gt;</v>
      </c>
      <c r="BH177" s="22" t="str">
        <f aca="false">"INSTDECODE_"&amp;D177&amp;IF(D177&lt;&gt;0,"_"&amp;CONCATENATE(Z177,AA177,AB177,AC177)&amp;"_"&amp;CONCATENATE(AD177,AE177,AF177,AG177),"")</f>
        <v>INSTDECODE_2_LL_AA</v>
      </c>
      <c r="BI177" s="22" t="n">
        <f aca="false">LEN(BH177)</f>
        <v>18</v>
      </c>
      <c r="BJ177" s="22" t="str">
        <f aca="false">IF(Z177&lt;&gt;"","DECODE_"&amp;VLOOKUP(AD177,$CC:$CD,2,0)&amp;"("&amp;BJ$2&amp;","&amp;IF(K177="MR","REF",VLOOKUP(F177,$BR:$BS,2,0))&amp;",Cpu"&amp;PROPER(IF(K177="MR","REF",VLOOKUP(F177,$BR:$BS,2,0)))&amp;","&amp;AQ177&amp;"); ", "")</f>
        <v>DECODE_ADR(1,LON,CpuLon,AOFF_I); </v>
      </c>
      <c r="BK177" s="22" t="str">
        <f aca="false">IF(AA177&lt;&gt;"","DECODE_"&amp;VLOOKUP(AE177,$CC:$CD,2,0)&amp;"("&amp;BK$2&amp;","&amp;IF(L177="MR","REF",VLOOKUP(G177,$BR:$BS,2,0))&amp;",Cpu"&amp;PROPER(IF(L177="MR","REF",VLOOKUP(G177,$BR:$BS,2,0)))&amp;","&amp;AR177&amp;"); ", "")</f>
        <v>DECODE_ADR(2,LON,CpuLon,AOFF_IA); </v>
      </c>
      <c r="BL177" s="22" t="str">
        <f aca="false">IF(AB177&lt;&gt;"","DECODE_"&amp;VLOOKUP(AF177,$CC:$CD,2,0)&amp;"("&amp;BL$2&amp;","&amp;IF(M177="MR","REF",VLOOKUP(H177,$BR:$BS,2,0))&amp;",Cpu"&amp;PROPER(IF(M177="MR","REF",VLOOKUP(H177,$BR:$BS,2,0)))&amp;","&amp;AS177&amp;"); ", "")</f>
        <v/>
      </c>
      <c r="BM177" s="22" t="str">
        <f aca="false">IF(AC177&lt;&gt;"","DECODE_"&amp;VLOOKUP(AG177,$CC:$CD,2,0)&amp;"("&amp;BM$2&amp;","&amp;IF(N177="MR","REF",VLOOKUP(I177,$BR:$BS,2,0))&amp;",Cpu"&amp;PROPER(IF(N177="MR","REF",VLOOKUP(I177,$BR:$BS,2,0)))&amp;","&amp;AT177&amp;"); ", "")</f>
        <v/>
      </c>
      <c r="BN177" s="22" t="str">
        <f aca="false">IF(ISERROR(VLOOKUP(BO177,BO$2:BO176,1,0))=0,"X","")</f>
        <v>X</v>
      </c>
      <c r="BO177" s="22" t="str">
        <f aca="false">SUBSTITUTE("#define "&amp;BH177&amp;REPT(" ",28-LEN(BH177))&amp;BJ177&amp;BK177&amp;BL177&amp;BM177,"%","D")</f>
        <v>#define INSTDECODE_2_LL_AA          DECODE_ADR(1,LON,CpuLon,AOFF_I); DECODE_ADR(2,LON,CpuLon,AOFF_IA); </v>
      </c>
      <c r="BP177" s="22" t="str">
        <f aca="false">"#define "&amp;SUBSTITUTE(BH177,"INSTDECODE_",IF(P177="X","JMP_","")&amp;IF(Q177="X","CONST_","")&amp;"INSTEND_")&amp;IF(Q177="X",REPT(" ",20-LEN(BH177)),IF(P177="X",REPT(" ",22-LEN(BH177)),REPT(" ",26-LEN(BH177))))&amp;" "&amp;IF(P177="X","","IP+="&amp;TRIM(AU177)&amp;"; "&amp;REPT(" ",10-LEN(TRIM(AU177))))&amp;IF(Q177="X","CONST_INST_DISPATCH;","PROG_INST_DISPATCH;")</f>
        <v>#define INSTEND_2_LL_AA         IP+=ISIZ_IAA;   PROG_INST_DISPATCH;</v>
      </c>
      <c r="BQ177" s="22" t="str">
        <f aca="false">""</f>
        <v/>
      </c>
    </row>
    <row r="178" customFormat="false" ht="15.95" hidden="false" customHeight="true" outlineLevel="0" collapsed="false">
      <c r="A178" s="22" t="s">
        <v>687</v>
      </c>
      <c r="B178" s="22" t="s">
        <v>688</v>
      </c>
      <c r="C178" s="26" t="s">
        <v>29</v>
      </c>
      <c r="D178" s="27" t="n">
        <f aca="false">4-COUNTIF(F178:I178,".")</f>
        <v>2</v>
      </c>
      <c r="E178" s="27" t="str">
        <f aca="false">IF(ISERROR(SEARCH("Z",F178&amp;G178&amp;H178&amp;I178))=0,"X","-")</f>
        <v>-</v>
      </c>
      <c r="F178" s="26" t="s">
        <v>63</v>
      </c>
      <c r="G178" s="26" t="s">
        <v>63</v>
      </c>
      <c r="H178" s="26" t="s">
        <v>28</v>
      </c>
      <c r="I178" s="26" t="s">
        <v>28</v>
      </c>
      <c r="J178" s="27" t="str">
        <f aca="false">IF(OR(ISERROR(SEARCH(MID($J$2,1,1),F178&amp;G178&amp;H178&amp;I178))=0,ISERROR(SEARCH(MID($J$2,2,1),F178&amp;G178&amp;H178&amp;I178))=0),"X","-")</f>
        <v>-</v>
      </c>
      <c r="K178" s="26" t="s">
        <v>453</v>
      </c>
      <c r="L178" s="26" t="s">
        <v>453</v>
      </c>
      <c r="M178" s="26" t="s">
        <v>28</v>
      </c>
      <c r="N178" s="26" t="s">
        <v>28</v>
      </c>
      <c r="O178" s="28" t="str">
        <f aca="false">IF(OR(K178=$O$2,L178=$O$2,M178=$O$2,N178=$O$2),"X","-")</f>
        <v>-</v>
      </c>
      <c r="R178" s="22" t="s">
        <v>689</v>
      </c>
      <c r="S178" s="22" t="s">
        <v>628</v>
      </c>
      <c r="T178" s="22" t="s">
        <v>629</v>
      </c>
      <c r="W178" s="30" t="str">
        <f aca="false">SUBSTITUTE(SUBSTITUTE(IF(AND(F178="%",K178&lt;&gt;"AD",K178&lt;&gt;"MR"),"Error1","Ok")&amp;" "&amp;IF(AND(G178="%",L178&lt;&gt;"AD",L178&lt;&gt;"MR"),"Error2","Ok")&amp;" "&amp;IF(AND(H178="%",M178&lt;&gt;"AD",M178&lt;&gt;"MR"),"Error3","Ok")&amp;" "&amp;IF(AND(I178="%",N178&lt;&gt;"AD",N178&lt;&gt;"MR"),"Error4","Ok"),"Ok Ok Ok Ok","Passed"),"Ok","")</f>
        <v>Passed</v>
      </c>
      <c r="X178" s="28" t="str">
        <f aca="false">IF(W178&lt;&gt;"Passed","--- Error ---",SUBSTITUTE(SUBSTITUTE(SUBSTITUTE(SUBSTITUTE(SUBSTITUTE(SUBSTITUTE(SUBSTITUTE(SUBSTITUTE(SUBSTITUTE(SUBSTITUTE(SUBSTITUTE(SUBSTITUTE(SUBSTITUTE(SUBSTITUTE(SUBSTITUTE(SUBSTITUTE(SUBSTITUTE(SUBSTITUTE($X$1, "&lt;mnemonic&gt;",""""&amp;B178&amp;""""&amp;REPT(" ",5-LEN(B178))), "&lt;argnr&gt;",D178), "&lt;type1&gt;",VLOOKUP(F178,BR:BZ,9,0)), "&lt;type2&gt;",VLOOKUP(G178,BR:BZ,9,0)), "&lt;type3&gt;",VLOOKUP(H178,BR:BZ,9,0)), "&lt;type4&gt;",VLOOKUP(I178,BR:BZ,9,0)), "&lt;mode1&gt;",VLOOKUP(K178, CB:CG,6,0)),"&lt;mode2&gt;",VLOOKUP(L178,CB:CG,6,0)),"&lt;mode3&gt;",VLOOKUP(M178,CB:CG,6,0)),"&lt;mode4&gt;",VLOOKUP(N178,CB:CG,6,0)), "."," "), "&lt;desc&gt;",R178), "&lt;size&gt;",AU178), "&lt;comma&gt;",IF(B179=""," ",",")),"&lt;off1&gt;",IF(AQ178&lt;&gt;"",AQ178,"0"&amp;REPT(" ",5+AQ$1-1))),"&lt;off2&gt;",IF(AR178&lt;&gt;"",AR178,"0"&amp;REPT(" ",5+AR$1-1))),"&lt;off3&gt;",IF(AS178&lt;&gt;"",AS178,"0"&amp;REPT(" ",5+AS$1-1))),"&lt;off4&gt;",IF(AT178&lt;&gt;"",AT178,"0"&amp;REPT(" ",5+AT$1-1))))</f>
        <v>{ "RPBEG",2, ISIZ_IAA  , {CpuDataType::Undefined,CpuDataType::Undefined,(CpuDataType)0        ,(CpuDataType)0        }, {_AmdAddr,_AmdAddr,_AmdNull,_AmdNull}, {AOFF_I,AOFF_IA,0       ,0        } }, //Init inner block replication on structs/fix arrays</v>
      </c>
      <c r="Y178" s="31" t="s">
        <v>28</v>
      </c>
      <c r="Z178" s="22" t="str">
        <f aca="false">IF(F178&lt;&gt;".",IF(K178="MR","R",VLOOKUP(F178,$BR:$BT,3,0)),"")</f>
        <v>D</v>
      </c>
      <c r="AA178" s="22" t="str">
        <f aca="false">IF(G178&lt;&gt;".",IF(L178="MR","R",VLOOKUP(G178,$BR:$BT,3,0)),"")</f>
        <v>D</v>
      </c>
      <c r="AB178" s="22" t="str">
        <f aca="false">IF(H178&lt;&gt;".",IF(M178="MR","R",VLOOKUP(H178,$BR:$BT,3,0)),"")</f>
        <v/>
      </c>
      <c r="AC178" s="22" t="str">
        <f aca="false">IF(I178&lt;&gt;".",IF(N178="MR","R",VLOOKUP(I178,$BR:$BT,3,0)),"")</f>
        <v/>
      </c>
      <c r="AD178" s="22" t="str">
        <f aca="false">IF(F178&lt;&gt;".",VLOOKUP(K178,$CB:$CC,2,0),"")</f>
        <v>A</v>
      </c>
      <c r="AE178" s="22" t="str">
        <f aca="false">IF(G178&lt;&gt;".",VLOOKUP(L178,$CB:$CC,2,0),"")</f>
        <v>A</v>
      </c>
      <c r="AF178" s="22" t="str">
        <f aca="false">IF(H178&lt;&gt;".",VLOOKUP(M178,$CB:$CC,2,0),"")</f>
        <v/>
      </c>
      <c r="AG178" s="22" t="str">
        <f aca="false">IF(I178&lt;&gt;".",VLOOKUP(N178,$CB:$CC,2,0),"")</f>
        <v/>
      </c>
      <c r="AH178" s="22" t="str">
        <f aca="false">IF(AD178&lt;&gt;"",IF(OR(AD178="A",AD178="I"),"SZA",VLOOKUP(Z178,$BT$3:$BU$16,2,0)),"")</f>
        <v>SZA</v>
      </c>
      <c r="AI178" s="22" t="str">
        <f aca="false">IF(AE178&lt;&gt;"",IF(OR(AE178="A",AE178="I"),"SZA",VLOOKUP(AA178,$BT$3:$BU$16,2,0)),"")</f>
        <v>SZA</v>
      </c>
      <c r="AJ178" s="22" t="str">
        <f aca="false">IF(AF178&lt;&gt;"",IF(OR(AF178="A",AF178="I"),"SZA",VLOOKUP(AB178,$BT$3:$BU$16,2,0)),"")</f>
        <v/>
      </c>
      <c r="AK178" s="22" t="str">
        <f aca="false">IF(AG178&lt;&gt;"",IF(OR(AG178="A",AG178="I"),"SZA",VLOOKUP(AC178,$BT$3:$BU$16,2,0)),"")</f>
        <v/>
      </c>
      <c r="AL178" s="22" t="str">
        <f aca="false">IF(AD178&lt;&gt;"","I","")</f>
        <v>I</v>
      </c>
      <c r="AM178" s="22" t="str">
        <f aca="false">SUBSTITUTE(IF(AE178&lt;&gt;"",AL178&amp;"+"&amp;AH178,""),"+SZ","")</f>
        <v>IA</v>
      </c>
      <c r="AN178" s="22" t="str">
        <f aca="false">SUBSTITUTE(IF(AF178&lt;&gt;"",AM178&amp;"+"&amp;AI178,""),"+SZ","")</f>
        <v/>
      </c>
      <c r="AO178" s="22" t="str">
        <f aca="false">SUBSTITUTE(IF(AG178&lt;&gt;"",AN178&amp;"+"&amp;AJ178,""),"+SZ","")</f>
        <v/>
      </c>
      <c r="AP178" s="22" t="str">
        <f aca="false">SUBSTITUTE("I"&amp;IF(AH178&lt;&gt;"","+"&amp;AH178,"")&amp;IF(AI178&lt;&gt;"","+"&amp;AI178,"")&amp;IF(AJ178&lt;&gt;"","+"&amp;AJ178,"")&amp;IF(AK178&lt;&gt;"","+"&amp;AK178,""),"+SZ","")</f>
        <v>IAA</v>
      </c>
      <c r="AQ178" s="22" t="str">
        <f aca="false">IF(Z178&lt;&gt;"","AOFF_"&amp;AL178&amp;REPT(" ",AQ$1-LEN(AL178)),"")</f>
        <v>AOFF_I</v>
      </c>
      <c r="AR178" s="22" t="str">
        <f aca="false">IF(AA178&lt;&gt;"","AOFF_"&amp;AM178&amp;REPT(" ",AR$1-LEN(AM178)),"")</f>
        <v>AOFF_IA</v>
      </c>
      <c r="AS178" s="22" t="str">
        <f aca="false">IF(AB178&lt;&gt;"","AOFF_"&amp;AN178&amp;REPT(" ",AS$1-LEN(AN178)),"")</f>
        <v/>
      </c>
      <c r="AT178" s="22" t="str">
        <f aca="false">IF(AC178&lt;&gt;"","AOFF_"&amp;AO178&amp;REPT(" ",AT$1-LEN(AO178)),"")</f>
        <v/>
      </c>
      <c r="AU178" s="22" t="str">
        <f aca="false">"ISIZ_"&amp;AP178&amp;REPT(" ",$AU$1-LEN(AP178))</f>
        <v>ISIZ_IAA  </v>
      </c>
      <c r="AV178" s="26" t="n">
        <f aca="false">IF(Z178&lt;&gt;"",6,"")</f>
        <v>6</v>
      </c>
      <c r="AW178" s="26" t="n">
        <f aca="false">IF(AA178&lt;&gt;"",AV178+VLOOKUP(AH178,$BU$2:$BV$17,2,0),"")</f>
        <v>10</v>
      </c>
      <c r="AX178" s="26" t="str">
        <f aca="false">IF(AB178&lt;&gt;"",AW178+VLOOKUP(AI178,$BU$2:$BV$17,2,0),"")</f>
        <v/>
      </c>
      <c r="AY178" s="26" t="str">
        <f aca="false">IF(AC178&lt;&gt;"",AX178+VLOOKUP(AJ178,$BU$2:$BV$17,2,0),"")</f>
        <v/>
      </c>
      <c r="AZ178" s="26" t="n">
        <f aca="false">6+IF(Z178&lt;&gt;"",VLOOKUP(AH178,$BU$2:$BV$17,2,0),0)+IF(AA178&lt;&gt;"",VLOOKUP(AI178,$BU$2:$BV$17,2,0),0)+IF(AB178&lt;&gt;"",VLOOKUP(AJ178,$BU$2:$BV$17,2,0),0)+IF(AC178&lt;&gt;"",VLOOKUP(AK178,$BU$2:$BV$17,2,0),0)</f>
        <v>14</v>
      </c>
      <c r="BA178" s="26" t="n">
        <f aca="false">IF(Z178&lt;&gt;"",10,"")</f>
        <v>10</v>
      </c>
      <c r="BB178" s="26" t="n">
        <f aca="false">IF(AA178&lt;&gt;"",BA178+VLOOKUP(AH178,$BU$2:$BW$17,3,0),"")</f>
        <v>18</v>
      </c>
      <c r="BC178" s="26" t="str">
        <f aca="false">IF(AB178&lt;&gt;"",BB178+VLOOKUP(AI178,$BU$2:$BW$17,3,0),"")</f>
        <v/>
      </c>
      <c r="BD178" s="26" t="str">
        <f aca="false">IF(AC178&lt;&gt;"",BC178+VLOOKUP(AJ178,$BU$2:$BW$17,3,0),"")</f>
        <v/>
      </c>
      <c r="BE178" s="26" t="n">
        <f aca="false">10+IF(Z178&lt;&gt;"",VLOOKUP(AH178,$BU$2:$BW$17,3,0),0)+IF(AA178&lt;&gt;"",VLOOKUP(AI178,$BU$2:$BW$17,3,0),0)+IF(AB178&lt;&gt;"",VLOOKUP(AJ178,$BU$2:$BW$17,3,0),0)+IF(AC178&lt;&gt;"",VLOOKUP(AK178,$BU$2:$BW$17,3,0),0)</f>
        <v>26</v>
      </c>
      <c r="BF178" s="36" t="str">
        <f aca="false">IF(AV178&lt;&gt;"","#define "&amp;AQ178&amp;" "&amp;AV178&amp;"&lt;end&gt; ","")&amp;IF(AW178&lt;&gt;"","#define "&amp;AR178&amp;" "&amp;AW178&amp;"&lt;end&gt; ","")&amp;IF(AX178&lt;&gt;"","#define "&amp;AS178&amp;" "&amp;AX178&amp;"&lt;end&gt; ","")&amp;IF(AY178&lt;&gt;"","#define "&amp;AT178&amp;" "&amp;AY178&amp;"&lt;end&gt; ","")&amp;"#define "&amp;AU178&amp;" "&amp;AZ178&amp;"&lt;end&gt;"</f>
        <v>#define AOFF_I 6&lt;end&gt; #define AOFF_IA 10&lt;end&gt; #define ISIZ_IAA   14&lt;end&gt;</v>
      </c>
      <c r="BG178" s="36" t="str">
        <f aca="false">IF(BA178&lt;&gt;"","#define "&amp;AQ178&amp;" "&amp;BA178&amp;"&lt;end&gt; ","")&amp;IF(BB178&lt;&gt;"","#define "&amp;AR178&amp;" "&amp;BB178&amp;"&lt;end&gt; ","")&amp;IF(BC178&lt;&gt;"","#define "&amp;AS178&amp;" "&amp;BC178&amp;"&lt;end&gt; ","")&amp;IF(BD178&lt;&gt;"","#define "&amp;AT178&amp;" "&amp;BD178&amp;"&lt;end&gt; ","")&amp;"#define "&amp;AU178&amp;" "&amp;BE178&amp;"&lt;end&gt;"</f>
        <v>#define AOFF_I 10&lt;end&gt; #define AOFF_IA 18&lt;end&gt; #define ISIZ_IAA   26&lt;end&gt;</v>
      </c>
      <c r="BH178" s="22" t="str">
        <f aca="false">"INSTDECODE_"&amp;D178&amp;IF(D178&lt;&gt;0,"_"&amp;CONCATENATE(Z178,AA178,AB178,AC178)&amp;"_"&amp;CONCATENATE(AD178,AE178,AF178,AG178),"")</f>
        <v>INSTDECODE_2_DD_AA</v>
      </c>
      <c r="BI178" s="22" t="n">
        <f aca="false">LEN(BH178)</f>
        <v>18</v>
      </c>
      <c r="BJ178" s="22" t="str">
        <f aca="false">IF(Z178&lt;&gt;"","DECODE_"&amp;VLOOKUP(AD178,$CC:$CD,2,0)&amp;"("&amp;BJ$2&amp;","&amp;IF(K178="MR","REF",VLOOKUP(F178,$BR:$BS,2,0))&amp;",Cpu"&amp;PROPER(IF(K178="MR","REF",VLOOKUP(F178,$BR:$BS,2,0)))&amp;","&amp;AQ178&amp;"); ", "")</f>
        <v>DECODE_ADR(1,DAT,CpuDat,AOFF_I); </v>
      </c>
      <c r="BK178" s="22" t="str">
        <f aca="false">IF(AA178&lt;&gt;"","DECODE_"&amp;VLOOKUP(AE178,$CC:$CD,2,0)&amp;"("&amp;BK$2&amp;","&amp;IF(L178="MR","REF",VLOOKUP(G178,$BR:$BS,2,0))&amp;",Cpu"&amp;PROPER(IF(L178="MR","REF",VLOOKUP(G178,$BR:$BS,2,0)))&amp;","&amp;AR178&amp;"); ", "")</f>
        <v>DECODE_ADR(2,DAT,CpuDat,AOFF_IA); </v>
      </c>
      <c r="BL178" s="22" t="str">
        <f aca="false">IF(AB178&lt;&gt;"","DECODE_"&amp;VLOOKUP(AF178,$CC:$CD,2,0)&amp;"("&amp;BL$2&amp;","&amp;IF(M178="MR","REF",VLOOKUP(H178,$BR:$BS,2,0))&amp;",Cpu"&amp;PROPER(IF(M178="MR","REF",VLOOKUP(H178,$BR:$BS,2,0)))&amp;","&amp;AS178&amp;"); ", "")</f>
        <v/>
      </c>
      <c r="BM178" s="22" t="str">
        <f aca="false">IF(AC178&lt;&gt;"","DECODE_"&amp;VLOOKUP(AG178,$CC:$CD,2,0)&amp;"("&amp;BM$2&amp;","&amp;IF(N178="MR","REF",VLOOKUP(I178,$BR:$BS,2,0))&amp;",Cpu"&amp;PROPER(IF(N178="MR","REF",VLOOKUP(I178,$BR:$BS,2,0)))&amp;","&amp;AT178&amp;"); ", "")</f>
        <v/>
      </c>
      <c r="BN178" s="22" t="str">
        <f aca="false">IF(ISERROR(VLOOKUP(BO178,BO$2:BO177,1,0))=0,"X","")</f>
        <v/>
      </c>
      <c r="BO178" s="22" t="str">
        <f aca="false">SUBSTITUTE("#define "&amp;BH178&amp;REPT(" ",28-LEN(BH178))&amp;BJ178&amp;BK178&amp;BL178&amp;BM178,"%","D")</f>
        <v>#define INSTDECODE_2_DD_AA          DECODE_ADR(1,DAT,CpuDat,AOFF_I); DECODE_ADR(2,DAT,CpuDat,AOFF_IA); </v>
      </c>
      <c r="BP178" s="22" t="str">
        <f aca="false">"#define "&amp;SUBSTITUTE(BH178,"INSTDECODE_",IF(P178="X","JMP_","")&amp;IF(Q178="X","CONST_","")&amp;"INSTEND_")&amp;IF(Q178="X",REPT(" ",20-LEN(BH178)),IF(P178="X",REPT(" ",22-LEN(BH178)),REPT(" ",26-LEN(BH178))))&amp;" "&amp;IF(P178="X","","IP+="&amp;TRIM(AU178)&amp;"; "&amp;REPT(" ",10-LEN(TRIM(AU178))))&amp;IF(Q178="X","CONST_INST_DISPATCH;","PROG_INST_DISPATCH;")</f>
        <v>#define INSTEND_2_DD_AA         IP+=ISIZ_IAA;   PROG_INST_DISPATCH;</v>
      </c>
      <c r="BQ178" s="22" t="str">
        <f aca="false">""</f>
        <v/>
      </c>
    </row>
    <row r="179" customFormat="false" ht="15.95" hidden="false" customHeight="true" outlineLevel="0" collapsed="false">
      <c r="A179" s="22" t="s">
        <v>687</v>
      </c>
      <c r="B179" s="22" t="s">
        <v>690</v>
      </c>
      <c r="C179" s="26" t="s">
        <v>29</v>
      </c>
      <c r="D179" s="27" t="n">
        <f aca="false">4-COUNTIF(F179:I179,".")</f>
        <v>1</v>
      </c>
      <c r="E179" s="27" t="str">
        <f aca="false">IF(ISERROR(SEARCH("Z",F179&amp;G179&amp;H179&amp;I179))=0,"X","-")</f>
        <v>X</v>
      </c>
      <c r="F179" s="26" t="s">
        <v>462</v>
      </c>
      <c r="G179" s="26" t="s">
        <v>28</v>
      </c>
      <c r="H179" s="26" t="s">
        <v>28</v>
      </c>
      <c r="I179" s="26" t="s">
        <v>28</v>
      </c>
      <c r="J179" s="27" t="str">
        <f aca="false">IF(OR(ISERROR(SEARCH(MID($J$2,1,1),F179&amp;G179&amp;H179&amp;I179))=0,ISERROR(SEARCH(MID($J$2,2,1),F179&amp;G179&amp;H179&amp;I179))=0),"X","-")</f>
        <v>-</v>
      </c>
      <c r="K179" s="26" t="s">
        <v>410</v>
      </c>
      <c r="L179" s="26" t="s">
        <v>28</v>
      </c>
      <c r="M179" s="26" t="s">
        <v>28</v>
      </c>
      <c r="N179" s="26" t="s">
        <v>28</v>
      </c>
      <c r="O179" s="28" t="str">
        <f aca="false">IF(OR(K179=$O$2,L179=$O$2,M179=$O$2,N179=$O$2),"X","-")</f>
        <v>X</v>
      </c>
      <c r="R179" s="22" t="s">
        <v>691</v>
      </c>
      <c r="S179" s="22" t="s">
        <v>692</v>
      </c>
      <c r="W179" s="30" t="str">
        <f aca="false">SUBSTITUTE(SUBSTITUTE(IF(AND(F179="%",K179&lt;&gt;"AD",K179&lt;&gt;"MR"),"Error1","Ok")&amp;" "&amp;IF(AND(G179="%",L179&lt;&gt;"AD",L179&lt;&gt;"MR"),"Error2","Ok")&amp;" "&amp;IF(AND(H179="%",M179&lt;&gt;"AD",M179&lt;&gt;"MR"),"Error3","Ok")&amp;" "&amp;IF(AND(I179="%",N179&lt;&gt;"AD",N179&lt;&gt;"MR"),"Error4","Ok"),"Ok Ok Ok Ok","Passed"),"Ok","")</f>
        <v>Passed</v>
      </c>
      <c r="X179" s="28" t="str">
        <f aca="false">IF(W179&lt;&gt;"Passed","--- Error ---",SUBSTITUTE(SUBSTITUTE(SUBSTITUTE(SUBSTITUTE(SUBSTITUTE(SUBSTITUTE(SUBSTITUTE(SUBSTITUTE(SUBSTITUTE(SUBSTITUTE(SUBSTITUTE(SUBSTITUTE(SUBSTITUTE(SUBSTITUTE(SUBSTITUTE(SUBSTITUTE(SUBSTITUTE(SUBSTITUTE($X$1, "&lt;mnemonic&gt;",""""&amp;B179&amp;""""&amp;REPT(" ",5-LEN(B179))), "&lt;argnr&gt;",D179), "&lt;type1&gt;",VLOOKUP(F179,BR:BZ,9,0)), "&lt;type2&gt;",VLOOKUP(G179,BR:BZ,9,0)), "&lt;type3&gt;",VLOOKUP(H179,BR:BZ,9,0)), "&lt;type4&gt;",VLOOKUP(I179,BR:BZ,9,0)), "&lt;mode1&gt;",VLOOKUP(K179, CB:CG,6,0)),"&lt;mode2&gt;",VLOOKUP(L179,CB:CG,6,0)),"&lt;mode3&gt;",VLOOKUP(M179,CB:CG,6,0)),"&lt;mode4&gt;",VLOOKUP(N179,CB:CG,6,0)), "."," "), "&lt;desc&gt;",R179), "&lt;size&gt;",AU179), "&lt;comma&gt;",IF(B180=""," ",",")),"&lt;off1&gt;",IF(AQ179&lt;&gt;"",AQ179,"0"&amp;REPT(" ",5+AQ$1-1))),"&lt;off2&gt;",IF(AR179&lt;&gt;"",AR179,"0"&amp;REPT(" ",5+AR$1-1))),"&lt;off3&gt;",IF(AS179&lt;&gt;"",AS179,"0"&amp;REPT(" ",5+AS$1-1))),"&lt;off4&gt;",IF(AT179&lt;&gt;"",AT179,"0"&amp;REPT(" ",5+AT$1-1))))</f>
        <v>{ "RPSTR",1, ISIZ_IZ   , {(CpuDataType)-1       ,(CpuDataType)0        ,(CpuDataType)0        ,(CpuDataType)0        }, {_AmdLtVl,_AmdNull,_AmdNull,_AmdNull}, {AOFF_I,0      ,0       ,0        } }, //Replicate string block</v>
      </c>
      <c r="Y179" s="31" t="s">
        <v>28</v>
      </c>
      <c r="Z179" s="22" t="str">
        <f aca="false">IF(F179&lt;&gt;".",IF(K179="MR","R",VLOOKUP(F179,$BR:$BT,3,0)),"")</f>
        <v>Z</v>
      </c>
      <c r="AA179" s="22" t="str">
        <f aca="false">IF(G179&lt;&gt;".",IF(L179="MR","R",VLOOKUP(G179,$BR:$BT,3,0)),"")</f>
        <v/>
      </c>
      <c r="AB179" s="22" t="str">
        <f aca="false">IF(H179&lt;&gt;".",IF(M179="MR","R",VLOOKUP(H179,$BR:$BT,3,0)),"")</f>
        <v/>
      </c>
      <c r="AC179" s="22" t="str">
        <f aca="false">IF(I179&lt;&gt;".",IF(N179="MR","R",VLOOKUP(I179,$BR:$BT,3,0)),"")</f>
        <v/>
      </c>
      <c r="AD179" s="22" t="str">
        <f aca="false">IF(F179&lt;&gt;".",VLOOKUP(K179,$CB:$CC,2,0),"")</f>
        <v>V</v>
      </c>
      <c r="AE179" s="22" t="str">
        <f aca="false">IF(G179&lt;&gt;".",VLOOKUP(L179,$CB:$CC,2,0),"")</f>
        <v/>
      </c>
      <c r="AF179" s="22" t="str">
        <f aca="false">IF(H179&lt;&gt;".",VLOOKUP(M179,$CB:$CC,2,0),"")</f>
        <v/>
      </c>
      <c r="AG179" s="22" t="str">
        <f aca="false">IF(I179&lt;&gt;".",VLOOKUP(N179,$CB:$CC,2,0),"")</f>
        <v/>
      </c>
      <c r="AH179" s="22" t="str">
        <f aca="false">IF(AD179&lt;&gt;"",IF(OR(AD179="A",AD179="I"),"SZA",VLOOKUP(Z179,$BT$3:$BU$16,2,0)),"")</f>
        <v>SZZ</v>
      </c>
      <c r="AI179" s="22" t="str">
        <f aca="false">IF(AE179&lt;&gt;"",IF(OR(AE179="A",AE179="I"),"SZA",VLOOKUP(AA179,$BT$3:$BU$16,2,0)),"")</f>
        <v/>
      </c>
      <c r="AJ179" s="22" t="str">
        <f aca="false">IF(AF179&lt;&gt;"",IF(OR(AF179="A",AF179="I"),"SZA",VLOOKUP(AB179,$BT$3:$BU$16,2,0)),"")</f>
        <v/>
      </c>
      <c r="AK179" s="22" t="str">
        <f aca="false">IF(AG179&lt;&gt;"",IF(OR(AG179="A",AG179="I"),"SZA",VLOOKUP(AC179,$BT$3:$BU$16,2,0)),"")</f>
        <v/>
      </c>
      <c r="AL179" s="22" t="str">
        <f aca="false">IF(AD179&lt;&gt;"","I","")</f>
        <v>I</v>
      </c>
      <c r="AM179" s="22" t="str">
        <f aca="false">SUBSTITUTE(IF(AE179&lt;&gt;"",AL179&amp;"+"&amp;AH179,""),"+SZ","")</f>
        <v/>
      </c>
      <c r="AN179" s="22" t="str">
        <f aca="false">SUBSTITUTE(IF(AF179&lt;&gt;"",AM179&amp;"+"&amp;AI179,""),"+SZ","")</f>
        <v/>
      </c>
      <c r="AO179" s="22" t="str">
        <f aca="false">SUBSTITUTE(IF(AG179&lt;&gt;"",AN179&amp;"+"&amp;AJ179,""),"+SZ","")</f>
        <v/>
      </c>
      <c r="AP179" s="22" t="str">
        <f aca="false">SUBSTITUTE("I"&amp;IF(AH179&lt;&gt;"","+"&amp;AH179,"")&amp;IF(AI179&lt;&gt;"","+"&amp;AI179,"")&amp;IF(AJ179&lt;&gt;"","+"&amp;AJ179,"")&amp;IF(AK179&lt;&gt;"","+"&amp;AK179,""),"+SZ","")</f>
        <v>IZ</v>
      </c>
      <c r="AQ179" s="22" t="str">
        <f aca="false">IF(Z179&lt;&gt;"","AOFF_"&amp;AL179&amp;REPT(" ",AQ$1-LEN(AL179)),"")</f>
        <v>AOFF_I</v>
      </c>
      <c r="AR179" s="22" t="str">
        <f aca="false">IF(AA179&lt;&gt;"","AOFF_"&amp;AM179&amp;REPT(" ",AR$1-LEN(AM179)),"")</f>
        <v/>
      </c>
      <c r="AS179" s="22" t="str">
        <f aca="false">IF(AB179&lt;&gt;"","AOFF_"&amp;AN179&amp;REPT(" ",AS$1-LEN(AN179)),"")</f>
        <v/>
      </c>
      <c r="AT179" s="22" t="str">
        <f aca="false">IF(AC179&lt;&gt;"","AOFF_"&amp;AO179&amp;REPT(" ",AT$1-LEN(AO179)),"")</f>
        <v/>
      </c>
      <c r="AU179" s="22" t="str">
        <f aca="false">"ISIZ_"&amp;AP179&amp;REPT(" ",$AU$1-LEN(AP179))</f>
        <v>ISIZ_IZ   </v>
      </c>
      <c r="AV179" s="26" t="n">
        <f aca="false">IF(Z179&lt;&gt;"",6,"")</f>
        <v>6</v>
      </c>
      <c r="AW179" s="26" t="str">
        <f aca="false">IF(AA179&lt;&gt;"",AV179+VLOOKUP(AH179,$BU$2:$BV$17,2,0),"")</f>
        <v/>
      </c>
      <c r="AX179" s="26" t="str">
        <f aca="false">IF(AB179&lt;&gt;"",AW179+VLOOKUP(AI179,$BU$2:$BV$17,2,0),"")</f>
        <v/>
      </c>
      <c r="AY179" s="26" t="str">
        <f aca="false">IF(AC179&lt;&gt;"",AX179+VLOOKUP(AJ179,$BU$2:$BV$17,2,0),"")</f>
        <v/>
      </c>
      <c r="AZ179" s="26" t="n">
        <f aca="false">6+IF(Z179&lt;&gt;"",VLOOKUP(AH179,$BU$2:$BV$17,2,0),0)+IF(AA179&lt;&gt;"",VLOOKUP(AI179,$BU$2:$BV$17,2,0),0)+IF(AB179&lt;&gt;"",VLOOKUP(AJ179,$BU$2:$BV$17,2,0),0)+IF(AC179&lt;&gt;"",VLOOKUP(AK179,$BU$2:$BV$17,2,0),0)</f>
        <v>10</v>
      </c>
      <c r="BA179" s="26" t="n">
        <f aca="false">IF(Z179&lt;&gt;"",10,"")</f>
        <v>10</v>
      </c>
      <c r="BB179" s="26" t="str">
        <f aca="false">IF(AA179&lt;&gt;"",BA179+VLOOKUP(AH179,$BU$2:$BW$17,3,0),"")</f>
        <v/>
      </c>
      <c r="BC179" s="26" t="str">
        <f aca="false">IF(AB179&lt;&gt;"",BB179+VLOOKUP(AI179,$BU$2:$BW$17,3,0),"")</f>
        <v/>
      </c>
      <c r="BD179" s="26" t="str">
        <f aca="false">IF(AC179&lt;&gt;"",BC179+VLOOKUP(AJ179,$BU$2:$BW$17,3,0),"")</f>
        <v/>
      </c>
      <c r="BE179" s="26" t="n">
        <f aca="false">10+IF(Z179&lt;&gt;"",VLOOKUP(AH179,$BU$2:$BW$17,3,0),0)+IF(AA179&lt;&gt;"",VLOOKUP(AI179,$BU$2:$BW$17,3,0),0)+IF(AB179&lt;&gt;"",VLOOKUP(AJ179,$BU$2:$BW$17,3,0),0)+IF(AC179&lt;&gt;"",VLOOKUP(AK179,$BU$2:$BW$17,3,0),0)</f>
        <v>18</v>
      </c>
      <c r="BF179" s="36" t="str">
        <f aca="false">IF(AV179&lt;&gt;"","#define "&amp;AQ179&amp;" "&amp;AV179&amp;"&lt;end&gt; ","")&amp;IF(AW179&lt;&gt;"","#define "&amp;AR179&amp;" "&amp;AW179&amp;"&lt;end&gt; ","")&amp;IF(AX179&lt;&gt;"","#define "&amp;AS179&amp;" "&amp;AX179&amp;"&lt;end&gt; ","")&amp;IF(AY179&lt;&gt;"","#define "&amp;AT179&amp;" "&amp;AY179&amp;"&lt;end&gt; ","")&amp;"#define "&amp;AU179&amp;" "&amp;AZ179&amp;"&lt;end&gt;"</f>
        <v>#define AOFF_I 6&lt;end&gt; #define ISIZ_IZ    10&lt;end&gt;</v>
      </c>
      <c r="BG179" s="36" t="str">
        <f aca="false">IF(BA179&lt;&gt;"","#define "&amp;AQ179&amp;" "&amp;BA179&amp;"&lt;end&gt; ","")&amp;IF(BB179&lt;&gt;"","#define "&amp;AR179&amp;" "&amp;BB179&amp;"&lt;end&gt; ","")&amp;IF(BC179&lt;&gt;"","#define "&amp;AS179&amp;" "&amp;BC179&amp;"&lt;end&gt; ","")&amp;IF(BD179&lt;&gt;"","#define "&amp;AT179&amp;" "&amp;BD179&amp;"&lt;end&gt; ","")&amp;"#define "&amp;AU179&amp;" "&amp;BE179&amp;"&lt;end&gt;"</f>
        <v>#define AOFF_I 10&lt;end&gt; #define ISIZ_IZ    18&lt;end&gt;</v>
      </c>
      <c r="BH179" s="22" t="str">
        <f aca="false">"INSTDECODE_"&amp;D179&amp;IF(D179&lt;&gt;0,"_"&amp;CONCATENATE(Z179,AA179,AB179,AC179)&amp;"_"&amp;CONCATENATE(AD179,AE179,AF179,AG179),"")</f>
        <v>INSTDECODE_1_Z_V</v>
      </c>
      <c r="BI179" s="22" t="n">
        <f aca="false">LEN(BH179)</f>
        <v>16</v>
      </c>
      <c r="BJ179" s="22" t="str">
        <f aca="false">IF(Z179&lt;&gt;"","DECODE_"&amp;VLOOKUP(AD179,$CC:$CD,2,0)&amp;"("&amp;BJ$2&amp;","&amp;IF(K179="MR","REF",VLOOKUP(F179,$BR:$BS,2,0))&amp;",Cpu"&amp;PROPER(IF(K179="MR","REF",VLOOKUP(F179,$BR:$BS,2,0)))&amp;","&amp;AQ179&amp;"); ", "")</f>
        <v>DECODE_LIT(1,WRD,CpuWrd,AOFF_I); </v>
      </c>
      <c r="BK179" s="22" t="str">
        <f aca="false">IF(AA179&lt;&gt;"","DECODE_"&amp;VLOOKUP(AE179,$CC:$CD,2,0)&amp;"("&amp;BK$2&amp;","&amp;IF(L179="MR","REF",VLOOKUP(G179,$BR:$BS,2,0))&amp;",Cpu"&amp;PROPER(IF(L179="MR","REF",VLOOKUP(G179,$BR:$BS,2,0)))&amp;","&amp;AR179&amp;"); ", "")</f>
        <v/>
      </c>
      <c r="BL179" s="22" t="str">
        <f aca="false">IF(AB179&lt;&gt;"","DECODE_"&amp;VLOOKUP(AF179,$CC:$CD,2,0)&amp;"("&amp;BL$2&amp;","&amp;IF(M179="MR","REF",VLOOKUP(H179,$BR:$BS,2,0))&amp;",Cpu"&amp;PROPER(IF(M179="MR","REF",VLOOKUP(H179,$BR:$BS,2,0)))&amp;","&amp;AS179&amp;"); ", "")</f>
        <v/>
      </c>
      <c r="BM179" s="22" t="str">
        <f aca="false">IF(AC179&lt;&gt;"","DECODE_"&amp;VLOOKUP(AG179,$CC:$CD,2,0)&amp;"("&amp;BM$2&amp;","&amp;IF(N179="MR","REF",VLOOKUP(I179,$BR:$BS,2,0))&amp;",Cpu"&amp;PROPER(IF(N179="MR","REF",VLOOKUP(I179,$BR:$BS,2,0)))&amp;","&amp;AT179&amp;"); ", "")</f>
        <v/>
      </c>
      <c r="BN179" s="22" t="str">
        <f aca="false">IF(ISERROR(VLOOKUP(BO179,BO$2:BO178,1,0))=0,"X","")</f>
        <v/>
      </c>
      <c r="BO179" s="22" t="str">
        <f aca="false">SUBSTITUTE("#define "&amp;BH179&amp;REPT(" ",28-LEN(BH179))&amp;BJ179&amp;BK179&amp;BL179&amp;BM179,"%","D")</f>
        <v>#define INSTDECODE_1_Z_V            DECODE_LIT(1,WRD,CpuWrd,AOFF_I); </v>
      </c>
      <c r="BP179" s="22" t="str">
        <f aca="false">"#define "&amp;SUBSTITUTE(BH179,"INSTDECODE_",IF(P179="X","JMP_","")&amp;IF(Q179="X","CONST_","")&amp;"INSTEND_")&amp;IF(Q179="X",REPT(" ",20-LEN(BH179)),IF(P179="X",REPT(" ",22-LEN(BH179)),REPT(" ",26-LEN(BH179))))&amp;" "&amp;IF(P179="X","","IP+="&amp;TRIM(AU179)&amp;"; "&amp;REPT(" ",10-LEN(TRIM(AU179))))&amp;IF(Q179="X","CONST_INST_DISPATCH;","PROG_INST_DISPATCH;")</f>
        <v>#define INSTEND_1_Z_V           IP+=ISIZ_IZ;    PROG_INST_DISPATCH;</v>
      </c>
      <c r="BQ179" s="22" t="str">
        <f aca="false">""</f>
        <v/>
      </c>
    </row>
    <row r="180" customFormat="false" ht="15.95" hidden="false" customHeight="true" outlineLevel="0" collapsed="false">
      <c r="A180" s="22" t="s">
        <v>687</v>
      </c>
      <c r="B180" s="22" t="s">
        <v>693</v>
      </c>
      <c r="C180" s="26" t="s">
        <v>29</v>
      </c>
      <c r="D180" s="27" t="n">
        <f aca="false">4-COUNTIF(F180:I180,".")</f>
        <v>1</v>
      </c>
      <c r="E180" s="27" t="str">
        <f aca="false">IF(ISERROR(SEARCH("Z",F180&amp;G180&amp;H180&amp;I180))=0,"X","-")</f>
        <v>X</v>
      </c>
      <c r="F180" s="26" t="s">
        <v>462</v>
      </c>
      <c r="G180" s="26" t="s">
        <v>28</v>
      </c>
      <c r="H180" s="26" t="s">
        <v>28</v>
      </c>
      <c r="I180" s="26" t="s">
        <v>28</v>
      </c>
      <c r="J180" s="27" t="str">
        <f aca="false">IF(OR(ISERROR(SEARCH(MID($J$2,1,1),F180&amp;G180&amp;H180&amp;I180))=0,ISERROR(SEARCH(MID($J$2,2,1),F180&amp;G180&amp;H180&amp;I180))=0),"X","-")</f>
        <v>-</v>
      </c>
      <c r="K180" s="26" t="s">
        <v>410</v>
      </c>
      <c r="L180" s="26" t="s">
        <v>28</v>
      </c>
      <c r="M180" s="26" t="s">
        <v>28</v>
      </c>
      <c r="N180" s="26" t="s">
        <v>28</v>
      </c>
      <c r="O180" s="28" t="str">
        <f aca="false">IF(OR(K180=$O$2,L180=$O$2,M180=$O$2,N180=$O$2),"X","-")</f>
        <v>X</v>
      </c>
      <c r="R180" s="22" t="s">
        <v>694</v>
      </c>
      <c r="S180" s="22" t="s">
        <v>695</v>
      </c>
      <c r="W180" s="30" t="str">
        <f aca="false">SUBSTITUTE(SUBSTITUTE(IF(AND(F180="%",K180&lt;&gt;"AD",K180&lt;&gt;"MR"),"Error1","Ok")&amp;" "&amp;IF(AND(G180="%",L180&lt;&gt;"AD",L180&lt;&gt;"MR"),"Error2","Ok")&amp;" "&amp;IF(AND(H180="%",M180&lt;&gt;"AD",M180&lt;&gt;"MR"),"Error3","Ok")&amp;" "&amp;IF(AND(I180="%",N180&lt;&gt;"AD",N180&lt;&gt;"MR"),"Error4","Ok"),"Ok Ok Ok Ok","Passed"),"Ok","")</f>
        <v>Passed</v>
      </c>
      <c r="X180" s="28" t="str">
        <f aca="false">IF(W180&lt;&gt;"Passed","--- Error ---",SUBSTITUTE(SUBSTITUTE(SUBSTITUTE(SUBSTITUTE(SUBSTITUTE(SUBSTITUTE(SUBSTITUTE(SUBSTITUTE(SUBSTITUTE(SUBSTITUTE(SUBSTITUTE(SUBSTITUTE(SUBSTITUTE(SUBSTITUTE(SUBSTITUTE(SUBSTITUTE(SUBSTITUTE(SUBSTITUTE($X$1, "&lt;mnemonic&gt;",""""&amp;B180&amp;""""&amp;REPT(" ",5-LEN(B180))), "&lt;argnr&gt;",D180), "&lt;type1&gt;",VLOOKUP(F180,BR:BZ,9,0)), "&lt;type2&gt;",VLOOKUP(G180,BR:BZ,9,0)), "&lt;type3&gt;",VLOOKUP(H180,BR:BZ,9,0)), "&lt;type4&gt;",VLOOKUP(I180,BR:BZ,9,0)), "&lt;mode1&gt;",VLOOKUP(K180, CB:CG,6,0)),"&lt;mode2&gt;",VLOOKUP(L180,CB:CG,6,0)),"&lt;mode3&gt;",VLOOKUP(M180,CB:CG,6,0)),"&lt;mode4&gt;",VLOOKUP(N180,CB:CG,6,0)), "."," "), "&lt;desc&gt;",R180), "&lt;size&gt;",AU180), "&lt;comma&gt;",IF(B181=""," ",",")),"&lt;off1&gt;",IF(AQ180&lt;&gt;"",AQ180,"0"&amp;REPT(" ",5+AQ$1-1))),"&lt;off2&gt;",IF(AR180&lt;&gt;"",AR180,"0"&amp;REPT(" ",5+AR$1-1))),"&lt;off3&gt;",IF(AS180&lt;&gt;"",AS180,"0"&amp;REPT(" ",5+AS$1-1))),"&lt;off4&gt;",IF(AT180&lt;&gt;"",AT180,"0"&amp;REPT(" ",5+AT$1-1))))</f>
        <v>{ "RPARR",1, ISIZ_IZ   , {(CpuDataType)-1       ,(CpuDataType)0        ,(CpuDataType)0        ,(CpuDataType)0        }, {_AmdLtVl,_AmdNull,_AmdNull,_AmdNull}, {AOFF_I,0      ,0       ,0        } }, //Replicate array block</v>
      </c>
      <c r="Y180" s="31" t="s">
        <v>28</v>
      </c>
      <c r="Z180" s="22" t="str">
        <f aca="false">IF(F180&lt;&gt;".",IF(K180="MR","R",VLOOKUP(F180,$BR:$BT,3,0)),"")</f>
        <v>Z</v>
      </c>
      <c r="AA180" s="22" t="str">
        <f aca="false">IF(G180&lt;&gt;".",IF(L180="MR","R",VLOOKUP(G180,$BR:$BT,3,0)),"")</f>
        <v/>
      </c>
      <c r="AB180" s="22" t="str">
        <f aca="false">IF(H180&lt;&gt;".",IF(M180="MR","R",VLOOKUP(H180,$BR:$BT,3,0)),"")</f>
        <v/>
      </c>
      <c r="AC180" s="22" t="str">
        <f aca="false">IF(I180&lt;&gt;".",IF(N180="MR","R",VLOOKUP(I180,$BR:$BT,3,0)),"")</f>
        <v/>
      </c>
      <c r="AD180" s="22" t="str">
        <f aca="false">IF(F180&lt;&gt;".",VLOOKUP(K180,$CB:$CC,2,0),"")</f>
        <v>V</v>
      </c>
      <c r="AE180" s="22" t="str">
        <f aca="false">IF(G180&lt;&gt;".",VLOOKUP(L180,$CB:$CC,2,0),"")</f>
        <v/>
      </c>
      <c r="AF180" s="22" t="str">
        <f aca="false">IF(H180&lt;&gt;".",VLOOKUP(M180,$CB:$CC,2,0),"")</f>
        <v/>
      </c>
      <c r="AG180" s="22" t="str">
        <f aca="false">IF(I180&lt;&gt;".",VLOOKUP(N180,$CB:$CC,2,0),"")</f>
        <v/>
      </c>
      <c r="AH180" s="22" t="str">
        <f aca="false">IF(AD180&lt;&gt;"",IF(OR(AD180="A",AD180="I"),"SZA",VLOOKUP(Z180,$BT$3:$BU$16,2,0)),"")</f>
        <v>SZZ</v>
      </c>
      <c r="AI180" s="22" t="str">
        <f aca="false">IF(AE180&lt;&gt;"",IF(OR(AE180="A",AE180="I"),"SZA",VLOOKUP(AA180,$BT$3:$BU$16,2,0)),"")</f>
        <v/>
      </c>
      <c r="AJ180" s="22" t="str">
        <f aca="false">IF(AF180&lt;&gt;"",IF(OR(AF180="A",AF180="I"),"SZA",VLOOKUP(AB180,$BT$3:$BU$16,2,0)),"")</f>
        <v/>
      </c>
      <c r="AK180" s="22" t="str">
        <f aca="false">IF(AG180&lt;&gt;"",IF(OR(AG180="A",AG180="I"),"SZA",VLOOKUP(AC180,$BT$3:$BU$16,2,0)),"")</f>
        <v/>
      </c>
      <c r="AL180" s="22" t="str">
        <f aca="false">IF(AD180&lt;&gt;"","I","")</f>
        <v>I</v>
      </c>
      <c r="AM180" s="22" t="str">
        <f aca="false">SUBSTITUTE(IF(AE180&lt;&gt;"",AL180&amp;"+"&amp;AH180,""),"+SZ","")</f>
        <v/>
      </c>
      <c r="AN180" s="22" t="str">
        <f aca="false">SUBSTITUTE(IF(AF180&lt;&gt;"",AM180&amp;"+"&amp;AI180,""),"+SZ","")</f>
        <v/>
      </c>
      <c r="AO180" s="22" t="str">
        <f aca="false">SUBSTITUTE(IF(AG180&lt;&gt;"",AN180&amp;"+"&amp;AJ180,""),"+SZ","")</f>
        <v/>
      </c>
      <c r="AP180" s="22" t="str">
        <f aca="false">SUBSTITUTE("I"&amp;IF(AH180&lt;&gt;"","+"&amp;AH180,"")&amp;IF(AI180&lt;&gt;"","+"&amp;AI180,"")&amp;IF(AJ180&lt;&gt;"","+"&amp;AJ180,"")&amp;IF(AK180&lt;&gt;"","+"&amp;AK180,""),"+SZ","")</f>
        <v>IZ</v>
      </c>
      <c r="AQ180" s="22" t="str">
        <f aca="false">IF(Z180&lt;&gt;"","AOFF_"&amp;AL180&amp;REPT(" ",AQ$1-LEN(AL180)),"")</f>
        <v>AOFF_I</v>
      </c>
      <c r="AR180" s="22" t="str">
        <f aca="false">IF(AA180&lt;&gt;"","AOFF_"&amp;AM180&amp;REPT(" ",AR$1-LEN(AM180)),"")</f>
        <v/>
      </c>
      <c r="AS180" s="22" t="str">
        <f aca="false">IF(AB180&lt;&gt;"","AOFF_"&amp;AN180&amp;REPT(" ",AS$1-LEN(AN180)),"")</f>
        <v/>
      </c>
      <c r="AT180" s="22" t="str">
        <f aca="false">IF(AC180&lt;&gt;"","AOFF_"&amp;AO180&amp;REPT(" ",AT$1-LEN(AO180)),"")</f>
        <v/>
      </c>
      <c r="AU180" s="22" t="str">
        <f aca="false">"ISIZ_"&amp;AP180&amp;REPT(" ",$AU$1-LEN(AP180))</f>
        <v>ISIZ_IZ   </v>
      </c>
      <c r="AV180" s="26" t="n">
        <f aca="false">IF(Z180&lt;&gt;"",6,"")</f>
        <v>6</v>
      </c>
      <c r="AW180" s="26" t="str">
        <f aca="false">IF(AA180&lt;&gt;"",AV180+VLOOKUP(AH180,$BU$2:$BV$17,2,0),"")</f>
        <v/>
      </c>
      <c r="AX180" s="26" t="str">
        <f aca="false">IF(AB180&lt;&gt;"",AW180+VLOOKUP(AI180,$BU$2:$BV$17,2,0),"")</f>
        <v/>
      </c>
      <c r="AY180" s="26" t="str">
        <f aca="false">IF(AC180&lt;&gt;"",AX180+VLOOKUP(AJ180,$BU$2:$BV$17,2,0),"")</f>
        <v/>
      </c>
      <c r="AZ180" s="26" t="n">
        <f aca="false">6+IF(Z180&lt;&gt;"",VLOOKUP(AH180,$BU$2:$BV$17,2,0),0)+IF(AA180&lt;&gt;"",VLOOKUP(AI180,$BU$2:$BV$17,2,0),0)+IF(AB180&lt;&gt;"",VLOOKUP(AJ180,$BU$2:$BV$17,2,0),0)+IF(AC180&lt;&gt;"",VLOOKUP(AK180,$BU$2:$BV$17,2,0),0)</f>
        <v>10</v>
      </c>
      <c r="BA180" s="26" t="n">
        <f aca="false">IF(Z180&lt;&gt;"",10,"")</f>
        <v>10</v>
      </c>
      <c r="BB180" s="26" t="str">
        <f aca="false">IF(AA180&lt;&gt;"",BA180+VLOOKUP(AH180,$BU$2:$BW$17,3,0),"")</f>
        <v/>
      </c>
      <c r="BC180" s="26" t="str">
        <f aca="false">IF(AB180&lt;&gt;"",BB180+VLOOKUP(AI180,$BU$2:$BW$17,3,0),"")</f>
        <v/>
      </c>
      <c r="BD180" s="26" t="str">
        <f aca="false">IF(AC180&lt;&gt;"",BC180+VLOOKUP(AJ180,$BU$2:$BW$17,3,0),"")</f>
        <v/>
      </c>
      <c r="BE180" s="26" t="n">
        <f aca="false">10+IF(Z180&lt;&gt;"",VLOOKUP(AH180,$BU$2:$BW$17,3,0),0)+IF(AA180&lt;&gt;"",VLOOKUP(AI180,$BU$2:$BW$17,3,0),0)+IF(AB180&lt;&gt;"",VLOOKUP(AJ180,$BU$2:$BW$17,3,0),0)+IF(AC180&lt;&gt;"",VLOOKUP(AK180,$BU$2:$BW$17,3,0),0)</f>
        <v>18</v>
      </c>
      <c r="BF180" s="36" t="str">
        <f aca="false">IF(AV180&lt;&gt;"","#define "&amp;AQ180&amp;" "&amp;AV180&amp;"&lt;end&gt; ","")&amp;IF(AW180&lt;&gt;"","#define "&amp;AR180&amp;" "&amp;AW180&amp;"&lt;end&gt; ","")&amp;IF(AX180&lt;&gt;"","#define "&amp;AS180&amp;" "&amp;AX180&amp;"&lt;end&gt; ","")&amp;IF(AY180&lt;&gt;"","#define "&amp;AT180&amp;" "&amp;AY180&amp;"&lt;end&gt; ","")&amp;"#define "&amp;AU180&amp;" "&amp;AZ180&amp;"&lt;end&gt;"</f>
        <v>#define AOFF_I 6&lt;end&gt; #define ISIZ_IZ    10&lt;end&gt;</v>
      </c>
      <c r="BG180" s="36" t="str">
        <f aca="false">IF(BA180&lt;&gt;"","#define "&amp;AQ180&amp;" "&amp;BA180&amp;"&lt;end&gt; ","")&amp;IF(BB180&lt;&gt;"","#define "&amp;AR180&amp;" "&amp;BB180&amp;"&lt;end&gt; ","")&amp;IF(BC180&lt;&gt;"","#define "&amp;AS180&amp;" "&amp;BC180&amp;"&lt;end&gt; ","")&amp;IF(BD180&lt;&gt;"","#define "&amp;AT180&amp;" "&amp;BD180&amp;"&lt;end&gt; ","")&amp;"#define "&amp;AU180&amp;" "&amp;BE180&amp;"&lt;end&gt;"</f>
        <v>#define AOFF_I 10&lt;end&gt; #define ISIZ_IZ    18&lt;end&gt;</v>
      </c>
      <c r="BH180" s="22" t="str">
        <f aca="false">"INSTDECODE_"&amp;D180&amp;IF(D180&lt;&gt;0,"_"&amp;CONCATENATE(Z180,AA180,AB180,AC180)&amp;"_"&amp;CONCATENATE(AD180,AE180,AF180,AG180),"")</f>
        <v>INSTDECODE_1_Z_V</v>
      </c>
      <c r="BI180" s="22" t="n">
        <f aca="false">LEN(BH180)</f>
        <v>16</v>
      </c>
      <c r="BJ180" s="22" t="str">
        <f aca="false">IF(Z180&lt;&gt;"","DECODE_"&amp;VLOOKUP(AD180,$CC:$CD,2,0)&amp;"("&amp;BJ$2&amp;","&amp;IF(K180="MR","REF",VLOOKUP(F180,$BR:$BS,2,0))&amp;",Cpu"&amp;PROPER(IF(K180="MR","REF",VLOOKUP(F180,$BR:$BS,2,0)))&amp;","&amp;AQ180&amp;"); ", "")</f>
        <v>DECODE_LIT(1,WRD,CpuWrd,AOFF_I); </v>
      </c>
      <c r="BK180" s="22" t="str">
        <f aca="false">IF(AA180&lt;&gt;"","DECODE_"&amp;VLOOKUP(AE180,$CC:$CD,2,0)&amp;"("&amp;BK$2&amp;","&amp;IF(L180="MR","REF",VLOOKUP(G180,$BR:$BS,2,0))&amp;",Cpu"&amp;PROPER(IF(L180="MR","REF",VLOOKUP(G180,$BR:$BS,2,0)))&amp;","&amp;AR180&amp;"); ", "")</f>
        <v/>
      </c>
      <c r="BL180" s="22" t="str">
        <f aca="false">IF(AB180&lt;&gt;"","DECODE_"&amp;VLOOKUP(AF180,$CC:$CD,2,0)&amp;"("&amp;BL$2&amp;","&amp;IF(M180="MR","REF",VLOOKUP(H180,$BR:$BS,2,0))&amp;",Cpu"&amp;PROPER(IF(M180="MR","REF",VLOOKUP(H180,$BR:$BS,2,0)))&amp;","&amp;AS180&amp;"); ", "")</f>
        <v/>
      </c>
      <c r="BM180" s="22" t="str">
        <f aca="false">IF(AC180&lt;&gt;"","DECODE_"&amp;VLOOKUP(AG180,$CC:$CD,2,0)&amp;"("&amp;BM$2&amp;","&amp;IF(N180="MR","REF",VLOOKUP(I180,$BR:$BS,2,0))&amp;",Cpu"&amp;PROPER(IF(N180="MR","REF",VLOOKUP(I180,$BR:$BS,2,0)))&amp;","&amp;AT180&amp;"); ", "")</f>
        <v/>
      </c>
      <c r="BN180" s="22" t="str">
        <f aca="false">IF(ISERROR(VLOOKUP(BO180,BO$2:BO179,1,0))=0,"X","")</f>
        <v>X</v>
      </c>
      <c r="BO180" s="22" t="str">
        <f aca="false">SUBSTITUTE("#define "&amp;BH180&amp;REPT(" ",28-LEN(BH180))&amp;BJ180&amp;BK180&amp;BL180&amp;BM180,"%","D")</f>
        <v>#define INSTDECODE_1_Z_V            DECODE_LIT(1,WRD,CpuWrd,AOFF_I); </v>
      </c>
      <c r="BP180" s="22" t="str">
        <f aca="false">"#define "&amp;SUBSTITUTE(BH180,"INSTDECODE_",IF(P180="X","JMP_","")&amp;IF(Q180="X","CONST_","")&amp;"INSTEND_")&amp;IF(Q180="X",REPT(" ",20-LEN(BH180)),IF(P180="X",REPT(" ",22-LEN(BH180)),REPT(" ",26-LEN(BH180))))&amp;" "&amp;IF(P180="X","","IP+="&amp;TRIM(AU180)&amp;"; "&amp;REPT(" ",10-LEN(TRIM(AU180))))&amp;IF(Q180="X","CONST_INST_DISPATCH;","PROG_INST_DISPATCH;")</f>
        <v>#define INSTEND_1_Z_V           IP+=ISIZ_IZ;    PROG_INST_DISPATCH;</v>
      </c>
      <c r="BQ180" s="22" t="str">
        <f aca="false">""</f>
        <v/>
      </c>
    </row>
    <row r="181" customFormat="false" ht="15.95" hidden="false" customHeight="true" outlineLevel="0" collapsed="false">
      <c r="A181" s="22" t="s">
        <v>687</v>
      </c>
      <c r="B181" s="22" t="s">
        <v>696</v>
      </c>
      <c r="C181" s="26" t="s">
        <v>29</v>
      </c>
      <c r="D181" s="27" t="n">
        <f aca="false">4-COUNTIF(F181:I181,".")</f>
        <v>2</v>
      </c>
      <c r="E181" s="27" t="str">
        <f aca="false">IF(ISERROR(SEARCH("Z",F181&amp;G181&amp;H181&amp;I181))=0,"X","-")</f>
        <v>X</v>
      </c>
      <c r="F181" s="26" t="s">
        <v>462</v>
      </c>
      <c r="G181" s="26" t="s">
        <v>493</v>
      </c>
      <c r="H181" s="26" t="s">
        <v>28</v>
      </c>
      <c r="I181" s="26" t="s">
        <v>28</v>
      </c>
      <c r="J181" s="27" t="str">
        <f aca="false">IF(OR(ISERROR(SEARCH(MID($J$2,1,1),F181&amp;G181&amp;H181&amp;I181))=0,ISERROR(SEARCH(MID($J$2,2,1),F181&amp;G181&amp;H181&amp;I181))=0),"X","-")</f>
        <v>-</v>
      </c>
      <c r="K181" s="26" t="s">
        <v>453</v>
      </c>
      <c r="L181" s="26" t="s">
        <v>410</v>
      </c>
      <c r="M181" s="26" t="s">
        <v>28</v>
      </c>
      <c r="N181" s="26" t="s">
        <v>28</v>
      </c>
      <c r="O181" s="28" t="str">
        <f aca="false">IF(OR(K181=$O$2,L181=$O$2,M181=$O$2,N181=$O$2),"X","-")</f>
        <v>X</v>
      </c>
      <c r="R181" s="22" t="s">
        <v>697</v>
      </c>
      <c r="S181" s="22" t="s">
        <v>698</v>
      </c>
      <c r="T181" s="22" t="s">
        <v>699</v>
      </c>
      <c r="W181" s="30" t="str">
        <f aca="false">SUBSTITUTE(SUBSTITUTE(IF(AND(F181="%",K181&lt;&gt;"AD",K181&lt;&gt;"MR"),"Error1","Ok")&amp;" "&amp;IF(AND(G181="%",L181&lt;&gt;"AD",L181&lt;&gt;"MR"),"Error2","Ok")&amp;" "&amp;IF(AND(H181="%",M181&lt;&gt;"AD",M181&lt;&gt;"MR"),"Error3","Ok")&amp;" "&amp;IF(AND(I181="%",N181&lt;&gt;"AD",N181&lt;&gt;"MR"),"Error4","Ok"),"Ok Ok Ok Ok","Passed"),"Ok","")</f>
        <v>Passed</v>
      </c>
      <c r="X181" s="28" t="str">
        <f aca="false">IF(W181&lt;&gt;"Passed","--- Error ---",SUBSTITUTE(SUBSTITUTE(SUBSTITUTE(SUBSTITUTE(SUBSTITUTE(SUBSTITUTE(SUBSTITUTE(SUBSTITUTE(SUBSTITUTE(SUBSTITUTE(SUBSTITUTE(SUBSTITUTE(SUBSTITUTE(SUBSTITUTE(SUBSTITUTE(SUBSTITUTE(SUBSTITUTE(SUBSTITUTE($X$1, "&lt;mnemonic&gt;",""""&amp;B181&amp;""""&amp;REPT(" ",5-LEN(B181))), "&lt;argnr&gt;",D181), "&lt;type1&gt;",VLOOKUP(F181,BR:BZ,9,0)), "&lt;type2&gt;",VLOOKUP(G181,BR:BZ,9,0)), "&lt;type3&gt;",VLOOKUP(H181,BR:BZ,9,0)), "&lt;type4&gt;",VLOOKUP(I181,BR:BZ,9,0)), "&lt;mode1&gt;",VLOOKUP(K181, CB:CG,6,0)),"&lt;mode2&gt;",VLOOKUP(L181,CB:CG,6,0)),"&lt;mode3&gt;",VLOOKUP(M181,CB:CG,6,0)),"&lt;mode4&gt;",VLOOKUP(N181,CB:CG,6,0)), "."," "), "&lt;desc&gt;",R181), "&lt;size&gt;",AU181), "&lt;comma&gt;",IF(B182=""," ",",")),"&lt;off1&gt;",IF(AQ181&lt;&gt;"",AQ181,"0"&amp;REPT(" ",5+AQ$1-1))),"&lt;off2&gt;",IF(AR181&lt;&gt;"",AR181,"0"&amp;REPT(" ",5+AR$1-1))),"&lt;off3&gt;",IF(AS181&lt;&gt;"",AS181,"0"&amp;REPT(" ",5+AS$1-1))),"&lt;off4&gt;",IF(AT181&lt;&gt;"",AT181,"0"&amp;REPT(" ",5+AT$1-1))))</f>
        <v>{ "RPLOF",2, ISIZ_IAG  , {(CpuDataType)-1       ,CpuDataType::ArrGeom  ,(CpuDataType)0        ,(CpuDataType)0        }, {_AmdAddr,_AmdLtVl,_AmdNull,_AmdNull}, {AOFF_I,AOFF_IA,0       ,0        } }, //Add calculation loop over fixed array elements</v>
      </c>
      <c r="Y181" s="31" t="s">
        <v>28</v>
      </c>
      <c r="Z181" s="22" t="str">
        <f aca="false">IF(F181&lt;&gt;".",IF(K181="MR","R",VLOOKUP(F181,$BR:$BT,3,0)),"")</f>
        <v>Z</v>
      </c>
      <c r="AA181" s="22" t="str">
        <f aca="false">IF(G181&lt;&gt;".",IF(L181="MR","R",VLOOKUP(G181,$BR:$BT,3,0)),"")</f>
        <v>G</v>
      </c>
      <c r="AB181" s="22" t="str">
        <f aca="false">IF(H181&lt;&gt;".",IF(M181="MR","R",VLOOKUP(H181,$BR:$BT,3,0)),"")</f>
        <v/>
      </c>
      <c r="AC181" s="22" t="str">
        <f aca="false">IF(I181&lt;&gt;".",IF(N181="MR","R",VLOOKUP(I181,$BR:$BT,3,0)),"")</f>
        <v/>
      </c>
      <c r="AD181" s="22" t="str">
        <f aca="false">IF(F181&lt;&gt;".",VLOOKUP(K181,$CB:$CC,2,0),"")</f>
        <v>A</v>
      </c>
      <c r="AE181" s="22" t="str">
        <f aca="false">IF(G181&lt;&gt;".",VLOOKUP(L181,$CB:$CC,2,0),"")</f>
        <v>V</v>
      </c>
      <c r="AF181" s="22" t="str">
        <f aca="false">IF(H181&lt;&gt;".",VLOOKUP(M181,$CB:$CC,2,0),"")</f>
        <v/>
      </c>
      <c r="AG181" s="22" t="str">
        <f aca="false">IF(I181&lt;&gt;".",VLOOKUP(N181,$CB:$CC,2,0),"")</f>
        <v/>
      </c>
      <c r="AH181" s="22" t="str">
        <f aca="false">IF(AD181&lt;&gt;"",IF(OR(AD181="A",AD181="I"),"SZA",VLOOKUP(Z181,$BT$3:$BU$16,2,0)),"")</f>
        <v>SZA</v>
      </c>
      <c r="AI181" s="22" t="str">
        <f aca="false">IF(AE181&lt;&gt;"",IF(OR(AE181="A",AE181="I"),"SZA",VLOOKUP(AA181,$BT$3:$BU$16,2,0)),"")</f>
        <v>SZG</v>
      </c>
      <c r="AJ181" s="22" t="str">
        <f aca="false">IF(AF181&lt;&gt;"",IF(OR(AF181="A",AF181="I"),"SZA",VLOOKUP(AB181,$BT$3:$BU$16,2,0)),"")</f>
        <v/>
      </c>
      <c r="AK181" s="22" t="str">
        <f aca="false">IF(AG181&lt;&gt;"",IF(OR(AG181="A",AG181="I"),"SZA",VLOOKUP(AC181,$BT$3:$BU$16,2,0)),"")</f>
        <v/>
      </c>
      <c r="AL181" s="22" t="str">
        <f aca="false">IF(AD181&lt;&gt;"","I","")</f>
        <v>I</v>
      </c>
      <c r="AM181" s="22" t="str">
        <f aca="false">SUBSTITUTE(IF(AE181&lt;&gt;"",AL181&amp;"+"&amp;AH181,""),"+SZ","")</f>
        <v>IA</v>
      </c>
      <c r="AN181" s="22" t="str">
        <f aca="false">SUBSTITUTE(IF(AF181&lt;&gt;"",AM181&amp;"+"&amp;AI181,""),"+SZ","")</f>
        <v/>
      </c>
      <c r="AO181" s="22" t="str">
        <f aca="false">SUBSTITUTE(IF(AG181&lt;&gt;"",AN181&amp;"+"&amp;AJ181,""),"+SZ","")</f>
        <v/>
      </c>
      <c r="AP181" s="22" t="str">
        <f aca="false">SUBSTITUTE("I"&amp;IF(AH181&lt;&gt;"","+"&amp;AH181,"")&amp;IF(AI181&lt;&gt;"","+"&amp;AI181,"")&amp;IF(AJ181&lt;&gt;"","+"&amp;AJ181,"")&amp;IF(AK181&lt;&gt;"","+"&amp;AK181,""),"+SZ","")</f>
        <v>IAG</v>
      </c>
      <c r="AQ181" s="22" t="str">
        <f aca="false">IF(Z181&lt;&gt;"","AOFF_"&amp;AL181&amp;REPT(" ",AQ$1-LEN(AL181)),"")</f>
        <v>AOFF_I</v>
      </c>
      <c r="AR181" s="22" t="str">
        <f aca="false">IF(AA181&lt;&gt;"","AOFF_"&amp;AM181&amp;REPT(" ",AR$1-LEN(AM181)),"")</f>
        <v>AOFF_IA</v>
      </c>
      <c r="AS181" s="22" t="str">
        <f aca="false">IF(AB181&lt;&gt;"","AOFF_"&amp;AN181&amp;REPT(" ",AS$1-LEN(AN181)),"")</f>
        <v/>
      </c>
      <c r="AT181" s="22" t="str">
        <f aca="false">IF(AC181&lt;&gt;"","AOFF_"&amp;AO181&amp;REPT(" ",AT$1-LEN(AO181)),"")</f>
        <v/>
      </c>
      <c r="AU181" s="22" t="str">
        <f aca="false">"ISIZ_"&amp;AP181&amp;REPT(" ",$AU$1-LEN(AP181))</f>
        <v>ISIZ_IAG  </v>
      </c>
      <c r="AV181" s="26" t="n">
        <f aca="false">IF(Z181&lt;&gt;"",6,"")</f>
        <v>6</v>
      </c>
      <c r="AW181" s="26" t="n">
        <f aca="false">IF(AA181&lt;&gt;"",AV181+VLOOKUP(AH181,$BU$2:$BV$17,2,0),"")</f>
        <v>10</v>
      </c>
      <c r="AX181" s="26" t="str">
        <f aca="false">IF(AB181&lt;&gt;"",AW181+VLOOKUP(AI181,$BU$2:$BV$17,2,0),"")</f>
        <v/>
      </c>
      <c r="AY181" s="26" t="str">
        <f aca="false">IF(AC181&lt;&gt;"",AX181+VLOOKUP(AJ181,$BU$2:$BV$17,2,0),"")</f>
        <v/>
      </c>
      <c r="AZ181" s="26" t="n">
        <f aca="false">6+IF(Z181&lt;&gt;"",VLOOKUP(AH181,$BU$2:$BV$17,2,0),0)+IF(AA181&lt;&gt;"",VLOOKUP(AI181,$BU$2:$BV$17,2,0),0)+IF(AB181&lt;&gt;"",VLOOKUP(AJ181,$BU$2:$BV$17,2,0),0)+IF(AC181&lt;&gt;"",VLOOKUP(AK181,$BU$2:$BV$17,2,0),0)</f>
        <v>12</v>
      </c>
      <c r="BA181" s="26" t="n">
        <f aca="false">IF(Z181&lt;&gt;"",10,"")</f>
        <v>10</v>
      </c>
      <c r="BB181" s="26" t="n">
        <f aca="false">IF(AA181&lt;&gt;"",BA181+VLOOKUP(AH181,$BU$2:$BW$17,3,0),"")</f>
        <v>18</v>
      </c>
      <c r="BC181" s="26" t="str">
        <f aca="false">IF(AB181&lt;&gt;"",BB181+VLOOKUP(AI181,$BU$2:$BW$17,3,0),"")</f>
        <v/>
      </c>
      <c r="BD181" s="26" t="str">
        <f aca="false">IF(AC181&lt;&gt;"",BC181+VLOOKUP(AJ181,$BU$2:$BW$17,3,0),"")</f>
        <v/>
      </c>
      <c r="BE181" s="26" t="n">
        <f aca="false">10+IF(Z181&lt;&gt;"",VLOOKUP(AH181,$BU$2:$BW$17,3,0),0)+IF(AA181&lt;&gt;"",VLOOKUP(AI181,$BU$2:$BW$17,3,0),0)+IF(AB181&lt;&gt;"",VLOOKUP(AJ181,$BU$2:$BW$17,3,0),0)+IF(AC181&lt;&gt;"",VLOOKUP(AK181,$BU$2:$BW$17,3,0),0)</f>
        <v>20</v>
      </c>
      <c r="BF181" s="36" t="str">
        <f aca="false">IF(AV181&lt;&gt;"","#define "&amp;AQ181&amp;" "&amp;AV181&amp;"&lt;end&gt; ","")&amp;IF(AW181&lt;&gt;"","#define "&amp;AR181&amp;" "&amp;AW181&amp;"&lt;end&gt; ","")&amp;IF(AX181&lt;&gt;"","#define "&amp;AS181&amp;" "&amp;AX181&amp;"&lt;end&gt; ","")&amp;IF(AY181&lt;&gt;"","#define "&amp;AT181&amp;" "&amp;AY181&amp;"&lt;end&gt; ","")&amp;"#define "&amp;AU181&amp;" "&amp;AZ181&amp;"&lt;end&gt;"</f>
        <v>#define AOFF_I 6&lt;end&gt; #define AOFF_IA 10&lt;end&gt; #define ISIZ_IAG   12&lt;end&gt;</v>
      </c>
      <c r="BG181" s="36" t="str">
        <f aca="false">IF(BA181&lt;&gt;"","#define "&amp;AQ181&amp;" "&amp;BA181&amp;"&lt;end&gt; ","")&amp;IF(BB181&lt;&gt;"","#define "&amp;AR181&amp;" "&amp;BB181&amp;"&lt;end&gt; ","")&amp;IF(BC181&lt;&gt;"","#define "&amp;AS181&amp;" "&amp;BC181&amp;"&lt;end&gt; ","")&amp;IF(BD181&lt;&gt;"","#define "&amp;AT181&amp;" "&amp;BD181&amp;"&lt;end&gt; ","")&amp;"#define "&amp;AU181&amp;" "&amp;BE181&amp;"&lt;end&gt;"</f>
        <v>#define AOFF_I 10&lt;end&gt; #define AOFF_IA 18&lt;end&gt; #define ISIZ_IAG   20&lt;end&gt;</v>
      </c>
      <c r="BH181" s="22" t="str">
        <f aca="false">"INSTDECODE_"&amp;D181&amp;IF(D181&lt;&gt;0,"_"&amp;CONCATENATE(Z181,AA181,AB181,AC181)&amp;"_"&amp;CONCATENATE(AD181,AE181,AF181,AG181),"")</f>
        <v>INSTDECODE_2_ZG_AV</v>
      </c>
      <c r="BI181" s="22" t="n">
        <f aca="false">LEN(BH181)</f>
        <v>18</v>
      </c>
      <c r="BJ181" s="22" t="str">
        <f aca="false">IF(Z181&lt;&gt;"","DECODE_"&amp;VLOOKUP(AD181,$CC:$CD,2,0)&amp;"("&amp;BJ$2&amp;","&amp;IF(K181="MR","REF",VLOOKUP(F181,$BR:$BS,2,0))&amp;",Cpu"&amp;PROPER(IF(K181="MR","REF",VLOOKUP(F181,$BR:$BS,2,0)))&amp;","&amp;AQ181&amp;"); ", "")</f>
        <v>DECODE_ADR(1,WRD,CpuWrd,AOFF_I); </v>
      </c>
      <c r="BK181" s="22" t="str">
        <f aca="false">IF(AA181&lt;&gt;"","DECODE_"&amp;VLOOKUP(AE181,$CC:$CD,2,0)&amp;"("&amp;BK$2&amp;","&amp;IF(L181="MR","REF",VLOOKUP(G181,$BR:$BS,2,0))&amp;",Cpu"&amp;PROPER(IF(L181="MR","REF",VLOOKUP(G181,$BR:$BS,2,0)))&amp;","&amp;AR181&amp;"); ", "")</f>
        <v>DECODE_LIT(2,AGX,CpuAgx,AOFF_IA); </v>
      </c>
      <c r="BL181" s="22" t="str">
        <f aca="false">IF(AB181&lt;&gt;"","DECODE_"&amp;VLOOKUP(AF181,$CC:$CD,2,0)&amp;"("&amp;BL$2&amp;","&amp;IF(M181="MR","REF",VLOOKUP(H181,$BR:$BS,2,0))&amp;",Cpu"&amp;PROPER(IF(M181="MR","REF",VLOOKUP(H181,$BR:$BS,2,0)))&amp;","&amp;AS181&amp;"); ", "")</f>
        <v/>
      </c>
      <c r="BM181" s="22" t="str">
        <f aca="false">IF(AC181&lt;&gt;"","DECODE_"&amp;VLOOKUP(AG181,$CC:$CD,2,0)&amp;"("&amp;BM$2&amp;","&amp;IF(N181="MR","REF",VLOOKUP(I181,$BR:$BS,2,0))&amp;",Cpu"&amp;PROPER(IF(N181="MR","REF",VLOOKUP(I181,$BR:$BS,2,0)))&amp;","&amp;AT181&amp;"); ", "")</f>
        <v/>
      </c>
      <c r="BN181" s="22" t="str">
        <f aca="false">IF(ISERROR(VLOOKUP(BO181,BO$2:BO180,1,0))=0,"X","")</f>
        <v/>
      </c>
      <c r="BO181" s="22" t="str">
        <f aca="false">SUBSTITUTE("#define "&amp;BH181&amp;REPT(" ",28-LEN(BH181))&amp;BJ181&amp;BK181&amp;BL181&amp;BM181,"%","D")</f>
        <v>#define INSTDECODE_2_ZG_AV          DECODE_ADR(1,WRD,CpuWrd,AOFF_I); DECODE_LIT(2,AGX,CpuAgx,AOFF_IA); </v>
      </c>
      <c r="BP181" s="22" t="str">
        <f aca="false">"#define "&amp;SUBSTITUTE(BH181,"INSTDECODE_",IF(P181="X","JMP_","")&amp;IF(Q181="X","CONST_","")&amp;"INSTEND_")&amp;IF(Q181="X",REPT(" ",20-LEN(BH181)),IF(P181="X",REPT(" ",22-LEN(BH181)),REPT(" ",26-LEN(BH181))))&amp;" "&amp;IF(P181="X","","IP+="&amp;TRIM(AU181)&amp;"; "&amp;REPT(" ",10-LEN(TRIM(AU181))))&amp;IF(Q181="X","CONST_INST_DISPATCH;","PROG_INST_DISPATCH;")</f>
        <v>#define INSTEND_2_ZG_AV         IP+=ISIZ_IAG;   PROG_INST_DISPATCH;</v>
      </c>
      <c r="BQ181" s="22" t="str">
        <f aca="false">""</f>
        <v/>
      </c>
    </row>
    <row r="182" customFormat="false" ht="15.95" hidden="false" customHeight="true" outlineLevel="0" collapsed="false">
      <c r="A182" s="22" t="s">
        <v>687</v>
      </c>
      <c r="B182" s="22" t="s">
        <v>700</v>
      </c>
      <c r="C182" s="26" t="s">
        <v>29</v>
      </c>
      <c r="D182" s="27" t="n">
        <f aca="false">4-COUNTIF(F182:I182,".")</f>
        <v>1</v>
      </c>
      <c r="E182" s="27" t="str">
        <f aca="false">IF(ISERROR(SEARCH("Z",F182&amp;G182&amp;H182&amp;I182))=0,"X","-")</f>
        <v>X</v>
      </c>
      <c r="F182" s="26" t="s">
        <v>462</v>
      </c>
      <c r="G182" s="26" t="s">
        <v>28</v>
      </c>
      <c r="H182" s="26" t="s">
        <v>28</v>
      </c>
      <c r="I182" s="26" t="s">
        <v>28</v>
      </c>
      <c r="J182" s="27" t="str">
        <f aca="false">IF(OR(ISERROR(SEARCH(MID($J$2,1,1),F182&amp;G182&amp;H182&amp;I182))=0,ISERROR(SEARCH(MID($J$2,2,1),F182&amp;G182&amp;H182&amp;I182))=0),"X","-")</f>
        <v>-</v>
      </c>
      <c r="K182" s="26" t="s">
        <v>453</v>
      </c>
      <c r="L182" s="26" t="s">
        <v>28</v>
      </c>
      <c r="M182" s="26" t="s">
        <v>28</v>
      </c>
      <c r="N182" s="26" t="s">
        <v>28</v>
      </c>
      <c r="O182" s="28" t="str">
        <f aca="false">IF(OR(K182=$O$2,L182=$O$2,M182=$O$2,N182=$O$2),"X","-")</f>
        <v>-</v>
      </c>
      <c r="R182" s="22" t="s">
        <v>701</v>
      </c>
      <c r="S182" s="22" t="s">
        <v>695</v>
      </c>
      <c r="W182" s="30" t="str">
        <f aca="false">SUBSTITUTE(SUBSTITUTE(IF(AND(F182="%",K182&lt;&gt;"AD",K182&lt;&gt;"MR"),"Error1","Ok")&amp;" "&amp;IF(AND(G182="%",L182&lt;&gt;"AD",L182&lt;&gt;"MR"),"Error2","Ok")&amp;" "&amp;IF(AND(H182="%",M182&lt;&gt;"AD",M182&lt;&gt;"MR"),"Error3","Ok")&amp;" "&amp;IF(AND(I182="%",N182&lt;&gt;"AD",N182&lt;&gt;"MR"),"Error4","Ok"),"Ok Ok Ok Ok","Passed"),"Ok","")</f>
        <v>Passed</v>
      </c>
      <c r="X182" s="28" t="str">
        <f aca="false">IF(W182&lt;&gt;"Passed","--- Error ---",SUBSTITUTE(SUBSTITUTE(SUBSTITUTE(SUBSTITUTE(SUBSTITUTE(SUBSTITUTE(SUBSTITUTE(SUBSTITUTE(SUBSTITUTE(SUBSTITUTE(SUBSTITUTE(SUBSTITUTE(SUBSTITUTE(SUBSTITUTE(SUBSTITUTE(SUBSTITUTE(SUBSTITUTE(SUBSTITUTE($X$1, "&lt;mnemonic&gt;",""""&amp;B182&amp;""""&amp;REPT(" ",5-LEN(B182))), "&lt;argnr&gt;",D182), "&lt;type1&gt;",VLOOKUP(F182,BR:BZ,9,0)), "&lt;type2&gt;",VLOOKUP(G182,BR:BZ,9,0)), "&lt;type3&gt;",VLOOKUP(H182,BR:BZ,9,0)), "&lt;type4&gt;",VLOOKUP(I182,BR:BZ,9,0)), "&lt;mode1&gt;",VLOOKUP(K182, CB:CG,6,0)),"&lt;mode2&gt;",VLOOKUP(L182,CB:CG,6,0)),"&lt;mode3&gt;",VLOOKUP(M182,CB:CG,6,0)),"&lt;mode4&gt;",VLOOKUP(N182,CB:CG,6,0)), "."," "), "&lt;desc&gt;",R182), "&lt;size&gt;",AU182), "&lt;comma&gt;",IF(B183=""," ",",")),"&lt;off1&gt;",IF(AQ182&lt;&gt;"",AQ182,"0"&amp;REPT(" ",5+AQ$1-1))),"&lt;off2&gt;",IF(AR182&lt;&gt;"",AR182,"0"&amp;REPT(" ",5+AR$1-1))),"&lt;off3&gt;",IF(AS182&lt;&gt;"",AS182,"0"&amp;REPT(" ",5+AS$1-1))),"&lt;off4&gt;",IF(AT182&lt;&gt;"",AT182,"0"&amp;REPT(" ",5+AT$1-1))))</f>
        <v>{ "RPLOD",1, ISIZ_IA   , {(CpuDataType)-1       ,(CpuDataType)0        ,(CpuDataType)0        ,(CpuDataType)0        }, {_AmdAddr,_AmdNull,_AmdNull,_AmdNull}, {AOFF_I,0      ,0       ,0        } }, //Add calculation loop over dyn array elements</v>
      </c>
      <c r="Y182" s="31" t="s">
        <v>28</v>
      </c>
      <c r="Z182" s="22" t="str">
        <f aca="false">IF(F182&lt;&gt;".",IF(K182="MR","R",VLOOKUP(F182,$BR:$BT,3,0)),"")</f>
        <v>Z</v>
      </c>
      <c r="AA182" s="22" t="str">
        <f aca="false">IF(G182&lt;&gt;".",IF(L182="MR","R",VLOOKUP(G182,$BR:$BT,3,0)),"")</f>
        <v/>
      </c>
      <c r="AB182" s="22" t="str">
        <f aca="false">IF(H182&lt;&gt;".",IF(M182="MR","R",VLOOKUP(H182,$BR:$BT,3,0)),"")</f>
        <v/>
      </c>
      <c r="AC182" s="22" t="str">
        <f aca="false">IF(I182&lt;&gt;".",IF(N182="MR","R",VLOOKUP(I182,$BR:$BT,3,0)),"")</f>
        <v/>
      </c>
      <c r="AD182" s="22" t="str">
        <f aca="false">IF(F182&lt;&gt;".",VLOOKUP(K182,$CB:$CC,2,0),"")</f>
        <v>A</v>
      </c>
      <c r="AE182" s="22" t="str">
        <f aca="false">IF(G182&lt;&gt;".",VLOOKUP(L182,$CB:$CC,2,0),"")</f>
        <v/>
      </c>
      <c r="AF182" s="22" t="str">
        <f aca="false">IF(H182&lt;&gt;".",VLOOKUP(M182,$CB:$CC,2,0),"")</f>
        <v/>
      </c>
      <c r="AG182" s="22" t="str">
        <f aca="false">IF(I182&lt;&gt;".",VLOOKUP(N182,$CB:$CC,2,0),"")</f>
        <v/>
      </c>
      <c r="AH182" s="22" t="str">
        <f aca="false">IF(AD182&lt;&gt;"",IF(OR(AD182="A",AD182="I"),"SZA",VLOOKUP(Z182,$BT$3:$BU$16,2,0)),"")</f>
        <v>SZA</v>
      </c>
      <c r="AI182" s="22" t="str">
        <f aca="false">IF(AE182&lt;&gt;"",IF(OR(AE182="A",AE182="I"),"SZA",VLOOKUP(AA182,$BT$3:$BU$16,2,0)),"")</f>
        <v/>
      </c>
      <c r="AJ182" s="22" t="str">
        <f aca="false">IF(AF182&lt;&gt;"",IF(OR(AF182="A",AF182="I"),"SZA",VLOOKUP(AB182,$BT$3:$BU$16,2,0)),"")</f>
        <v/>
      </c>
      <c r="AK182" s="22" t="str">
        <f aca="false">IF(AG182&lt;&gt;"",IF(OR(AG182="A",AG182="I"),"SZA",VLOOKUP(AC182,$BT$3:$BU$16,2,0)),"")</f>
        <v/>
      </c>
      <c r="AL182" s="22" t="str">
        <f aca="false">IF(AD182&lt;&gt;"","I","")</f>
        <v>I</v>
      </c>
      <c r="AM182" s="22" t="str">
        <f aca="false">SUBSTITUTE(IF(AE182&lt;&gt;"",AL182&amp;"+"&amp;AH182,""),"+SZ","")</f>
        <v/>
      </c>
      <c r="AN182" s="22" t="str">
        <f aca="false">SUBSTITUTE(IF(AF182&lt;&gt;"",AM182&amp;"+"&amp;AI182,""),"+SZ","")</f>
        <v/>
      </c>
      <c r="AO182" s="22" t="str">
        <f aca="false">SUBSTITUTE(IF(AG182&lt;&gt;"",AN182&amp;"+"&amp;AJ182,""),"+SZ","")</f>
        <v/>
      </c>
      <c r="AP182" s="22" t="str">
        <f aca="false">SUBSTITUTE("I"&amp;IF(AH182&lt;&gt;"","+"&amp;AH182,"")&amp;IF(AI182&lt;&gt;"","+"&amp;AI182,"")&amp;IF(AJ182&lt;&gt;"","+"&amp;AJ182,"")&amp;IF(AK182&lt;&gt;"","+"&amp;AK182,""),"+SZ","")</f>
        <v>IA</v>
      </c>
      <c r="AQ182" s="22" t="str">
        <f aca="false">IF(Z182&lt;&gt;"","AOFF_"&amp;AL182&amp;REPT(" ",AQ$1-LEN(AL182)),"")</f>
        <v>AOFF_I</v>
      </c>
      <c r="AR182" s="22" t="str">
        <f aca="false">IF(AA182&lt;&gt;"","AOFF_"&amp;AM182&amp;REPT(" ",AR$1-LEN(AM182)),"")</f>
        <v/>
      </c>
      <c r="AS182" s="22" t="str">
        <f aca="false">IF(AB182&lt;&gt;"","AOFF_"&amp;AN182&amp;REPT(" ",AS$1-LEN(AN182)),"")</f>
        <v/>
      </c>
      <c r="AT182" s="22" t="str">
        <f aca="false">IF(AC182&lt;&gt;"","AOFF_"&amp;AO182&amp;REPT(" ",AT$1-LEN(AO182)),"")</f>
        <v/>
      </c>
      <c r="AU182" s="22" t="str">
        <f aca="false">"ISIZ_"&amp;AP182&amp;REPT(" ",$AU$1-LEN(AP182))</f>
        <v>ISIZ_IA   </v>
      </c>
      <c r="AV182" s="26" t="n">
        <f aca="false">IF(Z182&lt;&gt;"",6,"")</f>
        <v>6</v>
      </c>
      <c r="AW182" s="26" t="str">
        <f aca="false">IF(AA182&lt;&gt;"",AV182+VLOOKUP(AH182,$BU$2:$BV$17,2,0),"")</f>
        <v/>
      </c>
      <c r="AX182" s="26" t="str">
        <f aca="false">IF(AB182&lt;&gt;"",AW182+VLOOKUP(AI182,$BU$2:$BV$17,2,0),"")</f>
        <v/>
      </c>
      <c r="AY182" s="26" t="str">
        <f aca="false">IF(AC182&lt;&gt;"",AX182+VLOOKUP(AJ182,$BU$2:$BV$17,2,0),"")</f>
        <v/>
      </c>
      <c r="AZ182" s="26" t="n">
        <f aca="false">6+IF(Z182&lt;&gt;"",VLOOKUP(AH182,$BU$2:$BV$17,2,0),0)+IF(AA182&lt;&gt;"",VLOOKUP(AI182,$BU$2:$BV$17,2,0),0)+IF(AB182&lt;&gt;"",VLOOKUP(AJ182,$BU$2:$BV$17,2,0),0)+IF(AC182&lt;&gt;"",VLOOKUP(AK182,$BU$2:$BV$17,2,0),0)</f>
        <v>10</v>
      </c>
      <c r="BA182" s="26" t="n">
        <f aca="false">IF(Z182&lt;&gt;"",10,"")</f>
        <v>10</v>
      </c>
      <c r="BB182" s="26" t="str">
        <f aca="false">IF(AA182&lt;&gt;"",BA182+VLOOKUP(AH182,$BU$2:$BW$17,3,0),"")</f>
        <v/>
      </c>
      <c r="BC182" s="26" t="str">
        <f aca="false">IF(AB182&lt;&gt;"",BB182+VLOOKUP(AI182,$BU$2:$BW$17,3,0),"")</f>
        <v/>
      </c>
      <c r="BD182" s="26" t="str">
        <f aca="false">IF(AC182&lt;&gt;"",BC182+VLOOKUP(AJ182,$BU$2:$BW$17,3,0),"")</f>
        <v/>
      </c>
      <c r="BE182" s="26" t="n">
        <f aca="false">10+IF(Z182&lt;&gt;"",VLOOKUP(AH182,$BU$2:$BW$17,3,0),0)+IF(AA182&lt;&gt;"",VLOOKUP(AI182,$BU$2:$BW$17,3,0),0)+IF(AB182&lt;&gt;"",VLOOKUP(AJ182,$BU$2:$BW$17,3,0),0)+IF(AC182&lt;&gt;"",VLOOKUP(AK182,$BU$2:$BW$17,3,0),0)</f>
        <v>18</v>
      </c>
      <c r="BF182" s="36" t="str">
        <f aca="false">IF(AV182&lt;&gt;"","#define "&amp;AQ182&amp;" "&amp;AV182&amp;"&lt;end&gt; ","")&amp;IF(AW182&lt;&gt;"","#define "&amp;AR182&amp;" "&amp;AW182&amp;"&lt;end&gt; ","")&amp;IF(AX182&lt;&gt;"","#define "&amp;AS182&amp;" "&amp;AX182&amp;"&lt;end&gt; ","")&amp;IF(AY182&lt;&gt;"","#define "&amp;AT182&amp;" "&amp;AY182&amp;"&lt;end&gt; ","")&amp;"#define "&amp;AU182&amp;" "&amp;AZ182&amp;"&lt;end&gt;"</f>
        <v>#define AOFF_I 6&lt;end&gt; #define ISIZ_IA    10&lt;end&gt;</v>
      </c>
      <c r="BG182" s="36" t="str">
        <f aca="false">IF(BA182&lt;&gt;"","#define "&amp;AQ182&amp;" "&amp;BA182&amp;"&lt;end&gt; ","")&amp;IF(BB182&lt;&gt;"","#define "&amp;AR182&amp;" "&amp;BB182&amp;"&lt;end&gt; ","")&amp;IF(BC182&lt;&gt;"","#define "&amp;AS182&amp;" "&amp;BC182&amp;"&lt;end&gt; ","")&amp;IF(BD182&lt;&gt;"","#define "&amp;AT182&amp;" "&amp;BD182&amp;"&lt;end&gt; ","")&amp;"#define "&amp;AU182&amp;" "&amp;BE182&amp;"&lt;end&gt;"</f>
        <v>#define AOFF_I 10&lt;end&gt; #define ISIZ_IA    18&lt;end&gt;</v>
      </c>
      <c r="BH182" s="22" t="str">
        <f aca="false">"INSTDECODE_"&amp;D182&amp;IF(D182&lt;&gt;0,"_"&amp;CONCATENATE(Z182,AA182,AB182,AC182)&amp;"_"&amp;CONCATENATE(AD182,AE182,AF182,AG182),"")</f>
        <v>INSTDECODE_1_Z_A</v>
      </c>
      <c r="BI182" s="22" t="n">
        <f aca="false">LEN(BH182)</f>
        <v>16</v>
      </c>
      <c r="BJ182" s="22" t="str">
        <f aca="false">IF(Z182&lt;&gt;"","DECODE_"&amp;VLOOKUP(AD182,$CC:$CD,2,0)&amp;"("&amp;BJ$2&amp;","&amp;IF(K182="MR","REF",VLOOKUP(F182,$BR:$BS,2,0))&amp;",Cpu"&amp;PROPER(IF(K182="MR","REF",VLOOKUP(F182,$BR:$BS,2,0)))&amp;","&amp;AQ182&amp;"); ", "")</f>
        <v>DECODE_ADR(1,WRD,CpuWrd,AOFF_I); </v>
      </c>
      <c r="BK182" s="22" t="str">
        <f aca="false">IF(AA182&lt;&gt;"","DECODE_"&amp;VLOOKUP(AE182,$CC:$CD,2,0)&amp;"("&amp;BK$2&amp;","&amp;IF(L182="MR","REF",VLOOKUP(G182,$BR:$BS,2,0))&amp;",Cpu"&amp;PROPER(IF(L182="MR","REF",VLOOKUP(G182,$BR:$BS,2,0)))&amp;","&amp;AR182&amp;"); ", "")</f>
        <v/>
      </c>
      <c r="BL182" s="22" t="str">
        <f aca="false">IF(AB182&lt;&gt;"","DECODE_"&amp;VLOOKUP(AF182,$CC:$CD,2,0)&amp;"("&amp;BL$2&amp;","&amp;IF(M182="MR","REF",VLOOKUP(H182,$BR:$BS,2,0))&amp;",Cpu"&amp;PROPER(IF(M182="MR","REF",VLOOKUP(H182,$BR:$BS,2,0)))&amp;","&amp;AS182&amp;"); ", "")</f>
        <v/>
      </c>
      <c r="BM182" s="22" t="str">
        <f aca="false">IF(AC182&lt;&gt;"","DECODE_"&amp;VLOOKUP(AG182,$CC:$CD,2,0)&amp;"("&amp;BM$2&amp;","&amp;IF(N182="MR","REF",VLOOKUP(I182,$BR:$BS,2,0))&amp;",Cpu"&amp;PROPER(IF(N182="MR","REF",VLOOKUP(I182,$BR:$BS,2,0)))&amp;","&amp;AT182&amp;"); ", "")</f>
        <v/>
      </c>
      <c r="BN182" s="22" t="str">
        <f aca="false">IF(ISERROR(VLOOKUP(BO182,BO$2:BO181,1,0))=0,"X","")</f>
        <v/>
      </c>
      <c r="BO182" s="22" t="str">
        <f aca="false">SUBSTITUTE("#define "&amp;BH182&amp;REPT(" ",28-LEN(BH182))&amp;BJ182&amp;BK182&amp;BL182&amp;BM182,"%","D")</f>
        <v>#define INSTDECODE_1_Z_A            DECODE_ADR(1,WRD,CpuWrd,AOFF_I); </v>
      </c>
      <c r="BP182" s="22" t="str">
        <f aca="false">"#define "&amp;SUBSTITUTE(BH182,"INSTDECODE_",IF(P182="X","JMP_","")&amp;IF(Q182="X","CONST_","")&amp;"INSTEND_")&amp;IF(Q182="X",REPT(" ",20-LEN(BH182)),IF(P182="X",REPT(" ",22-LEN(BH182)),REPT(" ",26-LEN(BH182))))&amp;" "&amp;IF(P182="X","","IP+="&amp;TRIM(AU182)&amp;"; "&amp;REPT(" ",10-LEN(TRIM(AU182))))&amp;IF(Q182="X","CONST_INST_DISPATCH;","PROG_INST_DISPATCH;")</f>
        <v>#define INSTEND_1_Z_A           IP+=ISIZ_IA;    PROG_INST_DISPATCH;</v>
      </c>
      <c r="BQ182" s="22" t="str">
        <f aca="false">""</f>
        <v/>
      </c>
    </row>
    <row r="183" customFormat="false" ht="15.95" hidden="false" customHeight="true" outlineLevel="0" collapsed="false">
      <c r="A183" s="22" t="s">
        <v>687</v>
      </c>
      <c r="B183" s="22" t="s">
        <v>702</v>
      </c>
      <c r="C183" s="26" t="s">
        <v>29</v>
      </c>
      <c r="D183" s="27" t="n">
        <f aca="false">4-COUNTIF(F183:I183,".")</f>
        <v>0</v>
      </c>
      <c r="E183" s="27" t="str">
        <f aca="false">IF(ISERROR(SEARCH("Z",F183&amp;G183&amp;H183&amp;I183))=0,"X","-")</f>
        <v>-</v>
      </c>
      <c r="F183" s="26" t="s">
        <v>28</v>
      </c>
      <c r="G183" s="26" t="s">
        <v>28</v>
      </c>
      <c r="H183" s="26" t="s">
        <v>28</v>
      </c>
      <c r="I183" s="26" t="s">
        <v>28</v>
      </c>
      <c r="J183" s="27" t="str">
        <f aca="false">IF(OR(ISERROR(SEARCH(MID($J$2,1,1),F183&amp;G183&amp;H183&amp;I183))=0,ISERROR(SEARCH(MID($J$2,2,1),F183&amp;G183&amp;H183&amp;I183))=0),"X","-")</f>
        <v>-</v>
      </c>
      <c r="K183" s="26" t="s">
        <v>28</v>
      </c>
      <c r="L183" s="26" t="s">
        <v>28</v>
      </c>
      <c r="M183" s="26" t="s">
        <v>28</v>
      </c>
      <c r="N183" s="26" t="s">
        <v>28</v>
      </c>
      <c r="O183" s="28" t="str">
        <f aca="false">IF(OR(K183=$O$2,L183=$O$2,M183=$O$2,N183=$O$2),"X","-")</f>
        <v>-</v>
      </c>
      <c r="R183" s="22" t="s">
        <v>703</v>
      </c>
      <c r="W183" s="30" t="str">
        <f aca="false">SUBSTITUTE(SUBSTITUTE(IF(AND(F183="%",K183&lt;&gt;"AD",K183&lt;&gt;"MR"),"Error1","Ok")&amp;" "&amp;IF(AND(G183="%",L183&lt;&gt;"AD",L183&lt;&gt;"MR"),"Error2","Ok")&amp;" "&amp;IF(AND(H183="%",M183&lt;&gt;"AD",M183&lt;&gt;"MR"),"Error3","Ok")&amp;" "&amp;IF(AND(I183="%",N183&lt;&gt;"AD",N183&lt;&gt;"MR"),"Error4","Ok"),"Ok Ok Ok Ok","Passed"),"Ok","")</f>
        <v>Passed</v>
      </c>
      <c r="X183" s="28" t="str">
        <f aca="false">IF(W183&lt;&gt;"Passed","--- Error ---",SUBSTITUTE(SUBSTITUTE(SUBSTITUTE(SUBSTITUTE(SUBSTITUTE(SUBSTITUTE(SUBSTITUTE(SUBSTITUTE(SUBSTITUTE(SUBSTITUTE(SUBSTITUTE(SUBSTITUTE(SUBSTITUTE(SUBSTITUTE(SUBSTITUTE(SUBSTITUTE(SUBSTITUTE(SUBSTITUTE($X$1, "&lt;mnemonic&gt;",""""&amp;B183&amp;""""&amp;REPT(" ",5-LEN(B183))), "&lt;argnr&gt;",D183), "&lt;type1&gt;",VLOOKUP(F183,BR:BZ,9,0)), "&lt;type2&gt;",VLOOKUP(G183,BR:BZ,9,0)), "&lt;type3&gt;",VLOOKUP(H183,BR:BZ,9,0)), "&lt;type4&gt;",VLOOKUP(I183,BR:BZ,9,0)), "&lt;mode1&gt;",VLOOKUP(K183, CB:CG,6,0)),"&lt;mode2&gt;",VLOOKUP(L183,CB:CG,6,0)),"&lt;mode3&gt;",VLOOKUP(M183,CB:CG,6,0)),"&lt;mode4&gt;",VLOOKUP(N183,CB:CG,6,0)), "."," "), "&lt;desc&gt;",R183), "&lt;size&gt;",AU183), "&lt;comma&gt;",IF(B184=""," ",",")),"&lt;off1&gt;",IF(AQ183&lt;&gt;"",AQ183,"0"&amp;REPT(" ",5+AQ$1-1))),"&lt;off2&gt;",IF(AR183&lt;&gt;"",AR183,"0"&amp;REPT(" ",5+AR$1-1))),"&lt;off3&gt;",IF(AS183&lt;&gt;"",AS183,"0"&amp;REPT(" ",5+AS$1-1))),"&lt;off4&gt;",IF(AT183&lt;&gt;"",AT183,"0"&amp;REPT(" ",5+AT$1-1))))</f>
        <v>{ "RPEND",0, ISIZ_I    , {(CpuDataType)0        ,(CpuDataType)0        ,(CpuDataType)0        ,(CpuDataType)0        }, {_AmdNull,_AmdNull,_AmdNull,_AmdNull}, {0     ,0      ,0       ,0        } }, //End calculation loop</v>
      </c>
      <c r="Y183" s="31" t="s">
        <v>28</v>
      </c>
      <c r="Z183" s="22" t="str">
        <f aca="false">IF(F183&lt;&gt;".",IF(K183="MR","R",VLOOKUP(F183,$BR:$BT,3,0)),"")</f>
        <v/>
      </c>
      <c r="AA183" s="22" t="str">
        <f aca="false">IF(G183&lt;&gt;".",IF(L183="MR","R",VLOOKUP(G183,$BR:$BT,3,0)),"")</f>
        <v/>
      </c>
      <c r="AB183" s="22" t="str">
        <f aca="false">IF(H183&lt;&gt;".",IF(M183="MR","R",VLOOKUP(H183,$BR:$BT,3,0)),"")</f>
        <v/>
      </c>
      <c r="AC183" s="22" t="str">
        <f aca="false">IF(I183&lt;&gt;".",IF(N183="MR","R",VLOOKUP(I183,$BR:$BT,3,0)),"")</f>
        <v/>
      </c>
      <c r="AD183" s="22" t="str">
        <f aca="false">IF(F183&lt;&gt;".",VLOOKUP(K183,$CB:$CC,2,0),"")</f>
        <v/>
      </c>
      <c r="AE183" s="22" t="str">
        <f aca="false">IF(G183&lt;&gt;".",VLOOKUP(L183,$CB:$CC,2,0),"")</f>
        <v/>
      </c>
      <c r="AF183" s="22" t="str">
        <f aca="false">IF(H183&lt;&gt;".",VLOOKUP(M183,$CB:$CC,2,0),"")</f>
        <v/>
      </c>
      <c r="AG183" s="22" t="str">
        <f aca="false">IF(I183&lt;&gt;".",VLOOKUP(N183,$CB:$CC,2,0),"")</f>
        <v/>
      </c>
      <c r="AH183" s="22" t="str">
        <f aca="false">IF(AD183&lt;&gt;"",IF(OR(AD183="A",AD183="I"),"SZA",VLOOKUP(Z183,$BT$3:$BU$16,2,0)),"")</f>
        <v/>
      </c>
      <c r="AI183" s="22" t="str">
        <f aca="false">IF(AE183&lt;&gt;"",IF(OR(AE183="A",AE183="I"),"SZA",VLOOKUP(AA183,$BT$3:$BU$16,2,0)),"")</f>
        <v/>
      </c>
      <c r="AJ183" s="22" t="str">
        <f aca="false">IF(AF183&lt;&gt;"",IF(OR(AF183="A",AF183="I"),"SZA",VLOOKUP(AB183,$BT$3:$BU$16,2,0)),"")</f>
        <v/>
      </c>
      <c r="AK183" s="22" t="str">
        <f aca="false">IF(AG183&lt;&gt;"",IF(OR(AG183="A",AG183="I"),"SZA",VLOOKUP(AC183,$BT$3:$BU$16,2,0)),"")</f>
        <v/>
      </c>
      <c r="AL183" s="22" t="str">
        <f aca="false">IF(AD183&lt;&gt;"","I","")</f>
        <v/>
      </c>
      <c r="AM183" s="22" t="str">
        <f aca="false">SUBSTITUTE(IF(AE183&lt;&gt;"",AL183&amp;"+"&amp;AH183,""),"+SZ","")</f>
        <v/>
      </c>
      <c r="AN183" s="22" t="str">
        <f aca="false">SUBSTITUTE(IF(AF183&lt;&gt;"",AM183&amp;"+"&amp;AI183,""),"+SZ","")</f>
        <v/>
      </c>
      <c r="AO183" s="22" t="str">
        <f aca="false">SUBSTITUTE(IF(AG183&lt;&gt;"",AN183&amp;"+"&amp;AJ183,""),"+SZ","")</f>
        <v/>
      </c>
      <c r="AP183" s="22" t="str">
        <f aca="false">SUBSTITUTE("I"&amp;IF(AH183&lt;&gt;"","+"&amp;AH183,"")&amp;IF(AI183&lt;&gt;"","+"&amp;AI183,"")&amp;IF(AJ183&lt;&gt;"","+"&amp;AJ183,"")&amp;IF(AK183&lt;&gt;"","+"&amp;AK183,""),"+SZ","")</f>
        <v>I</v>
      </c>
      <c r="AQ183" s="22" t="str">
        <f aca="false">IF(Z183&lt;&gt;"","AOFF_"&amp;AL183&amp;REPT(" ",AQ$1-LEN(AL183)),"")</f>
        <v/>
      </c>
      <c r="AR183" s="22" t="str">
        <f aca="false">IF(AA183&lt;&gt;"","AOFF_"&amp;AM183&amp;REPT(" ",AR$1-LEN(AM183)),"")</f>
        <v/>
      </c>
      <c r="AS183" s="22" t="str">
        <f aca="false">IF(AB183&lt;&gt;"","AOFF_"&amp;AN183&amp;REPT(" ",AS$1-LEN(AN183)),"")</f>
        <v/>
      </c>
      <c r="AT183" s="22" t="str">
        <f aca="false">IF(AC183&lt;&gt;"","AOFF_"&amp;AO183&amp;REPT(" ",AT$1-LEN(AO183)),"")</f>
        <v/>
      </c>
      <c r="AU183" s="22" t="str">
        <f aca="false">"ISIZ_"&amp;AP183&amp;REPT(" ",$AU$1-LEN(AP183))</f>
        <v>ISIZ_I    </v>
      </c>
      <c r="AV183" s="26" t="str">
        <f aca="false">IF(Z183&lt;&gt;"",6,"")</f>
        <v/>
      </c>
      <c r="AW183" s="26" t="str">
        <f aca="false">IF(AA183&lt;&gt;"",AV183+VLOOKUP(AH183,$BU$2:$BV$17,2,0),"")</f>
        <v/>
      </c>
      <c r="AX183" s="26" t="str">
        <f aca="false">IF(AB183&lt;&gt;"",AW183+VLOOKUP(AI183,$BU$2:$BV$17,2,0),"")</f>
        <v/>
      </c>
      <c r="AY183" s="26" t="str">
        <f aca="false">IF(AC183&lt;&gt;"",AX183+VLOOKUP(AJ183,$BU$2:$BV$17,2,0),"")</f>
        <v/>
      </c>
      <c r="AZ183" s="26" t="n">
        <f aca="false">6+IF(Z183&lt;&gt;"",VLOOKUP(AH183,$BU$2:$BV$17,2,0),0)+IF(AA183&lt;&gt;"",VLOOKUP(AI183,$BU$2:$BV$17,2,0),0)+IF(AB183&lt;&gt;"",VLOOKUP(AJ183,$BU$2:$BV$17,2,0),0)+IF(AC183&lt;&gt;"",VLOOKUP(AK183,$BU$2:$BV$17,2,0),0)</f>
        <v>6</v>
      </c>
      <c r="BA183" s="26" t="str">
        <f aca="false">IF(Z183&lt;&gt;"",10,"")</f>
        <v/>
      </c>
      <c r="BB183" s="26" t="str">
        <f aca="false">IF(AA183&lt;&gt;"",BA183+VLOOKUP(AH183,$BU$2:$BW$17,3,0),"")</f>
        <v/>
      </c>
      <c r="BC183" s="26" t="str">
        <f aca="false">IF(AB183&lt;&gt;"",BB183+VLOOKUP(AI183,$BU$2:$BW$17,3,0),"")</f>
        <v/>
      </c>
      <c r="BD183" s="26" t="str">
        <f aca="false">IF(AC183&lt;&gt;"",BC183+VLOOKUP(AJ183,$BU$2:$BW$17,3,0),"")</f>
        <v/>
      </c>
      <c r="BE183" s="26" t="n">
        <f aca="false">10+IF(Z183&lt;&gt;"",VLOOKUP(AH183,$BU$2:$BW$17,3,0),0)+IF(AA183&lt;&gt;"",VLOOKUP(AI183,$BU$2:$BW$17,3,0),0)+IF(AB183&lt;&gt;"",VLOOKUP(AJ183,$BU$2:$BW$17,3,0),0)+IF(AC183&lt;&gt;"",VLOOKUP(AK183,$BU$2:$BW$17,3,0),0)</f>
        <v>10</v>
      </c>
      <c r="BF183" s="36" t="str">
        <f aca="false">IF(AV183&lt;&gt;"","#define "&amp;AQ183&amp;" "&amp;AV183&amp;"&lt;end&gt; ","")&amp;IF(AW183&lt;&gt;"","#define "&amp;AR183&amp;" "&amp;AW183&amp;"&lt;end&gt; ","")&amp;IF(AX183&lt;&gt;"","#define "&amp;AS183&amp;" "&amp;AX183&amp;"&lt;end&gt; ","")&amp;IF(AY183&lt;&gt;"","#define "&amp;AT183&amp;" "&amp;AY183&amp;"&lt;end&gt; ","")&amp;"#define "&amp;AU183&amp;" "&amp;AZ183&amp;"&lt;end&gt;"</f>
        <v>#define ISIZ_I     6&lt;end&gt;</v>
      </c>
      <c r="BG183" s="36" t="str">
        <f aca="false">IF(BA183&lt;&gt;"","#define "&amp;AQ183&amp;" "&amp;BA183&amp;"&lt;end&gt; ","")&amp;IF(BB183&lt;&gt;"","#define "&amp;AR183&amp;" "&amp;BB183&amp;"&lt;end&gt; ","")&amp;IF(BC183&lt;&gt;"","#define "&amp;AS183&amp;" "&amp;BC183&amp;"&lt;end&gt; ","")&amp;IF(BD183&lt;&gt;"","#define "&amp;AT183&amp;" "&amp;BD183&amp;"&lt;end&gt; ","")&amp;"#define "&amp;AU183&amp;" "&amp;BE183&amp;"&lt;end&gt;"</f>
        <v>#define ISIZ_I     10&lt;end&gt;</v>
      </c>
      <c r="BH183" s="22" t="str">
        <f aca="false">"INSTDECODE_"&amp;D183&amp;IF(D183&lt;&gt;0,"_"&amp;CONCATENATE(Z183,AA183,AB183,AC183)&amp;"_"&amp;CONCATENATE(AD183,AE183,AF183,AG183),"")</f>
        <v>INSTDECODE_0</v>
      </c>
      <c r="BI183" s="22" t="n">
        <f aca="false">LEN(BH183)</f>
        <v>12</v>
      </c>
      <c r="BJ183" s="22" t="str">
        <f aca="false">IF(Z183&lt;&gt;"","DECODE_"&amp;VLOOKUP(AD183,$CC:$CD,2,0)&amp;"("&amp;BJ$2&amp;","&amp;IF(K183="MR","REF",VLOOKUP(F183,$BR:$BS,2,0))&amp;",Cpu"&amp;PROPER(IF(K183="MR","REF",VLOOKUP(F183,$BR:$BS,2,0)))&amp;","&amp;AQ183&amp;"); ", "")</f>
        <v/>
      </c>
      <c r="BK183" s="22" t="str">
        <f aca="false">IF(AA183&lt;&gt;"","DECODE_"&amp;VLOOKUP(AE183,$CC:$CD,2,0)&amp;"("&amp;BK$2&amp;","&amp;IF(L183="MR","REF",VLOOKUP(G183,$BR:$BS,2,0))&amp;",Cpu"&amp;PROPER(IF(L183="MR","REF",VLOOKUP(G183,$BR:$BS,2,0)))&amp;","&amp;AR183&amp;"); ", "")</f>
        <v/>
      </c>
      <c r="BL183" s="22" t="str">
        <f aca="false">IF(AB183&lt;&gt;"","DECODE_"&amp;VLOOKUP(AF183,$CC:$CD,2,0)&amp;"("&amp;BL$2&amp;","&amp;IF(M183="MR","REF",VLOOKUP(H183,$BR:$BS,2,0))&amp;",Cpu"&amp;PROPER(IF(M183="MR","REF",VLOOKUP(H183,$BR:$BS,2,0)))&amp;","&amp;AS183&amp;"); ", "")</f>
        <v/>
      </c>
      <c r="BM183" s="22" t="str">
        <f aca="false">IF(AC183&lt;&gt;"","DECODE_"&amp;VLOOKUP(AG183,$CC:$CD,2,0)&amp;"("&amp;BM$2&amp;","&amp;IF(N183="MR","REF",VLOOKUP(I183,$BR:$BS,2,0))&amp;",Cpu"&amp;PROPER(IF(N183="MR","REF",VLOOKUP(I183,$BR:$BS,2,0)))&amp;","&amp;AT183&amp;"); ", "")</f>
        <v/>
      </c>
      <c r="BN183" s="22" t="str">
        <f aca="false">IF(ISERROR(VLOOKUP(BO183,BO$2:BO182,1,0))=0,"X","")</f>
        <v/>
      </c>
      <c r="BO183" s="22" t="str">
        <f aca="false">SUBSTITUTE("#define "&amp;BH183&amp;REPT(" ",28-LEN(BH183))&amp;BJ183&amp;BK183&amp;BL183&amp;BM183,"%","D")</f>
        <v>#define INSTDECODE_0                </v>
      </c>
      <c r="BP183" s="22" t="str">
        <f aca="false">"#define "&amp;SUBSTITUTE(BH183,"INSTDECODE_",IF(P183="X","JMP_","")&amp;IF(Q183="X","CONST_","")&amp;"INSTEND_")&amp;IF(Q183="X",REPT(" ",20-LEN(BH183)),IF(P183="X",REPT(" ",22-LEN(BH183)),REPT(" ",26-LEN(BH183))))&amp;" "&amp;IF(P183="X","","IP+="&amp;TRIM(AU183)&amp;"; "&amp;REPT(" ",10-LEN(TRIM(AU183))))&amp;IF(Q183="X","CONST_INST_DISPATCH;","PROG_INST_DISPATCH;")</f>
        <v>#define INSTEND_0               IP+=ISIZ_I;     PROG_INST_DISPATCH;</v>
      </c>
      <c r="BQ183" s="22" t="str">
        <f aca="false">""</f>
        <v/>
      </c>
    </row>
    <row r="184" customFormat="false" ht="15.95" hidden="false" customHeight="true" outlineLevel="0" collapsed="false">
      <c r="A184" s="22" t="s">
        <v>704</v>
      </c>
      <c r="B184" s="22" t="s">
        <v>705</v>
      </c>
      <c r="C184" s="26" t="s">
        <v>29</v>
      </c>
      <c r="D184" s="27" t="n">
        <f aca="false">4-COUNTIF(F184:I184,".")</f>
        <v>1</v>
      </c>
      <c r="E184" s="27" t="str">
        <f aca="false">IF(ISERROR(SEARCH("Z",F184&amp;G184&amp;H184&amp;I184))=0,"X","-")</f>
        <v>-</v>
      </c>
      <c r="F184" s="26" t="s">
        <v>63</v>
      </c>
      <c r="G184" s="26" t="s">
        <v>28</v>
      </c>
      <c r="H184" s="26" t="s">
        <v>28</v>
      </c>
      <c r="I184" s="26" t="s">
        <v>28</v>
      </c>
      <c r="J184" s="27" t="str">
        <f aca="false">IF(OR(ISERROR(SEARCH(MID($J$2,1,1),F184&amp;G184&amp;H184&amp;I184))=0,ISERROR(SEARCH(MID($J$2,2,1),F184&amp;G184&amp;H184&amp;I184))=0),"X","-")</f>
        <v>-</v>
      </c>
      <c r="K184" s="26" t="s">
        <v>453</v>
      </c>
      <c r="L184" s="26" t="s">
        <v>28</v>
      </c>
      <c r="M184" s="26" t="s">
        <v>28</v>
      </c>
      <c r="N184" s="26" t="s">
        <v>28</v>
      </c>
      <c r="O184" s="28" t="str">
        <f aca="false">IF(OR(K184=$O$2,L184=$O$2,M184=$O$2,N184=$O$2),"X","-")</f>
        <v>-</v>
      </c>
      <c r="R184" s="22" t="s">
        <v>706</v>
      </c>
      <c r="S184" s="22" t="s">
        <v>628</v>
      </c>
      <c r="W184" s="30" t="str">
        <f aca="false">SUBSTITUTE(SUBSTITUTE(IF(AND(F184="%",K184&lt;&gt;"AD",K184&lt;&gt;"MR"),"Error1","Ok")&amp;" "&amp;IF(AND(G184="%",L184&lt;&gt;"AD",L184&lt;&gt;"MR"),"Error2","Ok")&amp;" "&amp;IF(AND(H184="%",M184&lt;&gt;"AD",M184&lt;&gt;"MR"),"Error3","Ok")&amp;" "&amp;IF(AND(I184="%",N184&lt;&gt;"AD",N184&lt;&gt;"MR"),"Error4","Ok"),"Ok Ok Ok Ok","Passed"),"Ok","")</f>
        <v>Passed</v>
      </c>
      <c r="X184" s="28" t="str">
        <f aca="false">IF(W184&lt;&gt;"Passed","--- Error ---",SUBSTITUTE(SUBSTITUTE(SUBSTITUTE(SUBSTITUTE(SUBSTITUTE(SUBSTITUTE(SUBSTITUTE(SUBSTITUTE(SUBSTITUTE(SUBSTITUTE(SUBSTITUTE(SUBSTITUTE(SUBSTITUTE(SUBSTITUTE(SUBSTITUTE(SUBSTITUTE(SUBSTITUTE(SUBSTITUTE($X$1, "&lt;mnemonic&gt;",""""&amp;B184&amp;""""&amp;REPT(" ",5-LEN(B184))), "&lt;argnr&gt;",D184), "&lt;type1&gt;",VLOOKUP(F184,BR:BZ,9,0)), "&lt;type2&gt;",VLOOKUP(G184,BR:BZ,9,0)), "&lt;type3&gt;",VLOOKUP(H184,BR:BZ,9,0)), "&lt;type4&gt;",VLOOKUP(I184,BR:BZ,9,0)), "&lt;mode1&gt;",VLOOKUP(K184, CB:CG,6,0)),"&lt;mode2&gt;",VLOOKUP(L184,CB:CG,6,0)),"&lt;mode3&gt;",VLOOKUP(M184,CB:CG,6,0)),"&lt;mode4&gt;",VLOOKUP(N184,CB:CG,6,0)), "."," "), "&lt;desc&gt;",R184), "&lt;size&gt;",AU184), "&lt;comma&gt;",IF(B185=""," ",",")),"&lt;off1&gt;",IF(AQ184&lt;&gt;"",AQ184,"0"&amp;REPT(" ",5+AQ$1-1))),"&lt;off2&gt;",IF(AR184&lt;&gt;"",AR184,"0"&amp;REPT(" ",5+AR$1-1))),"&lt;off3&gt;",IF(AS184&lt;&gt;"",AS184,"0"&amp;REPT(" ",5+AS$1-1))),"&lt;off4&gt;",IF(AT184&lt;&gt;"",AT184,"0"&amp;REPT(" ",5+AT$1-1))))</f>
        <v>{ "BIBEG",1, ISIZ_IA   , {CpuDataType::Undefined,(CpuDataType)0        ,(CpuDataType)0        ,(CpuDataType)0        }, {_AmdAddr,_AmdNull,_AmdNull,_AmdNull}, {AOFF_I,0      ,0       ,0        } }, //Init inner block initialization on structs/fix arrays</v>
      </c>
      <c r="Y184" s="31" t="s">
        <v>28</v>
      </c>
      <c r="Z184" s="22" t="str">
        <f aca="false">IF(F184&lt;&gt;".",IF(K184="MR","R",VLOOKUP(F184,$BR:$BT,3,0)),"")</f>
        <v>D</v>
      </c>
      <c r="AA184" s="22" t="str">
        <f aca="false">IF(G184&lt;&gt;".",IF(L184="MR","R",VLOOKUP(G184,$BR:$BT,3,0)),"")</f>
        <v/>
      </c>
      <c r="AB184" s="22" t="str">
        <f aca="false">IF(H184&lt;&gt;".",IF(M184="MR","R",VLOOKUP(H184,$BR:$BT,3,0)),"")</f>
        <v/>
      </c>
      <c r="AC184" s="22" t="str">
        <f aca="false">IF(I184&lt;&gt;".",IF(N184="MR","R",VLOOKUP(I184,$BR:$BT,3,0)),"")</f>
        <v/>
      </c>
      <c r="AD184" s="22" t="str">
        <f aca="false">IF(F184&lt;&gt;".",VLOOKUP(K184,$CB:$CC,2,0),"")</f>
        <v>A</v>
      </c>
      <c r="AE184" s="22" t="str">
        <f aca="false">IF(G184&lt;&gt;".",VLOOKUP(L184,$CB:$CC,2,0),"")</f>
        <v/>
      </c>
      <c r="AF184" s="22" t="str">
        <f aca="false">IF(H184&lt;&gt;".",VLOOKUP(M184,$CB:$CC,2,0),"")</f>
        <v/>
      </c>
      <c r="AG184" s="22" t="str">
        <f aca="false">IF(I184&lt;&gt;".",VLOOKUP(N184,$CB:$CC,2,0),"")</f>
        <v/>
      </c>
      <c r="AH184" s="22" t="str">
        <f aca="false">IF(AD184&lt;&gt;"",IF(OR(AD184="A",AD184="I"),"SZA",VLOOKUP(Z184,$BT$3:$BU$16,2,0)),"")</f>
        <v>SZA</v>
      </c>
      <c r="AI184" s="22" t="str">
        <f aca="false">IF(AE184&lt;&gt;"",IF(OR(AE184="A",AE184="I"),"SZA",VLOOKUP(AA184,$BT$3:$BU$16,2,0)),"")</f>
        <v/>
      </c>
      <c r="AJ184" s="22" t="str">
        <f aca="false">IF(AF184&lt;&gt;"",IF(OR(AF184="A",AF184="I"),"SZA",VLOOKUP(AB184,$BT$3:$BU$16,2,0)),"")</f>
        <v/>
      </c>
      <c r="AK184" s="22" t="str">
        <f aca="false">IF(AG184&lt;&gt;"",IF(OR(AG184="A",AG184="I"),"SZA",VLOOKUP(AC184,$BT$3:$BU$16,2,0)),"")</f>
        <v/>
      </c>
      <c r="AL184" s="22" t="str">
        <f aca="false">IF(AD184&lt;&gt;"","I","")</f>
        <v>I</v>
      </c>
      <c r="AM184" s="22" t="str">
        <f aca="false">SUBSTITUTE(IF(AE184&lt;&gt;"",AL184&amp;"+"&amp;AH184,""),"+SZ","")</f>
        <v/>
      </c>
      <c r="AN184" s="22" t="str">
        <f aca="false">SUBSTITUTE(IF(AF184&lt;&gt;"",AM184&amp;"+"&amp;AI184,""),"+SZ","")</f>
        <v/>
      </c>
      <c r="AO184" s="22" t="str">
        <f aca="false">SUBSTITUTE(IF(AG184&lt;&gt;"",AN184&amp;"+"&amp;AJ184,""),"+SZ","")</f>
        <v/>
      </c>
      <c r="AP184" s="22" t="str">
        <f aca="false">SUBSTITUTE("I"&amp;IF(AH184&lt;&gt;"","+"&amp;AH184,"")&amp;IF(AI184&lt;&gt;"","+"&amp;AI184,"")&amp;IF(AJ184&lt;&gt;"","+"&amp;AJ184,"")&amp;IF(AK184&lt;&gt;"","+"&amp;AK184,""),"+SZ","")</f>
        <v>IA</v>
      </c>
      <c r="AQ184" s="22" t="str">
        <f aca="false">IF(Z184&lt;&gt;"","AOFF_"&amp;AL184&amp;REPT(" ",AQ$1-LEN(AL184)),"")</f>
        <v>AOFF_I</v>
      </c>
      <c r="AR184" s="22" t="str">
        <f aca="false">IF(AA184&lt;&gt;"","AOFF_"&amp;AM184&amp;REPT(" ",AR$1-LEN(AM184)),"")</f>
        <v/>
      </c>
      <c r="AS184" s="22" t="str">
        <f aca="false">IF(AB184&lt;&gt;"","AOFF_"&amp;AN184&amp;REPT(" ",AS$1-LEN(AN184)),"")</f>
        <v/>
      </c>
      <c r="AT184" s="22" t="str">
        <f aca="false">IF(AC184&lt;&gt;"","AOFF_"&amp;AO184&amp;REPT(" ",AT$1-LEN(AO184)),"")</f>
        <v/>
      </c>
      <c r="AU184" s="22" t="str">
        <f aca="false">"ISIZ_"&amp;AP184&amp;REPT(" ",$AU$1-LEN(AP184))</f>
        <v>ISIZ_IA   </v>
      </c>
      <c r="AV184" s="26" t="n">
        <f aca="false">IF(Z184&lt;&gt;"",6,"")</f>
        <v>6</v>
      </c>
      <c r="AW184" s="26" t="str">
        <f aca="false">IF(AA184&lt;&gt;"",AV184+VLOOKUP(AH184,$BU$2:$BV$17,2,0),"")</f>
        <v/>
      </c>
      <c r="AX184" s="26" t="str">
        <f aca="false">IF(AB184&lt;&gt;"",AW184+VLOOKUP(AI184,$BU$2:$BV$17,2,0),"")</f>
        <v/>
      </c>
      <c r="AY184" s="26" t="str">
        <f aca="false">IF(AC184&lt;&gt;"",AX184+VLOOKUP(AJ184,$BU$2:$BV$17,2,0),"")</f>
        <v/>
      </c>
      <c r="AZ184" s="26" t="n">
        <f aca="false">6+IF(Z184&lt;&gt;"",VLOOKUP(AH184,$BU$2:$BV$17,2,0),0)+IF(AA184&lt;&gt;"",VLOOKUP(AI184,$BU$2:$BV$17,2,0),0)+IF(AB184&lt;&gt;"",VLOOKUP(AJ184,$BU$2:$BV$17,2,0),0)+IF(AC184&lt;&gt;"",VLOOKUP(AK184,$BU$2:$BV$17,2,0),0)</f>
        <v>10</v>
      </c>
      <c r="BA184" s="26" t="n">
        <f aca="false">IF(Z184&lt;&gt;"",10,"")</f>
        <v>10</v>
      </c>
      <c r="BB184" s="26" t="str">
        <f aca="false">IF(AA184&lt;&gt;"",BA184+VLOOKUP(AH184,$BU$2:$BW$17,3,0),"")</f>
        <v/>
      </c>
      <c r="BC184" s="26" t="str">
        <f aca="false">IF(AB184&lt;&gt;"",BB184+VLOOKUP(AI184,$BU$2:$BW$17,3,0),"")</f>
        <v/>
      </c>
      <c r="BD184" s="26" t="str">
        <f aca="false">IF(AC184&lt;&gt;"",BC184+VLOOKUP(AJ184,$BU$2:$BW$17,3,0),"")</f>
        <v/>
      </c>
      <c r="BE184" s="26" t="n">
        <f aca="false">10+IF(Z184&lt;&gt;"",VLOOKUP(AH184,$BU$2:$BW$17,3,0),0)+IF(AA184&lt;&gt;"",VLOOKUP(AI184,$BU$2:$BW$17,3,0),0)+IF(AB184&lt;&gt;"",VLOOKUP(AJ184,$BU$2:$BW$17,3,0),0)+IF(AC184&lt;&gt;"",VLOOKUP(AK184,$BU$2:$BW$17,3,0),0)</f>
        <v>18</v>
      </c>
      <c r="BF184" s="36" t="str">
        <f aca="false">IF(AV184&lt;&gt;"","#define "&amp;AQ184&amp;" "&amp;AV184&amp;"&lt;end&gt; ","")&amp;IF(AW184&lt;&gt;"","#define "&amp;AR184&amp;" "&amp;AW184&amp;"&lt;end&gt; ","")&amp;IF(AX184&lt;&gt;"","#define "&amp;AS184&amp;" "&amp;AX184&amp;"&lt;end&gt; ","")&amp;IF(AY184&lt;&gt;"","#define "&amp;AT184&amp;" "&amp;AY184&amp;"&lt;end&gt; ","")&amp;"#define "&amp;AU184&amp;" "&amp;AZ184&amp;"&lt;end&gt;"</f>
        <v>#define AOFF_I 6&lt;end&gt; #define ISIZ_IA    10&lt;end&gt;</v>
      </c>
      <c r="BG184" s="36" t="str">
        <f aca="false">IF(BA184&lt;&gt;"","#define "&amp;AQ184&amp;" "&amp;BA184&amp;"&lt;end&gt; ","")&amp;IF(BB184&lt;&gt;"","#define "&amp;AR184&amp;" "&amp;BB184&amp;"&lt;end&gt; ","")&amp;IF(BC184&lt;&gt;"","#define "&amp;AS184&amp;" "&amp;BC184&amp;"&lt;end&gt; ","")&amp;IF(BD184&lt;&gt;"","#define "&amp;AT184&amp;" "&amp;BD184&amp;"&lt;end&gt; ","")&amp;"#define "&amp;AU184&amp;" "&amp;BE184&amp;"&lt;end&gt;"</f>
        <v>#define AOFF_I 10&lt;end&gt; #define ISIZ_IA    18&lt;end&gt;</v>
      </c>
      <c r="BH184" s="22" t="str">
        <f aca="false">"INSTDECODE_"&amp;D184&amp;IF(D184&lt;&gt;0,"_"&amp;CONCATENATE(Z184,AA184,AB184,AC184)&amp;"_"&amp;CONCATENATE(AD184,AE184,AF184,AG184),"")</f>
        <v>INSTDECODE_1_D_A</v>
      </c>
      <c r="BI184" s="22" t="n">
        <f aca="false">LEN(BH184)</f>
        <v>16</v>
      </c>
      <c r="BJ184" s="22" t="str">
        <f aca="false">IF(Z184&lt;&gt;"","DECODE_"&amp;VLOOKUP(AD184,$CC:$CD,2,0)&amp;"("&amp;BJ$2&amp;","&amp;IF(K184="MR","REF",VLOOKUP(F184,$BR:$BS,2,0))&amp;",Cpu"&amp;PROPER(IF(K184="MR","REF",VLOOKUP(F184,$BR:$BS,2,0)))&amp;","&amp;AQ184&amp;"); ", "")</f>
        <v>DECODE_ADR(1,DAT,CpuDat,AOFF_I); </v>
      </c>
      <c r="BK184" s="22" t="str">
        <f aca="false">IF(AA184&lt;&gt;"","DECODE_"&amp;VLOOKUP(AE184,$CC:$CD,2,0)&amp;"("&amp;BK$2&amp;","&amp;IF(L184="MR","REF",VLOOKUP(G184,$BR:$BS,2,0))&amp;",Cpu"&amp;PROPER(IF(L184="MR","REF",VLOOKUP(G184,$BR:$BS,2,0)))&amp;","&amp;AR184&amp;"); ", "")</f>
        <v/>
      </c>
      <c r="BL184" s="22" t="str">
        <f aca="false">IF(AB184&lt;&gt;"","DECODE_"&amp;VLOOKUP(AF184,$CC:$CD,2,0)&amp;"("&amp;BL$2&amp;","&amp;IF(M184="MR","REF",VLOOKUP(H184,$BR:$BS,2,0))&amp;",Cpu"&amp;PROPER(IF(M184="MR","REF",VLOOKUP(H184,$BR:$BS,2,0)))&amp;","&amp;AS184&amp;"); ", "")</f>
        <v/>
      </c>
      <c r="BM184" s="22" t="str">
        <f aca="false">IF(AC184&lt;&gt;"","DECODE_"&amp;VLOOKUP(AG184,$CC:$CD,2,0)&amp;"("&amp;BM$2&amp;","&amp;IF(N184="MR","REF",VLOOKUP(I184,$BR:$BS,2,0))&amp;",Cpu"&amp;PROPER(IF(N184="MR","REF",VLOOKUP(I184,$BR:$BS,2,0)))&amp;","&amp;AT184&amp;"); ", "")</f>
        <v/>
      </c>
      <c r="BN184" s="22" t="str">
        <f aca="false">IF(ISERROR(VLOOKUP(BO184,BO$2:BO183,1,0))=0,"X","")</f>
        <v/>
      </c>
      <c r="BO184" s="22" t="str">
        <f aca="false">SUBSTITUTE("#define "&amp;BH184&amp;REPT(" ",28-LEN(BH184))&amp;BJ184&amp;BK184&amp;BL184&amp;BM184,"%","D")</f>
        <v>#define INSTDECODE_1_D_A            DECODE_ADR(1,DAT,CpuDat,AOFF_I); </v>
      </c>
      <c r="BP184" s="22" t="str">
        <f aca="false">"#define "&amp;SUBSTITUTE(BH184,"INSTDECODE_",IF(P184="X","JMP_","")&amp;IF(Q184="X","CONST_","")&amp;"INSTEND_")&amp;IF(Q184="X",REPT(" ",20-LEN(BH184)),IF(P184="X",REPT(" ",22-LEN(BH184)),REPT(" ",26-LEN(BH184))))&amp;" "&amp;IF(P184="X","","IP+="&amp;TRIM(AU184)&amp;"; "&amp;REPT(" ",10-LEN(TRIM(AU184))))&amp;IF(Q184="X","CONST_INST_DISPATCH;","PROG_INST_DISPATCH;")</f>
        <v>#define INSTEND_1_D_A           IP+=ISIZ_IA;    PROG_INST_DISPATCH;</v>
      </c>
      <c r="BQ184" s="22" t="str">
        <f aca="false">""</f>
        <v/>
      </c>
    </row>
    <row r="185" customFormat="false" ht="15.95" hidden="false" customHeight="true" outlineLevel="0" collapsed="false">
      <c r="A185" s="22" t="s">
        <v>704</v>
      </c>
      <c r="B185" s="22" t="s">
        <v>707</v>
      </c>
      <c r="C185" s="26" t="s">
        <v>29</v>
      </c>
      <c r="D185" s="27" t="n">
        <f aca="false">4-COUNTIF(F185:I185,".")</f>
        <v>1</v>
      </c>
      <c r="E185" s="27" t="str">
        <f aca="false">IF(ISERROR(SEARCH("Z",F185&amp;G185&amp;H185&amp;I185))=0,"X","-")</f>
        <v>X</v>
      </c>
      <c r="F185" s="26" t="s">
        <v>462</v>
      </c>
      <c r="G185" s="26" t="s">
        <v>28</v>
      </c>
      <c r="H185" s="26" t="s">
        <v>28</v>
      </c>
      <c r="I185" s="26" t="s">
        <v>28</v>
      </c>
      <c r="J185" s="27" t="str">
        <f aca="false">IF(OR(ISERROR(SEARCH(MID($J$2,1,1),F185&amp;G185&amp;H185&amp;I185))=0,ISERROR(SEARCH(MID($J$2,2,1),F185&amp;G185&amp;H185&amp;I185))=0),"X","-")</f>
        <v>-</v>
      </c>
      <c r="K185" s="26" t="s">
        <v>410</v>
      </c>
      <c r="L185" s="26" t="s">
        <v>28</v>
      </c>
      <c r="M185" s="26" t="s">
        <v>28</v>
      </c>
      <c r="N185" s="26" t="s">
        <v>28</v>
      </c>
      <c r="O185" s="28" t="str">
        <f aca="false">IF(OR(K185=$O$2,L185=$O$2,M185=$O$2,N185=$O$2),"X","-")</f>
        <v>X</v>
      </c>
      <c r="R185" s="22" t="s">
        <v>708</v>
      </c>
      <c r="S185" s="22" t="s">
        <v>692</v>
      </c>
      <c r="W185" s="30" t="str">
        <f aca="false">SUBSTITUTE(SUBSTITUTE(IF(AND(F185="%",K185&lt;&gt;"AD",K185&lt;&gt;"MR"),"Error1","Ok")&amp;" "&amp;IF(AND(G185="%",L185&lt;&gt;"AD",L185&lt;&gt;"MR"),"Error2","Ok")&amp;" "&amp;IF(AND(H185="%",M185&lt;&gt;"AD",M185&lt;&gt;"MR"),"Error3","Ok")&amp;" "&amp;IF(AND(I185="%",N185&lt;&gt;"AD",N185&lt;&gt;"MR"),"Error4","Ok"),"Ok Ok Ok Ok","Passed"),"Ok","")</f>
        <v>Passed</v>
      </c>
      <c r="X185" s="28" t="str">
        <f aca="false">IF(W185&lt;&gt;"Passed","--- Error ---",SUBSTITUTE(SUBSTITUTE(SUBSTITUTE(SUBSTITUTE(SUBSTITUTE(SUBSTITUTE(SUBSTITUTE(SUBSTITUTE(SUBSTITUTE(SUBSTITUTE(SUBSTITUTE(SUBSTITUTE(SUBSTITUTE(SUBSTITUTE(SUBSTITUTE(SUBSTITUTE(SUBSTITUTE(SUBSTITUTE($X$1, "&lt;mnemonic&gt;",""""&amp;B185&amp;""""&amp;REPT(" ",5-LEN(B185))), "&lt;argnr&gt;",D185), "&lt;type1&gt;",VLOOKUP(F185,BR:BZ,9,0)), "&lt;type2&gt;",VLOOKUP(G185,BR:BZ,9,0)), "&lt;type3&gt;",VLOOKUP(H185,BR:BZ,9,0)), "&lt;type4&gt;",VLOOKUP(I185,BR:BZ,9,0)), "&lt;mode1&gt;",VLOOKUP(K185, CB:CG,6,0)),"&lt;mode2&gt;",VLOOKUP(L185,CB:CG,6,0)),"&lt;mode3&gt;",VLOOKUP(M185,CB:CG,6,0)),"&lt;mode4&gt;",VLOOKUP(N185,CB:CG,6,0)), "."," "), "&lt;desc&gt;",R185), "&lt;size&gt;",AU185), "&lt;comma&gt;",IF(B186=""," ",",")),"&lt;off1&gt;",IF(AQ185&lt;&gt;"",AQ185,"0"&amp;REPT(" ",5+AQ$1-1))),"&lt;off2&gt;",IF(AR185&lt;&gt;"",AR185,"0"&amp;REPT(" ",5+AR$1-1))),"&lt;off3&gt;",IF(AS185&lt;&gt;"",AS185,"0"&amp;REPT(" ",5+AS$1-1))),"&lt;off4&gt;",IF(AT185&lt;&gt;"",AT185,"0"&amp;REPT(" ",5+AT$1-1))))</f>
        <v>{ "BISTR",1, ISIZ_IZ   , {(CpuDataType)-1       ,(CpuDataType)0        ,(CpuDataType)0        ,(CpuDataType)0        }, {_AmdLtVl,_AmdNull,_AmdNull,_AmdNull}, {AOFF_I,0      ,0       ,0        } }, //Init string block</v>
      </c>
      <c r="Y185" s="31" t="s">
        <v>28</v>
      </c>
      <c r="Z185" s="22" t="str">
        <f aca="false">IF(F185&lt;&gt;".",IF(K185="MR","R",VLOOKUP(F185,$BR:$BT,3,0)),"")</f>
        <v>Z</v>
      </c>
      <c r="AA185" s="22" t="str">
        <f aca="false">IF(G185&lt;&gt;".",IF(L185="MR","R",VLOOKUP(G185,$BR:$BT,3,0)),"")</f>
        <v/>
      </c>
      <c r="AB185" s="22" t="str">
        <f aca="false">IF(H185&lt;&gt;".",IF(M185="MR","R",VLOOKUP(H185,$BR:$BT,3,0)),"")</f>
        <v/>
      </c>
      <c r="AC185" s="22" t="str">
        <f aca="false">IF(I185&lt;&gt;".",IF(N185="MR","R",VLOOKUP(I185,$BR:$BT,3,0)),"")</f>
        <v/>
      </c>
      <c r="AD185" s="22" t="str">
        <f aca="false">IF(F185&lt;&gt;".",VLOOKUP(K185,$CB:$CC,2,0),"")</f>
        <v>V</v>
      </c>
      <c r="AE185" s="22" t="str">
        <f aca="false">IF(G185&lt;&gt;".",VLOOKUP(L185,$CB:$CC,2,0),"")</f>
        <v/>
      </c>
      <c r="AF185" s="22" t="str">
        <f aca="false">IF(H185&lt;&gt;".",VLOOKUP(M185,$CB:$CC,2,0),"")</f>
        <v/>
      </c>
      <c r="AG185" s="22" t="str">
        <f aca="false">IF(I185&lt;&gt;".",VLOOKUP(N185,$CB:$CC,2,0),"")</f>
        <v/>
      </c>
      <c r="AH185" s="22" t="str">
        <f aca="false">IF(AD185&lt;&gt;"",IF(OR(AD185="A",AD185="I"),"SZA",VLOOKUP(Z185,$BT$3:$BU$16,2,0)),"")</f>
        <v>SZZ</v>
      </c>
      <c r="AI185" s="22" t="str">
        <f aca="false">IF(AE185&lt;&gt;"",IF(OR(AE185="A",AE185="I"),"SZA",VLOOKUP(AA185,$BT$3:$BU$16,2,0)),"")</f>
        <v/>
      </c>
      <c r="AJ185" s="22" t="str">
        <f aca="false">IF(AF185&lt;&gt;"",IF(OR(AF185="A",AF185="I"),"SZA",VLOOKUP(AB185,$BT$3:$BU$16,2,0)),"")</f>
        <v/>
      </c>
      <c r="AK185" s="22" t="str">
        <f aca="false">IF(AG185&lt;&gt;"",IF(OR(AG185="A",AG185="I"),"SZA",VLOOKUP(AC185,$BT$3:$BU$16,2,0)),"")</f>
        <v/>
      </c>
      <c r="AL185" s="22" t="str">
        <f aca="false">IF(AD185&lt;&gt;"","I","")</f>
        <v>I</v>
      </c>
      <c r="AM185" s="22" t="str">
        <f aca="false">SUBSTITUTE(IF(AE185&lt;&gt;"",AL185&amp;"+"&amp;AH185,""),"+SZ","")</f>
        <v/>
      </c>
      <c r="AN185" s="22" t="str">
        <f aca="false">SUBSTITUTE(IF(AF185&lt;&gt;"",AM185&amp;"+"&amp;AI185,""),"+SZ","")</f>
        <v/>
      </c>
      <c r="AO185" s="22" t="str">
        <f aca="false">SUBSTITUTE(IF(AG185&lt;&gt;"",AN185&amp;"+"&amp;AJ185,""),"+SZ","")</f>
        <v/>
      </c>
      <c r="AP185" s="22" t="str">
        <f aca="false">SUBSTITUTE("I"&amp;IF(AH185&lt;&gt;"","+"&amp;AH185,"")&amp;IF(AI185&lt;&gt;"","+"&amp;AI185,"")&amp;IF(AJ185&lt;&gt;"","+"&amp;AJ185,"")&amp;IF(AK185&lt;&gt;"","+"&amp;AK185,""),"+SZ","")</f>
        <v>IZ</v>
      </c>
      <c r="AQ185" s="22" t="str">
        <f aca="false">IF(Z185&lt;&gt;"","AOFF_"&amp;AL185&amp;REPT(" ",AQ$1-LEN(AL185)),"")</f>
        <v>AOFF_I</v>
      </c>
      <c r="AR185" s="22" t="str">
        <f aca="false">IF(AA185&lt;&gt;"","AOFF_"&amp;AM185&amp;REPT(" ",AR$1-LEN(AM185)),"")</f>
        <v/>
      </c>
      <c r="AS185" s="22" t="str">
        <f aca="false">IF(AB185&lt;&gt;"","AOFF_"&amp;AN185&amp;REPT(" ",AS$1-LEN(AN185)),"")</f>
        <v/>
      </c>
      <c r="AT185" s="22" t="str">
        <f aca="false">IF(AC185&lt;&gt;"","AOFF_"&amp;AO185&amp;REPT(" ",AT$1-LEN(AO185)),"")</f>
        <v/>
      </c>
      <c r="AU185" s="22" t="str">
        <f aca="false">"ISIZ_"&amp;AP185&amp;REPT(" ",$AU$1-LEN(AP185))</f>
        <v>ISIZ_IZ   </v>
      </c>
      <c r="AV185" s="26" t="n">
        <f aca="false">IF(Z185&lt;&gt;"",6,"")</f>
        <v>6</v>
      </c>
      <c r="AW185" s="26" t="str">
        <f aca="false">IF(AA185&lt;&gt;"",AV185+VLOOKUP(AH185,$BU$2:$BV$17,2,0),"")</f>
        <v/>
      </c>
      <c r="AX185" s="26" t="str">
        <f aca="false">IF(AB185&lt;&gt;"",AW185+VLOOKUP(AI185,$BU$2:$BV$17,2,0),"")</f>
        <v/>
      </c>
      <c r="AY185" s="26" t="str">
        <f aca="false">IF(AC185&lt;&gt;"",AX185+VLOOKUP(AJ185,$BU$2:$BV$17,2,0),"")</f>
        <v/>
      </c>
      <c r="AZ185" s="26" t="n">
        <f aca="false">6+IF(Z185&lt;&gt;"",VLOOKUP(AH185,$BU$2:$BV$17,2,0),0)+IF(AA185&lt;&gt;"",VLOOKUP(AI185,$BU$2:$BV$17,2,0),0)+IF(AB185&lt;&gt;"",VLOOKUP(AJ185,$BU$2:$BV$17,2,0),0)+IF(AC185&lt;&gt;"",VLOOKUP(AK185,$BU$2:$BV$17,2,0),0)</f>
        <v>10</v>
      </c>
      <c r="BA185" s="26" t="n">
        <f aca="false">IF(Z185&lt;&gt;"",10,"")</f>
        <v>10</v>
      </c>
      <c r="BB185" s="26" t="str">
        <f aca="false">IF(AA185&lt;&gt;"",BA185+VLOOKUP(AH185,$BU$2:$BW$17,3,0),"")</f>
        <v/>
      </c>
      <c r="BC185" s="26" t="str">
        <f aca="false">IF(AB185&lt;&gt;"",BB185+VLOOKUP(AI185,$BU$2:$BW$17,3,0),"")</f>
        <v/>
      </c>
      <c r="BD185" s="26" t="str">
        <f aca="false">IF(AC185&lt;&gt;"",BC185+VLOOKUP(AJ185,$BU$2:$BW$17,3,0),"")</f>
        <v/>
      </c>
      <c r="BE185" s="26" t="n">
        <f aca="false">10+IF(Z185&lt;&gt;"",VLOOKUP(AH185,$BU$2:$BW$17,3,0),0)+IF(AA185&lt;&gt;"",VLOOKUP(AI185,$BU$2:$BW$17,3,0),0)+IF(AB185&lt;&gt;"",VLOOKUP(AJ185,$BU$2:$BW$17,3,0),0)+IF(AC185&lt;&gt;"",VLOOKUP(AK185,$BU$2:$BW$17,3,0),0)</f>
        <v>18</v>
      </c>
      <c r="BF185" s="36" t="str">
        <f aca="false">IF(AV185&lt;&gt;"","#define "&amp;AQ185&amp;" "&amp;AV185&amp;"&lt;end&gt; ","")&amp;IF(AW185&lt;&gt;"","#define "&amp;AR185&amp;" "&amp;AW185&amp;"&lt;end&gt; ","")&amp;IF(AX185&lt;&gt;"","#define "&amp;AS185&amp;" "&amp;AX185&amp;"&lt;end&gt; ","")&amp;IF(AY185&lt;&gt;"","#define "&amp;AT185&amp;" "&amp;AY185&amp;"&lt;end&gt; ","")&amp;"#define "&amp;AU185&amp;" "&amp;AZ185&amp;"&lt;end&gt;"</f>
        <v>#define AOFF_I 6&lt;end&gt; #define ISIZ_IZ    10&lt;end&gt;</v>
      </c>
      <c r="BG185" s="36" t="str">
        <f aca="false">IF(BA185&lt;&gt;"","#define "&amp;AQ185&amp;" "&amp;BA185&amp;"&lt;end&gt; ","")&amp;IF(BB185&lt;&gt;"","#define "&amp;AR185&amp;" "&amp;BB185&amp;"&lt;end&gt; ","")&amp;IF(BC185&lt;&gt;"","#define "&amp;AS185&amp;" "&amp;BC185&amp;"&lt;end&gt; ","")&amp;IF(BD185&lt;&gt;"","#define "&amp;AT185&amp;" "&amp;BD185&amp;"&lt;end&gt; ","")&amp;"#define "&amp;AU185&amp;" "&amp;BE185&amp;"&lt;end&gt;"</f>
        <v>#define AOFF_I 10&lt;end&gt; #define ISIZ_IZ    18&lt;end&gt;</v>
      </c>
      <c r="BH185" s="22" t="str">
        <f aca="false">"INSTDECODE_"&amp;D185&amp;IF(D185&lt;&gt;0,"_"&amp;CONCATENATE(Z185,AA185,AB185,AC185)&amp;"_"&amp;CONCATENATE(AD185,AE185,AF185,AG185),"")</f>
        <v>INSTDECODE_1_Z_V</v>
      </c>
      <c r="BI185" s="22" t="n">
        <f aca="false">LEN(BH185)</f>
        <v>16</v>
      </c>
      <c r="BJ185" s="22" t="str">
        <f aca="false">IF(Z185&lt;&gt;"","DECODE_"&amp;VLOOKUP(AD185,$CC:$CD,2,0)&amp;"("&amp;BJ$2&amp;","&amp;IF(K185="MR","REF",VLOOKUP(F185,$BR:$BS,2,0))&amp;",Cpu"&amp;PROPER(IF(K185="MR","REF",VLOOKUP(F185,$BR:$BS,2,0)))&amp;","&amp;AQ185&amp;"); ", "")</f>
        <v>DECODE_LIT(1,WRD,CpuWrd,AOFF_I); </v>
      </c>
      <c r="BK185" s="22" t="str">
        <f aca="false">IF(AA185&lt;&gt;"","DECODE_"&amp;VLOOKUP(AE185,$CC:$CD,2,0)&amp;"("&amp;BK$2&amp;","&amp;IF(L185="MR","REF",VLOOKUP(G185,$BR:$BS,2,0))&amp;",Cpu"&amp;PROPER(IF(L185="MR","REF",VLOOKUP(G185,$BR:$BS,2,0)))&amp;","&amp;AR185&amp;"); ", "")</f>
        <v/>
      </c>
      <c r="BL185" s="22" t="str">
        <f aca="false">IF(AB185&lt;&gt;"","DECODE_"&amp;VLOOKUP(AF185,$CC:$CD,2,0)&amp;"("&amp;BL$2&amp;","&amp;IF(M185="MR","REF",VLOOKUP(H185,$BR:$BS,2,0))&amp;",Cpu"&amp;PROPER(IF(M185="MR","REF",VLOOKUP(H185,$BR:$BS,2,0)))&amp;","&amp;AS185&amp;"); ", "")</f>
        <v/>
      </c>
      <c r="BM185" s="22" t="str">
        <f aca="false">IF(AC185&lt;&gt;"","DECODE_"&amp;VLOOKUP(AG185,$CC:$CD,2,0)&amp;"("&amp;BM$2&amp;","&amp;IF(N185="MR","REF",VLOOKUP(I185,$BR:$BS,2,0))&amp;",Cpu"&amp;PROPER(IF(N185="MR","REF",VLOOKUP(I185,$BR:$BS,2,0)))&amp;","&amp;AT185&amp;"); ", "")</f>
        <v/>
      </c>
      <c r="BN185" s="22" t="str">
        <f aca="false">IF(ISERROR(VLOOKUP(BO185,BO$2:BO184,1,0))=0,"X","")</f>
        <v>X</v>
      </c>
      <c r="BO185" s="22" t="str">
        <f aca="false">SUBSTITUTE("#define "&amp;BH185&amp;REPT(" ",28-LEN(BH185))&amp;BJ185&amp;BK185&amp;BL185&amp;BM185,"%","D")</f>
        <v>#define INSTDECODE_1_Z_V            DECODE_LIT(1,WRD,CpuWrd,AOFF_I); </v>
      </c>
      <c r="BP185" s="22" t="str">
        <f aca="false">"#define "&amp;SUBSTITUTE(BH185,"INSTDECODE_",IF(P185="X","JMP_","")&amp;IF(Q185="X","CONST_","")&amp;"INSTEND_")&amp;IF(Q185="X",REPT(" ",20-LEN(BH185)),IF(P185="X",REPT(" ",22-LEN(BH185)),REPT(" ",26-LEN(BH185))))&amp;" "&amp;IF(P185="X","","IP+="&amp;TRIM(AU185)&amp;"; "&amp;REPT(" ",10-LEN(TRIM(AU185))))&amp;IF(Q185="X","CONST_INST_DISPATCH;","PROG_INST_DISPATCH;")</f>
        <v>#define INSTEND_1_Z_V           IP+=ISIZ_IZ;    PROG_INST_DISPATCH;</v>
      </c>
      <c r="BQ185" s="22" t="str">
        <f aca="false">""</f>
        <v/>
      </c>
    </row>
    <row r="186" customFormat="false" ht="15.95" hidden="false" customHeight="true" outlineLevel="0" collapsed="false">
      <c r="A186" s="22" t="s">
        <v>704</v>
      </c>
      <c r="B186" s="22" t="s">
        <v>709</v>
      </c>
      <c r="C186" s="26" t="s">
        <v>29</v>
      </c>
      <c r="D186" s="27" t="n">
        <f aca="false">4-COUNTIF(F186:I186,".")</f>
        <v>3</v>
      </c>
      <c r="E186" s="27" t="str">
        <f aca="false">IF(ISERROR(SEARCH("Z",F186&amp;G186&amp;H186&amp;I186))=0,"X","-")</f>
        <v>X</v>
      </c>
      <c r="F186" s="26" t="s">
        <v>462</v>
      </c>
      <c r="G186" s="26" t="s">
        <v>452</v>
      </c>
      <c r="H186" s="26" t="s">
        <v>462</v>
      </c>
      <c r="I186" s="26" t="s">
        <v>28</v>
      </c>
      <c r="J186" s="27" t="str">
        <f aca="false">IF(OR(ISERROR(SEARCH(MID($J$2,1,1),F186&amp;G186&amp;H186&amp;I186))=0,ISERROR(SEARCH(MID($J$2,2,1),F186&amp;G186&amp;H186&amp;I186))=0),"X","-")</f>
        <v>-</v>
      </c>
      <c r="K186" s="26" t="s">
        <v>410</v>
      </c>
      <c r="L186" s="26" t="s">
        <v>410</v>
      </c>
      <c r="M186" s="26" t="s">
        <v>410</v>
      </c>
      <c r="N186" s="26" t="s">
        <v>28</v>
      </c>
      <c r="O186" s="28" t="str">
        <f aca="false">IF(OR(K186=$O$2,L186=$O$2,M186=$O$2,N186=$O$2),"X","-")</f>
        <v>X</v>
      </c>
      <c r="R186" s="22" t="s">
        <v>710</v>
      </c>
      <c r="S186" s="22" t="s">
        <v>695</v>
      </c>
      <c r="T186" s="22" t="s">
        <v>711</v>
      </c>
      <c r="U186" s="22" t="s">
        <v>712</v>
      </c>
      <c r="W186" s="30" t="str">
        <f aca="false">SUBSTITUTE(SUBSTITUTE(IF(AND(F186="%",K186&lt;&gt;"AD",K186&lt;&gt;"MR"),"Error1","Ok")&amp;" "&amp;IF(AND(G186="%",L186&lt;&gt;"AD",L186&lt;&gt;"MR"),"Error2","Ok")&amp;" "&amp;IF(AND(H186="%",M186&lt;&gt;"AD",M186&lt;&gt;"MR"),"Error3","Ok")&amp;" "&amp;IF(AND(I186="%",N186&lt;&gt;"AD",N186&lt;&gt;"MR"),"Error4","Ok"),"Ok Ok Ok Ok","Passed"),"Ok","")</f>
        <v>Passed</v>
      </c>
      <c r="X186" s="28" t="str">
        <f aca="false">IF(W186&lt;&gt;"Passed","--- Error ---",SUBSTITUTE(SUBSTITUTE(SUBSTITUTE(SUBSTITUTE(SUBSTITUTE(SUBSTITUTE(SUBSTITUTE(SUBSTITUTE(SUBSTITUTE(SUBSTITUTE(SUBSTITUTE(SUBSTITUTE(SUBSTITUTE(SUBSTITUTE(SUBSTITUTE(SUBSTITUTE(SUBSTITUTE(SUBSTITUTE($X$1, "&lt;mnemonic&gt;",""""&amp;B186&amp;""""&amp;REPT(" ",5-LEN(B186))), "&lt;argnr&gt;",D186), "&lt;type1&gt;",VLOOKUP(F186,BR:BZ,9,0)), "&lt;type2&gt;",VLOOKUP(G186,BR:BZ,9,0)), "&lt;type3&gt;",VLOOKUP(H186,BR:BZ,9,0)), "&lt;type4&gt;",VLOOKUP(I186,BR:BZ,9,0)), "&lt;mode1&gt;",VLOOKUP(K186, CB:CG,6,0)),"&lt;mode2&gt;",VLOOKUP(L186,CB:CG,6,0)),"&lt;mode3&gt;",VLOOKUP(M186,CB:CG,6,0)),"&lt;mode4&gt;",VLOOKUP(N186,CB:CG,6,0)), "."," "), "&lt;desc&gt;",R186), "&lt;size&gt;",AU186), "&lt;comma&gt;",IF(B187=""," ",",")),"&lt;off1&gt;",IF(AQ186&lt;&gt;"",AQ186,"0"&amp;REPT(" ",5+AQ$1-1))),"&lt;off2&gt;",IF(AR186&lt;&gt;"",AR186,"0"&amp;REPT(" ",5+AR$1-1))),"&lt;off3&gt;",IF(AS186&lt;&gt;"",AS186,"0"&amp;REPT(" ",5+AS$1-1))),"&lt;off4&gt;",IF(AT186&lt;&gt;"",AT186,"0"&amp;REPT(" ",5+AT$1-1))))</f>
        <v>{ "BIARR",3, ISIZ_IZCZ , {(CpuDataType)-1       ,CpuDataType::Char     ,(CpuDataType)-1       ,(CpuDataType)0        }, {_AmdLtVl,_AmdLtVl,_AmdLtVl,_AmdNull}, {AOFF_I,AOFF_IZ,AOFF_IZC,0        } }, //Init array block</v>
      </c>
      <c r="Y186" s="31" t="s">
        <v>28</v>
      </c>
      <c r="Z186" s="22" t="str">
        <f aca="false">IF(F186&lt;&gt;".",IF(K186="MR","R",VLOOKUP(F186,$BR:$BT,3,0)),"")</f>
        <v>Z</v>
      </c>
      <c r="AA186" s="22" t="str">
        <f aca="false">IF(G186&lt;&gt;".",IF(L186="MR","R",VLOOKUP(G186,$BR:$BT,3,0)),"")</f>
        <v>C</v>
      </c>
      <c r="AB186" s="22" t="str">
        <f aca="false">IF(H186&lt;&gt;".",IF(M186="MR","R",VLOOKUP(H186,$BR:$BT,3,0)),"")</f>
        <v>Z</v>
      </c>
      <c r="AC186" s="22" t="str">
        <f aca="false">IF(I186&lt;&gt;".",IF(N186="MR","R",VLOOKUP(I186,$BR:$BT,3,0)),"")</f>
        <v/>
      </c>
      <c r="AD186" s="22" t="str">
        <f aca="false">IF(F186&lt;&gt;".",VLOOKUP(K186,$CB:$CC,2,0),"")</f>
        <v>V</v>
      </c>
      <c r="AE186" s="22" t="str">
        <f aca="false">IF(G186&lt;&gt;".",VLOOKUP(L186,$CB:$CC,2,0),"")</f>
        <v>V</v>
      </c>
      <c r="AF186" s="22" t="str">
        <f aca="false">IF(H186&lt;&gt;".",VLOOKUP(M186,$CB:$CC,2,0),"")</f>
        <v>V</v>
      </c>
      <c r="AG186" s="22" t="str">
        <f aca="false">IF(I186&lt;&gt;".",VLOOKUP(N186,$CB:$CC,2,0),"")</f>
        <v/>
      </c>
      <c r="AH186" s="22" t="str">
        <f aca="false">IF(AD186&lt;&gt;"",IF(OR(AD186="A",AD186="I"),"SZA",VLOOKUP(Z186,$BT$3:$BU$16,2,0)),"")</f>
        <v>SZZ</v>
      </c>
      <c r="AI186" s="22" t="str">
        <f aca="false">IF(AE186&lt;&gt;"",IF(OR(AE186="A",AE186="I"),"SZA",VLOOKUP(AA186,$BT$3:$BU$16,2,0)),"")</f>
        <v>SZC</v>
      </c>
      <c r="AJ186" s="22" t="str">
        <f aca="false">IF(AF186&lt;&gt;"",IF(OR(AF186="A",AF186="I"),"SZA",VLOOKUP(AB186,$BT$3:$BU$16,2,0)),"")</f>
        <v>SZZ</v>
      </c>
      <c r="AK186" s="22" t="str">
        <f aca="false">IF(AG186&lt;&gt;"",IF(OR(AG186="A",AG186="I"),"SZA",VLOOKUP(AC186,$BT$3:$BU$16,2,0)),"")</f>
        <v/>
      </c>
      <c r="AL186" s="22" t="str">
        <f aca="false">IF(AD186&lt;&gt;"","I","")</f>
        <v>I</v>
      </c>
      <c r="AM186" s="22" t="str">
        <f aca="false">SUBSTITUTE(IF(AE186&lt;&gt;"",AL186&amp;"+"&amp;AH186,""),"+SZ","")</f>
        <v>IZ</v>
      </c>
      <c r="AN186" s="22" t="str">
        <f aca="false">SUBSTITUTE(IF(AF186&lt;&gt;"",AM186&amp;"+"&amp;AI186,""),"+SZ","")</f>
        <v>IZC</v>
      </c>
      <c r="AO186" s="22" t="str">
        <f aca="false">SUBSTITUTE(IF(AG186&lt;&gt;"",AN186&amp;"+"&amp;AJ186,""),"+SZ","")</f>
        <v/>
      </c>
      <c r="AP186" s="22" t="str">
        <f aca="false">SUBSTITUTE("I"&amp;IF(AH186&lt;&gt;"","+"&amp;AH186,"")&amp;IF(AI186&lt;&gt;"","+"&amp;AI186,"")&amp;IF(AJ186&lt;&gt;"","+"&amp;AJ186,"")&amp;IF(AK186&lt;&gt;"","+"&amp;AK186,""),"+SZ","")</f>
        <v>IZCZ</v>
      </c>
      <c r="AQ186" s="22" t="str">
        <f aca="false">IF(Z186&lt;&gt;"","AOFF_"&amp;AL186&amp;REPT(" ",AQ$1-LEN(AL186)),"")</f>
        <v>AOFF_I</v>
      </c>
      <c r="AR186" s="22" t="str">
        <f aca="false">IF(AA186&lt;&gt;"","AOFF_"&amp;AM186&amp;REPT(" ",AR$1-LEN(AM186)),"")</f>
        <v>AOFF_IZ</v>
      </c>
      <c r="AS186" s="22" t="str">
        <f aca="false">IF(AB186&lt;&gt;"","AOFF_"&amp;AN186&amp;REPT(" ",AS$1-LEN(AN186)),"")</f>
        <v>AOFF_IZC</v>
      </c>
      <c r="AT186" s="22" t="str">
        <f aca="false">IF(AC186&lt;&gt;"","AOFF_"&amp;AO186&amp;REPT(" ",AT$1-LEN(AO186)),"")</f>
        <v/>
      </c>
      <c r="AU186" s="22" t="str">
        <f aca="false">"ISIZ_"&amp;AP186&amp;REPT(" ",$AU$1-LEN(AP186))</f>
        <v>ISIZ_IZCZ </v>
      </c>
      <c r="AV186" s="26" t="n">
        <f aca="false">IF(Z186&lt;&gt;"",6,"")</f>
        <v>6</v>
      </c>
      <c r="AW186" s="26" t="n">
        <f aca="false">IF(AA186&lt;&gt;"",AV186+VLOOKUP(AH186,$BU$2:$BV$17,2,0),"")</f>
        <v>10</v>
      </c>
      <c r="AX186" s="26" t="n">
        <f aca="false">IF(AB186&lt;&gt;"",AW186+VLOOKUP(AI186,$BU$2:$BV$17,2,0),"")</f>
        <v>11</v>
      </c>
      <c r="AY186" s="26" t="str">
        <f aca="false">IF(AC186&lt;&gt;"",AX186+VLOOKUP(AJ186,$BU$2:$BV$17,2,0),"")</f>
        <v/>
      </c>
      <c r="AZ186" s="26" t="n">
        <f aca="false">6+IF(Z186&lt;&gt;"",VLOOKUP(AH186,$BU$2:$BV$17,2,0),0)+IF(AA186&lt;&gt;"",VLOOKUP(AI186,$BU$2:$BV$17,2,0),0)+IF(AB186&lt;&gt;"",VLOOKUP(AJ186,$BU$2:$BV$17,2,0),0)+IF(AC186&lt;&gt;"",VLOOKUP(AK186,$BU$2:$BV$17,2,0),0)</f>
        <v>15</v>
      </c>
      <c r="BA186" s="26" t="n">
        <f aca="false">IF(Z186&lt;&gt;"",10,"")</f>
        <v>10</v>
      </c>
      <c r="BB186" s="26" t="n">
        <f aca="false">IF(AA186&lt;&gt;"",BA186+VLOOKUP(AH186,$BU$2:$BW$17,3,0),"")</f>
        <v>18</v>
      </c>
      <c r="BC186" s="26" t="n">
        <f aca="false">IF(AB186&lt;&gt;"",BB186+VLOOKUP(AI186,$BU$2:$BW$17,3,0),"")</f>
        <v>19</v>
      </c>
      <c r="BD186" s="26" t="str">
        <f aca="false">IF(AC186&lt;&gt;"",BC186+VLOOKUP(AJ186,$BU$2:$BW$17,3,0),"")</f>
        <v/>
      </c>
      <c r="BE186" s="26" t="n">
        <f aca="false">10+IF(Z186&lt;&gt;"",VLOOKUP(AH186,$BU$2:$BW$17,3,0),0)+IF(AA186&lt;&gt;"",VLOOKUP(AI186,$BU$2:$BW$17,3,0),0)+IF(AB186&lt;&gt;"",VLOOKUP(AJ186,$BU$2:$BW$17,3,0),0)+IF(AC186&lt;&gt;"",VLOOKUP(AK186,$BU$2:$BW$17,3,0),0)</f>
        <v>27</v>
      </c>
      <c r="BF186" s="36" t="str">
        <f aca="false">IF(AV186&lt;&gt;"","#define "&amp;AQ186&amp;" "&amp;AV186&amp;"&lt;end&gt; ","")&amp;IF(AW186&lt;&gt;"","#define "&amp;AR186&amp;" "&amp;AW186&amp;"&lt;end&gt; ","")&amp;IF(AX186&lt;&gt;"","#define "&amp;AS186&amp;" "&amp;AX186&amp;"&lt;end&gt; ","")&amp;IF(AY186&lt;&gt;"","#define "&amp;AT186&amp;" "&amp;AY186&amp;"&lt;end&gt; ","")&amp;"#define "&amp;AU186&amp;" "&amp;AZ186&amp;"&lt;end&gt;"</f>
        <v>#define AOFF_I 6&lt;end&gt; #define AOFF_IZ 10&lt;end&gt; #define AOFF_IZC 11&lt;end&gt; #define ISIZ_IZCZ  15&lt;end&gt;</v>
      </c>
      <c r="BG186" s="36" t="str">
        <f aca="false">IF(BA186&lt;&gt;"","#define "&amp;AQ186&amp;" "&amp;BA186&amp;"&lt;end&gt; ","")&amp;IF(BB186&lt;&gt;"","#define "&amp;AR186&amp;" "&amp;BB186&amp;"&lt;end&gt; ","")&amp;IF(BC186&lt;&gt;"","#define "&amp;AS186&amp;" "&amp;BC186&amp;"&lt;end&gt; ","")&amp;IF(BD186&lt;&gt;"","#define "&amp;AT186&amp;" "&amp;BD186&amp;"&lt;end&gt; ","")&amp;"#define "&amp;AU186&amp;" "&amp;BE186&amp;"&lt;end&gt;"</f>
        <v>#define AOFF_I 10&lt;end&gt; #define AOFF_IZ 18&lt;end&gt; #define AOFF_IZC 19&lt;end&gt; #define ISIZ_IZCZ  27&lt;end&gt;</v>
      </c>
      <c r="BH186" s="22" t="str">
        <f aca="false">"INSTDECODE_"&amp;D186&amp;IF(D186&lt;&gt;0,"_"&amp;CONCATENATE(Z186,AA186,AB186,AC186)&amp;"_"&amp;CONCATENATE(AD186,AE186,AF186,AG186),"")</f>
        <v>INSTDECODE_3_ZCZ_VVV</v>
      </c>
      <c r="BI186" s="22" t="n">
        <f aca="false">LEN(BH186)</f>
        <v>20</v>
      </c>
      <c r="BJ186" s="22" t="str">
        <f aca="false">IF(Z186&lt;&gt;"","DECODE_"&amp;VLOOKUP(AD186,$CC:$CD,2,0)&amp;"("&amp;BJ$2&amp;","&amp;IF(K186="MR","REF",VLOOKUP(F186,$BR:$BS,2,0))&amp;",Cpu"&amp;PROPER(IF(K186="MR","REF",VLOOKUP(F186,$BR:$BS,2,0)))&amp;","&amp;AQ186&amp;"); ", "")</f>
        <v>DECODE_LIT(1,WRD,CpuWrd,AOFF_I); </v>
      </c>
      <c r="BK186" s="22" t="str">
        <f aca="false">IF(AA186&lt;&gt;"","DECODE_"&amp;VLOOKUP(AE186,$CC:$CD,2,0)&amp;"("&amp;BK$2&amp;","&amp;IF(L186="MR","REF",VLOOKUP(G186,$BR:$BS,2,0))&amp;",Cpu"&amp;PROPER(IF(L186="MR","REF",VLOOKUP(G186,$BR:$BS,2,0)))&amp;","&amp;AR186&amp;"); ", "")</f>
        <v>DECODE_LIT(2,CHR,CpuChr,AOFF_IZ); </v>
      </c>
      <c r="BL186" s="22" t="str">
        <f aca="false">IF(AB186&lt;&gt;"","DECODE_"&amp;VLOOKUP(AF186,$CC:$CD,2,0)&amp;"("&amp;BL$2&amp;","&amp;IF(M186="MR","REF",VLOOKUP(H186,$BR:$BS,2,0))&amp;",Cpu"&amp;PROPER(IF(M186="MR","REF",VLOOKUP(H186,$BR:$BS,2,0)))&amp;","&amp;AS186&amp;"); ", "")</f>
        <v>DECODE_LIT(3,WRD,CpuWrd,AOFF_IZC); </v>
      </c>
      <c r="BM186" s="22" t="str">
        <f aca="false">IF(AC186&lt;&gt;"","DECODE_"&amp;VLOOKUP(AG186,$CC:$CD,2,0)&amp;"("&amp;BM$2&amp;","&amp;IF(N186="MR","REF",VLOOKUP(I186,$BR:$BS,2,0))&amp;",Cpu"&amp;PROPER(IF(N186="MR","REF",VLOOKUP(I186,$BR:$BS,2,0)))&amp;","&amp;AT186&amp;"); ", "")</f>
        <v/>
      </c>
      <c r="BN186" s="22" t="str">
        <f aca="false">IF(ISERROR(VLOOKUP(BO186,BO$2:BO185,1,0))=0,"X","")</f>
        <v/>
      </c>
      <c r="BO186" s="22" t="str">
        <f aca="false">SUBSTITUTE("#define "&amp;BH186&amp;REPT(" ",28-LEN(BH186))&amp;BJ186&amp;BK186&amp;BL186&amp;BM186,"%","D")</f>
        <v>#define INSTDECODE_3_ZCZ_VVV        DECODE_LIT(1,WRD,CpuWrd,AOFF_I); DECODE_LIT(2,CHR,CpuChr,AOFF_IZ); DECODE_LIT(3,WRD,CpuWrd,AOFF_IZC); </v>
      </c>
      <c r="BP186" s="22" t="str">
        <f aca="false">"#define "&amp;SUBSTITUTE(BH186,"INSTDECODE_",IF(P186="X","JMP_","")&amp;IF(Q186="X","CONST_","")&amp;"INSTEND_")&amp;IF(Q186="X",REPT(" ",20-LEN(BH186)),IF(P186="X",REPT(" ",22-LEN(BH186)),REPT(" ",26-LEN(BH186))))&amp;" "&amp;IF(P186="X","","IP+="&amp;TRIM(AU186)&amp;"; "&amp;REPT(" ",10-LEN(TRIM(AU186))))&amp;IF(Q186="X","CONST_INST_DISPATCH;","PROG_INST_DISPATCH;")</f>
        <v>#define INSTEND_3_ZCZ_VVV       IP+=ISIZ_IZCZ;  PROG_INST_DISPATCH;</v>
      </c>
      <c r="BQ186" s="22" t="str">
        <f aca="false">""</f>
        <v/>
      </c>
    </row>
    <row r="187" customFormat="false" ht="15.95" hidden="false" customHeight="true" outlineLevel="0" collapsed="false">
      <c r="A187" s="22" t="s">
        <v>704</v>
      </c>
      <c r="B187" s="22" t="s">
        <v>713</v>
      </c>
      <c r="C187" s="26" t="s">
        <v>29</v>
      </c>
      <c r="D187" s="27" t="n">
        <f aca="false">4-COUNTIF(F187:I187,".")</f>
        <v>2</v>
      </c>
      <c r="E187" s="27" t="str">
        <f aca="false">IF(ISERROR(SEARCH("Z",F187&amp;G187&amp;H187&amp;I187))=0,"X","-")</f>
        <v>X</v>
      </c>
      <c r="F187" s="26" t="s">
        <v>462</v>
      </c>
      <c r="G187" s="26" t="s">
        <v>493</v>
      </c>
      <c r="H187" s="26" t="s">
        <v>28</v>
      </c>
      <c r="I187" s="26" t="s">
        <v>28</v>
      </c>
      <c r="J187" s="27" t="str">
        <f aca="false">IF(OR(ISERROR(SEARCH(MID($J$2,1,1),F187&amp;G187&amp;H187&amp;I187))=0,ISERROR(SEARCH(MID($J$2,2,1),F187&amp;G187&amp;H187&amp;I187))=0),"X","-")</f>
        <v>-</v>
      </c>
      <c r="K187" s="26" t="s">
        <v>453</v>
      </c>
      <c r="L187" s="26" t="s">
        <v>410</v>
      </c>
      <c r="M187" s="26" t="s">
        <v>28</v>
      </c>
      <c r="N187" s="26" t="s">
        <v>28</v>
      </c>
      <c r="O187" s="28" t="str">
        <f aca="false">IF(OR(K187=$O$2,L187=$O$2,M187=$O$2,N187=$O$2),"X","-")</f>
        <v>X</v>
      </c>
      <c r="R187" s="22" t="s">
        <v>697</v>
      </c>
      <c r="S187" s="22" t="s">
        <v>698</v>
      </c>
      <c r="T187" s="22" t="s">
        <v>699</v>
      </c>
      <c r="W187" s="30" t="str">
        <f aca="false">SUBSTITUTE(SUBSTITUTE(IF(AND(F187="%",K187&lt;&gt;"AD",K187&lt;&gt;"MR"),"Error1","Ok")&amp;" "&amp;IF(AND(G187="%",L187&lt;&gt;"AD",L187&lt;&gt;"MR"),"Error2","Ok")&amp;" "&amp;IF(AND(H187="%",M187&lt;&gt;"AD",M187&lt;&gt;"MR"),"Error3","Ok")&amp;" "&amp;IF(AND(I187="%",N187&lt;&gt;"AD",N187&lt;&gt;"MR"),"Error4","Ok"),"Ok Ok Ok Ok","Passed"),"Ok","")</f>
        <v>Passed</v>
      </c>
      <c r="X187" s="28" t="str">
        <f aca="false">IF(W187&lt;&gt;"Passed","--- Error ---",SUBSTITUTE(SUBSTITUTE(SUBSTITUTE(SUBSTITUTE(SUBSTITUTE(SUBSTITUTE(SUBSTITUTE(SUBSTITUTE(SUBSTITUTE(SUBSTITUTE(SUBSTITUTE(SUBSTITUTE(SUBSTITUTE(SUBSTITUTE(SUBSTITUTE(SUBSTITUTE(SUBSTITUTE(SUBSTITUTE($X$1, "&lt;mnemonic&gt;",""""&amp;B187&amp;""""&amp;REPT(" ",5-LEN(B187))), "&lt;argnr&gt;",D187), "&lt;type1&gt;",VLOOKUP(F187,BR:BZ,9,0)), "&lt;type2&gt;",VLOOKUP(G187,BR:BZ,9,0)), "&lt;type3&gt;",VLOOKUP(H187,BR:BZ,9,0)), "&lt;type4&gt;",VLOOKUP(I187,BR:BZ,9,0)), "&lt;mode1&gt;",VLOOKUP(K187, CB:CG,6,0)),"&lt;mode2&gt;",VLOOKUP(L187,CB:CG,6,0)),"&lt;mode3&gt;",VLOOKUP(M187,CB:CG,6,0)),"&lt;mode4&gt;",VLOOKUP(N187,CB:CG,6,0)), "."," "), "&lt;desc&gt;",R187), "&lt;size&gt;",AU187), "&lt;comma&gt;",IF(B188=""," ",",")),"&lt;off1&gt;",IF(AQ187&lt;&gt;"",AQ187,"0"&amp;REPT(" ",5+AQ$1-1))),"&lt;off2&gt;",IF(AR187&lt;&gt;"",AR187,"0"&amp;REPT(" ",5+AR$1-1))),"&lt;off3&gt;",IF(AS187&lt;&gt;"",AS187,"0"&amp;REPT(" ",5+AS$1-1))),"&lt;off4&gt;",IF(AT187&lt;&gt;"",AT187,"0"&amp;REPT(" ",5+AT$1-1))))</f>
        <v>{ "BILOF",2, ISIZ_IAG  , {(CpuDataType)-1       ,CpuDataType::ArrGeom  ,(CpuDataType)0        ,(CpuDataType)0        }, {_AmdAddr,_AmdLtVl,_AmdNull,_AmdNull}, {AOFF_I,AOFF_IA,0       ,0        } }, //Add calculation loop over fixed array elements</v>
      </c>
      <c r="Y187" s="31" t="s">
        <v>28</v>
      </c>
      <c r="Z187" s="22" t="str">
        <f aca="false">IF(F187&lt;&gt;".",IF(K187="MR","R",VLOOKUP(F187,$BR:$BT,3,0)),"")</f>
        <v>Z</v>
      </c>
      <c r="AA187" s="22" t="str">
        <f aca="false">IF(G187&lt;&gt;".",IF(L187="MR","R",VLOOKUP(G187,$BR:$BT,3,0)),"")</f>
        <v>G</v>
      </c>
      <c r="AB187" s="22" t="str">
        <f aca="false">IF(H187&lt;&gt;".",IF(M187="MR","R",VLOOKUP(H187,$BR:$BT,3,0)),"")</f>
        <v/>
      </c>
      <c r="AC187" s="22" t="str">
        <f aca="false">IF(I187&lt;&gt;".",IF(N187="MR","R",VLOOKUP(I187,$BR:$BT,3,0)),"")</f>
        <v/>
      </c>
      <c r="AD187" s="22" t="str">
        <f aca="false">IF(F187&lt;&gt;".",VLOOKUP(K187,$CB:$CC,2,0),"")</f>
        <v>A</v>
      </c>
      <c r="AE187" s="22" t="str">
        <f aca="false">IF(G187&lt;&gt;".",VLOOKUP(L187,$CB:$CC,2,0),"")</f>
        <v>V</v>
      </c>
      <c r="AF187" s="22" t="str">
        <f aca="false">IF(H187&lt;&gt;".",VLOOKUP(M187,$CB:$CC,2,0),"")</f>
        <v/>
      </c>
      <c r="AG187" s="22" t="str">
        <f aca="false">IF(I187&lt;&gt;".",VLOOKUP(N187,$CB:$CC,2,0),"")</f>
        <v/>
      </c>
      <c r="AH187" s="22" t="str">
        <f aca="false">IF(AD187&lt;&gt;"",IF(OR(AD187="A",AD187="I"),"SZA",VLOOKUP(Z187,$BT$3:$BU$16,2,0)),"")</f>
        <v>SZA</v>
      </c>
      <c r="AI187" s="22" t="str">
        <f aca="false">IF(AE187&lt;&gt;"",IF(OR(AE187="A",AE187="I"),"SZA",VLOOKUP(AA187,$BT$3:$BU$16,2,0)),"")</f>
        <v>SZG</v>
      </c>
      <c r="AJ187" s="22" t="str">
        <f aca="false">IF(AF187&lt;&gt;"",IF(OR(AF187="A",AF187="I"),"SZA",VLOOKUP(AB187,$BT$3:$BU$16,2,0)),"")</f>
        <v/>
      </c>
      <c r="AK187" s="22" t="str">
        <f aca="false">IF(AG187&lt;&gt;"",IF(OR(AG187="A",AG187="I"),"SZA",VLOOKUP(AC187,$BT$3:$BU$16,2,0)),"")</f>
        <v/>
      </c>
      <c r="AL187" s="22" t="str">
        <f aca="false">IF(AD187&lt;&gt;"","I","")</f>
        <v>I</v>
      </c>
      <c r="AM187" s="22" t="str">
        <f aca="false">SUBSTITUTE(IF(AE187&lt;&gt;"",AL187&amp;"+"&amp;AH187,""),"+SZ","")</f>
        <v>IA</v>
      </c>
      <c r="AN187" s="22" t="str">
        <f aca="false">SUBSTITUTE(IF(AF187&lt;&gt;"",AM187&amp;"+"&amp;AI187,""),"+SZ","")</f>
        <v/>
      </c>
      <c r="AO187" s="22" t="str">
        <f aca="false">SUBSTITUTE(IF(AG187&lt;&gt;"",AN187&amp;"+"&amp;AJ187,""),"+SZ","")</f>
        <v/>
      </c>
      <c r="AP187" s="22" t="str">
        <f aca="false">SUBSTITUTE("I"&amp;IF(AH187&lt;&gt;"","+"&amp;AH187,"")&amp;IF(AI187&lt;&gt;"","+"&amp;AI187,"")&amp;IF(AJ187&lt;&gt;"","+"&amp;AJ187,"")&amp;IF(AK187&lt;&gt;"","+"&amp;AK187,""),"+SZ","")</f>
        <v>IAG</v>
      </c>
      <c r="AQ187" s="22" t="str">
        <f aca="false">IF(Z187&lt;&gt;"","AOFF_"&amp;AL187&amp;REPT(" ",AQ$1-LEN(AL187)),"")</f>
        <v>AOFF_I</v>
      </c>
      <c r="AR187" s="22" t="str">
        <f aca="false">IF(AA187&lt;&gt;"","AOFF_"&amp;AM187&amp;REPT(" ",AR$1-LEN(AM187)),"")</f>
        <v>AOFF_IA</v>
      </c>
      <c r="AS187" s="22" t="str">
        <f aca="false">IF(AB187&lt;&gt;"","AOFF_"&amp;AN187&amp;REPT(" ",AS$1-LEN(AN187)),"")</f>
        <v/>
      </c>
      <c r="AT187" s="22" t="str">
        <f aca="false">IF(AC187&lt;&gt;"","AOFF_"&amp;AO187&amp;REPT(" ",AT$1-LEN(AO187)),"")</f>
        <v/>
      </c>
      <c r="AU187" s="22" t="str">
        <f aca="false">"ISIZ_"&amp;AP187&amp;REPT(" ",$AU$1-LEN(AP187))</f>
        <v>ISIZ_IAG  </v>
      </c>
      <c r="AV187" s="26" t="n">
        <f aca="false">IF(Z187&lt;&gt;"",6,"")</f>
        <v>6</v>
      </c>
      <c r="AW187" s="26" t="n">
        <f aca="false">IF(AA187&lt;&gt;"",AV187+VLOOKUP(AH187,$BU$2:$BV$17,2,0),"")</f>
        <v>10</v>
      </c>
      <c r="AX187" s="26" t="str">
        <f aca="false">IF(AB187&lt;&gt;"",AW187+VLOOKUP(AI187,$BU$2:$BV$17,2,0),"")</f>
        <v/>
      </c>
      <c r="AY187" s="26" t="str">
        <f aca="false">IF(AC187&lt;&gt;"",AX187+VLOOKUP(AJ187,$BU$2:$BV$17,2,0),"")</f>
        <v/>
      </c>
      <c r="AZ187" s="26" t="n">
        <f aca="false">6+IF(Z187&lt;&gt;"",VLOOKUP(AH187,$BU$2:$BV$17,2,0),0)+IF(AA187&lt;&gt;"",VLOOKUP(AI187,$BU$2:$BV$17,2,0),0)+IF(AB187&lt;&gt;"",VLOOKUP(AJ187,$BU$2:$BV$17,2,0),0)+IF(AC187&lt;&gt;"",VLOOKUP(AK187,$BU$2:$BV$17,2,0),0)</f>
        <v>12</v>
      </c>
      <c r="BA187" s="26" t="n">
        <f aca="false">IF(Z187&lt;&gt;"",10,"")</f>
        <v>10</v>
      </c>
      <c r="BB187" s="26" t="n">
        <f aca="false">IF(AA187&lt;&gt;"",BA187+VLOOKUP(AH187,$BU$2:$BW$17,3,0),"")</f>
        <v>18</v>
      </c>
      <c r="BC187" s="26" t="str">
        <f aca="false">IF(AB187&lt;&gt;"",BB187+VLOOKUP(AI187,$BU$2:$BW$17,3,0),"")</f>
        <v/>
      </c>
      <c r="BD187" s="26" t="str">
        <f aca="false">IF(AC187&lt;&gt;"",BC187+VLOOKUP(AJ187,$BU$2:$BW$17,3,0),"")</f>
        <v/>
      </c>
      <c r="BE187" s="26" t="n">
        <f aca="false">10+IF(Z187&lt;&gt;"",VLOOKUP(AH187,$BU$2:$BW$17,3,0),0)+IF(AA187&lt;&gt;"",VLOOKUP(AI187,$BU$2:$BW$17,3,0),0)+IF(AB187&lt;&gt;"",VLOOKUP(AJ187,$BU$2:$BW$17,3,0),0)+IF(AC187&lt;&gt;"",VLOOKUP(AK187,$BU$2:$BW$17,3,0),0)</f>
        <v>20</v>
      </c>
      <c r="BF187" s="36" t="str">
        <f aca="false">IF(AV187&lt;&gt;"","#define "&amp;AQ187&amp;" "&amp;AV187&amp;"&lt;end&gt; ","")&amp;IF(AW187&lt;&gt;"","#define "&amp;AR187&amp;" "&amp;AW187&amp;"&lt;end&gt; ","")&amp;IF(AX187&lt;&gt;"","#define "&amp;AS187&amp;" "&amp;AX187&amp;"&lt;end&gt; ","")&amp;IF(AY187&lt;&gt;"","#define "&amp;AT187&amp;" "&amp;AY187&amp;"&lt;end&gt; ","")&amp;"#define "&amp;AU187&amp;" "&amp;AZ187&amp;"&lt;end&gt;"</f>
        <v>#define AOFF_I 6&lt;end&gt; #define AOFF_IA 10&lt;end&gt; #define ISIZ_IAG   12&lt;end&gt;</v>
      </c>
      <c r="BG187" s="36" t="str">
        <f aca="false">IF(BA187&lt;&gt;"","#define "&amp;AQ187&amp;" "&amp;BA187&amp;"&lt;end&gt; ","")&amp;IF(BB187&lt;&gt;"","#define "&amp;AR187&amp;" "&amp;BB187&amp;"&lt;end&gt; ","")&amp;IF(BC187&lt;&gt;"","#define "&amp;AS187&amp;" "&amp;BC187&amp;"&lt;end&gt; ","")&amp;IF(BD187&lt;&gt;"","#define "&amp;AT187&amp;" "&amp;BD187&amp;"&lt;end&gt; ","")&amp;"#define "&amp;AU187&amp;" "&amp;BE187&amp;"&lt;end&gt;"</f>
        <v>#define AOFF_I 10&lt;end&gt; #define AOFF_IA 18&lt;end&gt; #define ISIZ_IAG   20&lt;end&gt;</v>
      </c>
      <c r="BH187" s="22" t="str">
        <f aca="false">"INSTDECODE_"&amp;D187&amp;IF(D187&lt;&gt;0,"_"&amp;CONCATENATE(Z187,AA187,AB187,AC187)&amp;"_"&amp;CONCATENATE(AD187,AE187,AF187,AG187),"")</f>
        <v>INSTDECODE_2_ZG_AV</v>
      </c>
      <c r="BI187" s="22" t="n">
        <f aca="false">LEN(BH187)</f>
        <v>18</v>
      </c>
      <c r="BJ187" s="22" t="str">
        <f aca="false">IF(Z187&lt;&gt;"","DECODE_"&amp;VLOOKUP(AD187,$CC:$CD,2,0)&amp;"("&amp;BJ$2&amp;","&amp;IF(K187="MR","REF",VLOOKUP(F187,$BR:$BS,2,0))&amp;",Cpu"&amp;PROPER(IF(K187="MR","REF",VLOOKUP(F187,$BR:$BS,2,0)))&amp;","&amp;AQ187&amp;"); ", "")</f>
        <v>DECODE_ADR(1,WRD,CpuWrd,AOFF_I); </v>
      </c>
      <c r="BK187" s="22" t="str">
        <f aca="false">IF(AA187&lt;&gt;"","DECODE_"&amp;VLOOKUP(AE187,$CC:$CD,2,0)&amp;"("&amp;BK$2&amp;","&amp;IF(L187="MR","REF",VLOOKUP(G187,$BR:$BS,2,0))&amp;",Cpu"&amp;PROPER(IF(L187="MR","REF",VLOOKUP(G187,$BR:$BS,2,0)))&amp;","&amp;AR187&amp;"); ", "")</f>
        <v>DECODE_LIT(2,AGX,CpuAgx,AOFF_IA); </v>
      </c>
      <c r="BL187" s="22" t="str">
        <f aca="false">IF(AB187&lt;&gt;"","DECODE_"&amp;VLOOKUP(AF187,$CC:$CD,2,0)&amp;"("&amp;BL$2&amp;","&amp;IF(M187="MR","REF",VLOOKUP(H187,$BR:$BS,2,0))&amp;",Cpu"&amp;PROPER(IF(M187="MR","REF",VLOOKUP(H187,$BR:$BS,2,0)))&amp;","&amp;AS187&amp;"); ", "")</f>
        <v/>
      </c>
      <c r="BM187" s="22" t="str">
        <f aca="false">IF(AC187&lt;&gt;"","DECODE_"&amp;VLOOKUP(AG187,$CC:$CD,2,0)&amp;"("&amp;BM$2&amp;","&amp;IF(N187="MR","REF",VLOOKUP(I187,$BR:$BS,2,0))&amp;",Cpu"&amp;PROPER(IF(N187="MR","REF",VLOOKUP(I187,$BR:$BS,2,0)))&amp;","&amp;AT187&amp;"); ", "")</f>
        <v/>
      </c>
      <c r="BN187" s="22" t="str">
        <f aca="false">IF(ISERROR(VLOOKUP(BO187,BO$2:BO186,1,0))=0,"X","")</f>
        <v>X</v>
      </c>
      <c r="BO187" s="22" t="str">
        <f aca="false">SUBSTITUTE("#define "&amp;BH187&amp;REPT(" ",28-LEN(BH187))&amp;BJ187&amp;BK187&amp;BL187&amp;BM187,"%","D")</f>
        <v>#define INSTDECODE_2_ZG_AV          DECODE_ADR(1,WRD,CpuWrd,AOFF_I); DECODE_LIT(2,AGX,CpuAgx,AOFF_IA); </v>
      </c>
      <c r="BP187" s="22" t="str">
        <f aca="false">"#define "&amp;SUBSTITUTE(BH187,"INSTDECODE_",IF(P187="X","JMP_","")&amp;IF(Q187="X","CONST_","")&amp;"INSTEND_")&amp;IF(Q187="X",REPT(" ",20-LEN(BH187)),IF(P187="X",REPT(" ",22-LEN(BH187)),REPT(" ",26-LEN(BH187))))&amp;" "&amp;IF(P187="X","","IP+="&amp;TRIM(AU187)&amp;"; "&amp;REPT(" ",10-LEN(TRIM(AU187))))&amp;IF(Q187="X","CONST_INST_DISPATCH;","PROG_INST_DISPATCH;")</f>
        <v>#define INSTEND_2_ZG_AV         IP+=ISIZ_IAG;   PROG_INST_DISPATCH;</v>
      </c>
      <c r="BQ187" s="22" t="str">
        <f aca="false">""</f>
        <v/>
      </c>
    </row>
    <row r="188" customFormat="false" ht="15.95" hidden="false" customHeight="true" outlineLevel="0" collapsed="false">
      <c r="A188" s="22" t="s">
        <v>704</v>
      </c>
      <c r="B188" s="22" t="s">
        <v>714</v>
      </c>
      <c r="C188" s="26" t="s">
        <v>29</v>
      </c>
      <c r="D188" s="27" t="n">
        <f aca="false">4-COUNTIF(F188:I188,".")</f>
        <v>0</v>
      </c>
      <c r="E188" s="27" t="str">
        <f aca="false">IF(ISERROR(SEARCH("Z",F188&amp;G188&amp;H188&amp;I188))=0,"X","-")</f>
        <v>-</v>
      </c>
      <c r="F188" s="26" t="s">
        <v>28</v>
      </c>
      <c r="G188" s="26" t="s">
        <v>28</v>
      </c>
      <c r="H188" s="26" t="s">
        <v>28</v>
      </c>
      <c r="I188" s="26" t="s">
        <v>28</v>
      </c>
      <c r="J188" s="27" t="str">
        <f aca="false">IF(OR(ISERROR(SEARCH(MID($J$2,1,1),F188&amp;G188&amp;H188&amp;I188))=0,ISERROR(SEARCH(MID($J$2,2,1),F188&amp;G188&amp;H188&amp;I188))=0),"X","-")</f>
        <v>-</v>
      </c>
      <c r="K188" s="26" t="s">
        <v>28</v>
      </c>
      <c r="L188" s="26" t="s">
        <v>28</v>
      </c>
      <c r="M188" s="26" t="s">
        <v>28</v>
      </c>
      <c r="N188" s="26" t="s">
        <v>28</v>
      </c>
      <c r="O188" s="28" t="str">
        <f aca="false">IF(OR(K188=$O$2,L188=$O$2,M188=$O$2,N188=$O$2),"X","-")</f>
        <v>-</v>
      </c>
      <c r="R188" s="22" t="s">
        <v>703</v>
      </c>
      <c r="W188" s="30" t="str">
        <f aca="false">SUBSTITUTE(SUBSTITUTE(IF(AND(F188="%",K188&lt;&gt;"AD",K188&lt;&gt;"MR"),"Error1","Ok")&amp;" "&amp;IF(AND(G188="%",L188&lt;&gt;"AD",L188&lt;&gt;"MR"),"Error2","Ok")&amp;" "&amp;IF(AND(H188="%",M188&lt;&gt;"AD",M188&lt;&gt;"MR"),"Error3","Ok")&amp;" "&amp;IF(AND(I188="%",N188&lt;&gt;"AD",N188&lt;&gt;"MR"),"Error4","Ok"),"Ok Ok Ok Ok","Passed"),"Ok","")</f>
        <v>Passed</v>
      </c>
      <c r="X188" s="28" t="str">
        <f aca="false">IF(W188&lt;&gt;"Passed","--- Error ---",SUBSTITUTE(SUBSTITUTE(SUBSTITUTE(SUBSTITUTE(SUBSTITUTE(SUBSTITUTE(SUBSTITUTE(SUBSTITUTE(SUBSTITUTE(SUBSTITUTE(SUBSTITUTE(SUBSTITUTE(SUBSTITUTE(SUBSTITUTE(SUBSTITUTE(SUBSTITUTE(SUBSTITUTE(SUBSTITUTE($X$1, "&lt;mnemonic&gt;",""""&amp;B188&amp;""""&amp;REPT(" ",5-LEN(B188))), "&lt;argnr&gt;",D188), "&lt;type1&gt;",VLOOKUP(F188,BR:BZ,9,0)), "&lt;type2&gt;",VLOOKUP(G188,BR:BZ,9,0)), "&lt;type3&gt;",VLOOKUP(H188,BR:BZ,9,0)), "&lt;type4&gt;",VLOOKUP(I188,BR:BZ,9,0)), "&lt;mode1&gt;",VLOOKUP(K188, CB:CG,6,0)),"&lt;mode2&gt;",VLOOKUP(L188,CB:CG,6,0)),"&lt;mode3&gt;",VLOOKUP(M188,CB:CG,6,0)),"&lt;mode4&gt;",VLOOKUP(N188,CB:CG,6,0)), "."," "), "&lt;desc&gt;",R188), "&lt;size&gt;",AU188), "&lt;comma&gt;",IF(B189=""," ",",")),"&lt;off1&gt;",IF(AQ188&lt;&gt;"",AQ188,"0"&amp;REPT(" ",5+AQ$1-1))),"&lt;off2&gt;",IF(AR188&lt;&gt;"",AR188,"0"&amp;REPT(" ",5+AR$1-1))),"&lt;off3&gt;",IF(AS188&lt;&gt;"",AS188,"0"&amp;REPT(" ",5+AS$1-1))),"&lt;off4&gt;",IF(AT188&lt;&gt;"",AT188,"0"&amp;REPT(" ",5+AT$1-1))))</f>
        <v>{ "BIEND",0, ISIZ_I    , {(CpuDataType)0        ,(CpuDataType)0        ,(CpuDataType)0        ,(CpuDataType)0        }, {_AmdNull,_AmdNull,_AmdNull,_AmdNull}, {0     ,0      ,0       ,0        } }, //End calculation loop</v>
      </c>
      <c r="Y188" s="31" t="s">
        <v>28</v>
      </c>
      <c r="Z188" s="22" t="str">
        <f aca="false">IF(F188&lt;&gt;".",IF(K188="MR","R",VLOOKUP(F188,$BR:$BT,3,0)),"")</f>
        <v/>
      </c>
      <c r="AA188" s="22" t="str">
        <f aca="false">IF(G188&lt;&gt;".",IF(L188="MR","R",VLOOKUP(G188,$BR:$BT,3,0)),"")</f>
        <v/>
      </c>
      <c r="AB188" s="22" t="str">
        <f aca="false">IF(H188&lt;&gt;".",IF(M188="MR","R",VLOOKUP(H188,$BR:$BT,3,0)),"")</f>
        <v/>
      </c>
      <c r="AC188" s="22" t="str">
        <f aca="false">IF(I188&lt;&gt;".",IF(N188="MR","R",VLOOKUP(I188,$BR:$BT,3,0)),"")</f>
        <v/>
      </c>
      <c r="AD188" s="22" t="str">
        <f aca="false">IF(F188&lt;&gt;".",VLOOKUP(K188,$CB:$CC,2,0),"")</f>
        <v/>
      </c>
      <c r="AE188" s="22" t="str">
        <f aca="false">IF(G188&lt;&gt;".",VLOOKUP(L188,$CB:$CC,2,0),"")</f>
        <v/>
      </c>
      <c r="AF188" s="22" t="str">
        <f aca="false">IF(H188&lt;&gt;".",VLOOKUP(M188,$CB:$CC,2,0),"")</f>
        <v/>
      </c>
      <c r="AG188" s="22" t="str">
        <f aca="false">IF(I188&lt;&gt;".",VLOOKUP(N188,$CB:$CC,2,0),"")</f>
        <v/>
      </c>
      <c r="AH188" s="22" t="str">
        <f aca="false">IF(AD188&lt;&gt;"",IF(OR(AD188="A",AD188="I"),"SZA",VLOOKUP(Z188,$BT$3:$BU$16,2,0)),"")</f>
        <v/>
      </c>
      <c r="AI188" s="22" t="str">
        <f aca="false">IF(AE188&lt;&gt;"",IF(OR(AE188="A",AE188="I"),"SZA",VLOOKUP(AA188,$BT$3:$BU$16,2,0)),"")</f>
        <v/>
      </c>
      <c r="AJ188" s="22" t="str">
        <f aca="false">IF(AF188&lt;&gt;"",IF(OR(AF188="A",AF188="I"),"SZA",VLOOKUP(AB188,$BT$3:$BU$16,2,0)),"")</f>
        <v/>
      </c>
      <c r="AK188" s="22" t="str">
        <f aca="false">IF(AG188&lt;&gt;"",IF(OR(AG188="A",AG188="I"),"SZA",VLOOKUP(AC188,$BT$3:$BU$16,2,0)),"")</f>
        <v/>
      </c>
      <c r="AL188" s="22" t="str">
        <f aca="false">IF(AD188&lt;&gt;"","I","")</f>
        <v/>
      </c>
      <c r="AM188" s="22" t="str">
        <f aca="false">SUBSTITUTE(IF(AE188&lt;&gt;"",AL188&amp;"+"&amp;AH188,""),"+SZ","")</f>
        <v/>
      </c>
      <c r="AN188" s="22" t="str">
        <f aca="false">SUBSTITUTE(IF(AF188&lt;&gt;"",AM188&amp;"+"&amp;AI188,""),"+SZ","")</f>
        <v/>
      </c>
      <c r="AO188" s="22" t="str">
        <f aca="false">SUBSTITUTE(IF(AG188&lt;&gt;"",AN188&amp;"+"&amp;AJ188,""),"+SZ","")</f>
        <v/>
      </c>
      <c r="AP188" s="22" t="str">
        <f aca="false">SUBSTITUTE("I"&amp;IF(AH188&lt;&gt;"","+"&amp;AH188,"")&amp;IF(AI188&lt;&gt;"","+"&amp;AI188,"")&amp;IF(AJ188&lt;&gt;"","+"&amp;AJ188,"")&amp;IF(AK188&lt;&gt;"","+"&amp;AK188,""),"+SZ","")</f>
        <v>I</v>
      </c>
      <c r="AQ188" s="22" t="str">
        <f aca="false">IF(Z188&lt;&gt;"","AOFF_"&amp;AL188&amp;REPT(" ",AQ$1-LEN(AL188)),"")</f>
        <v/>
      </c>
      <c r="AR188" s="22" t="str">
        <f aca="false">IF(AA188&lt;&gt;"","AOFF_"&amp;AM188&amp;REPT(" ",AR$1-LEN(AM188)),"")</f>
        <v/>
      </c>
      <c r="AS188" s="22" t="str">
        <f aca="false">IF(AB188&lt;&gt;"","AOFF_"&amp;AN188&amp;REPT(" ",AS$1-LEN(AN188)),"")</f>
        <v/>
      </c>
      <c r="AT188" s="22" t="str">
        <f aca="false">IF(AC188&lt;&gt;"","AOFF_"&amp;AO188&amp;REPT(" ",AT$1-LEN(AO188)),"")</f>
        <v/>
      </c>
      <c r="AU188" s="22" t="str">
        <f aca="false">"ISIZ_"&amp;AP188&amp;REPT(" ",$AU$1-LEN(AP188))</f>
        <v>ISIZ_I    </v>
      </c>
      <c r="AV188" s="26" t="str">
        <f aca="false">IF(Z188&lt;&gt;"",6,"")</f>
        <v/>
      </c>
      <c r="AW188" s="26" t="str">
        <f aca="false">IF(AA188&lt;&gt;"",AV188+VLOOKUP(AH188,$BU$2:$BV$17,2,0),"")</f>
        <v/>
      </c>
      <c r="AX188" s="26" t="str">
        <f aca="false">IF(AB188&lt;&gt;"",AW188+VLOOKUP(AI188,$BU$2:$BV$17,2,0),"")</f>
        <v/>
      </c>
      <c r="AY188" s="26" t="str">
        <f aca="false">IF(AC188&lt;&gt;"",AX188+VLOOKUP(AJ188,$BU$2:$BV$17,2,0),"")</f>
        <v/>
      </c>
      <c r="AZ188" s="26" t="n">
        <f aca="false">6+IF(Z188&lt;&gt;"",VLOOKUP(AH188,$BU$2:$BV$17,2,0),0)+IF(AA188&lt;&gt;"",VLOOKUP(AI188,$BU$2:$BV$17,2,0),0)+IF(AB188&lt;&gt;"",VLOOKUP(AJ188,$BU$2:$BV$17,2,0),0)+IF(AC188&lt;&gt;"",VLOOKUP(AK188,$BU$2:$BV$17,2,0),0)</f>
        <v>6</v>
      </c>
      <c r="BA188" s="26" t="str">
        <f aca="false">IF(Z188&lt;&gt;"",10,"")</f>
        <v/>
      </c>
      <c r="BB188" s="26" t="str">
        <f aca="false">IF(AA188&lt;&gt;"",BA188+VLOOKUP(AH188,$BU$2:$BW$17,3,0),"")</f>
        <v/>
      </c>
      <c r="BC188" s="26" t="str">
        <f aca="false">IF(AB188&lt;&gt;"",BB188+VLOOKUP(AI188,$BU$2:$BW$17,3,0),"")</f>
        <v/>
      </c>
      <c r="BD188" s="26" t="str">
        <f aca="false">IF(AC188&lt;&gt;"",BC188+VLOOKUP(AJ188,$BU$2:$BW$17,3,0),"")</f>
        <v/>
      </c>
      <c r="BE188" s="26" t="n">
        <f aca="false">10+IF(Z188&lt;&gt;"",VLOOKUP(AH188,$BU$2:$BW$17,3,0),0)+IF(AA188&lt;&gt;"",VLOOKUP(AI188,$BU$2:$BW$17,3,0),0)+IF(AB188&lt;&gt;"",VLOOKUP(AJ188,$BU$2:$BW$17,3,0),0)+IF(AC188&lt;&gt;"",VLOOKUP(AK188,$BU$2:$BW$17,3,0),0)</f>
        <v>10</v>
      </c>
      <c r="BF188" s="36" t="str">
        <f aca="false">IF(AV188&lt;&gt;"","#define "&amp;AQ188&amp;" "&amp;AV188&amp;"&lt;end&gt; ","")&amp;IF(AW188&lt;&gt;"","#define "&amp;AR188&amp;" "&amp;AW188&amp;"&lt;end&gt; ","")&amp;IF(AX188&lt;&gt;"","#define "&amp;AS188&amp;" "&amp;AX188&amp;"&lt;end&gt; ","")&amp;IF(AY188&lt;&gt;"","#define "&amp;AT188&amp;" "&amp;AY188&amp;"&lt;end&gt; ","")&amp;"#define "&amp;AU188&amp;" "&amp;AZ188&amp;"&lt;end&gt;"</f>
        <v>#define ISIZ_I     6&lt;end&gt;</v>
      </c>
      <c r="BG188" s="36" t="str">
        <f aca="false">IF(BA188&lt;&gt;"","#define "&amp;AQ188&amp;" "&amp;BA188&amp;"&lt;end&gt; ","")&amp;IF(BB188&lt;&gt;"","#define "&amp;AR188&amp;" "&amp;BB188&amp;"&lt;end&gt; ","")&amp;IF(BC188&lt;&gt;"","#define "&amp;AS188&amp;" "&amp;BC188&amp;"&lt;end&gt; ","")&amp;IF(BD188&lt;&gt;"","#define "&amp;AT188&amp;" "&amp;BD188&amp;"&lt;end&gt; ","")&amp;"#define "&amp;AU188&amp;" "&amp;BE188&amp;"&lt;end&gt;"</f>
        <v>#define ISIZ_I     10&lt;end&gt;</v>
      </c>
      <c r="BH188" s="22" t="str">
        <f aca="false">"INSTDECODE_"&amp;D188&amp;IF(D188&lt;&gt;0,"_"&amp;CONCATENATE(Z188,AA188,AB188,AC188)&amp;"_"&amp;CONCATENATE(AD188,AE188,AF188,AG188),"")</f>
        <v>INSTDECODE_0</v>
      </c>
      <c r="BI188" s="22" t="n">
        <f aca="false">LEN(BH188)</f>
        <v>12</v>
      </c>
      <c r="BJ188" s="22" t="str">
        <f aca="false">IF(Z188&lt;&gt;"","DECODE_"&amp;VLOOKUP(AD188,$CC:$CD,2,0)&amp;"("&amp;BJ$2&amp;","&amp;IF(K188="MR","REF",VLOOKUP(F188,$BR:$BS,2,0))&amp;",Cpu"&amp;PROPER(IF(K188="MR","REF",VLOOKUP(F188,$BR:$BS,2,0)))&amp;","&amp;AQ188&amp;"); ", "")</f>
        <v/>
      </c>
      <c r="BK188" s="22" t="str">
        <f aca="false">IF(AA188&lt;&gt;"","DECODE_"&amp;VLOOKUP(AE188,$CC:$CD,2,0)&amp;"("&amp;BK$2&amp;","&amp;IF(L188="MR","REF",VLOOKUP(G188,$BR:$BS,2,0))&amp;",Cpu"&amp;PROPER(IF(L188="MR","REF",VLOOKUP(G188,$BR:$BS,2,0)))&amp;","&amp;AR188&amp;"); ", "")</f>
        <v/>
      </c>
      <c r="BL188" s="22" t="str">
        <f aca="false">IF(AB188&lt;&gt;"","DECODE_"&amp;VLOOKUP(AF188,$CC:$CD,2,0)&amp;"("&amp;BL$2&amp;","&amp;IF(M188="MR","REF",VLOOKUP(H188,$BR:$BS,2,0))&amp;",Cpu"&amp;PROPER(IF(M188="MR","REF",VLOOKUP(H188,$BR:$BS,2,0)))&amp;","&amp;AS188&amp;"); ", "")</f>
        <v/>
      </c>
      <c r="BM188" s="22" t="str">
        <f aca="false">IF(AC188&lt;&gt;"","DECODE_"&amp;VLOOKUP(AG188,$CC:$CD,2,0)&amp;"("&amp;BM$2&amp;","&amp;IF(N188="MR","REF",VLOOKUP(I188,$BR:$BS,2,0))&amp;",Cpu"&amp;PROPER(IF(N188="MR","REF",VLOOKUP(I188,$BR:$BS,2,0)))&amp;","&amp;AT188&amp;"); ", "")</f>
        <v/>
      </c>
      <c r="BN188" s="22" t="str">
        <f aca="false">IF(ISERROR(VLOOKUP(BO188,BO$2:BO187,1,0))=0,"X","")</f>
        <v>X</v>
      </c>
      <c r="BO188" s="22" t="str">
        <f aca="false">SUBSTITUTE("#define "&amp;BH188&amp;REPT(" ",28-LEN(BH188))&amp;BJ188&amp;BK188&amp;BL188&amp;BM188,"%","D")</f>
        <v>#define INSTDECODE_0                </v>
      </c>
      <c r="BP188" s="22" t="str">
        <f aca="false">"#define "&amp;SUBSTITUTE(BH188,"INSTDECODE_",IF(P188="X","JMP_","")&amp;IF(Q188="X","CONST_","")&amp;"INSTEND_")&amp;IF(Q188="X",REPT(" ",20-LEN(BH188)),IF(P188="X",REPT(" ",22-LEN(BH188)),REPT(" ",26-LEN(BH188))))&amp;" "&amp;IF(P188="X","","IP+="&amp;TRIM(AU188)&amp;"; "&amp;REPT(" ",10-LEN(TRIM(AU188))))&amp;IF(Q188="X","CONST_INST_DISPATCH;","PROG_INST_DISPATCH;")</f>
        <v>#define INSTEND_0               IP+=ISIZ_I;     PROG_INST_DISPATCH;</v>
      </c>
      <c r="BQ188" s="22" t="str">
        <f aca="false">""</f>
        <v/>
      </c>
    </row>
    <row r="189" customFormat="false" ht="15.95" hidden="false" customHeight="true" outlineLevel="0" collapsed="false">
      <c r="A189" s="22" t="s">
        <v>715</v>
      </c>
      <c r="B189" s="22" t="s">
        <v>716</v>
      </c>
      <c r="C189" s="26" t="s">
        <v>29</v>
      </c>
      <c r="D189" s="27" t="n">
        <f aca="false">4-COUNTIF(F189:I189,".")</f>
        <v>3</v>
      </c>
      <c r="E189" s="27" t="str">
        <f aca="false">IF(ISERROR(SEARCH("Z",F189&amp;G189&amp;H189&amp;I189))=0,"X","-")</f>
        <v>X</v>
      </c>
      <c r="F189" s="26" t="s">
        <v>409</v>
      </c>
      <c r="G189" s="26" t="s">
        <v>63</v>
      </c>
      <c r="H189" s="26" t="s">
        <v>462</v>
      </c>
      <c r="I189" s="26" t="s">
        <v>28</v>
      </c>
      <c r="J189" s="27" t="str">
        <f aca="false">IF(OR(ISERROR(SEARCH(MID($J$2,1,1),F189&amp;G189&amp;H189&amp;I189))=0,ISERROR(SEARCH(MID($J$2,2,1),F189&amp;G189&amp;H189&amp;I189))=0),"X","-")</f>
        <v>X</v>
      </c>
      <c r="K189" s="26" t="s">
        <v>453</v>
      </c>
      <c r="L189" s="26" t="s">
        <v>453</v>
      </c>
      <c r="M189" s="26" t="s">
        <v>410</v>
      </c>
      <c r="N189" s="26" t="s">
        <v>28</v>
      </c>
      <c r="O189" s="28" t="str">
        <f aca="false">IF(OR(K189=$O$2,L189=$O$2,M189=$O$2,N189=$O$2),"X","-")</f>
        <v>X</v>
      </c>
      <c r="R189" s="22" t="s">
        <v>717</v>
      </c>
      <c r="S189" s="22" t="s">
        <v>718</v>
      </c>
      <c r="T189" s="22" t="s">
        <v>719</v>
      </c>
      <c r="U189" s="22" t="s">
        <v>720</v>
      </c>
      <c r="W189" s="30" t="str">
        <f aca="false">SUBSTITUTE(SUBSTITUTE(IF(AND(F189="%",K189&lt;&gt;"AD",K189&lt;&gt;"MR"),"Error1","Ok")&amp;" "&amp;IF(AND(G189="%",L189&lt;&gt;"AD",L189&lt;&gt;"MR"),"Error2","Ok")&amp;" "&amp;IF(AND(H189="%",M189&lt;&gt;"AD",M189&lt;&gt;"MR"),"Error3","Ok")&amp;" "&amp;IF(AND(I189="%",N189&lt;&gt;"AD",N189&lt;&gt;"MR"),"Error4","Ok"),"Ok Ok Ok Ok","Passed"),"Ok","")</f>
        <v>Passed</v>
      </c>
      <c r="X189" s="28" t="str">
        <f aca="false">IF(W189&lt;&gt;"Passed","--- Error ---",SUBSTITUTE(SUBSTITUTE(SUBSTITUTE(SUBSTITUTE(SUBSTITUTE(SUBSTITUTE(SUBSTITUTE(SUBSTITUTE(SUBSTITUTE(SUBSTITUTE(SUBSTITUTE(SUBSTITUTE(SUBSTITUTE(SUBSTITUTE(SUBSTITUTE(SUBSTITUTE(SUBSTITUTE(SUBSTITUTE($X$1, "&lt;mnemonic&gt;",""""&amp;B189&amp;""""&amp;REPT(" ",5-LEN(B189))), "&lt;argnr&gt;",D189), "&lt;type1&gt;",VLOOKUP(F189,BR:BZ,9,0)), "&lt;type2&gt;",VLOOKUP(G189,BR:BZ,9,0)), "&lt;type3&gt;",VLOOKUP(H189,BR:BZ,9,0)), "&lt;type4&gt;",VLOOKUP(I189,BR:BZ,9,0)), "&lt;mode1&gt;",VLOOKUP(K189, CB:CG,6,0)),"&lt;mode2&gt;",VLOOKUP(L189,CB:CG,6,0)),"&lt;mode3&gt;",VLOOKUP(M189,CB:CG,6,0)),"&lt;mode4&gt;",VLOOKUP(N189,CB:CG,6,0)), "."," "), "&lt;desc&gt;",R189), "&lt;size&gt;",AU189), "&lt;comma&gt;",IF(B190=""," ",",")),"&lt;off1&gt;",IF(AQ189&lt;&gt;"",AQ189,"0"&amp;REPT(" ",5+AQ$1-1))),"&lt;off2&gt;",IF(AR189&lt;&gt;"",AR189,"0"&amp;REPT(" ",5+AR$1-1))),"&lt;off3&gt;",IF(AS189&lt;&gt;"",AS189,"0"&amp;REPT(" ",5+AS$1-1))),"&lt;off4&gt;",IF(AT189&lt;&gt;"",AT189,"0"&amp;REPT(" ",5+AT$1-1))))</f>
        <v>{ "REFOF",3, ISIZ_IAAZ , {CpuDataType::Undefined,CpuDataType::Undefined,(CpuDataType)-1       ,(CpuDataType)0        }, {_AmdAddr,_AmdAddr,_AmdLtVl,_AmdNull}, {AOFF_I,AOFF_IA,AOFF_IAA,0        } }, //Create reference with offset</v>
      </c>
      <c r="Y189" s="31" t="s">
        <v>28</v>
      </c>
      <c r="Z189" s="22" t="str">
        <f aca="false">IF(F189&lt;&gt;".",IF(K189="MR","R",VLOOKUP(F189,$BR:$BT,3,0)),"")</f>
        <v>R</v>
      </c>
      <c r="AA189" s="22" t="str">
        <f aca="false">IF(G189&lt;&gt;".",IF(L189="MR","R",VLOOKUP(G189,$BR:$BT,3,0)),"")</f>
        <v>D</v>
      </c>
      <c r="AB189" s="22" t="str">
        <f aca="false">IF(H189&lt;&gt;".",IF(M189="MR","R",VLOOKUP(H189,$BR:$BT,3,0)),"")</f>
        <v>Z</v>
      </c>
      <c r="AC189" s="22" t="str">
        <f aca="false">IF(I189&lt;&gt;".",IF(N189="MR","R",VLOOKUP(I189,$BR:$BT,3,0)),"")</f>
        <v/>
      </c>
      <c r="AD189" s="22" t="str">
        <f aca="false">IF(F189&lt;&gt;".",VLOOKUP(K189,$CB:$CC,2,0),"")</f>
        <v>A</v>
      </c>
      <c r="AE189" s="22" t="str">
        <f aca="false">IF(G189&lt;&gt;".",VLOOKUP(L189,$CB:$CC,2,0),"")</f>
        <v>A</v>
      </c>
      <c r="AF189" s="22" t="str">
        <f aca="false">IF(H189&lt;&gt;".",VLOOKUP(M189,$CB:$CC,2,0),"")</f>
        <v>V</v>
      </c>
      <c r="AG189" s="22" t="str">
        <f aca="false">IF(I189&lt;&gt;".",VLOOKUP(N189,$CB:$CC,2,0),"")</f>
        <v/>
      </c>
      <c r="AH189" s="22" t="str">
        <f aca="false">IF(AD189&lt;&gt;"",IF(OR(AD189="A",AD189="I"),"SZA",VLOOKUP(Z189,$BT$3:$BU$16,2,0)),"")</f>
        <v>SZA</v>
      </c>
      <c r="AI189" s="22" t="str">
        <f aca="false">IF(AE189&lt;&gt;"",IF(OR(AE189="A",AE189="I"),"SZA",VLOOKUP(AA189,$BT$3:$BU$16,2,0)),"")</f>
        <v>SZA</v>
      </c>
      <c r="AJ189" s="22" t="str">
        <f aca="false">IF(AF189&lt;&gt;"",IF(OR(AF189="A",AF189="I"),"SZA",VLOOKUP(AB189,$BT$3:$BU$16,2,0)),"")</f>
        <v>SZZ</v>
      </c>
      <c r="AK189" s="22" t="str">
        <f aca="false">IF(AG189&lt;&gt;"",IF(OR(AG189="A",AG189="I"),"SZA",VLOOKUP(AC189,$BT$3:$BU$16,2,0)),"")</f>
        <v/>
      </c>
      <c r="AL189" s="22" t="str">
        <f aca="false">IF(AD189&lt;&gt;"","I","")</f>
        <v>I</v>
      </c>
      <c r="AM189" s="22" t="str">
        <f aca="false">SUBSTITUTE(IF(AE189&lt;&gt;"",AL189&amp;"+"&amp;AH189,""),"+SZ","")</f>
        <v>IA</v>
      </c>
      <c r="AN189" s="22" t="str">
        <f aca="false">SUBSTITUTE(IF(AF189&lt;&gt;"",AM189&amp;"+"&amp;AI189,""),"+SZ","")</f>
        <v>IAA</v>
      </c>
      <c r="AO189" s="22" t="str">
        <f aca="false">SUBSTITUTE(IF(AG189&lt;&gt;"",AN189&amp;"+"&amp;AJ189,""),"+SZ","")</f>
        <v/>
      </c>
      <c r="AP189" s="22" t="str">
        <f aca="false">SUBSTITUTE("I"&amp;IF(AH189&lt;&gt;"","+"&amp;AH189,"")&amp;IF(AI189&lt;&gt;"","+"&amp;AI189,"")&amp;IF(AJ189&lt;&gt;"","+"&amp;AJ189,"")&amp;IF(AK189&lt;&gt;"","+"&amp;AK189,""),"+SZ","")</f>
        <v>IAAZ</v>
      </c>
      <c r="AQ189" s="22" t="str">
        <f aca="false">IF(Z189&lt;&gt;"","AOFF_"&amp;AL189&amp;REPT(" ",AQ$1-LEN(AL189)),"")</f>
        <v>AOFF_I</v>
      </c>
      <c r="AR189" s="22" t="str">
        <f aca="false">IF(AA189&lt;&gt;"","AOFF_"&amp;AM189&amp;REPT(" ",AR$1-LEN(AM189)),"")</f>
        <v>AOFF_IA</v>
      </c>
      <c r="AS189" s="22" t="str">
        <f aca="false">IF(AB189&lt;&gt;"","AOFF_"&amp;AN189&amp;REPT(" ",AS$1-LEN(AN189)),"")</f>
        <v>AOFF_IAA</v>
      </c>
      <c r="AT189" s="22" t="str">
        <f aca="false">IF(AC189&lt;&gt;"","AOFF_"&amp;AO189&amp;REPT(" ",AT$1-LEN(AO189)),"")</f>
        <v/>
      </c>
      <c r="AU189" s="22" t="str">
        <f aca="false">"ISIZ_"&amp;AP189&amp;REPT(" ",$AU$1-LEN(AP189))</f>
        <v>ISIZ_IAAZ </v>
      </c>
      <c r="AV189" s="26" t="n">
        <f aca="false">IF(Z189&lt;&gt;"",6,"")</f>
        <v>6</v>
      </c>
      <c r="AW189" s="26" t="n">
        <f aca="false">IF(AA189&lt;&gt;"",AV189+VLOOKUP(AH189,$BU$2:$BV$17,2,0),"")</f>
        <v>10</v>
      </c>
      <c r="AX189" s="26" t="n">
        <f aca="false">IF(AB189&lt;&gt;"",AW189+VLOOKUP(AI189,$BU$2:$BV$17,2,0),"")</f>
        <v>14</v>
      </c>
      <c r="AY189" s="26" t="str">
        <f aca="false">IF(AC189&lt;&gt;"",AX189+VLOOKUP(AJ189,$BU$2:$BV$17,2,0),"")</f>
        <v/>
      </c>
      <c r="AZ189" s="26" t="n">
        <f aca="false">6+IF(Z189&lt;&gt;"",VLOOKUP(AH189,$BU$2:$BV$17,2,0),0)+IF(AA189&lt;&gt;"",VLOOKUP(AI189,$BU$2:$BV$17,2,0),0)+IF(AB189&lt;&gt;"",VLOOKUP(AJ189,$BU$2:$BV$17,2,0),0)+IF(AC189&lt;&gt;"",VLOOKUP(AK189,$BU$2:$BV$17,2,0),0)</f>
        <v>18</v>
      </c>
      <c r="BA189" s="26" t="n">
        <f aca="false">IF(Z189&lt;&gt;"",10,"")</f>
        <v>10</v>
      </c>
      <c r="BB189" s="26" t="n">
        <f aca="false">IF(AA189&lt;&gt;"",BA189+VLOOKUP(AH189,$BU$2:$BW$17,3,0),"")</f>
        <v>18</v>
      </c>
      <c r="BC189" s="26" t="n">
        <f aca="false">IF(AB189&lt;&gt;"",BB189+VLOOKUP(AI189,$BU$2:$BW$17,3,0),"")</f>
        <v>26</v>
      </c>
      <c r="BD189" s="26" t="str">
        <f aca="false">IF(AC189&lt;&gt;"",BC189+VLOOKUP(AJ189,$BU$2:$BW$17,3,0),"")</f>
        <v/>
      </c>
      <c r="BE189" s="26" t="n">
        <f aca="false">10+IF(Z189&lt;&gt;"",VLOOKUP(AH189,$BU$2:$BW$17,3,0),0)+IF(AA189&lt;&gt;"",VLOOKUP(AI189,$BU$2:$BW$17,3,0),0)+IF(AB189&lt;&gt;"",VLOOKUP(AJ189,$BU$2:$BW$17,3,0),0)+IF(AC189&lt;&gt;"",VLOOKUP(AK189,$BU$2:$BW$17,3,0),0)</f>
        <v>34</v>
      </c>
      <c r="BF189" s="36" t="str">
        <f aca="false">IF(AV189&lt;&gt;"","#define "&amp;AQ189&amp;" "&amp;AV189&amp;"&lt;end&gt; ","")&amp;IF(AW189&lt;&gt;"","#define "&amp;AR189&amp;" "&amp;AW189&amp;"&lt;end&gt; ","")&amp;IF(AX189&lt;&gt;"","#define "&amp;AS189&amp;" "&amp;AX189&amp;"&lt;end&gt; ","")&amp;IF(AY189&lt;&gt;"","#define "&amp;AT189&amp;" "&amp;AY189&amp;"&lt;end&gt; ","")&amp;"#define "&amp;AU189&amp;" "&amp;AZ189&amp;"&lt;end&gt;"</f>
        <v>#define AOFF_I 6&lt;end&gt; #define AOFF_IA 10&lt;end&gt; #define AOFF_IAA 14&lt;end&gt; #define ISIZ_IAAZ  18&lt;end&gt;</v>
      </c>
      <c r="BG189" s="36" t="str">
        <f aca="false">IF(BA189&lt;&gt;"","#define "&amp;AQ189&amp;" "&amp;BA189&amp;"&lt;end&gt; ","")&amp;IF(BB189&lt;&gt;"","#define "&amp;AR189&amp;" "&amp;BB189&amp;"&lt;end&gt; ","")&amp;IF(BC189&lt;&gt;"","#define "&amp;AS189&amp;" "&amp;BC189&amp;"&lt;end&gt; ","")&amp;IF(BD189&lt;&gt;"","#define "&amp;AT189&amp;" "&amp;BD189&amp;"&lt;end&gt; ","")&amp;"#define "&amp;AU189&amp;" "&amp;BE189&amp;"&lt;end&gt;"</f>
        <v>#define AOFF_I 10&lt;end&gt; #define AOFF_IA 18&lt;end&gt; #define AOFF_IAA 26&lt;end&gt; #define ISIZ_IAAZ  34&lt;end&gt;</v>
      </c>
      <c r="BH189" s="22" t="str">
        <f aca="false">"INSTDECODE_"&amp;D189&amp;IF(D189&lt;&gt;0,"_"&amp;CONCATENATE(Z189,AA189,AB189,AC189)&amp;"_"&amp;CONCATENATE(AD189,AE189,AF189,AG189),"")</f>
        <v>INSTDECODE_3_RDZ_AAV</v>
      </c>
      <c r="BI189" s="22" t="n">
        <f aca="false">LEN(BH189)</f>
        <v>20</v>
      </c>
      <c r="BJ189" s="22" t="str">
        <f aca="false">IF(Z189&lt;&gt;"","DECODE_"&amp;VLOOKUP(AD189,$CC:$CD,2,0)&amp;"("&amp;BJ$2&amp;","&amp;IF(K189="MR","REF",VLOOKUP(F189,$BR:$BS,2,0))&amp;",Cpu"&amp;PROPER(IF(K189="MR","REF",VLOOKUP(F189,$BR:$BS,2,0)))&amp;","&amp;AQ189&amp;"); ", "")</f>
        <v>DECODE_ADR(1,REF,CpuRef,AOFF_I); </v>
      </c>
      <c r="BK189" s="22" t="str">
        <f aca="false">IF(AA189&lt;&gt;"","DECODE_"&amp;VLOOKUP(AE189,$CC:$CD,2,0)&amp;"("&amp;BK$2&amp;","&amp;IF(L189="MR","REF",VLOOKUP(G189,$BR:$BS,2,0))&amp;",Cpu"&amp;PROPER(IF(L189="MR","REF",VLOOKUP(G189,$BR:$BS,2,0)))&amp;","&amp;AR189&amp;"); ", "")</f>
        <v>DECODE_ADR(2,DAT,CpuDat,AOFF_IA); </v>
      </c>
      <c r="BL189" s="22" t="str">
        <f aca="false">IF(AB189&lt;&gt;"","DECODE_"&amp;VLOOKUP(AF189,$CC:$CD,2,0)&amp;"("&amp;BL$2&amp;","&amp;IF(M189="MR","REF",VLOOKUP(H189,$BR:$BS,2,0))&amp;",Cpu"&amp;PROPER(IF(M189="MR","REF",VLOOKUP(H189,$BR:$BS,2,0)))&amp;","&amp;AS189&amp;"); ", "")</f>
        <v>DECODE_LIT(3,WRD,CpuWrd,AOFF_IAA); </v>
      </c>
      <c r="BM189" s="22" t="str">
        <f aca="false">IF(AC189&lt;&gt;"","DECODE_"&amp;VLOOKUP(AG189,$CC:$CD,2,0)&amp;"("&amp;BM$2&amp;","&amp;IF(N189="MR","REF",VLOOKUP(I189,$BR:$BS,2,0))&amp;",Cpu"&amp;PROPER(IF(N189="MR","REF",VLOOKUP(I189,$BR:$BS,2,0)))&amp;","&amp;AT189&amp;"); ", "")</f>
        <v/>
      </c>
      <c r="BN189" s="22" t="str">
        <f aca="false">IF(ISERROR(VLOOKUP(BO189,BO$2:BO183,1,0))=0,"X","")</f>
        <v/>
      </c>
      <c r="BO189" s="22" t="str">
        <f aca="false">SUBSTITUTE("#define "&amp;BH189&amp;REPT(" ",28-LEN(BH189))&amp;BJ189&amp;BK189&amp;BL189&amp;BM189,"%","D")</f>
        <v>#define INSTDECODE_3_RDZ_AAV        DECODE_ADR(1,REF,CpuRef,AOFF_I); DECODE_ADR(2,DAT,CpuDat,AOFF_IA); DECODE_LIT(3,WRD,CpuWrd,AOFF_IAA); </v>
      </c>
      <c r="BP189" s="22" t="str">
        <f aca="false">"#define "&amp;SUBSTITUTE(BH189,"INSTDECODE_",IF(P189="X","JMP_","")&amp;IF(Q189="X","CONST_","")&amp;"INSTEND_")&amp;IF(Q189="X",REPT(" ",20-LEN(BH189)),IF(P189="X",REPT(" ",22-LEN(BH189)),REPT(" ",26-LEN(BH189))))&amp;" "&amp;IF(P189="X","","IP+="&amp;TRIM(AU189)&amp;"; "&amp;REPT(" ",10-LEN(TRIM(AU189))))&amp;IF(Q189="X","CONST_INST_DISPATCH;","PROG_INST_DISPATCH;")</f>
        <v>#define INSTEND_3_RDZ_AAV       IP+=ISIZ_IAAZ;  PROG_INST_DISPATCH;</v>
      </c>
      <c r="BQ189" s="22" t="str">
        <f aca="false">""</f>
        <v/>
      </c>
    </row>
    <row r="190" customFormat="false" ht="15.95" hidden="false" customHeight="true" outlineLevel="0" collapsed="false">
      <c r="A190" s="22" t="s">
        <v>715</v>
      </c>
      <c r="B190" s="22" t="s">
        <v>721</v>
      </c>
      <c r="C190" s="26" t="s">
        <v>29</v>
      </c>
      <c r="D190" s="27" t="n">
        <f aca="false">4-COUNTIF(F190:I190,".")</f>
        <v>2</v>
      </c>
      <c r="E190" s="27" t="str">
        <f aca="false">IF(ISERROR(SEARCH("Z",F190&amp;G190&amp;H190&amp;I190))=0,"X","-")</f>
        <v>X</v>
      </c>
      <c r="F190" s="26" t="s">
        <v>409</v>
      </c>
      <c r="G190" s="26" t="s">
        <v>462</v>
      </c>
      <c r="H190" s="26" t="s">
        <v>28</v>
      </c>
      <c r="I190" s="26" t="s">
        <v>28</v>
      </c>
      <c r="J190" s="27" t="str">
        <f aca="false">IF(OR(ISERROR(SEARCH(MID($J$2,1,1),F190&amp;G190&amp;H190&amp;I190))=0,ISERROR(SEARCH(MID($J$2,2,1),F190&amp;G190&amp;H190&amp;I190))=0),"X","-")</f>
        <v>X</v>
      </c>
      <c r="K190" s="26" t="s">
        <v>453</v>
      </c>
      <c r="L190" s="26" t="s">
        <v>410</v>
      </c>
      <c r="M190" s="26" t="s">
        <v>28</v>
      </c>
      <c r="N190" s="26" t="s">
        <v>28</v>
      </c>
      <c r="O190" s="28" t="str">
        <f aca="false">IF(OR(K190=$O$2,L190=$O$2,M190=$O$2,N190=$O$2),"X","-")</f>
        <v>X</v>
      </c>
      <c r="R190" s="22" t="s">
        <v>722</v>
      </c>
      <c r="S190" s="22" t="s">
        <v>718</v>
      </c>
      <c r="T190" s="22" t="s">
        <v>720</v>
      </c>
      <c r="W190" s="30" t="str">
        <f aca="false">SUBSTITUTE(SUBSTITUTE(IF(AND(F190="%",K190&lt;&gt;"AD",K190&lt;&gt;"MR"),"Error1","Ok")&amp;" "&amp;IF(AND(G190="%",L190&lt;&gt;"AD",L190&lt;&gt;"MR"),"Error2","Ok")&amp;" "&amp;IF(AND(H190="%",M190&lt;&gt;"AD",M190&lt;&gt;"MR"),"Error3","Ok")&amp;" "&amp;IF(AND(I190="%",N190&lt;&gt;"AD",N190&lt;&gt;"MR"),"Error4","Ok"),"Ok Ok Ok Ok","Passed"),"Ok","")</f>
        <v>Passed</v>
      </c>
      <c r="X190" s="28" t="str">
        <f aca="false">IF(W190&lt;&gt;"Passed","--- Error ---",SUBSTITUTE(SUBSTITUTE(SUBSTITUTE(SUBSTITUTE(SUBSTITUTE(SUBSTITUTE(SUBSTITUTE(SUBSTITUTE(SUBSTITUTE(SUBSTITUTE(SUBSTITUTE(SUBSTITUTE(SUBSTITUTE(SUBSTITUTE(SUBSTITUTE(SUBSTITUTE(SUBSTITUTE(SUBSTITUTE($X$1, "&lt;mnemonic&gt;",""""&amp;B190&amp;""""&amp;REPT(" ",5-LEN(B190))), "&lt;argnr&gt;",D190), "&lt;type1&gt;",VLOOKUP(F190,BR:BZ,9,0)), "&lt;type2&gt;",VLOOKUP(G190,BR:BZ,9,0)), "&lt;type3&gt;",VLOOKUP(H190,BR:BZ,9,0)), "&lt;type4&gt;",VLOOKUP(I190,BR:BZ,9,0)), "&lt;mode1&gt;",VLOOKUP(K190, CB:CG,6,0)),"&lt;mode2&gt;",VLOOKUP(L190,CB:CG,6,0)),"&lt;mode3&gt;",VLOOKUP(M190,CB:CG,6,0)),"&lt;mode4&gt;",VLOOKUP(N190,CB:CG,6,0)), "."," "), "&lt;desc&gt;",R190), "&lt;size&gt;",AU190), "&lt;comma&gt;",IF(B191=""," ",",")),"&lt;off1&gt;",IF(AQ190&lt;&gt;"",AQ190,"0"&amp;REPT(" ",5+AQ$1-1))),"&lt;off2&gt;",IF(AR190&lt;&gt;"",AR190,"0"&amp;REPT(" ",5+AR$1-1))),"&lt;off3&gt;",IF(AS190&lt;&gt;"",AS190,"0"&amp;REPT(" ",5+AS$1-1))),"&lt;off4&gt;",IF(AT190&lt;&gt;"",AT190,"0"&amp;REPT(" ",5+AT$1-1))))</f>
        <v>{ "REFAD",2, ISIZ_IAZ  , {CpuDataType::Undefined,(CpuDataType)-1       ,(CpuDataType)0        ,(CpuDataType)0        }, {_AmdAddr,_AmdLtVl,_AmdNull,_AmdNull}, {AOFF_I,AOFF_IA,0       ,0        } }, //Add offset to reference</v>
      </c>
      <c r="Y190" s="31" t="s">
        <v>28</v>
      </c>
      <c r="Z190" s="22" t="str">
        <f aca="false">IF(F190&lt;&gt;".",IF(K190="MR","R",VLOOKUP(F190,$BR:$BT,3,0)),"")</f>
        <v>R</v>
      </c>
      <c r="AA190" s="22" t="str">
        <f aca="false">IF(G190&lt;&gt;".",IF(L190="MR","R",VLOOKUP(G190,$BR:$BT,3,0)),"")</f>
        <v>Z</v>
      </c>
      <c r="AB190" s="22" t="str">
        <f aca="false">IF(H190&lt;&gt;".",IF(M190="MR","R",VLOOKUP(H190,$BR:$BT,3,0)),"")</f>
        <v/>
      </c>
      <c r="AC190" s="22" t="str">
        <f aca="false">IF(I190&lt;&gt;".",IF(N190="MR","R",VLOOKUP(I190,$BR:$BT,3,0)),"")</f>
        <v/>
      </c>
      <c r="AD190" s="22" t="str">
        <f aca="false">IF(F190&lt;&gt;".",VLOOKUP(K190,$CB:$CC,2,0),"")</f>
        <v>A</v>
      </c>
      <c r="AE190" s="22" t="str">
        <f aca="false">IF(G190&lt;&gt;".",VLOOKUP(L190,$CB:$CC,2,0),"")</f>
        <v>V</v>
      </c>
      <c r="AF190" s="22" t="str">
        <f aca="false">IF(H190&lt;&gt;".",VLOOKUP(M190,$CB:$CC,2,0),"")</f>
        <v/>
      </c>
      <c r="AG190" s="22" t="str">
        <f aca="false">IF(I190&lt;&gt;".",VLOOKUP(N190,$CB:$CC,2,0),"")</f>
        <v/>
      </c>
      <c r="AH190" s="22" t="str">
        <f aca="false">IF(AD190&lt;&gt;"",IF(OR(AD190="A",AD190="I"),"SZA",VLOOKUP(Z190,$BT$3:$BU$16,2,0)),"")</f>
        <v>SZA</v>
      </c>
      <c r="AI190" s="22" t="str">
        <f aca="false">IF(AE190&lt;&gt;"",IF(OR(AE190="A",AE190="I"),"SZA",VLOOKUP(AA190,$BT$3:$BU$16,2,0)),"")</f>
        <v>SZZ</v>
      </c>
      <c r="AJ190" s="22" t="str">
        <f aca="false">IF(AF190&lt;&gt;"",IF(OR(AF190="A",AF190="I"),"SZA",VLOOKUP(AB190,$BT$3:$BU$16,2,0)),"")</f>
        <v/>
      </c>
      <c r="AK190" s="22" t="str">
        <f aca="false">IF(AG190&lt;&gt;"",IF(OR(AG190="A",AG190="I"),"SZA",VLOOKUP(AC190,$BT$3:$BU$16,2,0)),"")</f>
        <v/>
      </c>
      <c r="AL190" s="22" t="str">
        <f aca="false">IF(AD190&lt;&gt;"","I","")</f>
        <v>I</v>
      </c>
      <c r="AM190" s="22" t="str">
        <f aca="false">SUBSTITUTE(IF(AE190&lt;&gt;"",AL190&amp;"+"&amp;AH190,""),"+SZ","")</f>
        <v>IA</v>
      </c>
      <c r="AN190" s="22" t="str">
        <f aca="false">SUBSTITUTE(IF(AF190&lt;&gt;"",AM190&amp;"+"&amp;AI190,""),"+SZ","")</f>
        <v/>
      </c>
      <c r="AO190" s="22" t="str">
        <f aca="false">SUBSTITUTE(IF(AG190&lt;&gt;"",AN190&amp;"+"&amp;AJ190,""),"+SZ","")</f>
        <v/>
      </c>
      <c r="AP190" s="22" t="str">
        <f aca="false">SUBSTITUTE("I"&amp;IF(AH190&lt;&gt;"","+"&amp;AH190,"")&amp;IF(AI190&lt;&gt;"","+"&amp;AI190,"")&amp;IF(AJ190&lt;&gt;"","+"&amp;AJ190,"")&amp;IF(AK190&lt;&gt;"","+"&amp;AK190,""),"+SZ","")</f>
        <v>IAZ</v>
      </c>
      <c r="AQ190" s="22" t="str">
        <f aca="false">IF(Z190&lt;&gt;"","AOFF_"&amp;AL190&amp;REPT(" ",AQ$1-LEN(AL190)),"")</f>
        <v>AOFF_I</v>
      </c>
      <c r="AR190" s="22" t="str">
        <f aca="false">IF(AA190&lt;&gt;"","AOFF_"&amp;AM190&amp;REPT(" ",AR$1-LEN(AM190)),"")</f>
        <v>AOFF_IA</v>
      </c>
      <c r="AS190" s="22" t="str">
        <f aca="false">IF(AB190&lt;&gt;"","AOFF_"&amp;AN190&amp;REPT(" ",AS$1-LEN(AN190)),"")</f>
        <v/>
      </c>
      <c r="AT190" s="22" t="str">
        <f aca="false">IF(AC190&lt;&gt;"","AOFF_"&amp;AO190&amp;REPT(" ",AT$1-LEN(AO190)),"")</f>
        <v/>
      </c>
      <c r="AU190" s="22" t="str">
        <f aca="false">"ISIZ_"&amp;AP190&amp;REPT(" ",$AU$1-LEN(AP190))</f>
        <v>ISIZ_IAZ  </v>
      </c>
      <c r="AV190" s="26" t="n">
        <f aca="false">IF(Z190&lt;&gt;"",6,"")</f>
        <v>6</v>
      </c>
      <c r="AW190" s="26" t="n">
        <f aca="false">IF(AA190&lt;&gt;"",AV190+VLOOKUP(AH190,$BU$2:$BV$17,2,0),"")</f>
        <v>10</v>
      </c>
      <c r="AX190" s="26" t="str">
        <f aca="false">IF(AB190&lt;&gt;"",AW190+VLOOKUP(AI190,$BU$2:$BV$17,2,0),"")</f>
        <v/>
      </c>
      <c r="AY190" s="26" t="str">
        <f aca="false">IF(AC190&lt;&gt;"",AX190+VLOOKUP(AJ190,$BU$2:$BV$17,2,0),"")</f>
        <v/>
      </c>
      <c r="AZ190" s="26" t="n">
        <f aca="false">6+IF(Z190&lt;&gt;"",VLOOKUP(AH190,$BU$2:$BV$17,2,0),0)+IF(AA190&lt;&gt;"",VLOOKUP(AI190,$BU$2:$BV$17,2,0),0)+IF(AB190&lt;&gt;"",VLOOKUP(AJ190,$BU$2:$BV$17,2,0),0)+IF(AC190&lt;&gt;"",VLOOKUP(AK190,$BU$2:$BV$17,2,0),0)</f>
        <v>14</v>
      </c>
      <c r="BA190" s="26" t="n">
        <f aca="false">IF(Z190&lt;&gt;"",10,"")</f>
        <v>10</v>
      </c>
      <c r="BB190" s="26" t="n">
        <f aca="false">IF(AA190&lt;&gt;"",BA190+VLOOKUP(AH190,$BU$2:$BW$17,3,0),"")</f>
        <v>18</v>
      </c>
      <c r="BC190" s="26" t="str">
        <f aca="false">IF(AB190&lt;&gt;"",BB190+VLOOKUP(AI190,$BU$2:$BW$17,3,0),"")</f>
        <v/>
      </c>
      <c r="BD190" s="26" t="str">
        <f aca="false">IF(AC190&lt;&gt;"",BC190+VLOOKUP(AJ190,$BU$2:$BW$17,3,0),"")</f>
        <v/>
      </c>
      <c r="BE190" s="26" t="n">
        <f aca="false">10+IF(Z190&lt;&gt;"",VLOOKUP(AH190,$BU$2:$BW$17,3,0),0)+IF(AA190&lt;&gt;"",VLOOKUP(AI190,$BU$2:$BW$17,3,0),0)+IF(AB190&lt;&gt;"",VLOOKUP(AJ190,$BU$2:$BW$17,3,0),0)+IF(AC190&lt;&gt;"",VLOOKUP(AK190,$BU$2:$BW$17,3,0),0)</f>
        <v>26</v>
      </c>
      <c r="BF190" s="36" t="str">
        <f aca="false">IF(AV190&lt;&gt;"","#define "&amp;AQ190&amp;" "&amp;AV190&amp;"&lt;end&gt; ","")&amp;IF(AW190&lt;&gt;"","#define "&amp;AR190&amp;" "&amp;AW190&amp;"&lt;end&gt; ","")&amp;IF(AX190&lt;&gt;"","#define "&amp;AS190&amp;" "&amp;AX190&amp;"&lt;end&gt; ","")&amp;IF(AY190&lt;&gt;"","#define "&amp;AT190&amp;" "&amp;AY190&amp;"&lt;end&gt; ","")&amp;"#define "&amp;AU190&amp;" "&amp;AZ190&amp;"&lt;end&gt;"</f>
        <v>#define AOFF_I 6&lt;end&gt; #define AOFF_IA 10&lt;end&gt; #define ISIZ_IAZ   14&lt;end&gt;</v>
      </c>
      <c r="BG190" s="36" t="str">
        <f aca="false">IF(BA190&lt;&gt;"","#define "&amp;AQ190&amp;" "&amp;BA190&amp;"&lt;end&gt; ","")&amp;IF(BB190&lt;&gt;"","#define "&amp;AR190&amp;" "&amp;BB190&amp;"&lt;end&gt; ","")&amp;IF(BC190&lt;&gt;"","#define "&amp;AS190&amp;" "&amp;BC190&amp;"&lt;end&gt; ","")&amp;IF(BD190&lt;&gt;"","#define "&amp;AT190&amp;" "&amp;BD190&amp;"&lt;end&gt; ","")&amp;"#define "&amp;AU190&amp;" "&amp;BE190&amp;"&lt;end&gt;"</f>
        <v>#define AOFF_I 10&lt;end&gt; #define AOFF_IA 18&lt;end&gt; #define ISIZ_IAZ   26&lt;end&gt;</v>
      </c>
      <c r="BH190" s="22" t="str">
        <f aca="false">"INSTDECODE_"&amp;D190&amp;IF(D190&lt;&gt;0,"_"&amp;CONCATENATE(Z190,AA190,AB190,AC190)&amp;"_"&amp;CONCATENATE(AD190,AE190,AF190,AG190),"")</f>
        <v>INSTDECODE_2_RZ_AV</v>
      </c>
      <c r="BI190" s="22" t="n">
        <f aca="false">LEN(BH190)</f>
        <v>18</v>
      </c>
      <c r="BJ190" s="22" t="str">
        <f aca="false">IF(Z190&lt;&gt;"","DECODE_"&amp;VLOOKUP(AD190,$CC:$CD,2,0)&amp;"("&amp;BJ$2&amp;","&amp;IF(K190="MR","REF",VLOOKUP(F190,$BR:$BS,2,0))&amp;",Cpu"&amp;PROPER(IF(K190="MR","REF",VLOOKUP(F190,$BR:$BS,2,0)))&amp;","&amp;AQ190&amp;"); ", "")</f>
        <v>DECODE_ADR(1,REF,CpuRef,AOFF_I); </v>
      </c>
      <c r="BK190" s="22" t="str">
        <f aca="false">IF(AA190&lt;&gt;"","DECODE_"&amp;VLOOKUP(AE190,$CC:$CD,2,0)&amp;"("&amp;BK$2&amp;","&amp;IF(L190="MR","REF",VLOOKUP(G190,$BR:$BS,2,0))&amp;",Cpu"&amp;PROPER(IF(L190="MR","REF",VLOOKUP(G190,$BR:$BS,2,0)))&amp;","&amp;AR190&amp;"); ", "")</f>
        <v>DECODE_LIT(2,WRD,CpuWrd,AOFF_IA); </v>
      </c>
      <c r="BL190" s="22" t="str">
        <f aca="false">IF(AB190&lt;&gt;"","DECODE_"&amp;VLOOKUP(AF190,$CC:$CD,2,0)&amp;"("&amp;BL$2&amp;","&amp;IF(M190="MR","REF",VLOOKUP(H190,$BR:$BS,2,0))&amp;",Cpu"&amp;PROPER(IF(M190="MR","REF",VLOOKUP(H190,$BR:$BS,2,0)))&amp;","&amp;AS190&amp;"); ", "")</f>
        <v/>
      </c>
      <c r="BM190" s="22" t="str">
        <f aca="false">IF(AC190&lt;&gt;"","DECODE_"&amp;VLOOKUP(AG190,$CC:$CD,2,0)&amp;"("&amp;BM$2&amp;","&amp;IF(N190="MR","REF",VLOOKUP(I190,$BR:$BS,2,0))&amp;",Cpu"&amp;PROPER(IF(N190="MR","REF",VLOOKUP(I190,$BR:$BS,2,0)))&amp;","&amp;AT190&amp;"); ", "")</f>
        <v/>
      </c>
      <c r="BN190" s="22" t="str">
        <f aca="false">IF(ISERROR(VLOOKUP(BO190,BO$2:BO189,1,0))=0,"X","")</f>
        <v/>
      </c>
      <c r="BO190" s="22" t="str">
        <f aca="false">SUBSTITUTE("#define "&amp;BH190&amp;REPT(" ",28-LEN(BH190))&amp;BJ190&amp;BK190&amp;BL190&amp;BM190,"%","D")</f>
        <v>#define INSTDECODE_2_RZ_AV          DECODE_ADR(1,REF,CpuRef,AOFF_I); DECODE_LIT(2,WRD,CpuWrd,AOFF_IA); </v>
      </c>
      <c r="BP190" s="22" t="str">
        <f aca="false">"#define "&amp;SUBSTITUTE(BH190,"INSTDECODE_",IF(P190="X","JMP_","")&amp;IF(Q190="X","CONST_","")&amp;"INSTEND_")&amp;IF(Q190="X",REPT(" ",20-LEN(BH190)),IF(P190="X",REPT(" ",22-LEN(BH190)),REPT(" ",26-LEN(BH190))))&amp;" "&amp;IF(P190="X","","IP+="&amp;TRIM(AU190)&amp;"; "&amp;REPT(" ",10-LEN(TRIM(AU190))))&amp;IF(Q190="X","CONST_INST_DISPATCH;","PROG_INST_DISPATCH;")</f>
        <v>#define INSTEND_2_RZ_AV         IP+=ISIZ_IAZ;   PROG_INST_DISPATCH;</v>
      </c>
      <c r="BQ190" s="22" t="str">
        <f aca="false">""</f>
        <v/>
      </c>
    </row>
    <row r="191" customFormat="false" ht="15.95" hidden="false" customHeight="true" outlineLevel="0" collapsed="false">
      <c r="A191" s="22" t="s">
        <v>715</v>
      </c>
      <c r="B191" s="22" t="s">
        <v>723</v>
      </c>
      <c r="C191" s="26" t="s">
        <v>29</v>
      </c>
      <c r="D191" s="27" t="n">
        <f aca="false">4-COUNTIF(F191:I191,".")</f>
        <v>2</v>
      </c>
      <c r="E191" s="27" t="str">
        <f aca="false">IF(ISERROR(SEARCH("Z",F191&amp;G191&amp;H191&amp;I191))=0,"X","-")</f>
        <v>-</v>
      </c>
      <c r="F191" s="26" t="s">
        <v>409</v>
      </c>
      <c r="G191" s="26" t="s">
        <v>63</v>
      </c>
      <c r="H191" s="26" t="s">
        <v>28</v>
      </c>
      <c r="I191" s="26" t="s">
        <v>28</v>
      </c>
      <c r="J191" s="27" t="str">
        <f aca="false">IF(OR(ISERROR(SEARCH(MID($J$2,1,1),F191&amp;G191&amp;H191&amp;I191))=0,ISERROR(SEARCH(MID($J$2,2,1),F191&amp;G191&amp;H191&amp;I191))=0),"X","-")</f>
        <v>X</v>
      </c>
      <c r="K191" s="26" t="s">
        <v>453</v>
      </c>
      <c r="L191" s="26" t="s">
        <v>453</v>
      </c>
      <c r="M191" s="26" t="s">
        <v>28</v>
      </c>
      <c r="N191" s="26" t="s">
        <v>28</v>
      </c>
      <c r="O191" s="28" t="str">
        <f aca="false">IF(OR(K191=$O$2,L191=$O$2,M191=$O$2,N191=$O$2),"X","-")</f>
        <v>-</v>
      </c>
      <c r="R191" s="22" t="s">
        <v>724</v>
      </c>
      <c r="S191" s="22" t="s">
        <v>718</v>
      </c>
      <c r="T191" s="22" t="s">
        <v>719</v>
      </c>
      <c r="W191" s="30" t="str">
        <f aca="false">SUBSTITUTE(SUBSTITUTE(IF(AND(F191="%",K191&lt;&gt;"AD",K191&lt;&gt;"MR"),"Error1","Ok")&amp;" "&amp;IF(AND(G191="%",L191&lt;&gt;"AD",L191&lt;&gt;"MR"),"Error2","Ok")&amp;" "&amp;IF(AND(H191="%",M191&lt;&gt;"AD",M191&lt;&gt;"MR"),"Error3","Ok")&amp;" "&amp;IF(AND(I191="%",N191&lt;&gt;"AD",N191&lt;&gt;"MR"),"Error4","Ok"),"Ok Ok Ok Ok","Passed"),"Ok","")</f>
        <v>Passed</v>
      </c>
      <c r="X191" s="28" t="str">
        <f aca="false">IF(W191&lt;&gt;"Passed","--- Error ---",SUBSTITUTE(SUBSTITUTE(SUBSTITUTE(SUBSTITUTE(SUBSTITUTE(SUBSTITUTE(SUBSTITUTE(SUBSTITUTE(SUBSTITUTE(SUBSTITUTE(SUBSTITUTE(SUBSTITUTE(SUBSTITUTE(SUBSTITUTE(SUBSTITUTE(SUBSTITUTE(SUBSTITUTE(SUBSTITUTE($X$1, "&lt;mnemonic&gt;",""""&amp;B191&amp;""""&amp;REPT(" ",5-LEN(B191))), "&lt;argnr&gt;",D191), "&lt;type1&gt;",VLOOKUP(F191,BR:BZ,9,0)), "&lt;type2&gt;",VLOOKUP(G191,BR:BZ,9,0)), "&lt;type3&gt;",VLOOKUP(H191,BR:BZ,9,0)), "&lt;type4&gt;",VLOOKUP(I191,BR:BZ,9,0)), "&lt;mode1&gt;",VLOOKUP(K191, CB:CG,6,0)),"&lt;mode2&gt;",VLOOKUP(L191,CB:CG,6,0)),"&lt;mode3&gt;",VLOOKUP(M191,CB:CG,6,0)),"&lt;mode4&gt;",VLOOKUP(N191,CB:CG,6,0)), "."," "), "&lt;desc&gt;",R191), "&lt;size&gt;",AU191), "&lt;comma&gt;",IF(B192=""," ",",")),"&lt;off1&gt;",IF(AQ191&lt;&gt;"",AQ191,"0"&amp;REPT(" ",5+AQ$1-1))),"&lt;off2&gt;",IF(AR191&lt;&gt;"",AR191,"0"&amp;REPT(" ",5+AR$1-1))),"&lt;off3&gt;",IF(AS191&lt;&gt;"",AS191,"0"&amp;REPT(" ",5+AS$1-1))),"&lt;off4&gt;",IF(AT191&lt;&gt;"",AT191,"0"&amp;REPT(" ",5+AT$1-1))))</f>
        <v>{ "REFER",2, ISIZ_IAA  , {CpuDataType::Undefined,CpuDataType::Undefined,(CpuDataType)0        ,(CpuDataType)0        }, {_AmdAddr,_AmdAddr,_AmdNull,_AmdNull}, {AOFF_I,AOFF_IA,0       ,0        } }, //Create reference</v>
      </c>
      <c r="Y191" s="31" t="s">
        <v>28</v>
      </c>
      <c r="Z191" s="22" t="str">
        <f aca="false">IF(F191&lt;&gt;".",IF(K191="MR","R",VLOOKUP(F191,$BR:$BT,3,0)),"")</f>
        <v>R</v>
      </c>
      <c r="AA191" s="22" t="str">
        <f aca="false">IF(G191&lt;&gt;".",IF(L191="MR","R",VLOOKUP(G191,$BR:$BT,3,0)),"")</f>
        <v>D</v>
      </c>
      <c r="AB191" s="22" t="str">
        <f aca="false">IF(H191&lt;&gt;".",IF(M191="MR","R",VLOOKUP(H191,$BR:$BT,3,0)),"")</f>
        <v/>
      </c>
      <c r="AC191" s="22" t="str">
        <f aca="false">IF(I191&lt;&gt;".",IF(N191="MR","R",VLOOKUP(I191,$BR:$BT,3,0)),"")</f>
        <v/>
      </c>
      <c r="AD191" s="22" t="str">
        <f aca="false">IF(F191&lt;&gt;".",VLOOKUP(K191,$CB:$CC,2,0),"")</f>
        <v>A</v>
      </c>
      <c r="AE191" s="22" t="str">
        <f aca="false">IF(G191&lt;&gt;".",VLOOKUP(L191,$CB:$CC,2,0),"")</f>
        <v>A</v>
      </c>
      <c r="AF191" s="22" t="str">
        <f aca="false">IF(H191&lt;&gt;".",VLOOKUP(M191,$CB:$CC,2,0),"")</f>
        <v/>
      </c>
      <c r="AG191" s="22" t="str">
        <f aca="false">IF(I191&lt;&gt;".",VLOOKUP(N191,$CB:$CC,2,0),"")</f>
        <v/>
      </c>
      <c r="AH191" s="22" t="str">
        <f aca="false">IF(AD191&lt;&gt;"",IF(OR(AD191="A",AD191="I"),"SZA",VLOOKUP(Z191,$BT$3:$BU$16,2,0)),"")</f>
        <v>SZA</v>
      </c>
      <c r="AI191" s="22" t="str">
        <f aca="false">IF(AE191&lt;&gt;"",IF(OR(AE191="A",AE191="I"),"SZA",VLOOKUP(AA191,$BT$3:$BU$16,2,0)),"")</f>
        <v>SZA</v>
      </c>
      <c r="AJ191" s="22" t="str">
        <f aca="false">IF(AF191&lt;&gt;"",IF(OR(AF191="A",AF191="I"),"SZA",VLOOKUP(AB191,$BT$3:$BU$16,2,0)),"")</f>
        <v/>
      </c>
      <c r="AK191" s="22" t="str">
        <f aca="false">IF(AG191&lt;&gt;"",IF(OR(AG191="A",AG191="I"),"SZA",VLOOKUP(AC191,$BT$3:$BU$16,2,0)),"")</f>
        <v/>
      </c>
      <c r="AL191" s="22" t="str">
        <f aca="false">IF(AD191&lt;&gt;"","I","")</f>
        <v>I</v>
      </c>
      <c r="AM191" s="22" t="str">
        <f aca="false">SUBSTITUTE(IF(AE191&lt;&gt;"",AL191&amp;"+"&amp;AH191,""),"+SZ","")</f>
        <v>IA</v>
      </c>
      <c r="AN191" s="22" t="str">
        <f aca="false">SUBSTITUTE(IF(AF191&lt;&gt;"",AM191&amp;"+"&amp;AI191,""),"+SZ","")</f>
        <v/>
      </c>
      <c r="AO191" s="22" t="str">
        <f aca="false">SUBSTITUTE(IF(AG191&lt;&gt;"",AN191&amp;"+"&amp;AJ191,""),"+SZ","")</f>
        <v/>
      </c>
      <c r="AP191" s="22" t="str">
        <f aca="false">SUBSTITUTE("I"&amp;IF(AH191&lt;&gt;"","+"&amp;AH191,"")&amp;IF(AI191&lt;&gt;"","+"&amp;AI191,"")&amp;IF(AJ191&lt;&gt;"","+"&amp;AJ191,"")&amp;IF(AK191&lt;&gt;"","+"&amp;AK191,""),"+SZ","")</f>
        <v>IAA</v>
      </c>
      <c r="AQ191" s="22" t="str">
        <f aca="false">IF(Z191&lt;&gt;"","AOFF_"&amp;AL191&amp;REPT(" ",AQ$1-LEN(AL191)),"")</f>
        <v>AOFF_I</v>
      </c>
      <c r="AR191" s="22" t="str">
        <f aca="false">IF(AA191&lt;&gt;"","AOFF_"&amp;AM191&amp;REPT(" ",AR$1-LEN(AM191)),"")</f>
        <v>AOFF_IA</v>
      </c>
      <c r="AS191" s="22" t="str">
        <f aca="false">IF(AB191&lt;&gt;"","AOFF_"&amp;AN191&amp;REPT(" ",AS$1-LEN(AN191)),"")</f>
        <v/>
      </c>
      <c r="AT191" s="22" t="str">
        <f aca="false">IF(AC191&lt;&gt;"","AOFF_"&amp;AO191&amp;REPT(" ",AT$1-LEN(AO191)),"")</f>
        <v/>
      </c>
      <c r="AU191" s="22" t="str">
        <f aca="false">"ISIZ_"&amp;AP191&amp;REPT(" ",$AU$1-LEN(AP191))</f>
        <v>ISIZ_IAA  </v>
      </c>
      <c r="AV191" s="26" t="n">
        <f aca="false">IF(Z191&lt;&gt;"",6,"")</f>
        <v>6</v>
      </c>
      <c r="AW191" s="26" t="n">
        <f aca="false">IF(AA191&lt;&gt;"",AV191+VLOOKUP(AH191,$BU$2:$BV$17,2,0),"")</f>
        <v>10</v>
      </c>
      <c r="AX191" s="26" t="str">
        <f aca="false">IF(AB191&lt;&gt;"",AW191+VLOOKUP(AI191,$BU$2:$BV$17,2,0),"")</f>
        <v/>
      </c>
      <c r="AY191" s="26" t="str">
        <f aca="false">IF(AC191&lt;&gt;"",AX191+VLOOKUP(AJ191,$BU$2:$BV$17,2,0),"")</f>
        <v/>
      </c>
      <c r="AZ191" s="26" t="n">
        <f aca="false">6+IF(Z191&lt;&gt;"",VLOOKUP(AH191,$BU$2:$BV$17,2,0),0)+IF(AA191&lt;&gt;"",VLOOKUP(AI191,$BU$2:$BV$17,2,0),0)+IF(AB191&lt;&gt;"",VLOOKUP(AJ191,$BU$2:$BV$17,2,0),0)+IF(AC191&lt;&gt;"",VLOOKUP(AK191,$BU$2:$BV$17,2,0),0)</f>
        <v>14</v>
      </c>
      <c r="BA191" s="26" t="n">
        <f aca="false">IF(Z191&lt;&gt;"",10,"")</f>
        <v>10</v>
      </c>
      <c r="BB191" s="26" t="n">
        <f aca="false">IF(AA191&lt;&gt;"",BA191+VLOOKUP(AH191,$BU$2:$BW$17,3,0),"")</f>
        <v>18</v>
      </c>
      <c r="BC191" s="26" t="str">
        <f aca="false">IF(AB191&lt;&gt;"",BB191+VLOOKUP(AI191,$BU$2:$BW$17,3,0),"")</f>
        <v/>
      </c>
      <c r="BD191" s="26" t="str">
        <f aca="false">IF(AC191&lt;&gt;"",BC191+VLOOKUP(AJ191,$BU$2:$BW$17,3,0),"")</f>
        <v/>
      </c>
      <c r="BE191" s="26" t="n">
        <f aca="false">10+IF(Z191&lt;&gt;"",VLOOKUP(AH191,$BU$2:$BW$17,3,0),0)+IF(AA191&lt;&gt;"",VLOOKUP(AI191,$BU$2:$BW$17,3,0),0)+IF(AB191&lt;&gt;"",VLOOKUP(AJ191,$BU$2:$BW$17,3,0),0)+IF(AC191&lt;&gt;"",VLOOKUP(AK191,$BU$2:$BW$17,3,0),0)</f>
        <v>26</v>
      </c>
      <c r="BF191" s="36" t="str">
        <f aca="false">IF(AV191&lt;&gt;"","#define "&amp;AQ191&amp;" "&amp;AV191&amp;"&lt;end&gt; ","")&amp;IF(AW191&lt;&gt;"","#define "&amp;AR191&amp;" "&amp;AW191&amp;"&lt;end&gt; ","")&amp;IF(AX191&lt;&gt;"","#define "&amp;AS191&amp;" "&amp;AX191&amp;"&lt;end&gt; ","")&amp;IF(AY191&lt;&gt;"","#define "&amp;AT191&amp;" "&amp;AY191&amp;"&lt;end&gt; ","")&amp;"#define "&amp;AU191&amp;" "&amp;AZ191&amp;"&lt;end&gt;"</f>
        <v>#define AOFF_I 6&lt;end&gt; #define AOFF_IA 10&lt;end&gt; #define ISIZ_IAA   14&lt;end&gt;</v>
      </c>
      <c r="BG191" s="36" t="str">
        <f aca="false">IF(BA191&lt;&gt;"","#define "&amp;AQ191&amp;" "&amp;BA191&amp;"&lt;end&gt; ","")&amp;IF(BB191&lt;&gt;"","#define "&amp;AR191&amp;" "&amp;BB191&amp;"&lt;end&gt; ","")&amp;IF(BC191&lt;&gt;"","#define "&amp;AS191&amp;" "&amp;BC191&amp;"&lt;end&gt; ","")&amp;IF(BD191&lt;&gt;"","#define "&amp;AT191&amp;" "&amp;BD191&amp;"&lt;end&gt; ","")&amp;"#define "&amp;AU191&amp;" "&amp;BE191&amp;"&lt;end&gt;"</f>
        <v>#define AOFF_I 10&lt;end&gt; #define AOFF_IA 18&lt;end&gt; #define ISIZ_IAA   26&lt;end&gt;</v>
      </c>
      <c r="BH191" s="22" t="str">
        <f aca="false">"INSTDECODE_"&amp;D191&amp;IF(D191&lt;&gt;0,"_"&amp;CONCATENATE(Z191,AA191,AB191,AC191)&amp;"_"&amp;CONCATENATE(AD191,AE191,AF191,AG191),"")</f>
        <v>INSTDECODE_2_RD_AA</v>
      </c>
      <c r="BI191" s="22" t="n">
        <f aca="false">LEN(BH191)</f>
        <v>18</v>
      </c>
      <c r="BJ191" s="22" t="str">
        <f aca="false">IF(Z191&lt;&gt;"","DECODE_"&amp;VLOOKUP(AD191,$CC:$CD,2,0)&amp;"("&amp;BJ$2&amp;","&amp;IF(K191="MR","REF",VLOOKUP(F191,$BR:$BS,2,0))&amp;",Cpu"&amp;PROPER(IF(K191="MR","REF",VLOOKUP(F191,$BR:$BS,2,0)))&amp;","&amp;AQ191&amp;"); ", "")</f>
        <v>DECODE_ADR(1,REF,CpuRef,AOFF_I); </v>
      </c>
      <c r="BK191" s="22" t="str">
        <f aca="false">IF(AA191&lt;&gt;"","DECODE_"&amp;VLOOKUP(AE191,$CC:$CD,2,0)&amp;"("&amp;BK$2&amp;","&amp;IF(L191="MR","REF",VLOOKUP(G191,$BR:$BS,2,0))&amp;",Cpu"&amp;PROPER(IF(L191="MR","REF",VLOOKUP(G191,$BR:$BS,2,0)))&amp;","&amp;AR191&amp;"); ", "")</f>
        <v>DECODE_ADR(2,DAT,CpuDat,AOFF_IA); </v>
      </c>
      <c r="BL191" s="22" t="str">
        <f aca="false">IF(AB191&lt;&gt;"","DECODE_"&amp;VLOOKUP(AF191,$CC:$CD,2,0)&amp;"("&amp;BL$2&amp;","&amp;IF(M191="MR","REF",VLOOKUP(H191,$BR:$BS,2,0))&amp;",Cpu"&amp;PROPER(IF(M191="MR","REF",VLOOKUP(H191,$BR:$BS,2,0)))&amp;","&amp;AS191&amp;"); ", "")</f>
        <v/>
      </c>
      <c r="BM191" s="22" t="str">
        <f aca="false">IF(AC191&lt;&gt;"","DECODE_"&amp;VLOOKUP(AG191,$CC:$CD,2,0)&amp;"("&amp;BM$2&amp;","&amp;IF(N191="MR","REF",VLOOKUP(I191,$BR:$BS,2,0))&amp;",Cpu"&amp;PROPER(IF(N191="MR","REF",VLOOKUP(I191,$BR:$BS,2,0)))&amp;","&amp;AT191&amp;"); ", "")</f>
        <v/>
      </c>
      <c r="BN191" s="22" t="str">
        <f aca="false">IF(ISERROR(VLOOKUP(BO191,BO$2:BO190,1,0))=0,"X","")</f>
        <v/>
      </c>
      <c r="BO191" s="22" t="str">
        <f aca="false">SUBSTITUTE("#define "&amp;BH191&amp;REPT(" ",28-LEN(BH191))&amp;BJ191&amp;BK191&amp;BL191&amp;BM191,"%","D")</f>
        <v>#define INSTDECODE_2_RD_AA          DECODE_ADR(1,REF,CpuRef,AOFF_I); DECODE_ADR(2,DAT,CpuDat,AOFF_IA); </v>
      </c>
      <c r="BP191" s="22" t="str">
        <f aca="false">"#define "&amp;SUBSTITUTE(BH191,"INSTDECODE_",IF(P191="X","JMP_","")&amp;IF(Q191="X","CONST_","")&amp;"INSTEND_")&amp;IF(Q191="X",REPT(" ",20-LEN(BH191)),IF(P191="X",REPT(" ",22-LEN(BH191)),REPT(" ",26-LEN(BH191))))&amp;" "&amp;IF(P191="X","","IP+="&amp;TRIM(AU191)&amp;"; "&amp;REPT(" ",10-LEN(TRIM(AU191))))&amp;IF(Q191="X","CONST_INST_DISPATCH;","PROG_INST_DISPATCH;")</f>
        <v>#define INSTEND_2_RD_AA         IP+=ISIZ_IAA;   PROG_INST_DISPATCH;</v>
      </c>
      <c r="BQ191" s="22" t="str">
        <f aca="false">""</f>
        <v/>
      </c>
    </row>
    <row r="192" customFormat="false" ht="15.95" hidden="false" customHeight="true" outlineLevel="0" collapsed="false">
      <c r="A192" s="22" t="s">
        <v>715</v>
      </c>
      <c r="B192" s="22" t="s">
        <v>725</v>
      </c>
      <c r="C192" s="26" t="s">
        <v>29</v>
      </c>
      <c r="D192" s="27" t="n">
        <f aca="false">4-COUNTIF(F192:I192,".")</f>
        <v>3</v>
      </c>
      <c r="E192" s="27" t="str">
        <f aca="false">IF(ISERROR(SEARCH("Z",F192&amp;G192&amp;H192&amp;I192))=0,"X","-")</f>
        <v>X</v>
      </c>
      <c r="F192" s="26" t="s">
        <v>63</v>
      </c>
      <c r="G192" s="26" t="s">
        <v>63</v>
      </c>
      <c r="H192" s="26" t="s">
        <v>462</v>
      </c>
      <c r="I192" s="26" t="s">
        <v>28</v>
      </c>
      <c r="J192" s="27" t="str">
        <f aca="false">IF(OR(ISERROR(SEARCH(MID($J$2,1,1),F192&amp;G192&amp;H192&amp;I192))=0,ISERROR(SEARCH(MID($J$2,2,1),F192&amp;G192&amp;H192&amp;I192))=0),"X","-")</f>
        <v>-</v>
      </c>
      <c r="K192" s="26" t="s">
        <v>453</v>
      </c>
      <c r="L192" s="26" t="s">
        <v>453</v>
      </c>
      <c r="M192" s="26" t="s">
        <v>410</v>
      </c>
      <c r="N192" s="26" t="s">
        <v>28</v>
      </c>
      <c r="O192" s="28" t="str">
        <f aca="false">IF(OR(K192=$O$2,L192=$O$2,M192=$O$2,N192=$O$2),"X","-")</f>
        <v>X</v>
      </c>
      <c r="R192" s="22" t="s">
        <v>726</v>
      </c>
      <c r="S192" s="22" t="s">
        <v>628</v>
      </c>
      <c r="T192" s="22" t="s">
        <v>629</v>
      </c>
      <c r="U192" s="22" t="s">
        <v>727</v>
      </c>
      <c r="W192" s="30" t="str">
        <f aca="false">SUBSTITUTE(SUBSTITUTE(IF(AND(F192="%",K192&lt;&gt;"AD",K192&lt;&gt;"MR"),"Error1","Ok")&amp;" "&amp;IF(AND(G192="%",L192&lt;&gt;"AD",L192&lt;&gt;"MR"),"Error2","Ok")&amp;" "&amp;IF(AND(H192="%",M192&lt;&gt;"AD",M192&lt;&gt;"MR"),"Error3","Ok")&amp;" "&amp;IF(AND(I192="%",N192&lt;&gt;"AD",N192&lt;&gt;"MR"),"Error4","Ok"),"Ok Ok Ok Ok","Passed"),"Ok","")</f>
        <v>Passed</v>
      </c>
      <c r="X192" s="28" t="str">
        <f aca="false">IF(W192&lt;&gt;"Passed","--- Error ---",SUBSTITUTE(SUBSTITUTE(SUBSTITUTE(SUBSTITUTE(SUBSTITUTE(SUBSTITUTE(SUBSTITUTE(SUBSTITUTE(SUBSTITUTE(SUBSTITUTE(SUBSTITUTE(SUBSTITUTE(SUBSTITUTE(SUBSTITUTE(SUBSTITUTE(SUBSTITUTE(SUBSTITUTE(SUBSTITUTE($X$1, "&lt;mnemonic&gt;",""""&amp;B192&amp;""""&amp;REPT(" ",5-LEN(B192))), "&lt;argnr&gt;",D192), "&lt;type1&gt;",VLOOKUP(F192,BR:BZ,9,0)), "&lt;type2&gt;",VLOOKUP(G192,BR:BZ,9,0)), "&lt;type3&gt;",VLOOKUP(H192,BR:BZ,9,0)), "&lt;type4&gt;",VLOOKUP(I192,BR:BZ,9,0)), "&lt;mode1&gt;",VLOOKUP(K192, CB:CG,6,0)),"&lt;mode2&gt;",VLOOKUP(L192,CB:CG,6,0)),"&lt;mode3&gt;",VLOOKUP(M192,CB:CG,6,0)),"&lt;mode4&gt;",VLOOKUP(N192,CB:CG,6,0)), "."," "), "&lt;desc&gt;",R192), "&lt;size&gt;",AU192), "&lt;comma&gt;",IF(B193=""," ",",")),"&lt;off1&gt;",IF(AQ192&lt;&gt;"",AQ192,"0"&amp;REPT(" ",5+AQ$1-1))),"&lt;off2&gt;",IF(AR192&lt;&gt;"",AR192,"0"&amp;REPT(" ",5+AR$1-1))),"&lt;off3&gt;",IF(AS192&lt;&gt;"",AS192,"0"&amp;REPT(" ",5+AS$1-1))),"&lt;off4&gt;",IF(AT192&lt;&gt;"",AT192,"0"&amp;REPT(" ",5+AT$1-1))))</f>
        <v>{ "COPY" ,3, ISIZ_IAAZ , {CpuDataType::Undefined,CpuDataType::Undefined,(CpuDataType)-1       ,(CpuDataType)0        }, {_AmdAddr,_AmdAddr,_AmdLtVl,_AmdNull}, {AOFF_I,AOFF_IA,AOFF_IAA,0        } }, //Copy bytes</v>
      </c>
      <c r="Y192" s="31" t="s">
        <v>28</v>
      </c>
      <c r="Z192" s="22" t="str">
        <f aca="false">IF(F192&lt;&gt;".",IF(K192="MR","R",VLOOKUP(F192,$BR:$BT,3,0)),"")</f>
        <v>D</v>
      </c>
      <c r="AA192" s="22" t="str">
        <f aca="false">IF(G192&lt;&gt;".",IF(L192="MR","R",VLOOKUP(G192,$BR:$BT,3,0)),"")</f>
        <v>D</v>
      </c>
      <c r="AB192" s="22" t="str">
        <f aca="false">IF(H192&lt;&gt;".",IF(M192="MR","R",VLOOKUP(H192,$BR:$BT,3,0)),"")</f>
        <v>Z</v>
      </c>
      <c r="AC192" s="22" t="str">
        <f aca="false">IF(I192&lt;&gt;".",IF(N192="MR","R",VLOOKUP(I192,$BR:$BT,3,0)),"")</f>
        <v/>
      </c>
      <c r="AD192" s="22" t="str">
        <f aca="false">IF(F192&lt;&gt;".",VLOOKUP(K192,$CB:$CC,2,0),"")</f>
        <v>A</v>
      </c>
      <c r="AE192" s="22" t="str">
        <f aca="false">IF(G192&lt;&gt;".",VLOOKUP(L192,$CB:$CC,2,0),"")</f>
        <v>A</v>
      </c>
      <c r="AF192" s="22" t="str">
        <f aca="false">IF(H192&lt;&gt;".",VLOOKUP(M192,$CB:$CC,2,0),"")</f>
        <v>V</v>
      </c>
      <c r="AG192" s="22" t="str">
        <f aca="false">IF(I192&lt;&gt;".",VLOOKUP(N192,$CB:$CC,2,0),"")</f>
        <v/>
      </c>
      <c r="AH192" s="22" t="str">
        <f aca="false">IF(AD192&lt;&gt;"",IF(OR(AD192="A",AD192="I"),"SZA",VLOOKUP(Z192,$BT$3:$BU$16,2,0)),"")</f>
        <v>SZA</v>
      </c>
      <c r="AI192" s="22" t="str">
        <f aca="false">IF(AE192&lt;&gt;"",IF(OR(AE192="A",AE192="I"),"SZA",VLOOKUP(AA192,$BT$3:$BU$16,2,0)),"")</f>
        <v>SZA</v>
      </c>
      <c r="AJ192" s="22" t="str">
        <f aca="false">IF(AF192&lt;&gt;"",IF(OR(AF192="A",AF192="I"),"SZA",VLOOKUP(AB192,$BT$3:$BU$16,2,0)),"")</f>
        <v>SZZ</v>
      </c>
      <c r="AK192" s="22" t="str">
        <f aca="false">IF(AG192&lt;&gt;"",IF(OR(AG192="A",AG192="I"),"SZA",VLOOKUP(AC192,$BT$3:$BU$16,2,0)),"")</f>
        <v/>
      </c>
      <c r="AL192" s="22" t="str">
        <f aca="false">IF(AD192&lt;&gt;"","I","")</f>
        <v>I</v>
      </c>
      <c r="AM192" s="22" t="str">
        <f aca="false">SUBSTITUTE(IF(AE192&lt;&gt;"",AL192&amp;"+"&amp;AH192,""),"+SZ","")</f>
        <v>IA</v>
      </c>
      <c r="AN192" s="22" t="str">
        <f aca="false">SUBSTITUTE(IF(AF192&lt;&gt;"",AM192&amp;"+"&amp;AI192,""),"+SZ","")</f>
        <v>IAA</v>
      </c>
      <c r="AO192" s="22" t="str">
        <f aca="false">SUBSTITUTE(IF(AG192&lt;&gt;"",AN192&amp;"+"&amp;AJ192,""),"+SZ","")</f>
        <v/>
      </c>
      <c r="AP192" s="22" t="str">
        <f aca="false">SUBSTITUTE("I"&amp;IF(AH192&lt;&gt;"","+"&amp;AH192,"")&amp;IF(AI192&lt;&gt;"","+"&amp;AI192,"")&amp;IF(AJ192&lt;&gt;"","+"&amp;AJ192,"")&amp;IF(AK192&lt;&gt;"","+"&amp;AK192,""),"+SZ","")</f>
        <v>IAAZ</v>
      </c>
      <c r="AQ192" s="22" t="str">
        <f aca="false">IF(Z192&lt;&gt;"","AOFF_"&amp;AL192&amp;REPT(" ",AQ$1-LEN(AL192)),"")</f>
        <v>AOFF_I</v>
      </c>
      <c r="AR192" s="22" t="str">
        <f aca="false">IF(AA192&lt;&gt;"","AOFF_"&amp;AM192&amp;REPT(" ",AR$1-LEN(AM192)),"")</f>
        <v>AOFF_IA</v>
      </c>
      <c r="AS192" s="22" t="str">
        <f aca="false">IF(AB192&lt;&gt;"","AOFF_"&amp;AN192&amp;REPT(" ",AS$1-LEN(AN192)),"")</f>
        <v>AOFF_IAA</v>
      </c>
      <c r="AT192" s="22" t="str">
        <f aca="false">IF(AC192&lt;&gt;"","AOFF_"&amp;AO192&amp;REPT(" ",AT$1-LEN(AO192)),"")</f>
        <v/>
      </c>
      <c r="AU192" s="22" t="str">
        <f aca="false">"ISIZ_"&amp;AP192&amp;REPT(" ",$AU$1-LEN(AP192))</f>
        <v>ISIZ_IAAZ </v>
      </c>
      <c r="AV192" s="26" t="n">
        <f aca="false">IF(Z192&lt;&gt;"",6,"")</f>
        <v>6</v>
      </c>
      <c r="AW192" s="26" t="n">
        <f aca="false">IF(AA192&lt;&gt;"",AV192+VLOOKUP(AH192,$BU$2:$BV$17,2,0),"")</f>
        <v>10</v>
      </c>
      <c r="AX192" s="26" t="n">
        <f aca="false">IF(AB192&lt;&gt;"",AW192+VLOOKUP(AI192,$BU$2:$BV$17,2,0),"")</f>
        <v>14</v>
      </c>
      <c r="AY192" s="26" t="str">
        <f aca="false">IF(AC192&lt;&gt;"",AX192+VLOOKUP(AJ192,$BU$2:$BV$17,2,0),"")</f>
        <v/>
      </c>
      <c r="AZ192" s="26" t="n">
        <f aca="false">6+IF(Z192&lt;&gt;"",VLOOKUP(AH192,$BU$2:$BV$17,2,0),0)+IF(AA192&lt;&gt;"",VLOOKUP(AI192,$BU$2:$BV$17,2,0),0)+IF(AB192&lt;&gt;"",VLOOKUP(AJ192,$BU$2:$BV$17,2,0),0)+IF(AC192&lt;&gt;"",VLOOKUP(AK192,$BU$2:$BV$17,2,0),0)</f>
        <v>18</v>
      </c>
      <c r="BA192" s="26" t="n">
        <f aca="false">IF(Z192&lt;&gt;"",10,"")</f>
        <v>10</v>
      </c>
      <c r="BB192" s="26" t="n">
        <f aca="false">IF(AA192&lt;&gt;"",BA192+VLOOKUP(AH192,$BU$2:$BW$17,3,0),"")</f>
        <v>18</v>
      </c>
      <c r="BC192" s="26" t="n">
        <f aca="false">IF(AB192&lt;&gt;"",BB192+VLOOKUP(AI192,$BU$2:$BW$17,3,0),"")</f>
        <v>26</v>
      </c>
      <c r="BD192" s="26" t="str">
        <f aca="false">IF(AC192&lt;&gt;"",BC192+VLOOKUP(AJ192,$BU$2:$BW$17,3,0),"")</f>
        <v/>
      </c>
      <c r="BE192" s="26" t="n">
        <f aca="false">10+IF(Z192&lt;&gt;"",VLOOKUP(AH192,$BU$2:$BW$17,3,0),0)+IF(AA192&lt;&gt;"",VLOOKUP(AI192,$BU$2:$BW$17,3,0),0)+IF(AB192&lt;&gt;"",VLOOKUP(AJ192,$BU$2:$BW$17,3,0),0)+IF(AC192&lt;&gt;"",VLOOKUP(AK192,$BU$2:$BW$17,3,0),0)</f>
        <v>34</v>
      </c>
      <c r="BF192" s="36" t="str">
        <f aca="false">IF(AV192&lt;&gt;"","#define "&amp;AQ192&amp;" "&amp;AV192&amp;"&lt;end&gt; ","")&amp;IF(AW192&lt;&gt;"","#define "&amp;AR192&amp;" "&amp;AW192&amp;"&lt;end&gt; ","")&amp;IF(AX192&lt;&gt;"","#define "&amp;AS192&amp;" "&amp;AX192&amp;"&lt;end&gt; ","")&amp;IF(AY192&lt;&gt;"","#define "&amp;AT192&amp;" "&amp;AY192&amp;"&lt;end&gt; ","")&amp;"#define "&amp;AU192&amp;" "&amp;AZ192&amp;"&lt;end&gt;"</f>
        <v>#define AOFF_I 6&lt;end&gt; #define AOFF_IA 10&lt;end&gt; #define AOFF_IAA 14&lt;end&gt; #define ISIZ_IAAZ  18&lt;end&gt;</v>
      </c>
      <c r="BG192" s="36" t="str">
        <f aca="false">IF(BA192&lt;&gt;"","#define "&amp;AQ192&amp;" "&amp;BA192&amp;"&lt;end&gt; ","")&amp;IF(BB192&lt;&gt;"","#define "&amp;AR192&amp;" "&amp;BB192&amp;"&lt;end&gt; ","")&amp;IF(BC192&lt;&gt;"","#define "&amp;AS192&amp;" "&amp;BC192&amp;"&lt;end&gt; ","")&amp;IF(BD192&lt;&gt;"","#define "&amp;AT192&amp;" "&amp;BD192&amp;"&lt;end&gt; ","")&amp;"#define "&amp;AU192&amp;" "&amp;BE192&amp;"&lt;end&gt;"</f>
        <v>#define AOFF_I 10&lt;end&gt; #define AOFF_IA 18&lt;end&gt; #define AOFF_IAA 26&lt;end&gt; #define ISIZ_IAAZ  34&lt;end&gt;</v>
      </c>
      <c r="BH192" s="22" t="str">
        <f aca="false">"INSTDECODE_"&amp;D192&amp;IF(D192&lt;&gt;0,"_"&amp;CONCATENATE(Z192,AA192,AB192,AC192)&amp;"_"&amp;CONCATENATE(AD192,AE192,AF192,AG192),"")</f>
        <v>INSTDECODE_3_DDZ_AAV</v>
      </c>
      <c r="BI192" s="22" t="n">
        <f aca="false">LEN(BH192)</f>
        <v>20</v>
      </c>
      <c r="BJ192" s="22" t="str">
        <f aca="false">IF(Z192&lt;&gt;"","DECODE_"&amp;VLOOKUP(AD192,$CC:$CD,2,0)&amp;"("&amp;BJ$2&amp;","&amp;IF(K192="MR","REF",VLOOKUP(F192,$BR:$BS,2,0))&amp;",Cpu"&amp;PROPER(IF(K192="MR","REF",VLOOKUP(F192,$BR:$BS,2,0)))&amp;","&amp;AQ192&amp;"); ", "")</f>
        <v>DECODE_ADR(1,DAT,CpuDat,AOFF_I); </v>
      </c>
      <c r="BK192" s="22" t="str">
        <f aca="false">IF(AA192&lt;&gt;"","DECODE_"&amp;VLOOKUP(AE192,$CC:$CD,2,0)&amp;"("&amp;BK$2&amp;","&amp;IF(L192="MR","REF",VLOOKUP(G192,$BR:$BS,2,0))&amp;",Cpu"&amp;PROPER(IF(L192="MR","REF",VLOOKUP(G192,$BR:$BS,2,0)))&amp;","&amp;AR192&amp;"); ", "")</f>
        <v>DECODE_ADR(2,DAT,CpuDat,AOFF_IA); </v>
      </c>
      <c r="BL192" s="22" t="str">
        <f aca="false">IF(AB192&lt;&gt;"","DECODE_"&amp;VLOOKUP(AF192,$CC:$CD,2,0)&amp;"("&amp;BL$2&amp;","&amp;IF(M192="MR","REF",VLOOKUP(H192,$BR:$BS,2,0))&amp;",Cpu"&amp;PROPER(IF(M192="MR","REF",VLOOKUP(H192,$BR:$BS,2,0)))&amp;","&amp;AS192&amp;"); ", "")</f>
        <v>DECODE_LIT(3,WRD,CpuWrd,AOFF_IAA); </v>
      </c>
      <c r="BM192" s="22" t="str">
        <f aca="false">IF(AC192&lt;&gt;"","DECODE_"&amp;VLOOKUP(AG192,$CC:$CD,2,0)&amp;"("&amp;BM$2&amp;","&amp;IF(N192="MR","REF",VLOOKUP(I192,$BR:$BS,2,0))&amp;",Cpu"&amp;PROPER(IF(N192="MR","REF",VLOOKUP(I192,$BR:$BS,2,0)))&amp;","&amp;AT192&amp;"); ", "")</f>
        <v/>
      </c>
      <c r="BN192" s="22" t="str">
        <f aca="false">IF(ISERROR(VLOOKUP(BO192,BO$2:BO189,1,0))=0,"X","")</f>
        <v/>
      </c>
      <c r="BO192" s="22" t="str">
        <f aca="false">SUBSTITUTE("#define "&amp;BH192&amp;REPT(" ",28-LEN(BH192))&amp;BJ192&amp;BK192&amp;BL192&amp;BM192,"%","D")</f>
        <v>#define INSTDECODE_3_DDZ_AAV        DECODE_ADR(1,DAT,CpuDat,AOFF_I); DECODE_ADR(2,DAT,CpuDat,AOFF_IA); DECODE_LIT(3,WRD,CpuWrd,AOFF_IAA); </v>
      </c>
      <c r="BP192" s="22" t="str">
        <f aca="false">"#define "&amp;SUBSTITUTE(BH192,"INSTDECODE_",IF(P192="X","JMP_","")&amp;IF(Q192="X","CONST_","")&amp;"INSTEND_")&amp;IF(Q192="X",REPT(" ",20-LEN(BH192)),IF(P192="X",REPT(" ",22-LEN(BH192)),REPT(" ",26-LEN(BH192))))&amp;" "&amp;IF(P192="X","","IP+="&amp;TRIM(AU192)&amp;"; "&amp;REPT(" ",10-LEN(TRIM(AU192))))&amp;IF(Q192="X","CONST_INST_DISPATCH;","PROG_INST_DISPATCH;")</f>
        <v>#define INSTEND_3_DDZ_AAV       IP+=ISIZ_IAAZ;  PROG_INST_DISPATCH;</v>
      </c>
      <c r="BQ192" s="22" t="str">
        <f aca="false">""</f>
        <v/>
      </c>
    </row>
    <row r="193" customFormat="false" ht="15.95" hidden="false" customHeight="true" outlineLevel="0" collapsed="false">
      <c r="A193" s="22" t="s">
        <v>715</v>
      </c>
      <c r="B193" s="22" t="s">
        <v>328</v>
      </c>
      <c r="C193" s="26" t="s">
        <v>29</v>
      </c>
      <c r="D193" s="27" t="n">
        <f aca="false">4-COUNTIF(F193:I193,".")</f>
        <v>2</v>
      </c>
      <c r="E193" s="27" t="str">
        <f aca="false">IF(ISERROR(SEARCH("Z",F193&amp;G193&amp;H193&amp;I193))=0,"X","-")</f>
        <v>-</v>
      </c>
      <c r="F193" s="26" t="s">
        <v>486</v>
      </c>
      <c r="G193" s="26" t="s">
        <v>486</v>
      </c>
      <c r="H193" s="26" t="s">
        <v>28</v>
      </c>
      <c r="I193" s="26" t="s">
        <v>28</v>
      </c>
      <c r="J193" s="27" t="str">
        <f aca="false">IF(OR(ISERROR(SEARCH(MID($J$2,1,1),F193&amp;G193&amp;H193&amp;I193))=0,ISERROR(SEARCH(MID($J$2,2,1),F193&amp;G193&amp;H193&amp;I193))=0),"X","-")</f>
        <v>-</v>
      </c>
      <c r="K193" s="26" t="s">
        <v>453</v>
      </c>
      <c r="L193" s="26" t="s">
        <v>453</v>
      </c>
      <c r="M193" s="26" t="s">
        <v>28</v>
      </c>
      <c r="N193" s="26" t="s">
        <v>28</v>
      </c>
      <c r="O193" s="28" t="str">
        <f aca="false">IF(OR(K193=$O$2,L193=$O$2,M193=$O$2,N193=$O$2),"X","-")</f>
        <v>-</v>
      </c>
      <c r="R193" s="22" t="s">
        <v>728</v>
      </c>
      <c r="S193" s="22" t="s">
        <v>628</v>
      </c>
      <c r="T193" s="22" t="s">
        <v>629</v>
      </c>
      <c r="W193" s="30" t="str">
        <f aca="false">SUBSTITUTE(SUBSTITUTE(IF(AND(F193="%",K193&lt;&gt;"AD",K193&lt;&gt;"MR"),"Error1","Ok")&amp;" "&amp;IF(AND(G193="%",L193&lt;&gt;"AD",L193&lt;&gt;"MR"),"Error2","Ok")&amp;" "&amp;IF(AND(H193="%",M193&lt;&gt;"AD",M193&lt;&gt;"MR"),"Error3","Ok")&amp;" "&amp;IF(AND(I193="%",N193&lt;&gt;"AD",N193&lt;&gt;"MR"),"Error4","Ok"),"Ok Ok Ok Ok","Passed"),"Ok","")</f>
        <v>Passed</v>
      </c>
      <c r="X193" s="28" t="str">
        <f aca="false">IF(W193&lt;&gt;"Passed","--- Error ---",SUBSTITUTE(SUBSTITUTE(SUBSTITUTE(SUBSTITUTE(SUBSTITUTE(SUBSTITUTE(SUBSTITUTE(SUBSTITUTE(SUBSTITUTE(SUBSTITUTE(SUBSTITUTE(SUBSTITUTE(SUBSTITUTE(SUBSTITUTE(SUBSTITUTE(SUBSTITUTE(SUBSTITUTE(SUBSTITUTE($X$1, "&lt;mnemonic&gt;",""""&amp;B193&amp;""""&amp;REPT(" ",5-LEN(B193))), "&lt;argnr&gt;",D193), "&lt;type1&gt;",VLOOKUP(F193,BR:BZ,9,0)), "&lt;type2&gt;",VLOOKUP(G193,BR:BZ,9,0)), "&lt;type3&gt;",VLOOKUP(H193,BR:BZ,9,0)), "&lt;type4&gt;",VLOOKUP(I193,BR:BZ,9,0)), "&lt;mode1&gt;",VLOOKUP(K193, CB:CG,6,0)),"&lt;mode2&gt;",VLOOKUP(L193,CB:CG,6,0)),"&lt;mode3&gt;",VLOOKUP(M193,CB:CG,6,0)),"&lt;mode4&gt;",VLOOKUP(N193,CB:CG,6,0)), "."," "), "&lt;desc&gt;",R193), "&lt;size&gt;",AU193), "&lt;comma&gt;",IF(B194=""," ",",")),"&lt;off1&gt;",IF(AQ193&lt;&gt;"",AQ193,"0"&amp;REPT(" ",5+AQ$1-1))),"&lt;off2&gt;",IF(AR193&lt;&gt;"",AR193,"0"&amp;REPT(" ",5+AR$1-1))),"&lt;off3&gt;",IF(AS193&lt;&gt;"",AS193,"0"&amp;REPT(" ",5+AS$1-1))),"&lt;off4&gt;",IF(AT193&lt;&gt;"",AT193,"0"&amp;REPT(" ",5+AT$1-1))))</f>
        <v>{ "SCOPY",2, ISIZ_IAA  , {CpuDataType::StrBlk   ,CpuDataType::StrBlk   ,(CpuDataType)0        ,(CpuDataType)0        }, {_AmdAddr,_AmdAddr,_AmdNull,_AmdNull}, {AOFF_I,AOFF_IA,0       ,0        } }, //Copy string block</v>
      </c>
      <c r="Y193" s="31" t="s">
        <v>28</v>
      </c>
      <c r="Z193" s="22" t="str">
        <f aca="false">IF(F193&lt;&gt;".",IF(K193="MR","R",VLOOKUP(F193,$BR:$BT,3,0)),"")</f>
        <v>M</v>
      </c>
      <c r="AA193" s="22" t="str">
        <f aca="false">IF(G193&lt;&gt;".",IF(L193="MR","R",VLOOKUP(G193,$BR:$BT,3,0)),"")</f>
        <v>M</v>
      </c>
      <c r="AB193" s="22" t="str">
        <f aca="false">IF(H193&lt;&gt;".",IF(M193="MR","R",VLOOKUP(H193,$BR:$BT,3,0)),"")</f>
        <v/>
      </c>
      <c r="AC193" s="22" t="str">
        <f aca="false">IF(I193&lt;&gt;".",IF(N193="MR","R",VLOOKUP(I193,$BR:$BT,3,0)),"")</f>
        <v/>
      </c>
      <c r="AD193" s="22" t="str">
        <f aca="false">IF(F193&lt;&gt;".",VLOOKUP(K193,$CB:$CC,2,0),"")</f>
        <v>A</v>
      </c>
      <c r="AE193" s="22" t="str">
        <f aca="false">IF(G193&lt;&gt;".",VLOOKUP(L193,$CB:$CC,2,0),"")</f>
        <v>A</v>
      </c>
      <c r="AF193" s="22" t="str">
        <f aca="false">IF(H193&lt;&gt;".",VLOOKUP(M193,$CB:$CC,2,0),"")</f>
        <v/>
      </c>
      <c r="AG193" s="22" t="str">
        <f aca="false">IF(I193&lt;&gt;".",VLOOKUP(N193,$CB:$CC,2,0),"")</f>
        <v/>
      </c>
      <c r="AH193" s="22" t="str">
        <f aca="false">IF(AD193&lt;&gt;"",IF(OR(AD193="A",AD193="I"),"SZA",VLOOKUP(Z193,$BT$3:$BU$16,2,0)),"")</f>
        <v>SZA</v>
      </c>
      <c r="AI193" s="22" t="str">
        <f aca="false">IF(AE193&lt;&gt;"",IF(OR(AE193="A",AE193="I"),"SZA",VLOOKUP(AA193,$BT$3:$BU$16,2,0)),"")</f>
        <v>SZA</v>
      </c>
      <c r="AJ193" s="22" t="str">
        <f aca="false">IF(AF193&lt;&gt;"",IF(OR(AF193="A",AF193="I"),"SZA",VLOOKUP(AB193,$BT$3:$BU$16,2,0)),"")</f>
        <v/>
      </c>
      <c r="AK193" s="22" t="str">
        <f aca="false">IF(AG193&lt;&gt;"",IF(OR(AG193="A",AG193="I"),"SZA",VLOOKUP(AC193,$BT$3:$BU$16,2,0)),"")</f>
        <v/>
      </c>
      <c r="AL193" s="22" t="str">
        <f aca="false">IF(AD193&lt;&gt;"","I","")</f>
        <v>I</v>
      </c>
      <c r="AM193" s="22" t="str">
        <f aca="false">SUBSTITUTE(IF(AE193&lt;&gt;"",AL193&amp;"+"&amp;AH193,""),"+SZ","")</f>
        <v>IA</v>
      </c>
      <c r="AN193" s="22" t="str">
        <f aca="false">SUBSTITUTE(IF(AF193&lt;&gt;"",AM193&amp;"+"&amp;AI193,""),"+SZ","")</f>
        <v/>
      </c>
      <c r="AO193" s="22" t="str">
        <f aca="false">SUBSTITUTE(IF(AG193&lt;&gt;"",AN193&amp;"+"&amp;AJ193,""),"+SZ","")</f>
        <v/>
      </c>
      <c r="AP193" s="22" t="str">
        <f aca="false">SUBSTITUTE("I"&amp;IF(AH193&lt;&gt;"","+"&amp;AH193,"")&amp;IF(AI193&lt;&gt;"","+"&amp;AI193,"")&amp;IF(AJ193&lt;&gt;"","+"&amp;AJ193,"")&amp;IF(AK193&lt;&gt;"","+"&amp;AK193,""),"+SZ","")</f>
        <v>IAA</v>
      </c>
      <c r="AQ193" s="22" t="str">
        <f aca="false">IF(Z193&lt;&gt;"","AOFF_"&amp;AL193&amp;REPT(" ",AQ$1-LEN(AL193)),"")</f>
        <v>AOFF_I</v>
      </c>
      <c r="AR193" s="22" t="str">
        <f aca="false">IF(AA193&lt;&gt;"","AOFF_"&amp;AM193&amp;REPT(" ",AR$1-LEN(AM193)),"")</f>
        <v>AOFF_IA</v>
      </c>
      <c r="AS193" s="22" t="str">
        <f aca="false">IF(AB193&lt;&gt;"","AOFF_"&amp;AN193&amp;REPT(" ",AS$1-LEN(AN193)),"")</f>
        <v/>
      </c>
      <c r="AT193" s="22" t="str">
        <f aca="false">IF(AC193&lt;&gt;"","AOFF_"&amp;AO193&amp;REPT(" ",AT$1-LEN(AO193)),"")</f>
        <v/>
      </c>
      <c r="AU193" s="22" t="str">
        <f aca="false">"ISIZ_"&amp;AP193&amp;REPT(" ",$AU$1-LEN(AP193))</f>
        <v>ISIZ_IAA  </v>
      </c>
      <c r="AV193" s="26" t="n">
        <f aca="false">IF(Z193&lt;&gt;"",6,"")</f>
        <v>6</v>
      </c>
      <c r="AW193" s="26" t="n">
        <f aca="false">IF(AA193&lt;&gt;"",AV193+VLOOKUP(AH193,$BU$2:$BV$17,2,0),"")</f>
        <v>10</v>
      </c>
      <c r="AX193" s="26" t="str">
        <f aca="false">IF(AB193&lt;&gt;"",AW193+VLOOKUP(AI193,$BU$2:$BV$17,2,0),"")</f>
        <v/>
      </c>
      <c r="AY193" s="26" t="str">
        <f aca="false">IF(AC193&lt;&gt;"",AX193+VLOOKUP(AJ193,$BU$2:$BV$17,2,0),"")</f>
        <v/>
      </c>
      <c r="AZ193" s="26" t="n">
        <f aca="false">6+IF(Z193&lt;&gt;"",VLOOKUP(AH193,$BU$2:$BV$17,2,0),0)+IF(AA193&lt;&gt;"",VLOOKUP(AI193,$BU$2:$BV$17,2,0),0)+IF(AB193&lt;&gt;"",VLOOKUP(AJ193,$BU$2:$BV$17,2,0),0)+IF(AC193&lt;&gt;"",VLOOKUP(AK193,$BU$2:$BV$17,2,0),0)</f>
        <v>14</v>
      </c>
      <c r="BA193" s="26" t="n">
        <f aca="false">IF(Z193&lt;&gt;"",10,"")</f>
        <v>10</v>
      </c>
      <c r="BB193" s="26" t="n">
        <f aca="false">IF(AA193&lt;&gt;"",BA193+VLOOKUP(AH193,$BU$2:$BW$17,3,0),"")</f>
        <v>18</v>
      </c>
      <c r="BC193" s="26" t="str">
        <f aca="false">IF(AB193&lt;&gt;"",BB193+VLOOKUP(AI193,$BU$2:$BW$17,3,0),"")</f>
        <v/>
      </c>
      <c r="BD193" s="26" t="str">
        <f aca="false">IF(AC193&lt;&gt;"",BC193+VLOOKUP(AJ193,$BU$2:$BW$17,3,0),"")</f>
        <v/>
      </c>
      <c r="BE193" s="26" t="n">
        <f aca="false">10+IF(Z193&lt;&gt;"",VLOOKUP(AH193,$BU$2:$BW$17,3,0),0)+IF(AA193&lt;&gt;"",VLOOKUP(AI193,$BU$2:$BW$17,3,0),0)+IF(AB193&lt;&gt;"",VLOOKUP(AJ193,$BU$2:$BW$17,3,0),0)+IF(AC193&lt;&gt;"",VLOOKUP(AK193,$BU$2:$BW$17,3,0),0)</f>
        <v>26</v>
      </c>
      <c r="BF193" s="36" t="str">
        <f aca="false">IF(AV193&lt;&gt;"","#define "&amp;AQ193&amp;" "&amp;AV193&amp;"&lt;end&gt; ","")&amp;IF(AW193&lt;&gt;"","#define "&amp;AR193&amp;" "&amp;AW193&amp;"&lt;end&gt; ","")&amp;IF(AX193&lt;&gt;"","#define "&amp;AS193&amp;" "&amp;AX193&amp;"&lt;end&gt; ","")&amp;IF(AY193&lt;&gt;"","#define "&amp;AT193&amp;" "&amp;AY193&amp;"&lt;end&gt; ","")&amp;"#define "&amp;AU193&amp;" "&amp;AZ193&amp;"&lt;end&gt;"</f>
        <v>#define AOFF_I 6&lt;end&gt; #define AOFF_IA 10&lt;end&gt; #define ISIZ_IAA   14&lt;end&gt;</v>
      </c>
      <c r="BG193" s="36" t="str">
        <f aca="false">IF(BA193&lt;&gt;"","#define "&amp;AQ193&amp;" "&amp;BA193&amp;"&lt;end&gt; ","")&amp;IF(BB193&lt;&gt;"","#define "&amp;AR193&amp;" "&amp;BB193&amp;"&lt;end&gt; ","")&amp;IF(BC193&lt;&gt;"","#define "&amp;AS193&amp;" "&amp;BC193&amp;"&lt;end&gt; ","")&amp;IF(BD193&lt;&gt;"","#define "&amp;AT193&amp;" "&amp;BD193&amp;"&lt;end&gt; ","")&amp;"#define "&amp;AU193&amp;" "&amp;BE193&amp;"&lt;end&gt;"</f>
        <v>#define AOFF_I 10&lt;end&gt; #define AOFF_IA 18&lt;end&gt; #define ISIZ_IAA   26&lt;end&gt;</v>
      </c>
      <c r="BH193" s="22" t="str">
        <f aca="false">"INSTDECODE_"&amp;D193&amp;IF(D193&lt;&gt;0,"_"&amp;CONCATENATE(Z193,AA193,AB193,AC193)&amp;"_"&amp;CONCATENATE(AD193,AE193,AF193,AG193),"")</f>
        <v>INSTDECODE_2_MM_AA</v>
      </c>
      <c r="BI193" s="22" t="n">
        <f aca="false">LEN(BH193)</f>
        <v>18</v>
      </c>
      <c r="BJ193" s="22" t="str">
        <f aca="false">IF(Z193&lt;&gt;"","DECODE_"&amp;VLOOKUP(AD193,$CC:$CD,2,0)&amp;"("&amp;BJ$2&amp;","&amp;IF(K193="MR","REF",VLOOKUP(F193,$BR:$BS,2,0))&amp;",Cpu"&amp;PROPER(IF(K193="MR","REF",VLOOKUP(F193,$BR:$BS,2,0)))&amp;","&amp;AQ193&amp;"); ", "")</f>
        <v>DECODE_ADR(1,MBL,CpuMbl,AOFF_I); </v>
      </c>
      <c r="BK193" s="22" t="str">
        <f aca="false">IF(AA193&lt;&gt;"","DECODE_"&amp;VLOOKUP(AE193,$CC:$CD,2,0)&amp;"("&amp;BK$2&amp;","&amp;IF(L193="MR","REF",VLOOKUP(G193,$BR:$BS,2,0))&amp;",Cpu"&amp;PROPER(IF(L193="MR","REF",VLOOKUP(G193,$BR:$BS,2,0)))&amp;","&amp;AR193&amp;"); ", "")</f>
        <v>DECODE_ADR(2,MBL,CpuMbl,AOFF_IA); </v>
      </c>
      <c r="BL193" s="22" t="str">
        <f aca="false">IF(AB193&lt;&gt;"","DECODE_"&amp;VLOOKUP(AF193,$CC:$CD,2,0)&amp;"("&amp;BL$2&amp;","&amp;IF(M193="MR","REF",VLOOKUP(H193,$BR:$BS,2,0))&amp;",Cpu"&amp;PROPER(IF(M193="MR","REF",VLOOKUP(H193,$BR:$BS,2,0)))&amp;","&amp;AS193&amp;"); ", "")</f>
        <v/>
      </c>
      <c r="BM193" s="22" t="str">
        <f aca="false">IF(AC193&lt;&gt;"","DECODE_"&amp;VLOOKUP(AG193,$CC:$CD,2,0)&amp;"("&amp;BM$2&amp;","&amp;IF(N193="MR","REF",VLOOKUP(I193,$BR:$BS,2,0))&amp;",Cpu"&amp;PROPER(IF(N193="MR","REF",VLOOKUP(I193,$BR:$BS,2,0)))&amp;","&amp;AT193&amp;"); ", "")</f>
        <v/>
      </c>
      <c r="BN193" s="22" t="str">
        <f aca="false">IF(ISERROR(VLOOKUP(BO193,BO$2:BO192,1,0))=0,"X","")</f>
        <v/>
      </c>
      <c r="BO193" s="22" t="str">
        <f aca="false">SUBSTITUTE("#define "&amp;BH193&amp;REPT(" ",28-LEN(BH193))&amp;BJ193&amp;BK193&amp;BL193&amp;BM193,"%","D")</f>
        <v>#define INSTDECODE_2_MM_AA          DECODE_ADR(1,MBL,CpuMbl,AOFF_I); DECODE_ADR(2,MBL,CpuMbl,AOFF_IA); </v>
      </c>
      <c r="BP193" s="22" t="str">
        <f aca="false">"#define "&amp;SUBSTITUTE(BH193,"INSTDECODE_",IF(P193="X","JMP_","")&amp;IF(Q193="X","CONST_","")&amp;"INSTEND_")&amp;IF(Q193="X",REPT(" ",20-LEN(BH193)),IF(P193="X",REPT(" ",22-LEN(BH193)),REPT(" ",26-LEN(BH193))))&amp;" "&amp;IF(P193="X","","IP+="&amp;TRIM(AU193)&amp;"; "&amp;REPT(" ",10-LEN(TRIM(AU193))))&amp;IF(Q193="X","CONST_INST_DISPATCH;","PROG_INST_DISPATCH;")</f>
        <v>#define INSTEND_2_MM_AA         IP+=ISIZ_IAA;   PROG_INST_DISPATCH;</v>
      </c>
      <c r="BQ193" s="22" t="str">
        <f aca="false">""</f>
        <v/>
      </c>
    </row>
    <row r="194" customFormat="false" ht="15.95" hidden="false" customHeight="true" outlineLevel="0" collapsed="false">
      <c r="A194" s="22" t="s">
        <v>715</v>
      </c>
      <c r="B194" s="22" t="s">
        <v>729</v>
      </c>
      <c r="C194" s="26" t="s">
        <v>29</v>
      </c>
      <c r="D194" s="27" t="n">
        <f aca="false">4-COUNTIF(F194:I194,".")</f>
        <v>2</v>
      </c>
      <c r="E194" s="27" t="str">
        <f aca="false">IF(ISERROR(SEARCH("Z",F194&amp;G194&amp;H194&amp;I194))=0,"X","-")</f>
        <v>-</v>
      </c>
      <c r="F194" s="26" t="s">
        <v>486</v>
      </c>
      <c r="G194" s="26" t="s">
        <v>486</v>
      </c>
      <c r="H194" s="26" t="s">
        <v>28</v>
      </c>
      <c r="I194" s="26" t="s">
        <v>28</v>
      </c>
      <c r="J194" s="27" t="str">
        <f aca="false">IF(OR(ISERROR(SEARCH(MID($J$2,1,1),F194&amp;G194&amp;H194&amp;I194))=0,ISERROR(SEARCH(MID($J$2,2,1),F194&amp;G194&amp;H194&amp;I194))=0),"X","-")</f>
        <v>-</v>
      </c>
      <c r="K194" s="26" t="s">
        <v>453</v>
      </c>
      <c r="L194" s="26" t="s">
        <v>453</v>
      </c>
      <c r="M194" s="26" t="s">
        <v>28</v>
      </c>
      <c r="N194" s="26" t="s">
        <v>28</v>
      </c>
      <c r="O194" s="28" t="str">
        <f aca="false">IF(OR(K194=$O$2,L194=$O$2,M194=$O$2,N194=$O$2),"X","-")</f>
        <v>-</v>
      </c>
      <c r="R194" s="22" t="s">
        <v>730</v>
      </c>
      <c r="S194" s="22" t="s">
        <v>628</v>
      </c>
      <c r="T194" s="22" t="s">
        <v>629</v>
      </c>
      <c r="W194" s="30" t="str">
        <f aca="false">SUBSTITUTE(SUBSTITUTE(IF(AND(F194="%",K194&lt;&gt;"AD",K194&lt;&gt;"MR"),"Error1","Ok")&amp;" "&amp;IF(AND(G194="%",L194&lt;&gt;"AD",L194&lt;&gt;"MR"),"Error2","Ok")&amp;" "&amp;IF(AND(H194="%",M194&lt;&gt;"AD",M194&lt;&gt;"MR"),"Error3","Ok")&amp;" "&amp;IF(AND(I194="%",N194&lt;&gt;"AD",N194&lt;&gt;"MR"),"Error4","Ok"),"Ok Ok Ok Ok","Passed"),"Ok","")</f>
        <v>Passed</v>
      </c>
      <c r="X194" s="28" t="str">
        <f aca="false">IF(W194&lt;&gt;"Passed","--- Error ---",SUBSTITUTE(SUBSTITUTE(SUBSTITUTE(SUBSTITUTE(SUBSTITUTE(SUBSTITUTE(SUBSTITUTE(SUBSTITUTE(SUBSTITUTE(SUBSTITUTE(SUBSTITUTE(SUBSTITUTE(SUBSTITUTE(SUBSTITUTE(SUBSTITUTE(SUBSTITUTE(SUBSTITUTE(SUBSTITUTE($X$1, "&lt;mnemonic&gt;",""""&amp;B194&amp;""""&amp;REPT(" ",5-LEN(B194))), "&lt;argnr&gt;",D194), "&lt;type1&gt;",VLOOKUP(F194,BR:BZ,9,0)), "&lt;type2&gt;",VLOOKUP(G194,BR:BZ,9,0)), "&lt;type3&gt;",VLOOKUP(H194,BR:BZ,9,0)), "&lt;type4&gt;",VLOOKUP(I194,BR:BZ,9,0)), "&lt;mode1&gt;",VLOOKUP(K194, CB:CG,6,0)),"&lt;mode2&gt;",VLOOKUP(L194,CB:CG,6,0)),"&lt;mode3&gt;",VLOOKUP(M194,CB:CG,6,0)),"&lt;mode4&gt;",VLOOKUP(N194,CB:CG,6,0)), "."," "), "&lt;desc&gt;",R194), "&lt;size&gt;",AU194), "&lt;comma&gt;",IF(B195=""," ",",")),"&lt;off1&gt;",IF(AQ194&lt;&gt;"",AQ194,"0"&amp;REPT(" ",5+AQ$1-1))),"&lt;off2&gt;",IF(AR194&lt;&gt;"",AR194,"0"&amp;REPT(" ",5+AR$1-1))),"&lt;off3&gt;",IF(AS194&lt;&gt;"",AS194,"0"&amp;REPT(" ",5+AS$1-1))),"&lt;off4&gt;",IF(AT194&lt;&gt;"",AT194,"0"&amp;REPT(" ",5+AT$1-1))))</f>
        <v>{ "SSWCP",2, ISIZ_IAA  , {CpuDataType::StrBlk   ,CpuDataType::StrBlk   ,(CpuDataType)0        ,(CpuDataType)0        }, {_AmdAddr,_AmdAddr,_AmdNull,_AmdNull}, {AOFF_I,AOFF_IA,0       ,0        } }, //Switch string memory pointers</v>
      </c>
      <c r="Y194" s="31" t="s">
        <v>28</v>
      </c>
      <c r="Z194" s="22" t="str">
        <f aca="false">IF(F194&lt;&gt;".",IF(K194="MR","R",VLOOKUP(F194,$BR:$BT,3,0)),"")</f>
        <v>M</v>
      </c>
      <c r="AA194" s="22" t="str">
        <f aca="false">IF(G194&lt;&gt;".",IF(L194="MR","R",VLOOKUP(G194,$BR:$BT,3,0)),"")</f>
        <v>M</v>
      </c>
      <c r="AB194" s="22" t="str">
        <f aca="false">IF(H194&lt;&gt;".",IF(M194="MR","R",VLOOKUP(H194,$BR:$BT,3,0)),"")</f>
        <v/>
      </c>
      <c r="AC194" s="22" t="str">
        <f aca="false">IF(I194&lt;&gt;".",IF(N194="MR","R",VLOOKUP(I194,$BR:$BT,3,0)),"")</f>
        <v/>
      </c>
      <c r="AD194" s="22" t="str">
        <f aca="false">IF(F194&lt;&gt;".",VLOOKUP(K194,$CB:$CC,2,0),"")</f>
        <v>A</v>
      </c>
      <c r="AE194" s="22" t="str">
        <f aca="false">IF(G194&lt;&gt;".",VLOOKUP(L194,$CB:$CC,2,0),"")</f>
        <v>A</v>
      </c>
      <c r="AF194" s="22" t="str">
        <f aca="false">IF(H194&lt;&gt;".",VLOOKUP(M194,$CB:$CC,2,0),"")</f>
        <v/>
      </c>
      <c r="AG194" s="22" t="str">
        <f aca="false">IF(I194&lt;&gt;".",VLOOKUP(N194,$CB:$CC,2,0),"")</f>
        <v/>
      </c>
      <c r="AH194" s="22" t="str">
        <f aca="false">IF(AD194&lt;&gt;"",IF(OR(AD194="A",AD194="I"),"SZA",VLOOKUP(Z194,$BT$3:$BU$16,2,0)),"")</f>
        <v>SZA</v>
      </c>
      <c r="AI194" s="22" t="str">
        <f aca="false">IF(AE194&lt;&gt;"",IF(OR(AE194="A",AE194="I"),"SZA",VLOOKUP(AA194,$BT$3:$BU$16,2,0)),"")</f>
        <v>SZA</v>
      </c>
      <c r="AJ194" s="22" t="str">
        <f aca="false">IF(AF194&lt;&gt;"",IF(OR(AF194="A",AF194="I"),"SZA",VLOOKUP(AB194,$BT$3:$BU$16,2,0)),"")</f>
        <v/>
      </c>
      <c r="AK194" s="22" t="str">
        <f aca="false">IF(AG194&lt;&gt;"",IF(OR(AG194="A",AG194="I"),"SZA",VLOOKUP(AC194,$BT$3:$BU$16,2,0)),"")</f>
        <v/>
      </c>
      <c r="AL194" s="22" t="str">
        <f aca="false">IF(AD194&lt;&gt;"","I","")</f>
        <v>I</v>
      </c>
      <c r="AM194" s="22" t="str">
        <f aca="false">SUBSTITUTE(IF(AE194&lt;&gt;"",AL194&amp;"+"&amp;AH194,""),"+SZ","")</f>
        <v>IA</v>
      </c>
      <c r="AN194" s="22" t="str">
        <f aca="false">SUBSTITUTE(IF(AF194&lt;&gt;"",AM194&amp;"+"&amp;AI194,""),"+SZ","")</f>
        <v/>
      </c>
      <c r="AO194" s="22" t="str">
        <f aca="false">SUBSTITUTE(IF(AG194&lt;&gt;"",AN194&amp;"+"&amp;AJ194,""),"+SZ","")</f>
        <v/>
      </c>
      <c r="AP194" s="22" t="str">
        <f aca="false">SUBSTITUTE("I"&amp;IF(AH194&lt;&gt;"","+"&amp;AH194,"")&amp;IF(AI194&lt;&gt;"","+"&amp;AI194,"")&amp;IF(AJ194&lt;&gt;"","+"&amp;AJ194,"")&amp;IF(AK194&lt;&gt;"","+"&amp;AK194,""),"+SZ","")</f>
        <v>IAA</v>
      </c>
      <c r="AQ194" s="22" t="str">
        <f aca="false">IF(Z194&lt;&gt;"","AOFF_"&amp;AL194&amp;REPT(" ",AQ$1-LEN(AL194)),"")</f>
        <v>AOFF_I</v>
      </c>
      <c r="AR194" s="22" t="str">
        <f aca="false">IF(AA194&lt;&gt;"","AOFF_"&amp;AM194&amp;REPT(" ",AR$1-LEN(AM194)),"")</f>
        <v>AOFF_IA</v>
      </c>
      <c r="AS194" s="22" t="str">
        <f aca="false">IF(AB194&lt;&gt;"","AOFF_"&amp;AN194&amp;REPT(" ",AS$1-LEN(AN194)),"")</f>
        <v/>
      </c>
      <c r="AT194" s="22" t="str">
        <f aca="false">IF(AC194&lt;&gt;"","AOFF_"&amp;AO194&amp;REPT(" ",AT$1-LEN(AO194)),"")</f>
        <v/>
      </c>
      <c r="AU194" s="22" t="str">
        <f aca="false">"ISIZ_"&amp;AP194&amp;REPT(" ",$AU$1-LEN(AP194))</f>
        <v>ISIZ_IAA  </v>
      </c>
      <c r="AV194" s="26" t="n">
        <f aca="false">IF(Z194&lt;&gt;"",6,"")</f>
        <v>6</v>
      </c>
      <c r="AW194" s="26" t="n">
        <f aca="false">IF(AA194&lt;&gt;"",AV194+VLOOKUP(AH194,$BU$2:$BV$17,2,0),"")</f>
        <v>10</v>
      </c>
      <c r="AX194" s="26" t="str">
        <f aca="false">IF(AB194&lt;&gt;"",AW194+VLOOKUP(AI194,$BU$2:$BV$17,2,0),"")</f>
        <v/>
      </c>
      <c r="AY194" s="26" t="str">
        <f aca="false">IF(AC194&lt;&gt;"",AX194+VLOOKUP(AJ194,$BU$2:$BV$17,2,0),"")</f>
        <v/>
      </c>
      <c r="AZ194" s="26" t="n">
        <f aca="false">6+IF(Z194&lt;&gt;"",VLOOKUP(AH194,$BU$2:$BV$17,2,0),0)+IF(AA194&lt;&gt;"",VLOOKUP(AI194,$BU$2:$BV$17,2,0),0)+IF(AB194&lt;&gt;"",VLOOKUP(AJ194,$BU$2:$BV$17,2,0),0)+IF(AC194&lt;&gt;"",VLOOKUP(AK194,$BU$2:$BV$17,2,0),0)</f>
        <v>14</v>
      </c>
      <c r="BA194" s="26" t="n">
        <f aca="false">IF(Z194&lt;&gt;"",10,"")</f>
        <v>10</v>
      </c>
      <c r="BB194" s="26" t="n">
        <f aca="false">IF(AA194&lt;&gt;"",BA194+VLOOKUP(AH194,$BU$2:$BW$17,3,0),"")</f>
        <v>18</v>
      </c>
      <c r="BC194" s="26" t="str">
        <f aca="false">IF(AB194&lt;&gt;"",BB194+VLOOKUP(AI194,$BU$2:$BW$17,3,0),"")</f>
        <v/>
      </c>
      <c r="BD194" s="26" t="str">
        <f aca="false">IF(AC194&lt;&gt;"",BC194+VLOOKUP(AJ194,$BU$2:$BW$17,3,0),"")</f>
        <v/>
      </c>
      <c r="BE194" s="26" t="n">
        <f aca="false">10+IF(Z194&lt;&gt;"",VLOOKUP(AH194,$BU$2:$BW$17,3,0),0)+IF(AA194&lt;&gt;"",VLOOKUP(AI194,$BU$2:$BW$17,3,0),0)+IF(AB194&lt;&gt;"",VLOOKUP(AJ194,$BU$2:$BW$17,3,0),0)+IF(AC194&lt;&gt;"",VLOOKUP(AK194,$BU$2:$BW$17,3,0),0)</f>
        <v>26</v>
      </c>
      <c r="BF194" s="36" t="str">
        <f aca="false">IF(AV194&lt;&gt;"","#define "&amp;AQ194&amp;" "&amp;AV194&amp;"&lt;end&gt; ","")&amp;IF(AW194&lt;&gt;"","#define "&amp;AR194&amp;" "&amp;AW194&amp;"&lt;end&gt; ","")&amp;IF(AX194&lt;&gt;"","#define "&amp;AS194&amp;" "&amp;AX194&amp;"&lt;end&gt; ","")&amp;IF(AY194&lt;&gt;"","#define "&amp;AT194&amp;" "&amp;AY194&amp;"&lt;end&gt; ","")&amp;"#define "&amp;AU194&amp;" "&amp;AZ194&amp;"&lt;end&gt;"</f>
        <v>#define AOFF_I 6&lt;end&gt; #define AOFF_IA 10&lt;end&gt; #define ISIZ_IAA   14&lt;end&gt;</v>
      </c>
      <c r="BG194" s="36" t="str">
        <f aca="false">IF(BA194&lt;&gt;"","#define "&amp;AQ194&amp;" "&amp;BA194&amp;"&lt;end&gt; ","")&amp;IF(BB194&lt;&gt;"","#define "&amp;AR194&amp;" "&amp;BB194&amp;"&lt;end&gt; ","")&amp;IF(BC194&lt;&gt;"","#define "&amp;AS194&amp;" "&amp;BC194&amp;"&lt;end&gt; ","")&amp;IF(BD194&lt;&gt;"","#define "&amp;AT194&amp;" "&amp;BD194&amp;"&lt;end&gt; ","")&amp;"#define "&amp;AU194&amp;" "&amp;BE194&amp;"&lt;end&gt;"</f>
        <v>#define AOFF_I 10&lt;end&gt; #define AOFF_IA 18&lt;end&gt; #define ISIZ_IAA   26&lt;end&gt;</v>
      </c>
      <c r="BH194" s="22" t="str">
        <f aca="false">"INSTDECODE_"&amp;D194&amp;IF(D194&lt;&gt;0,"_"&amp;CONCATENATE(Z194,AA194,AB194,AC194)&amp;"_"&amp;CONCATENATE(AD194,AE194,AF194,AG194),"")</f>
        <v>INSTDECODE_2_MM_AA</v>
      </c>
      <c r="BI194" s="22" t="n">
        <f aca="false">LEN(BH194)</f>
        <v>18</v>
      </c>
      <c r="BJ194" s="22" t="str">
        <f aca="false">IF(Z194&lt;&gt;"","DECODE_"&amp;VLOOKUP(AD194,$CC:$CD,2,0)&amp;"("&amp;BJ$2&amp;","&amp;IF(K194="MR","REF",VLOOKUP(F194,$BR:$BS,2,0))&amp;",Cpu"&amp;PROPER(IF(K194="MR","REF",VLOOKUP(F194,$BR:$BS,2,0)))&amp;","&amp;AQ194&amp;"); ", "")</f>
        <v>DECODE_ADR(1,MBL,CpuMbl,AOFF_I); </v>
      </c>
      <c r="BK194" s="22" t="str">
        <f aca="false">IF(AA194&lt;&gt;"","DECODE_"&amp;VLOOKUP(AE194,$CC:$CD,2,0)&amp;"("&amp;BK$2&amp;","&amp;IF(L194="MR","REF",VLOOKUP(G194,$BR:$BS,2,0))&amp;",Cpu"&amp;PROPER(IF(L194="MR","REF",VLOOKUP(G194,$BR:$BS,2,0)))&amp;","&amp;AR194&amp;"); ", "")</f>
        <v>DECODE_ADR(2,MBL,CpuMbl,AOFF_IA); </v>
      </c>
      <c r="BL194" s="22" t="str">
        <f aca="false">IF(AB194&lt;&gt;"","DECODE_"&amp;VLOOKUP(AF194,$CC:$CD,2,0)&amp;"("&amp;BL$2&amp;","&amp;IF(M194="MR","REF",VLOOKUP(H194,$BR:$BS,2,0))&amp;",Cpu"&amp;PROPER(IF(M194="MR","REF",VLOOKUP(H194,$BR:$BS,2,0)))&amp;","&amp;AS194&amp;"); ", "")</f>
        <v/>
      </c>
      <c r="BM194" s="22" t="str">
        <f aca="false">IF(AC194&lt;&gt;"","DECODE_"&amp;VLOOKUP(AG194,$CC:$CD,2,0)&amp;"("&amp;BM$2&amp;","&amp;IF(N194="MR","REF",VLOOKUP(I194,$BR:$BS,2,0))&amp;",Cpu"&amp;PROPER(IF(N194="MR","REF",VLOOKUP(I194,$BR:$BS,2,0)))&amp;","&amp;AT194&amp;"); ", "")</f>
        <v/>
      </c>
      <c r="BN194" s="22" t="str">
        <f aca="false">IF(ISERROR(VLOOKUP(BO194,BO$2:BO193,1,0))=0,"X","")</f>
        <v>X</v>
      </c>
      <c r="BO194" s="22" t="str">
        <f aca="false">SUBSTITUTE("#define "&amp;BH194&amp;REPT(" ",28-LEN(BH194))&amp;BJ194&amp;BK194&amp;BL194&amp;BM194,"%","D")</f>
        <v>#define INSTDECODE_2_MM_AA          DECODE_ADR(1,MBL,CpuMbl,AOFF_I); DECODE_ADR(2,MBL,CpuMbl,AOFF_IA); </v>
      </c>
      <c r="BP194" s="22" t="str">
        <f aca="false">"#define "&amp;SUBSTITUTE(BH194,"INSTDECODE_",IF(P194="X","JMP_","")&amp;IF(Q194="X","CONST_","")&amp;"INSTEND_")&amp;IF(Q194="X",REPT(" ",20-LEN(BH194)),IF(P194="X",REPT(" ",22-LEN(BH194)),REPT(" ",26-LEN(BH194))))&amp;" "&amp;IF(P194="X","","IP+="&amp;TRIM(AU194)&amp;"; "&amp;REPT(" ",10-LEN(TRIM(AU194))))&amp;IF(Q194="X","CONST_INST_DISPATCH;","PROG_INST_DISPATCH;")</f>
        <v>#define INSTEND_2_MM_AA         IP+=ISIZ_IAA;   PROG_INST_DISPATCH;</v>
      </c>
      <c r="BQ194" s="22" t="str">
        <f aca="false">""</f>
        <v/>
      </c>
    </row>
    <row r="195" customFormat="false" ht="15.95" hidden="false" customHeight="true" outlineLevel="0" collapsed="false">
      <c r="A195" s="22" t="s">
        <v>715</v>
      </c>
      <c r="B195" s="22" t="s">
        <v>731</v>
      </c>
      <c r="C195" s="26" t="s">
        <v>29</v>
      </c>
      <c r="D195" s="27" t="n">
        <f aca="false">4-COUNTIF(F195:I195,".")</f>
        <v>2</v>
      </c>
      <c r="E195" s="27" t="str">
        <f aca="false">IF(ISERROR(SEARCH("Z",F195&amp;G195&amp;H195&amp;I195))=0,"X","-")</f>
        <v>-</v>
      </c>
      <c r="F195" s="26" t="s">
        <v>459</v>
      </c>
      <c r="G195" s="26" t="s">
        <v>459</v>
      </c>
      <c r="H195" s="26" t="s">
        <v>28</v>
      </c>
      <c r="I195" s="26" t="s">
        <v>28</v>
      </c>
      <c r="J195" s="27" t="str">
        <f aca="false">IF(OR(ISERROR(SEARCH(MID($J$2,1,1),F195&amp;G195&amp;H195&amp;I195))=0,ISERROR(SEARCH(MID($J$2,2,1),F195&amp;G195&amp;H195&amp;I195))=0),"X","-")</f>
        <v>-</v>
      </c>
      <c r="K195" s="26" t="s">
        <v>453</v>
      </c>
      <c r="L195" s="26" t="s">
        <v>453</v>
      </c>
      <c r="M195" s="26" t="s">
        <v>28</v>
      </c>
      <c r="N195" s="26" t="s">
        <v>28</v>
      </c>
      <c r="O195" s="28" t="str">
        <f aca="false">IF(OR(K195=$O$2,L195=$O$2,M195=$O$2,N195=$O$2),"X","-")</f>
        <v>-</v>
      </c>
      <c r="R195" s="22" t="s">
        <v>732</v>
      </c>
      <c r="S195" s="22" t="s">
        <v>628</v>
      </c>
      <c r="T195" s="22" t="s">
        <v>629</v>
      </c>
      <c r="W195" s="30" t="str">
        <f aca="false">SUBSTITUTE(SUBSTITUTE(IF(AND(F195="%",K195&lt;&gt;"AD",K195&lt;&gt;"MR"),"Error1","Ok")&amp;" "&amp;IF(AND(G195="%",L195&lt;&gt;"AD",L195&lt;&gt;"MR"),"Error2","Ok")&amp;" "&amp;IF(AND(H195="%",M195&lt;&gt;"AD",M195&lt;&gt;"MR"),"Error3","Ok")&amp;" "&amp;IF(AND(I195="%",N195&lt;&gt;"AD",N195&lt;&gt;"MR"),"Error4","Ok"),"Ok Ok Ok Ok","Passed"),"Ok","")</f>
        <v>Passed</v>
      </c>
      <c r="X195" s="28" t="str">
        <f aca="false">IF(W195&lt;&gt;"Passed","--- Error ---",SUBSTITUTE(SUBSTITUTE(SUBSTITUTE(SUBSTITUTE(SUBSTITUTE(SUBSTITUTE(SUBSTITUTE(SUBSTITUTE(SUBSTITUTE(SUBSTITUTE(SUBSTITUTE(SUBSTITUTE(SUBSTITUTE(SUBSTITUTE(SUBSTITUTE(SUBSTITUTE(SUBSTITUTE(SUBSTITUTE($X$1, "&lt;mnemonic&gt;",""""&amp;B195&amp;""""&amp;REPT(" ",5-LEN(B195))), "&lt;argnr&gt;",D195), "&lt;type1&gt;",VLOOKUP(F195,BR:BZ,9,0)), "&lt;type2&gt;",VLOOKUP(G195,BR:BZ,9,0)), "&lt;type3&gt;",VLOOKUP(H195,BR:BZ,9,0)), "&lt;type4&gt;",VLOOKUP(I195,BR:BZ,9,0)), "&lt;mode1&gt;",VLOOKUP(K195, CB:CG,6,0)),"&lt;mode2&gt;",VLOOKUP(L195,CB:CG,6,0)),"&lt;mode3&gt;",VLOOKUP(M195,CB:CG,6,0)),"&lt;mode4&gt;",VLOOKUP(N195,CB:CG,6,0)), "."," "), "&lt;desc&gt;",R195), "&lt;size&gt;",AU195), "&lt;comma&gt;",IF(B196=""," ",",")),"&lt;off1&gt;",IF(AQ195&lt;&gt;"",AQ195,"0"&amp;REPT(" ",5+AQ$1-1))),"&lt;off2&gt;",IF(AR195&lt;&gt;"",AR195,"0"&amp;REPT(" ",5+AR$1-1))),"&lt;off3&gt;",IF(AS195&lt;&gt;"",AS195,"0"&amp;REPT(" ",5+AS$1-1))),"&lt;off4&gt;",IF(AT195&lt;&gt;"",AT195,"0"&amp;REPT(" ",5+AT$1-1))))</f>
        <v>{ "ACOPY",2, ISIZ_IAA  , {CpuDataType::ArrBlk   ,CpuDataType::ArrBlk   ,(CpuDataType)0        ,(CpuDataType)0        }, {_AmdAddr,_AmdAddr,_AmdNull,_AmdNull}, {AOFF_I,AOFF_IA,0       ,0        } }, //Copy array block</v>
      </c>
      <c r="Y195" s="31" t="s">
        <v>28</v>
      </c>
      <c r="Z195" s="22" t="str">
        <f aca="false">IF(F195&lt;&gt;".",IF(K195="MR","R",VLOOKUP(F195,$BR:$BT,3,0)),"")</f>
        <v>M</v>
      </c>
      <c r="AA195" s="22" t="str">
        <f aca="false">IF(G195&lt;&gt;".",IF(L195="MR","R",VLOOKUP(G195,$BR:$BT,3,0)),"")</f>
        <v>M</v>
      </c>
      <c r="AB195" s="22" t="str">
        <f aca="false">IF(H195&lt;&gt;".",IF(M195="MR","R",VLOOKUP(H195,$BR:$BT,3,0)),"")</f>
        <v/>
      </c>
      <c r="AC195" s="22" t="str">
        <f aca="false">IF(I195&lt;&gt;".",IF(N195="MR","R",VLOOKUP(I195,$BR:$BT,3,0)),"")</f>
        <v/>
      </c>
      <c r="AD195" s="22" t="str">
        <f aca="false">IF(F195&lt;&gt;".",VLOOKUP(K195,$CB:$CC,2,0),"")</f>
        <v>A</v>
      </c>
      <c r="AE195" s="22" t="str">
        <f aca="false">IF(G195&lt;&gt;".",VLOOKUP(L195,$CB:$CC,2,0),"")</f>
        <v>A</v>
      </c>
      <c r="AF195" s="22" t="str">
        <f aca="false">IF(H195&lt;&gt;".",VLOOKUP(M195,$CB:$CC,2,0),"")</f>
        <v/>
      </c>
      <c r="AG195" s="22" t="str">
        <f aca="false">IF(I195&lt;&gt;".",VLOOKUP(N195,$CB:$CC,2,0),"")</f>
        <v/>
      </c>
      <c r="AH195" s="22" t="str">
        <f aca="false">IF(AD195&lt;&gt;"",IF(OR(AD195="A",AD195="I"),"SZA",VLOOKUP(Z195,$BT$3:$BU$16,2,0)),"")</f>
        <v>SZA</v>
      </c>
      <c r="AI195" s="22" t="str">
        <f aca="false">IF(AE195&lt;&gt;"",IF(OR(AE195="A",AE195="I"),"SZA",VLOOKUP(AA195,$BT$3:$BU$16,2,0)),"")</f>
        <v>SZA</v>
      </c>
      <c r="AJ195" s="22" t="str">
        <f aca="false">IF(AF195&lt;&gt;"",IF(OR(AF195="A",AF195="I"),"SZA",VLOOKUP(AB195,$BT$3:$BU$16,2,0)),"")</f>
        <v/>
      </c>
      <c r="AK195" s="22" t="str">
        <f aca="false">IF(AG195&lt;&gt;"",IF(OR(AG195="A",AG195="I"),"SZA",VLOOKUP(AC195,$BT$3:$BU$16,2,0)),"")</f>
        <v/>
      </c>
      <c r="AL195" s="22" t="str">
        <f aca="false">IF(AD195&lt;&gt;"","I","")</f>
        <v>I</v>
      </c>
      <c r="AM195" s="22" t="str">
        <f aca="false">SUBSTITUTE(IF(AE195&lt;&gt;"",AL195&amp;"+"&amp;AH195,""),"+SZ","")</f>
        <v>IA</v>
      </c>
      <c r="AN195" s="22" t="str">
        <f aca="false">SUBSTITUTE(IF(AF195&lt;&gt;"",AM195&amp;"+"&amp;AI195,""),"+SZ","")</f>
        <v/>
      </c>
      <c r="AO195" s="22" t="str">
        <f aca="false">SUBSTITUTE(IF(AG195&lt;&gt;"",AN195&amp;"+"&amp;AJ195,""),"+SZ","")</f>
        <v/>
      </c>
      <c r="AP195" s="22" t="str">
        <f aca="false">SUBSTITUTE("I"&amp;IF(AH195&lt;&gt;"","+"&amp;AH195,"")&amp;IF(AI195&lt;&gt;"","+"&amp;AI195,"")&amp;IF(AJ195&lt;&gt;"","+"&amp;AJ195,"")&amp;IF(AK195&lt;&gt;"","+"&amp;AK195,""),"+SZ","")</f>
        <v>IAA</v>
      </c>
      <c r="AQ195" s="22" t="str">
        <f aca="false">IF(Z195&lt;&gt;"","AOFF_"&amp;AL195&amp;REPT(" ",AQ$1-LEN(AL195)),"")</f>
        <v>AOFF_I</v>
      </c>
      <c r="AR195" s="22" t="str">
        <f aca="false">IF(AA195&lt;&gt;"","AOFF_"&amp;AM195&amp;REPT(" ",AR$1-LEN(AM195)),"")</f>
        <v>AOFF_IA</v>
      </c>
      <c r="AS195" s="22" t="str">
        <f aca="false">IF(AB195&lt;&gt;"","AOFF_"&amp;AN195&amp;REPT(" ",AS$1-LEN(AN195)),"")</f>
        <v/>
      </c>
      <c r="AT195" s="22" t="str">
        <f aca="false">IF(AC195&lt;&gt;"","AOFF_"&amp;AO195&amp;REPT(" ",AT$1-LEN(AO195)),"")</f>
        <v/>
      </c>
      <c r="AU195" s="22" t="str">
        <f aca="false">"ISIZ_"&amp;AP195&amp;REPT(" ",$AU$1-LEN(AP195))</f>
        <v>ISIZ_IAA  </v>
      </c>
      <c r="AV195" s="26" t="n">
        <f aca="false">IF(Z195&lt;&gt;"",6,"")</f>
        <v>6</v>
      </c>
      <c r="AW195" s="26" t="n">
        <f aca="false">IF(AA195&lt;&gt;"",AV195+VLOOKUP(AH195,$BU$2:$BV$17,2,0),"")</f>
        <v>10</v>
      </c>
      <c r="AX195" s="26" t="str">
        <f aca="false">IF(AB195&lt;&gt;"",AW195+VLOOKUP(AI195,$BU$2:$BV$17,2,0),"")</f>
        <v/>
      </c>
      <c r="AY195" s="26" t="str">
        <f aca="false">IF(AC195&lt;&gt;"",AX195+VLOOKUP(AJ195,$BU$2:$BV$17,2,0),"")</f>
        <v/>
      </c>
      <c r="AZ195" s="26" t="n">
        <f aca="false">6+IF(Z195&lt;&gt;"",VLOOKUP(AH195,$BU$2:$BV$17,2,0),0)+IF(AA195&lt;&gt;"",VLOOKUP(AI195,$BU$2:$BV$17,2,0),0)+IF(AB195&lt;&gt;"",VLOOKUP(AJ195,$BU$2:$BV$17,2,0),0)+IF(AC195&lt;&gt;"",VLOOKUP(AK195,$BU$2:$BV$17,2,0),0)</f>
        <v>14</v>
      </c>
      <c r="BA195" s="26" t="n">
        <f aca="false">IF(Z195&lt;&gt;"",10,"")</f>
        <v>10</v>
      </c>
      <c r="BB195" s="26" t="n">
        <f aca="false">IF(AA195&lt;&gt;"",BA195+VLOOKUP(AH195,$BU$2:$BW$17,3,0),"")</f>
        <v>18</v>
      </c>
      <c r="BC195" s="26" t="str">
        <f aca="false">IF(AB195&lt;&gt;"",BB195+VLOOKUP(AI195,$BU$2:$BW$17,3,0),"")</f>
        <v/>
      </c>
      <c r="BD195" s="26" t="str">
        <f aca="false">IF(AC195&lt;&gt;"",BC195+VLOOKUP(AJ195,$BU$2:$BW$17,3,0),"")</f>
        <v/>
      </c>
      <c r="BE195" s="26" t="n">
        <f aca="false">10+IF(Z195&lt;&gt;"",VLOOKUP(AH195,$BU$2:$BW$17,3,0),0)+IF(AA195&lt;&gt;"",VLOOKUP(AI195,$BU$2:$BW$17,3,0),0)+IF(AB195&lt;&gt;"",VLOOKUP(AJ195,$BU$2:$BW$17,3,0),0)+IF(AC195&lt;&gt;"",VLOOKUP(AK195,$BU$2:$BW$17,3,0),0)</f>
        <v>26</v>
      </c>
      <c r="BF195" s="36" t="str">
        <f aca="false">IF(AV195&lt;&gt;"","#define "&amp;AQ195&amp;" "&amp;AV195&amp;"&lt;end&gt; ","")&amp;IF(AW195&lt;&gt;"","#define "&amp;AR195&amp;" "&amp;AW195&amp;"&lt;end&gt; ","")&amp;IF(AX195&lt;&gt;"","#define "&amp;AS195&amp;" "&amp;AX195&amp;"&lt;end&gt; ","")&amp;IF(AY195&lt;&gt;"","#define "&amp;AT195&amp;" "&amp;AY195&amp;"&lt;end&gt; ","")&amp;"#define "&amp;AU195&amp;" "&amp;AZ195&amp;"&lt;end&gt;"</f>
        <v>#define AOFF_I 6&lt;end&gt; #define AOFF_IA 10&lt;end&gt; #define ISIZ_IAA   14&lt;end&gt;</v>
      </c>
      <c r="BG195" s="36" t="str">
        <f aca="false">IF(BA195&lt;&gt;"","#define "&amp;AQ195&amp;" "&amp;BA195&amp;"&lt;end&gt; ","")&amp;IF(BB195&lt;&gt;"","#define "&amp;AR195&amp;" "&amp;BB195&amp;"&lt;end&gt; ","")&amp;IF(BC195&lt;&gt;"","#define "&amp;AS195&amp;" "&amp;BC195&amp;"&lt;end&gt; ","")&amp;IF(BD195&lt;&gt;"","#define "&amp;AT195&amp;" "&amp;BD195&amp;"&lt;end&gt; ","")&amp;"#define "&amp;AU195&amp;" "&amp;BE195&amp;"&lt;end&gt;"</f>
        <v>#define AOFF_I 10&lt;end&gt; #define AOFF_IA 18&lt;end&gt; #define ISIZ_IAA   26&lt;end&gt;</v>
      </c>
      <c r="BH195" s="22" t="str">
        <f aca="false">"INSTDECODE_"&amp;D195&amp;IF(D195&lt;&gt;0,"_"&amp;CONCATENATE(Z195,AA195,AB195,AC195)&amp;"_"&amp;CONCATENATE(AD195,AE195,AF195,AG195),"")</f>
        <v>INSTDECODE_2_MM_AA</v>
      </c>
      <c r="BI195" s="22" t="n">
        <f aca="false">LEN(BH195)</f>
        <v>18</v>
      </c>
      <c r="BJ195" s="22" t="str">
        <f aca="false">IF(Z195&lt;&gt;"","DECODE_"&amp;VLOOKUP(AD195,$CC:$CD,2,0)&amp;"("&amp;BJ$2&amp;","&amp;IF(K195="MR","REF",VLOOKUP(F195,$BR:$BS,2,0))&amp;",Cpu"&amp;PROPER(IF(K195="MR","REF",VLOOKUP(F195,$BR:$BS,2,0)))&amp;","&amp;AQ195&amp;"); ", "")</f>
        <v>DECODE_ADR(1,MBL,CpuMbl,AOFF_I); </v>
      </c>
      <c r="BK195" s="22" t="str">
        <f aca="false">IF(AA195&lt;&gt;"","DECODE_"&amp;VLOOKUP(AE195,$CC:$CD,2,0)&amp;"("&amp;BK$2&amp;","&amp;IF(L195="MR","REF",VLOOKUP(G195,$BR:$BS,2,0))&amp;",Cpu"&amp;PROPER(IF(L195="MR","REF",VLOOKUP(G195,$BR:$BS,2,0)))&amp;","&amp;AR195&amp;"); ", "")</f>
        <v>DECODE_ADR(2,MBL,CpuMbl,AOFF_IA); </v>
      </c>
      <c r="BL195" s="22" t="str">
        <f aca="false">IF(AB195&lt;&gt;"","DECODE_"&amp;VLOOKUP(AF195,$CC:$CD,2,0)&amp;"("&amp;BL$2&amp;","&amp;IF(M195="MR","REF",VLOOKUP(H195,$BR:$BS,2,0))&amp;",Cpu"&amp;PROPER(IF(M195="MR","REF",VLOOKUP(H195,$BR:$BS,2,0)))&amp;","&amp;AS195&amp;"); ", "")</f>
        <v/>
      </c>
      <c r="BM195" s="22" t="str">
        <f aca="false">IF(AC195&lt;&gt;"","DECODE_"&amp;VLOOKUP(AG195,$CC:$CD,2,0)&amp;"("&amp;BM$2&amp;","&amp;IF(N195="MR","REF",VLOOKUP(I195,$BR:$BS,2,0))&amp;",Cpu"&amp;PROPER(IF(N195="MR","REF",VLOOKUP(I195,$BR:$BS,2,0)))&amp;","&amp;AT195&amp;"); ", "")</f>
        <v/>
      </c>
      <c r="BN195" s="22" t="str">
        <f aca="false">IF(ISERROR(VLOOKUP(BO195,BO$2:BO193,1,0))=0,"X","")</f>
        <v>X</v>
      </c>
      <c r="BO195" s="22" t="str">
        <f aca="false">SUBSTITUTE("#define "&amp;BH195&amp;REPT(" ",28-LEN(BH195))&amp;BJ195&amp;BK195&amp;BL195&amp;BM195,"%","D")</f>
        <v>#define INSTDECODE_2_MM_AA          DECODE_ADR(1,MBL,CpuMbl,AOFF_I); DECODE_ADR(2,MBL,CpuMbl,AOFF_IA); </v>
      </c>
      <c r="BP195" s="22" t="str">
        <f aca="false">"#define "&amp;SUBSTITUTE(BH195,"INSTDECODE_",IF(P195="X","JMP_","")&amp;IF(Q195="X","CONST_","")&amp;"INSTEND_")&amp;IF(Q195="X",REPT(" ",20-LEN(BH195)),IF(P195="X",REPT(" ",22-LEN(BH195)),REPT(" ",26-LEN(BH195))))&amp;" "&amp;IF(P195="X","","IP+="&amp;TRIM(AU195)&amp;"; "&amp;REPT(" ",10-LEN(TRIM(AU195))))&amp;IF(Q195="X","CONST_INST_DISPATCH;","PROG_INST_DISPATCH;")</f>
        <v>#define INSTEND_2_MM_AA         IP+=ISIZ_IAA;   PROG_INST_DISPATCH;</v>
      </c>
      <c r="BQ195" s="22" t="str">
        <f aca="false">""</f>
        <v/>
      </c>
    </row>
    <row r="196" customFormat="false" ht="15.95" hidden="false" customHeight="true" outlineLevel="0" collapsed="false">
      <c r="A196" s="22" t="s">
        <v>715</v>
      </c>
      <c r="B196" s="22" t="s">
        <v>733</v>
      </c>
      <c r="C196" s="26" t="s">
        <v>29</v>
      </c>
      <c r="D196" s="27" t="n">
        <f aca="false">4-COUNTIF(F196:I196,".")</f>
        <v>3</v>
      </c>
      <c r="E196" s="27" t="str">
        <f aca="false">IF(ISERROR(SEARCH("Z",F196&amp;G196&amp;H196&amp;I196))=0,"X","-")</f>
        <v>X</v>
      </c>
      <c r="F196" s="26" t="s">
        <v>459</v>
      </c>
      <c r="G196" s="26" t="s">
        <v>63</v>
      </c>
      <c r="H196" s="26" t="s">
        <v>462</v>
      </c>
      <c r="I196" s="26" t="s">
        <v>28</v>
      </c>
      <c r="J196" s="27" t="str">
        <f aca="false">IF(OR(ISERROR(SEARCH(MID($J$2,1,1),F196&amp;G196&amp;H196&amp;I196))=0,ISERROR(SEARCH(MID($J$2,2,1),F196&amp;G196&amp;H196&amp;I196))=0),"X","-")</f>
        <v>-</v>
      </c>
      <c r="K196" s="26" t="s">
        <v>453</v>
      </c>
      <c r="L196" s="26" t="s">
        <v>453</v>
      </c>
      <c r="M196" s="26" t="s">
        <v>410</v>
      </c>
      <c r="N196" s="26" t="s">
        <v>28</v>
      </c>
      <c r="O196" s="28" t="str">
        <f aca="false">IF(OR(K196=$O$2,L196=$O$2,M196=$O$2,N196=$O$2),"X","-")</f>
        <v>X</v>
      </c>
      <c r="R196" s="22" t="s">
        <v>734</v>
      </c>
      <c r="S196" s="22" t="s">
        <v>628</v>
      </c>
      <c r="T196" s="22" t="s">
        <v>629</v>
      </c>
      <c r="U196" s="22" t="s">
        <v>727</v>
      </c>
      <c r="W196" s="30" t="str">
        <f aca="false">SUBSTITUTE(SUBSTITUTE(IF(AND(F196="%",K196&lt;&gt;"AD",K196&lt;&gt;"MR"),"Error1","Ok")&amp;" "&amp;IF(AND(G196="%",L196&lt;&gt;"AD",L196&lt;&gt;"MR"),"Error2","Ok")&amp;" "&amp;IF(AND(H196="%",M196&lt;&gt;"AD",M196&lt;&gt;"MR"),"Error3","Ok")&amp;" "&amp;IF(AND(I196="%",N196&lt;&gt;"AD",N196&lt;&gt;"MR"),"Error4","Ok"),"Ok Ok Ok Ok","Passed"),"Ok","")</f>
        <v>Passed</v>
      </c>
      <c r="X196" s="28" t="str">
        <f aca="false">IF(W196&lt;&gt;"Passed","--- Error ---",SUBSTITUTE(SUBSTITUTE(SUBSTITUTE(SUBSTITUTE(SUBSTITUTE(SUBSTITUTE(SUBSTITUTE(SUBSTITUTE(SUBSTITUTE(SUBSTITUTE(SUBSTITUTE(SUBSTITUTE(SUBSTITUTE(SUBSTITUTE(SUBSTITUTE(SUBSTITUTE(SUBSTITUTE(SUBSTITUTE($X$1, "&lt;mnemonic&gt;",""""&amp;B196&amp;""""&amp;REPT(" ",5-LEN(B196))), "&lt;argnr&gt;",D196), "&lt;type1&gt;",VLOOKUP(F196,BR:BZ,9,0)), "&lt;type2&gt;",VLOOKUP(G196,BR:BZ,9,0)), "&lt;type3&gt;",VLOOKUP(H196,BR:BZ,9,0)), "&lt;type4&gt;",VLOOKUP(I196,BR:BZ,9,0)), "&lt;mode1&gt;",VLOOKUP(K196, CB:CG,6,0)),"&lt;mode2&gt;",VLOOKUP(L196,CB:CG,6,0)),"&lt;mode3&gt;",VLOOKUP(M196,CB:CG,6,0)),"&lt;mode4&gt;",VLOOKUP(N196,CB:CG,6,0)), "."," "), "&lt;desc&gt;",R196), "&lt;size&gt;",AU196), "&lt;comma&gt;",IF(B197=""," ",",")),"&lt;off1&gt;",IF(AQ196&lt;&gt;"",AQ196,"0"&amp;REPT(" ",5+AQ$1-1))),"&lt;off2&gt;",IF(AR196&lt;&gt;"",AR196,"0"&amp;REPT(" ",5+AR$1-1))),"&lt;off3&gt;",IF(AS196&lt;&gt;"",AS196,"0"&amp;REPT(" ",5+AS$1-1))),"&lt;off4&gt;",IF(AT196&lt;&gt;"",AT196,"0"&amp;REPT(" ",5+AT$1-1))))</f>
        <v>{ "TOCA" ,3, ISIZ_IAAZ , {CpuDataType::ArrBlk   ,CpuDataType::Undefined,(CpuDataType)-1       ,(CpuDataType)0        }, {_AmdAddr,_AmdAddr,_AmdLtVl,_AmdNull}, {AOFF_I,AOFF_IA,AOFF_IAA,0        } }, //Undefined to char array</v>
      </c>
      <c r="Y196" s="31" t="s">
        <v>28</v>
      </c>
      <c r="Z196" s="22" t="str">
        <f aca="false">IF(F196&lt;&gt;".",IF(K196="MR","R",VLOOKUP(F196,$BR:$BT,3,0)),"")</f>
        <v>M</v>
      </c>
      <c r="AA196" s="22" t="str">
        <f aca="false">IF(G196&lt;&gt;".",IF(L196="MR","R",VLOOKUP(G196,$BR:$BT,3,0)),"")</f>
        <v>D</v>
      </c>
      <c r="AB196" s="22" t="str">
        <f aca="false">IF(H196&lt;&gt;".",IF(M196="MR","R",VLOOKUP(H196,$BR:$BT,3,0)),"")</f>
        <v>Z</v>
      </c>
      <c r="AC196" s="22" t="str">
        <f aca="false">IF(I196&lt;&gt;".",IF(N196="MR","R",VLOOKUP(I196,$BR:$BT,3,0)),"")</f>
        <v/>
      </c>
      <c r="AD196" s="22" t="str">
        <f aca="false">IF(F196&lt;&gt;".",VLOOKUP(K196,$CB:$CC,2,0),"")</f>
        <v>A</v>
      </c>
      <c r="AE196" s="22" t="str">
        <f aca="false">IF(G196&lt;&gt;".",VLOOKUP(L196,$CB:$CC,2,0),"")</f>
        <v>A</v>
      </c>
      <c r="AF196" s="22" t="str">
        <f aca="false">IF(H196&lt;&gt;".",VLOOKUP(M196,$CB:$CC,2,0),"")</f>
        <v>V</v>
      </c>
      <c r="AG196" s="22" t="str">
        <f aca="false">IF(I196&lt;&gt;".",VLOOKUP(N196,$CB:$CC,2,0),"")</f>
        <v/>
      </c>
      <c r="AH196" s="22" t="str">
        <f aca="false">IF(AD196&lt;&gt;"",IF(OR(AD196="A",AD196="I"),"SZA",VLOOKUP(Z196,$BT$3:$BU$16,2,0)),"")</f>
        <v>SZA</v>
      </c>
      <c r="AI196" s="22" t="str">
        <f aca="false">IF(AE196&lt;&gt;"",IF(OR(AE196="A",AE196="I"),"SZA",VLOOKUP(AA196,$BT$3:$BU$16,2,0)),"")</f>
        <v>SZA</v>
      </c>
      <c r="AJ196" s="22" t="str">
        <f aca="false">IF(AF196&lt;&gt;"",IF(OR(AF196="A",AF196="I"),"SZA",VLOOKUP(AB196,$BT$3:$BU$16,2,0)),"")</f>
        <v>SZZ</v>
      </c>
      <c r="AK196" s="22" t="str">
        <f aca="false">IF(AG196&lt;&gt;"",IF(OR(AG196="A",AG196="I"),"SZA",VLOOKUP(AC196,$BT$3:$BU$16,2,0)),"")</f>
        <v/>
      </c>
      <c r="AL196" s="22" t="str">
        <f aca="false">IF(AD196&lt;&gt;"","I","")</f>
        <v>I</v>
      </c>
      <c r="AM196" s="22" t="str">
        <f aca="false">SUBSTITUTE(IF(AE196&lt;&gt;"",AL196&amp;"+"&amp;AH196,""),"+SZ","")</f>
        <v>IA</v>
      </c>
      <c r="AN196" s="22" t="str">
        <f aca="false">SUBSTITUTE(IF(AF196&lt;&gt;"",AM196&amp;"+"&amp;AI196,""),"+SZ","")</f>
        <v>IAA</v>
      </c>
      <c r="AO196" s="22" t="str">
        <f aca="false">SUBSTITUTE(IF(AG196&lt;&gt;"",AN196&amp;"+"&amp;AJ196,""),"+SZ","")</f>
        <v/>
      </c>
      <c r="AP196" s="22" t="str">
        <f aca="false">SUBSTITUTE("I"&amp;IF(AH196&lt;&gt;"","+"&amp;AH196,"")&amp;IF(AI196&lt;&gt;"","+"&amp;AI196,"")&amp;IF(AJ196&lt;&gt;"","+"&amp;AJ196,"")&amp;IF(AK196&lt;&gt;"","+"&amp;AK196,""),"+SZ","")</f>
        <v>IAAZ</v>
      </c>
      <c r="AQ196" s="22" t="str">
        <f aca="false">IF(Z196&lt;&gt;"","AOFF_"&amp;AL196&amp;REPT(" ",AQ$1-LEN(AL196)),"")</f>
        <v>AOFF_I</v>
      </c>
      <c r="AR196" s="22" t="str">
        <f aca="false">IF(AA196&lt;&gt;"","AOFF_"&amp;AM196&amp;REPT(" ",AR$1-LEN(AM196)),"")</f>
        <v>AOFF_IA</v>
      </c>
      <c r="AS196" s="22" t="str">
        <f aca="false">IF(AB196&lt;&gt;"","AOFF_"&amp;AN196&amp;REPT(" ",AS$1-LEN(AN196)),"")</f>
        <v>AOFF_IAA</v>
      </c>
      <c r="AT196" s="22" t="str">
        <f aca="false">IF(AC196&lt;&gt;"","AOFF_"&amp;AO196&amp;REPT(" ",AT$1-LEN(AO196)),"")</f>
        <v/>
      </c>
      <c r="AU196" s="22" t="str">
        <f aca="false">"ISIZ_"&amp;AP196&amp;REPT(" ",$AU$1-LEN(AP196))</f>
        <v>ISIZ_IAAZ </v>
      </c>
      <c r="AV196" s="26" t="n">
        <f aca="false">IF(Z196&lt;&gt;"",6,"")</f>
        <v>6</v>
      </c>
      <c r="AW196" s="26" t="n">
        <f aca="false">IF(AA196&lt;&gt;"",AV196+VLOOKUP(AH196,$BU$2:$BV$17,2,0),"")</f>
        <v>10</v>
      </c>
      <c r="AX196" s="26" t="n">
        <f aca="false">IF(AB196&lt;&gt;"",AW196+VLOOKUP(AI196,$BU$2:$BV$17,2,0),"")</f>
        <v>14</v>
      </c>
      <c r="AY196" s="26" t="str">
        <f aca="false">IF(AC196&lt;&gt;"",AX196+VLOOKUP(AJ196,$BU$2:$BV$17,2,0),"")</f>
        <v/>
      </c>
      <c r="AZ196" s="26" t="n">
        <f aca="false">6+IF(Z196&lt;&gt;"",VLOOKUP(AH196,$BU$2:$BV$17,2,0),0)+IF(AA196&lt;&gt;"",VLOOKUP(AI196,$BU$2:$BV$17,2,0),0)+IF(AB196&lt;&gt;"",VLOOKUP(AJ196,$BU$2:$BV$17,2,0),0)+IF(AC196&lt;&gt;"",VLOOKUP(AK196,$BU$2:$BV$17,2,0),0)</f>
        <v>18</v>
      </c>
      <c r="BA196" s="26" t="n">
        <f aca="false">IF(Z196&lt;&gt;"",10,"")</f>
        <v>10</v>
      </c>
      <c r="BB196" s="26" t="n">
        <f aca="false">IF(AA196&lt;&gt;"",BA196+VLOOKUP(AH196,$BU$2:$BW$17,3,0),"")</f>
        <v>18</v>
      </c>
      <c r="BC196" s="26" t="n">
        <f aca="false">IF(AB196&lt;&gt;"",BB196+VLOOKUP(AI196,$BU$2:$BW$17,3,0),"")</f>
        <v>26</v>
      </c>
      <c r="BD196" s="26" t="str">
        <f aca="false">IF(AC196&lt;&gt;"",BC196+VLOOKUP(AJ196,$BU$2:$BW$17,3,0),"")</f>
        <v/>
      </c>
      <c r="BE196" s="26" t="n">
        <f aca="false">10+IF(Z196&lt;&gt;"",VLOOKUP(AH196,$BU$2:$BW$17,3,0),0)+IF(AA196&lt;&gt;"",VLOOKUP(AI196,$BU$2:$BW$17,3,0),0)+IF(AB196&lt;&gt;"",VLOOKUP(AJ196,$BU$2:$BW$17,3,0),0)+IF(AC196&lt;&gt;"",VLOOKUP(AK196,$BU$2:$BW$17,3,0),0)</f>
        <v>34</v>
      </c>
      <c r="BF196" s="36" t="str">
        <f aca="false">IF(AV196&lt;&gt;"","#define "&amp;AQ196&amp;" "&amp;AV196&amp;"&lt;end&gt; ","")&amp;IF(AW196&lt;&gt;"","#define "&amp;AR196&amp;" "&amp;AW196&amp;"&lt;end&gt; ","")&amp;IF(AX196&lt;&gt;"","#define "&amp;AS196&amp;" "&amp;AX196&amp;"&lt;end&gt; ","")&amp;IF(AY196&lt;&gt;"","#define "&amp;AT196&amp;" "&amp;AY196&amp;"&lt;end&gt; ","")&amp;"#define "&amp;AU196&amp;" "&amp;AZ196&amp;"&lt;end&gt;"</f>
        <v>#define AOFF_I 6&lt;end&gt; #define AOFF_IA 10&lt;end&gt; #define AOFF_IAA 14&lt;end&gt; #define ISIZ_IAAZ  18&lt;end&gt;</v>
      </c>
      <c r="BG196" s="36" t="str">
        <f aca="false">IF(BA196&lt;&gt;"","#define "&amp;AQ196&amp;" "&amp;BA196&amp;"&lt;end&gt; ","")&amp;IF(BB196&lt;&gt;"","#define "&amp;AR196&amp;" "&amp;BB196&amp;"&lt;end&gt; ","")&amp;IF(BC196&lt;&gt;"","#define "&amp;AS196&amp;" "&amp;BC196&amp;"&lt;end&gt; ","")&amp;IF(BD196&lt;&gt;"","#define "&amp;AT196&amp;" "&amp;BD196&amp;"&lt;end&gt; ","")&amp;"#define "&amp;AU196&amp;" "&amp;BE196&amp;"&lt;end&gt;"</f>
        <v>#define AOFF_I 10&lt;end&gt; #define AOFF_IA 18&lt;end&gt; #define AOFF_IAA 26&lt;end&gt; #define ISIZ_IAAZ  34&lt;end&gt;</v>
      </c>
      <c r="BH196" s="22" t="str">
        <f aca="false">"INSTDECODE_"&amp;D196&amp;IF(D196&lt;&gt;0,"_"&amp;CONCATENATE(Z196,AA196,AB196,AC196)&amp;"_"&amp;CONCATENATE(AD196,AE196,AF196,AG196),"")</f>
        <v>INSTDECODE_3_MDZ_AAV</v>
      </c>
      <c r="BI196" s="22" t="n">
        <f aca="false">LEN(BH196)</f>
        <v>20</v>
      </c>
      <c r="BJ196" s="22" t="str">
        <f aca="false">IF(Z196&lt;&gt;"","DECODE_"&amp;VLOOKUP(AD196,$CC:$CD,2,0)&amp;"("&amp;BJ$2&amp;","&amp;IF(K196="MR","REF",VLOOKUP(F196,$BR:$BS,2,0))&amp;",Cpu"&amp;PROPER(IF(K196="MR","REF",VLOOKUP(F196,$BR:$BS,2,0)))&amp;","&amp;AQ196&amp;"); ", "")</f>
        <v>DECODE_ADR(1,MBL,CpuMbl,AOFF_I); </v>
      </c>
      <c r="BK196" s="22" t="str">
        <f aca="false">IF(AA196&lt;&gt;"","DECODE_"&amp;VLOOKUP(AE196,$CC:$CD,2,0)&amp;"("&amp;BK$2&amp;","&amp;IF(L196="MR","REF",VLOOKUP(G196,$BR:$BS,2,0))&amp;",Cpu"&amp;PROPER(IF(L196="MR","REF",VLOOKUP(G196,$BR:$BS,2,0)))&amp;","&amp;AR196&amp;"); ", "")</f>
        <v>DECODE_ADR(2,DAT,CpuDat,AOFF_IA); </v>
      </c>
      <c r="BL196" s="22" t="str">
        <f aca="false">IF(AB196&lt;&gt;"","DECODE_"&amp;VLOOKUP(AF196,$CC:$CD,2,0)&amp;"("&amp;BL$2&amp;","&amp;IF(M196="MR","REF",VLOOKUP(H196,$BR:$BS,2,0))&amp;",Cpu"&amp;PROPER(IF(M196="MR","REF",VLOOKUP(H196,$BR:$BS,2,0)))&amp;","&amp;AS196&amp;"); ", "")</f>
        <v>DECODE_LIT(3,WRD,CpuWrd,AOFF_IAA); </v>
      </c>
      <c r="BM196" s="22" t="str">
        <f aca="false">IF(AC196&lt;&gt;"","DECODE_"&amp;VLOOKUP(AG196,$CC:$CD,2,0)&amp;"("&amp;BM$2&amp;","&amp;IF(N196="MR","REF",VLOOKUP(I196,$BR:$BS,2,0))&amp;",Cpu"&amp;PROPER(IF(N196="MR","REF",VLOOKUP(I196,$BR:$BS,2,0)))&amp;","&amp;AT196&amp;"); ", "")</f>
        <v/>
      </c>
      <c r="BN196" s="22" t="str">
        <f aca="false">IF(ISERROR(VLOOKUP(BO196,BO$2:BO195,1,0))=0,"X","")</f>
        <v/>
      </c>
      <c r="BO196" s="22" t="str">
        <f aca="false">SUBSTITUTE("#define "&amp;BH196&amp;REPT(" ",28-LEN(BH196))&amp;BJ196&amp;BK196&amp;BL196&amp;BM196,"%","D")</f>
        <v>#define INSTDECODE_3_MDZ_AAV        DECODE_ADR(1,MBL,CpuMbl,AOFF_I); DECODE_ADR(2,DAT,CpuDat,AOFF_IA); DECODE_LIT(3,WRD,CpuWrd,AOFF_IAA); </v>
      </c>
      <c r="BP196" s="22" t="str">
        <f aca="false">"#define "&amp;SUBSTITUTE(BH196,"INSTDECODE_",IF(P196="X","JMP_","")&amp;IF(Q196="X","CONST_","")&amp;"INSTEND_")&amp;IF(Q196="X",REPT(" ",20-LEN(BH196)),IF(P196="X",REPT(" ",22-LEN(BH196)),REPT(" ",26-LEN(BH196))))&amp;" "&amp;IF(P196="X","","IP+="&amp;TRIM(AU196)&amp;"; "&amp;REPT(" ",10-LEN(TRIM(AU196))))&amp;IF(Q196="X","CONST_INST_DISPATCH;","PROG_INST_DISPATCH;")</f>
        <v>#define INSTEND_3_MDZ_AAV       IP+=ISIZ_IAAZ;  PROG_INST_DISPATCH;</v>
      </c>
      <c r="BQ196" s="22" t="str">
        <f aca="false">""</f>
        <v/>
      </c>
    </row>
    <row r="197" customFormat="false" ht="15.95" hidden="false" customHeight="true" outlineLevel="0" collapsed="false">
      <c r="A197" s="22" t="s">
        <v>715</v>
      </c>
      <c r="B197" s="22" t="s">
        <v>735</v>
      </c>
      <c r="C197" s="26" t="s">
        <v>29</v>
      </c>
      <c r="D197" s="27" t="n">
        <f aca="false">4-COUNTIF(F197:I197,".")</f>
        <v>2</v>
      </c>
      <c r="E197" s="27" t="str">
        <f aca="false">IF(ISERROR(SEARCH("Z",F197&amp;G197&amp;H197&amp;I197))=0,"X","-")</f>
        <v>-</v>
      </c>
      <c r="F197" s="26" t="s">
        <v>459</v>
      </c>
      <c r="G197" s="26" t="s">
        <v>486</v>
      </c>
      <c r="H197" s="26" t="s">
        <v>28</v>
      </c>
      <c r="I197" s="26" t="s">
        <v>28</v>
      </c>
      <c r="J197" s="27" t="str">
        <f aca="false">IF(OR(ISERROR(SEARCH(MID($J$2,1,1),F197&amp;G197&amp;H197&amp;I197))=0,ISERROR(SEARCH(MID($J$2,2,1),F197&amp;G197&amp;H197&amp;I197))=0),"X","-")</f>
        <v>-</v>
      </c>
      <c r="K197" s="26" t="s">
        <v>453</v>
      </c>
      <c r="L197" s="26" t="s">
        <v>453</v>
      </c>
      <c r="M197" s="26" t="s">
        <v>28</v>
      </c>
      <c r="N197" s="26" t="s">
        <v>28</v>
      </c>
      <c r="O197" s="28" t="str">
        <f aca="false">IF(OR(K197=$O$2,L197=$O$2,M197=$O$2,N197=$O$2),"X","-")</f>
        <v>-</v>
      </c>
      <c r="R197" s="22" t="s">
        <v>736</v>
      </c>
      <c r="S197" s="22" t="s">
        <v>628</v>
      </c>
      <c r="T197" s="22" t="s">
        <v>629</v>
      </c>
      <c r="W197" s="30" t="str">
        <f aca="false">SUBSTITUTE(SUBSTITUTE(IF(AND(F197="%",K197&lt;&gt;"AD",K197&lt;&gt;"MR"),"Error1","Ok")&amp;" "&amp;IF(AND(G197="%",L197&lt;&gt;"AD",L197&lt;&gt;"MR"),"Error2","Ok")&amp;" "&amp;IF(AND(H197="%",M197&lt;&gt;"AD",M197&lt;&gt;"MR"),"Error3","Ok")&amp;" "&amp;IF(AND(I197="%",N197&lt;&gt;"AD",N197&lt;&gt;"MR"),"Error4","Ok"),"Ok Ok Ok Ok","Passed"),"Ok","")</f>
        <v>Passed</v>
      </c>
      <c r="X197" s="28" t="str">
        <f aca="false">IF(W197&lt;&gt;"Passed","--- Error ---",SUBSTITUTE(SUBSTITUTE(SUBSTITUTE(SUBSTITUTE(SUBSTITUTE(SUBSTITUTE(SUBSTITUTE(SUBSTITUTE(SUBSTITUTE(SUBSTITUTE(SUBSTITUTE(SUBSTITUTE(SUBSTITUTE(SUBSTITUTE(SUBSTITUTE(SUBSTITUTE(SUBSTITUTE(SUBSTITUTE($X$1, "&lt;mnemonic&gt;",""""&amp;B197&amp;""""&amp;REPT(" ",5-LEN(B197))), "&lt;argnr&gt;",D197), "&lt;type1&gt;",VLOOKUP(F197,BR:BZ,9,0)), "&lt;type2&gt;",VLOOKUP(G197,BR:BZ,9,0)), "&lt;type3&gt;",VLOOKUP(H197,BR:BZ,9,0)), "&lt;type4&gt;",VLOOKUP(I197,BR:BZ,9,0)), "&lt;mode1&gt;",VLOOKUP(K197, CB:CG,6,0)),"&lt;mode2&gt;",VLOOKUP(L197,CB:CG,6,0)),"&lt;mode3&gt;",VLOOKUP(M197,CB:CG,6,0)),"&lt;mode4&gt;",VLOOKUP(N197,CB:CG,6,0)), "."," "), "&lt;desc&gt;",R197), "&lt;size&gt;",AU197), "&lt;comma&gt;",IF(B198=""," ",",")),"&lt;off1&gt;",IF(AQ197&lt;&gt;"",AQ197,"0"&amp;REPT(" ",5+AQ$1-1))),"&lt;off2&gt;",IF(AR197&lt;&gt;"",AR197,"0"&amp;REPT(" ",5+AR$1-1))),"&lt;off3&gt;",IF(AS197&lt;&gt;"",AS197,"0"&amp;REPT(" ",5+AS$1-1))),"&lt;off4&gt;",IF(AT197&lt;&gt;"",AT197,"0"&amp;REPT(" ",5+AT$1-1))))</f>
        <v>{ "STOCA",2, ISIZ_IAA  , {CpuDataType::ArrBlk   ,CpuDataType::StrBlk   ,(CpuDataType)0        ,(CpuDataType)0        }, {_AmdAddr,_AmdAddr,_AmdNull,_AmdNull}, {AOFF_I,AOFF_IA,0       ,0        } }, //String to char array</v>
      </c>
      <c r="Y197" s="31" t="s">
        <v>28</v>
      </c>
      <c r="Z197" s="22" t="str">
        <f aca="false">IF(F197&lt;&gt;".",IF(K197="MR","R",VLOOKUP(F197,$BR:$BT,3,0)),"")</f>
        <v>M</v>
      </c>
      <c r="AA197" s="22" t="str">
        <f aca="false">IF(G197&lt;&gt;".",IF(L197="MR","R",VLOOKUP(G197,$BR:$BT,3,0)),"")</f>
        <v>M</v>
      </c>
      <c r="AB197" s="22" t="str">
        <f aca="false">IF(H197&lt;&gt;".",IF(M197="MR","R",VLOOKUP(H197,$BR:$BT,3,0)),"")</f>
        <v/>
      </c>
      <c r="AC197" s="22" t="str">
        <f aca="false">IF(I197&lt;&gt;".",IF(N197="MR","R",VLOOKUP(I197,$BR:$BT,3,0)),"")</f>
        <v/>
      </c>
      <c r="AD197" s="22" t="str">
        <f aca="false">IF(F197&lt;&gt;".",VLOOKUP(K197,$CB:$CC,2,0),"")</f>
        <v>A</v>
      </c>
      <c r="AE197" s="22" t="str">
        <f aca="false">IF(G197&lt;&gt;".",VLOOKUP(L197,$CB:$CC,2,0),"")</f>
        <v>A</v>
      </c>
      <c r="AF197" s="22" t="str">
        <f aca="false">IF(H197&lt;&gt;".",VLOOKUP(M197,$CB:$CC,2,0),"")</f>
        <v/>
      </c>
      <c r="AG197" s="22" t="str">
        <f aca="false">IF(I197&lt;&gt;".",VLOOKUP(N197,$CB:$CC,2,0),"")</f>
        <v/>
      </c>
      <c r="AH197" s="22" t="str">
        <f aca="false">IF(AD197&lt;&gt;"",IF(OR(AD197="A",AD197="I"),"SZA",VLOOKUP(Z197,$BT$3:$BU$16,2,0)),"")</f>
        <v>SZA</v>
      </c>
      <c r="AI197" s="22" t="str">
        <f aca="false">IF(AE197&lt;&gt;"",IF(OR(AE197="A",AE197="I"),"SZA",VLOOKUP(AA197,$BT$3:$BU$16,2,0)),"")</f>
        <v>SZA</v>
      </c>
      <c r="AJ197" s="22" t="str">
        <f aca="false">IF(AF197&lt;&gt;"",IF(OR(AF197="A",AF197="I"),"SZA",VLOOKUP(AB197,$BT$3:$BU$16,2,0)),"")</f>
        <v/>
      </c>
      <c r="AK197" s="22" t="str">
        <f aca="false">IF(AG197&lt;&gt;"",IF(OR(AG197="A",AG197="I"),"SZA",VLOOKUP(AC197,$BT$3:$BU$16,2,0)),"")</f>
        <v/>
      </c>
      <c r="AL197" s="22" t="str">
        <f aca="false">IF(AD197&lt;&gt;"","I","")</f>
        <v>I</v>
      </c>
      <c r="AM197" s="22" t="str">
        <f aca="false">SUBSTITUTE(IF(AE197&lt;&gt;"",AL197&amp;"+"&amp;AH197,""),"+SZ","")</f>
        <v>IA</v>
      </c>
      <c r="AN197" s="22" t="str">
        <f aca="false">SUBSTITUTE(IF(AF197&lt;&gt;"",AM197&amp;"+"&amp;AI197,""),"+SZ","")</f>
        <v/>
      </c>
      <c r="AO197" s="22" t="str">
        <f aca="false">SUBSTITUTE(IF(AG197&lt;&gt;"",AN197&amp;"+"&amp;AJ197,""),"+SZ","")</f>
        <v/>
      </c>
      <c r="AP197" s="22" t="str">
        <f aca="false">SUBSTITUTE("I"&amp;IF(AH197&lt;&gt;"","+"&amp;AH197,"")&amp;IF(AI197&lt;&gt;"","+"&amp;AI197,"")&amp;IF(AJ197&lt;&gt;"","+"&amp;AJ197,"")&amp;IF(AK197&lt;&gt;"","+"&amp;AK197,""),"+SZ","")</f>
        <v>IAA</v>
      </c>
      <c r="AQ197" s="22" t="str">
        <f aca="false">IF(Z197&lt;&gt;"","AOFF_"&amp;AL197&amp;REPT(" ",AQ$1-LEN(AL197)),"")</f>
        <v>AOFF_I</v>
      </c>
      <c r="AR197" s="22" t="str">
        <f aca="false">IF(AA197&lt;&gt;"","AOFF_"&amp;AM197&amp;REPT(" ",AR$1-LEN(AM197)),"")</f>
        <v>AOFF_IA</v>
      </c>
      <c r="AS197" s="22" t="str">
        <f aca="false">IF(AB197&lt;&gt;"","AOFF_"&amp;AN197&amp;REPT(" ",AS$1-LEN(AN197)),"")</f>
        <v/>
      </c>
      <c r="AT197" s="22" t="str">
        <f aca="false">IF(AC197&lt;&gt;"","AOFF_"&amp;AO197&amp;REPT(" ",AT$1-LEN(AO197)),"")</f>
        <v/>
      </c>
      <c r="AU197" s="22" t="str">
        <f aca="false">"ISIZ_"&amp;AP197&amp;REPT(" ",$AU$1-LEN(AP197))</f>
        <v>ISIZ_IAA  </v>
      </c>
      <c r="AV197" s="26" t="n">
        <f aca="false">IF(Z197&lt;&gt;"",6,"")</f>
        <v>6</v>
      </c>
      <c r="AW197" s="26" t="n">
        <f aca="false">IF(AA197&lt;&gt;"",AV197+VLOOKUP(AH197,$BU$2:$BV$17,2,0),"")</f>
        <v>10</v>
      </c>
      <c r="AX197" s="26" t="str">
        <f aca="false">IF(AB197&lt;&gt;"",AW197+VLOOKUP(AI197,$BU$2:$BV$17,2,0),"")</f>
        <v/>
      </c>
      <c r="AY197" s="26" t="str">
        <f aca="false">IF(AC197&lt;&gt;"",AX197+VLOOKUP(AJ197,$BU$2:$BV$17,2,0),"")</f>
        <v/>
      </c>
      <c r="AZ197" s="26" t="n">
        <f aca="false">6+IF(Z197&lt;&gt;"",VLOOKUP(AH197,$BU$2:$BV$17,2,0),0)+IF(AA197&lt;&gt;"",VLOOKUP(AI197,$BU$2:$BV$17,2,0),0)+IF(AB197&lt;&gt;"",VLOOKUP(AJ197,$BU$2:$BV$17,2,0),0)+IF(AC197&lt;&gt;"",VLOOKUP(AK197,$BU$2:$BV$17,2,0),0)</f>
        <v>14</v>
      </c>
      <c r="BA197" s="26" t="n">
        <f aca="false">IF(Z197&lt;&gt;"",10,"")</f>
        <v>10</v>
      </c>
      <c r="BB197" s="26" t="n">
        <f aca="false">IF(AA197&lt;&gt;"",BA197+VLOOKUP(AH197,$BU$2:$BW$17,3,0),"")</f>
        <v>18</v>
      </c>
      <c r="BC197" s="26" t="str">
        <f aca="false">IF(AB197&lt;&gt;"",BB197+VLOOKUP(AI197,$BU$2:$BW$17,3,0),"")</f>
        <v/>
      </c>
      <c r="BD197" s="26" t="str">
        <f aca="false">IF(AC197&lt;&gt;"",BC197+VLOOKUP(AJ197,$BU$2:$BW$17,3,0),"")</f>
        <v/>
      </c>
      <c r="BE197" s="26" t="n">
        <f aca="false">10+IF(Z197&lt;&gt;"",VLOOKUP(AH197,$BU$2:$BW$17,3,0),0)+IF(AA197&lt;&gt;"",VLOOKUP(AI197,$BU$2:$BW$17,3,0),0)+IF(AB197&lt;&gt;"",VLOOKUP(AJ197,$BU$2:$BW$17,3,0),0)+IF(AC197&lt;&gt;"",VLOOKUP(AK197,$BU$2:$BW$17,3,0),0)</f>
        <v>26</v>
      </c>
      <c r="BF197" s="36" t="str">
        <f aca="false">IF(AV197&lt;&gt;"","#define "&amp;AQ197&amp;" "&amp;AV197&amp;"&lt;end&gt; ","")&amp;IF(AW197&lt;&gt;"","#define "&amp;AR197&amp;" "&amp;AW197&amp;"&lt;end&gt; ","")&amp;IF(AX197&lt;&gt;"","#define "&amp;AS197&amp;" "&amp;AX197&amp;"&lt;end&gt; ","")&amp;IF(AY197&lt;&gt;"","#define "&amp;AT197&amp;" "&amp;AY197&amp;"&lt;end&gt; ","")&amp;"#define "&amp;AU197&amp;" "&amp;AZ197&amp;"&lt;end&gt;"</f>
        <v>#define AOFF_I 6&lt;end&gt; #define AOFF_IA 10&lt;end&gt; #define ISIZ_IAA   14&lt;end&gt;</v>
      </c>
      <c r="BG197" s="36" t="str">
        <f aca="false">IF(BA197&lt;&gt;"","#define "&amp;AQ197&amp;" "&amp;BA197&amp;"&lt;end&gt; ","")&amp;IF(BB197&lt;&gt;"","#define "&amp;AR197&amp;" "&amp;BB197&amp;"&lt;end&gt; ","")&amp;IF(BC197&lt;&gt;"","#define "&amp;AS197&amp;" "&amp;BC197&amp;"&lt;end&gt; ","")&amp;IF(BD197&lt;&gt;"","#define "&amp;AT197&amp;" "&amp;BD197&amp;"&lt;end&gt; ","")&amp;"#define "&amp;AU197&amp;" "&amp;BE197&amp;"&lt;end&gt;"</f>
        <v>#define AOFF_I 10&lt;end&gt; #define AOFF_IA 18&lt;end&gt; #define ISIZ_IAA   26&lt;end&gt;</v>
      </c>
      <c r="BH197" s="22" t="str">
        <f aca="false">"INSTDECODE_"&amp;D197&amp;IF(D197&lt;&gt;0,"_"&amp;CONCATENATE(Z197,AA197,AB197,AC197)&amp;"_"&amp;CONCATENATE(AD197,AE197,AF197,AG197),"")</f>
        <v>INSTDECODE_2_MM_AA</v>
      </c>
      <c r="BI197" s="22" t="n">
        <f aca="false">LEN(BH197)</f>
        <v>18</v>
      </c>
      <c r="BJ197" s="22" t="str">
        <f aca="false">IF(Z197&lt;&gt;"","DECODE_"&amp;VLOOKUP(AD197,$CC:$CD,2,0)&amp;"("&amp;BJ$2&amp;","&amp;IF(K197="MR","REF",VLOOKUP(F197,$BR:$BS,2,0))&amp;",Cpu"&amp;PROPER(IF(K197="MR","REF",VLOOKUP(F197,$BR:$BS,2,0)))&amp;","&amp;AQ197&amp;"); ", "")</f>
        <v>DECODE_ADR(1,MBL,CpuMbl,AOFF_I); </v>
      </c>
      <c r="BK197" s="22" t="str">
        <f aca="false">IF(AA197&lt;&gt;"","DECODE_"&amp;VLOOKUP(AE197,$CC:$CD,2,0)&amp;"("&amp;BK$2&amp;","&amp;IF(L197="MR","REF",VLOOKUP(G197,$BR:$BS,2,0))&amp;",Cpu"&amp;PROPER(IF(L197="MR","REF",VLOOKUP(G197,$BR:$BS,2,0)))&amp;","&amp;AR197&amp;"); ", "")</f>
        <v>DECODE_ADR(2,MBL,CpuMbl,AOFF_IA); </v>
      </c>
      <c r="BL197" s="22" t="str">
        <f aca="false">IF(AB197&lt;&gt;"","DECODE_"&amp;VLOOKUP(AF197,$CC:$CD,2,0)&amp;"("&amp;BL$2&amp;","&amp;IF(M197="MR","REF",VLOOKUP(H197,$BR:$BS,2,0))&amp;",Cpu"&amp;PROPER(IF(M197="MR","REF",VLOOKUP(H197,$BR:$BS,2,0)))&amp;","&amp;AS197&amp;"); ", "")</f>
        <v/>
      </c>
      <c r="BM197" s="22" t="str">
        <f aca="false">IF(AC197&lt;&gt;"","DECODE_"&amp;VLOOKUP(AG197,$CC:$CD,2,0)&amp;"("&amp;BM$2&amp;","&amp;IF(N197="MR","REF",VLOOKUP(I197,$BR:$BS,2,0))&amp;",Cpu"&amp;PROPER(IF(N197="MR","REF",VLOOKUP(I197,$BR:$BS,2,0)))&amp;","&amp;AT197&amp;"); ", "")</f>
        <v/>
      </c>
      <c r="BN197" s="22" t="str">
        <f aca="false">IF(ISERROR(VLOOKUP(BO197,BO$2:BO196,1,0))=0,"X","")</f>
        <v>X</v>
      </c>
      <c r="BO197" s="22" t="str">
        <f aca="false">SUBSTITUTE("#define "&amp;BH197&amp;REPT(" ",28-LEN(BH197))&amp;BJ197&amp;BK197&amp;BL197&amp;BM197,"%","D")</f>
        <v>#define INSTDECODE_2_MM_AA          DECODE_ADR(1,MBL,CpuMbl,AOFF_I); DECODE_ADR(2,MBL,CpuMbl,AOFF_IA); </v>
      </c>
      <c r="BP197" s="22" t="str">
        <f aca="false">"#define "&amp;SUBSTITUTE(BH197,"INSTDECODE_",IF(P197="X","JMP_","")&amp;IF(Q197="X","CONST_","")&amp;"INSTEND_")&amp;IF(Q197="X",REPT(" ",20-LEN(BH197)),IF(P197="X",REPT(" ",22-LEN(BH197)),REPT(" ",26-LEN(BH197))))&amp;" "&amp;IF(P197="X","","IP+="&amp;TRIM(AU197)&amp;"; "&amp;REPT(" ",10-LEN(TRIM(AU197))))&amp;IF(Q197="X","CONST_INST_DISPATCH;","PROG_INST_DISPATCH;")</f>
        <v>#define INSTEND_2_MM_AA         IP+=ISIZ_IAA;   PROG_INST_DISPATCH;</v>
      </c>
      <c r="BQ197" s="22" t="str">
        <f aca="false">""</f>
        <v/>
      </c>
    </row>
    <row r="198" customFormat="false" ht="15.95" hidden="false" customHeight="true" outlineLevel="0" collapsed="false">
      <c r="A198" s="22" t="s">
        <v>715</v>
      </c>
      <c r="B198" s="22" t="s">
        <v>737</v>
      </c>
      <c r="C198" s="26" t="s">
        <v>29</v>
      </c>
      <c r="D198" s="27" t="n">
        <f aca="false">4-COUNTIF(F198:I198,".")</f>
        <v>2</v>
      </c>
      <c r="E198" s="27" t="str">
        <f aca="false">IF(ISERROR(SEARCH("Z",F198&amp;G198&amp;H198&amp;I198))=0,"X","-")</f>
        <v>-</v>
      </c>
      <c r="F198" s="26" t="s">
        <v>459</v>
      </c>
      <c r="G198" s="26" t="s">
        <v>459</v>
      </c>
      <c r="H198" s="26" t="s">
        <v>28</v>
      </c>
      <c r="I198" s="26" t="s">
        <v>28</v>
      </c>
      <c r="J198" s="27" t="str">
        <f aca="false">IF(OR(ISERROR(SEARCH(MID($J$2,1,1),F198&amp;G198&amp;H198&amp;I198))=0,ISERROR(SEARCH(MID($J$2,2,1),F198&amp;G198&amp;H198&amp;I198))=0),"X","-")</f>
        <v>-</v>
      </c>
      <c r="K198" s="26" t="s">
        <v>453</v>
      </c>
      <c r="L198" s="26" t="s">
        <v>453</v>
      </c>
      <c r="M198" s="26" t="s">
        <v>28</v>
      </c>
      <c r="N198" s="26" t="s">
        <v>28</v>
      </c>
      <c r="O198" s="28" t="str">
        <f aca="false">IF(OR(K198=$O$2,L198=$O$2,M198=$O$2,N198=$O$2),"X","-")</f>
        <v>-</v>
      </c>
      <c r="R198" s="22" t="s">
        <v>738</v>
      </c>
      <c r="S198" s="22" t="s">
        <v>628</v>
      </c>
      <c r="T198" s="22" t="s">
        <v>629</v>
      </c>
      <c r="W198" s="30" t="str">
        <f aca="false">SUBSTITUTE(SUBSTITUTE(IF(AND(F198="%",K198&lt;&gt;"AD",K198&lt;&gt;"MR"),"Error1","Ok")&amp;" "&amp;IF(AND(G198="%",L198&lt;&gt;"AD",L198&lt;&gt;"MR"),"Error2","Ok")&amp;" "&amp;IF(AND(H198="%",M198&lt;&gt;"AD",M198&lt;&gt;"MR"),"Error3","Ok")&amp;" "&amp;IF(AND(I198="%",N198&lt;&gt;"AD",N198&lt;&gt;"MR"),"Error4","Ok"),"Ok Ok Ok Ok","Passed"),"Ok","")</f>
        <v>Passed</v>
      </c>
      <c r="X198" s="28" t="str">
        <f aca="false">IF(W198&lt;&gt;"Passed","--- Error ---",SUBSTITUTE(SUBSTITUTE(SUBSTITUTE(SUBSTITUTE(SUBSTITUTE(SUBSTITUTE(SUBSTITUTE(SUBSTITUTE(SUBSTITUTE(SUBSTITUTE(SUBSTITUTE(SUBSTITUTE(SUBSTITUTE(SUBSTITUTE(SUBSTITUTE(SUBSTITUTE(SUBSTITUTE(SUBSTITUTE($X$1, "&lt;mnemonic&gt;",""""&amp;B198&amp;""""&amp;REPT(" ",5-LEN(B198))), "&lt;argnr&gt;",D198), "&lt;type1&gt;",VLOOKUP(F198,BR:BZ,9,0)), "&lt;type2&gt;",VLOOKUP(G198,BR:BZ,9,0)), "&lt;type3&gt;",VLOOKUP(H198,BR:BZ,9,0)), "&lt;type4&gt;",VLOOKUP(I198,BR:BZ,9,0)), "&lt;mode1&gt;",VLOOKUP(K198, CB:CG,6,0)),"&lt;mode2&gt;",VLOOKUP(L198,CB:CG,6,0)),"&lt;mode3&gt;",VLOOKUP(M198,CB:CG,6,0)),"&lt;mode4&gt;",VLOOKUP(N198,CB:CG,6,0)), "."," "), "&lt;desc&gt;",R198), "&lt;size&gt;",AU198), "&lt;comma&gt;",IF(B199=""," ",",")),"&lt;off1&gt;",IF(AQ198&lt;&gt;"",AQ198,"0"&amp;REPT(" ",5+AQ$1-1))),"&lt;off2&gt;",IF(AR198&lt;&gt;"",AR198,"0"&amp;REPT(" ",5+AR$1-1))),"&lt;off3&gt;",IF(AS198&lt;&gt;"",AS198,"0"&amp;REPT(" ",5+AS$1-1))),"&lt;off4&gt;",IF(AT198&lt;&gt;"",AT198,"0"&amp;REPT(" ",5+AT$1-1))))</f>
        <v>{ "ATOCA",2, ISIZ_IAA  , {CpuDataType::ArrBlk   ,CpuDataType::ArrBlk   ,(CpuDataType)0        ,(CpuDataType)0        }, {_AmdAddr,_AmdAddr,_AmdNull,_AmdNull}, {AOFF_I,AOFF_IA,0       ,0        } }, //Array to char array</v>
      </c>
      <c r="Y198" s="31" t="s">
        <v>28</v>
      </c>
      <c r="Z198" s="22" t="str">
        <f aca="false">IF(F198&lt;&gt;".",IF(K198="MR","R",VLOOKUP(F198,$BR:$BT,3,0)),"")</f>
        <v>M</v>
      </c>
      <c r="AA198" s="22" t="str">
        <f aca="false">IF(G198&lt;&gt;".",IF(L198="MR","R",VLOOKUP(G198,$BR:$BT,3,0)),"")</f>
        <v>M</v>
      </c>
      <c r="AB198" s="22" t="str">
        <f aca="false">IF(H198&lt;&gt;".",IF(M198="MR","R",VLOOKUP(H198,$BR:$BT,3,0)),"")</f>
        <v/>
      </c>
      <c r="AC198" s="22" t="str">
        <f aca="false">IF(I198&lt;&gt;".",IF(N198="MR","R",VLOOKUP(I198,$BR:$BT,3,0)),"")</f>
        <v/>
      </c>
      <c r="AD198" s="22" t="str">
        <f aca="false">IF(F198&lt;&gt;".",VLOOKUP(K198,$CB:$CC,2,0),"")</f>
        <v>A</v>
      </c>
      <c r="AE198" s="22" t="str">
        <f aca="false">IF(G198&lt;&gt;".",VLOOKUP(L198,$CB:$CC,2,0),"")</f>
        <v>A</v>
      </c>
      <c r="AF198" s="22" t="str">
        <f aca="false">IF(H198&lt;&gt;".",VLOOKUP(M198,$CB:$CC,2,0),"")</f>
        <v/>
      </c>
      <c r="AG198" s="22" t="str">
        <f aca="false">IF(I198&lt;&gt;".",VLOOKUP(N198,$CB:$CC,2,0),"")</f>
        <v/>
      </c>
      <c r="AH198" s="22" t="str">
        <f aca="false">IF(AD198&lt;&gt;"",IF(OR(AD198="A",AD198="I"),"SZA",VLOOKUP(Z198,$BT$3:$BU$16,2,0)),"")</f>
        <v>SZA</v>
      </c>
      <c r="AI198" s="22" t="str">
        <f aca="false">IF(AE198&lt;&gt;"",IF(OR(AE198="A",AE198="I"),"SZA",VLOOKUP(AA198,$BT$3:$BU$16,2,0)),"")</f>
        <v>SZA</v>
      </c>
      <c r="AJ198" s="22" t="str">
        <f aca="false">IF(AF198&lt;&gt;"",IF(OR(AF198="A",AF198="I"),"SZA",VLOOKUP(AB198,$BT$3:$BU$16,2,0)),"")</f>
        <v/>
      </c>
      <c r="AK198" s="22" t="str">
        <f aca="false">IF(AG198&lt;&gt;"",IF(OR(AG198="A",AG198="I"),"SZA",VLOOKUP(AC198,$BT$3:$BU$16,2,0)),"")</f>
        <v/>
      </c>
      <c r="AL198" s="22" t="str">
        <f aca="false">IF(AD198&lt;&gt;"","I","")</f>
        <v>I</v>
      </c>
      <c r="AM198" s="22" t="str">
        <f aca="false">SUBSTITUTE(IF(AE198&lt;&gt;"",AL198&amp;"+"&amp;AH198,""),"+SZ","")</f>
        <v>IA</v>
      </c>
      <c r="AN198" s="22" t="str">
        <f aca="false">SUBSTITUTE(IF(AF198&lt;&gt;"",AM198&amp;"+"&amp;AI198,""),"+SZ","")</f>
        <v/>
      </c>
      <c r="AO198" s="22" t="str">
        <f aca="false">SUBSTITUTE(IF(AG198&lt;&gt;"",AN198&amp;"+"&amp;AJ198,""),"+SZ","")</f>
        <v/>
      </c>
      <c r="AP198" s="22" t="str">
        <f aca="false">SUBSTITUTE("I"&amp;IF(AH198&lt;&gt;"","+"&amp;AH198,"")&amp;IF(AI198&lt;&gt;"","+"&amp;AI198,"")&amp;IF(AJ198&lt;&gt;"","+"&amp;AJ198,"")&amp;IF(AK198&lt;&gt;"","+"&amp;AK198,""),"+SZ","")</f>
        <v>IAA</v>
      </c>
      <c r="AQ198" s="22" t="str">
        <f aca="false">IF(Z198&lt;&gt;"","AOFF_"&amp;AL198&amp;REPT(" ",AQ$1-LEN(AL198)),"")</f>
        <v>AOFF_I</v>
      </c>
      <c r="AR198" s="22" t="str">
        <f aca="false">IF(AA198&lt;&gt;"","AOFF_"&amp;AM198&amp;REPT(" ",AR$1-LEN(AM198)),"")</f>
        <v>AOFF_IA</v>
      </c>
      <c r="AS198" s="22" t="str">
        <f aca="false">IF(AB198&lt;&gt;"","AOFF_"&amp;AN198&amp;REPT(" ",AS$1-LEN(AN198)),"")</f>
        <v/>
      </c>
      <c r="AT198" s="22" t="str">
        <f aca="false">IF(AC198&lt;&gt;"","AOFF_"&amp;AO198&amp;REPT(" ",AT$1-LEN(AO198)),"")</f>
        <v/>
      </c>
      <c r="AU198" s="22" t="str">
        <f aca="false">"ISIZ_"&amp;AP198&amp;REPT(" ",$AU$1-LEN(AP198))</f>
        <v>ISIZ_IAA  </v>
      </c>
      <c r="AV198" s="26" t="n">
        <f aca="false">IF(Z198&lt;&gt;"",6,"")</f>
        <v>6</v>
      </c>
      <c r="AW198" s="26" t="n">
        <f aca="false">IF(AA198&lt;&gt;"",AV198+VLOOKUP(AH198,$BU$2:$BV$17,2,0),"")</f>
        <v>10</v>
      </c>
      <c r="AX198" s="26" t="str">
        <f aca="false">IF(AB198&lt;&gt;"",AW198+VLOOKUP(AI198,$BU$2:$BV$17,2,0),"")</f>
        <v/>
      </c>
      <c r="AY198" s="26" t="str">
        <f aca="false">IF(AC198&lt;&gt;"",AX198+VLOOKUP(AJ198,$BU$2:$BV$17,2,0),"")</f>
        <v/>
      </c>
      <c r="AZ198" s="26" t="n">
        <f aca="false">6+IF(Z198&lt;&gt;"",VLOOKUP(AH198,$BU$2:$BV$17,2,0),0)+IF(AA198&lt;&gt;"",VLOOKUP(AI198,$BU$2:$BV$17,2,0),0)+IF(AB198&lt;&gt;"",VLOOKUP(AJ198,$BU$2:$BV$17,2,0),0)+IF(AC198&lt;&gt;"",VLOOKUP(AK198,$BU$2:$BV$17,2,0),0)</f>
        <v>14</v>
      </c>
      <c r="BA198" s="26" t="n">
        <f aca="false">IF(Z198&lt;&gt;"",10,"")</f>
        <v>10</v>
      </c>
      <c r="BB198" s="26" t="n">
        <f aca="false">IF(AA198&lt;&gt;"",BA198+VLOOKUP(AH198,$BU$2:$BW$17,3,0),"")</f>
        <v>18</v>
      </c>
      <c r="BC198" s="26" t="str">
        <f aca="false">IF(AB198&lt;&gt;"",BB198+VLOOKUP(AI198,$BU$2:$BW$17,3,0),"")</f>
        <v/>
      </c>
      <c r="BD198" s="26" t="str">
        <f aca="false">IF(AC198&lt;&gt;"",BC198+VLOOKUP(AJ198,$BU$2:$BW$17,3,0),"")</f>
        <v/>
      </c>
      <c r="BE198" s="26" t="n">
        <f aca="false">10+IF(Z198&lt;&gt;"",VLOOKUP(AH198,$BU$2:$BW$17,3,0),0)+IF(AA198&lt;&gt;"",VLOOKUP(AI198,$BU$2:$BW$17,3,0),0)+IF(AB198&lt;&gt;"",VLOOKUP(AJ198,$BU$2:$BW$17,3,0),0)+IF(AC198&lt;&gt;"",VLOOKUP(AK198,$BU$2:$BW$17,3,0),0)</f>
        <v>26</v>
      </c>
      <c r="BF198" s="36" t="str">
        <f aca="false">IF(AV198&lt;&gt;"","#define "&amp;AQ198&amp;" "&amp;AV198&amp;"&lt;end&gt; ","")&amp;IF(AW198&lt;&gt;"","#define "&amp;AR198&amp;" "&amp;AW198&amp;"&lt;end&gt; ","")&amp;IF(AX198&lt;&gt;"","#define "&amp;AS198&amp;" "&amp;AX198&amp;"&lt;end&gt; ","")&amp;IF(AY198&lt;&gt;"","#define "&amp;AT198&amp;" "&amp;AY198&amp;"&lt;end&gt; ","")&amp;"#define "&amp;AU198&amp;" "&amp;AZ198&amp;"&lt;end&gt;"</f>
        <v>#define AOFF_I 6&lt;end&gt; #define AOFF_IA 10&lt;end&gt; #define ISIZ_IAA   14&lt;end&gt;</v>
      </c>
      <c r="BG198" s="36" t="str">
        <f aca="false">IF(BA198&lt;&gt;"","#define "&amp;AQ198&amp;" "&amp;BA198&amp;"&lt;end&gt; ","")&amp;IF(BB198&lt;&gt;"","#define "&amp;AR198&amp;" "&amp;BB198&amp;"&lt;end&gt; ","")&amp;IF(BC198&lt;&gt;"","#define "&amp;AS198&amp;" "&amp;BC198&amp;"&lt;end&gt; ","")&amp;IF(BD198&lt;&gt;"","#define "&amp;AT198&amp;" "&amp;BD198&amp;"&lt;end&gt; ","")&amp;"#define "&amp;AU198&amp;" "&amp;BE198&amp;"&lt;end&gt;"</f>
        <v>#define AOFF_I 10&lt;end&gt; #define AOFF_IA 18&lt;end&gt; #define ISIZ_IAA   26&lt;end&gt;</v>
      </c>
      <c r="BH198" s="22" t="str">
        <f aca="false">"INSTDECODE_"&amp;D198&amp;IF(D198&lt;&gt;0,"_"&amp;CONCATENATE(Z198,AA198,AB198,AC198)&amp;"_"&amp;CONCATENATE(AD198,AE198,AF198,AG198),"")</f>
        <v>INSTDECODE_2_MM_AA</v>
      </c>
      <c r="BI198" s="22" t="n">
        <f aca="false">LEN(BH198)</f>
        <v>18</v>
      </c>
      <c r="BJ198" s="22" t="str">
        <f aca="false">IF(Z198&lt;&gt;"","DECODE_"&amp;VLOOKUP(AD198,$CC:$CD,2,0)&amp;"("&amp;BJ$2&amp;","&amp;IF(K198="MR","REF",VLOOKUP(F198,$BR:$BS,2,0))&amp;",Cpu"&amp;PROPER(IF(K198="MR","REF",VLOOKUP(F198,$BR:$BS,2,0)))&amp;","&amp;AQ198&amp;"); ", "")</f>
        <v>DECODE_ADR(1,MBL,CpuMbl,AOFF_I); </v>
      </c>
      <c r="BK198" s="22" t="str">
        <f aca="false">IF(AA198&lt;&gt;"","DECODE_"&amp;VLOOKUP(AE198,$CC:$CD,2,0)&amp;"("&amp;BK$2&amp;","&amp;IF(L198="MR","REF",VLOOKUP(G198,$BR:$BS,2,0))&amp;",Cpu"&amp;PROPER(IF(L198="MR","REF",VLOOKUP(G198,$BR:$BS,2,0)))&amp;","&amp;AR198&amp;"); ", "")</f>
        <v>DECODE_ADR(2,MBL,CpuMbl,AOFF_IA); </v>
      </c>
      <c r="BL198" s="22" t="str">
        <f aca="false">IF(AB198&lt;&gt;"","DECODE_"&amp;VLOOKUP(AF198,$CC:$CD,2,0)&amp;"("&amp;BL$2&amp;","&amp;IF(M198="MR","REF",VLOOKUP(H198,$BR:$BS,2,0))&amp;",Cpu"&amp;PROPER(IF(M198="MR","REF",VLOOKUP(H198,$BR:$BS,2,0)))&amp;","&amp;AS198&amp;"); ", "")</f>
        <v/>
      </c>
      <c r="BM198" s="22" t="str">
        <f aca="false">IF(AC198&lt;&gt;"","DECODE_"&amp;VLOOKUP(AG198,$CC:$CD,2,0)&amp;"("&amp;BM$2&amp;","&amp;IF(N198="MR","REF",VLOOKUP(I198,$BR:$BS,2,0))&amp;",Cpu"&amp;PROPER(IF(N198="MR","REF",VLOOKUP(I198,$BR:$BS,2,0)))&amp;","&amp;AT198&amp;"); ", "")</f>
        <v/>
      </c>
      <c r="BN198" s="22" t="str">
        <f aca="false">IF(ISERROR(VLOOKUP(BO198,BO$2:BO197,1,0))=0,"X","")</f>
        <v>X</v>
      </c>
      <c r="BO198" s="22" t="str">
        <f aca="false">SUBSTITUTE("#define "&amp;BH198&amp;REPT(" ",28-LEN(BH198))&amp;BJ198&amp;BK198&amp;BL198&amp;BM198,"%","D")</f>
        <v>#define INSTDECODE_2_MM_AA          DECODE_ADR(1,MBL,CpuMbl,AOFF_I); DECODE_ADR(2,MBL,CpuMbl,AOFF_IA); </v>
      </c>
      <c r="BP198" s="22" t="str">
        <f aca="false">"#define "&amp;SUBSTITUTE(BH198,"INSTDECODE_",IF(P198="X","JMP_","")&amp;IF(Q198="X","CONST_","")&amp;"INSTEND_")&amp;IF(Q198="X",REPT(" ",20-LEN(BH198)),IF(P198="X",REPT(" ",22-LEN(BH198)),REPT(" ",26-LEN(BH198))))&amp;" "&amp;IF(P198="X","","IP+="&amp;TRIM(AU198)&amp;"; "&amp;REPT(" ",10-LEN(TRIM(AU198))))&amp;IF(Q198="X","CONST_INST_DISPATCH;","PROG_INST_DISPATCH;")</f>
        <v>#define INSTEND_2_MM_AA         IP+=ISIZ_IAA;   PROG_INST_DISPATCH;</v>
      </c>
      <c r="BQ198" s="22" t="str">
        <f aca="false">""</f>
        <v/>
      </c>
    </row>
    <row r="199" customFormat="false" ht="15.95" hidden="false" customHeight="true" outlineLevel="0" collapsed="false">
      <c r="A199" s="22" t="s">
        <v>715</v>
      </c>
      <c r="B199" s="22" t="s">
        <v>739</v>
      </c>
      <c r="C199" s="26" t="s">
        <v>29</v>
      </c>
      <c r="D199" s="27" t="n">
        <f aca="false">4-COUNTIF(F199:I199,".")</f>
        <v>3</v>
      </c>
      <c r="E199" s="27" t="str">
        <f aca="false">IF(ISERROR(SEARCH("Z",F199&amp;G199&amp;H199&amp;I199))=0,"X","-")</f>
        <v>X</v>
      </c>
      <c r="F199" s="26" t="s">
        <v>63</v>
      </c>
      <c r="G199" s="26" t="s">
        <v>459</v>
      </c>
      <c r="H199" s="26" t="s">
        <v>462</v>
      </c>
      <c r="I199" s="26" t="s">
        <v>28</v>
      </c>
      <c r="J199" s="27" t="str">
        <f aca="false">IF(OR(ISERROR(SEARCH(MID($J$2,1,1),F199&amp;G199&amp;H199&amp;I199))=0,ISERROR(SEARCH(MID($J$2,2,1),F199&amp;G199&amp;H199&amp;I199))=0),"X","-")</f>
        <v>-</v>
      </c>
      <c r="K199" s="26" t="s">
        <v>453</v>
      </c>
      <c r="L199" s="26" t="s">
        <v>453</v>
      </c>
      <c r="M199" s="26" t="s">
        <v>410</v>
      </c>
      <c r="N199" s="26" t="s">
        <v>28</v>
      </c>
      <c r="O199" s="28" t="str">
        <f aca="false">IF(OR(K199=$O$2,L199=$O$2,M199=$O$2,N199=$O$2),"X","-")</f>
        <v>X</v>
      </c>
      <c r="R199" s="22" t="s">
        <v>740</v>
      </c>
      <c r="S199" s="22" t="s">
        <v>628</v>
      </c>
      <c r="T199" s="22" t="s">
        <v>629</v>
      </c>
      <c r="U199" s="22" t="s">
        <v>727</v>
      </c>
      <c r="W199" s="30" t="str">
        <f aca="false">SUBSTITUTE(SUBSTITUTE(IF(AND(F199="%",K199&lt;&gt;"AD",K199&lt;&gt;"MR"),"Error1","Ok")&amp;" "&amp;IF(AND(G199="%",L199&lt;&gt;"AD",L199&lt;&gt;"MR"),"Error2","Ok")&amp;" "&amp;IF(AND(H199="%",M199&lt;&gt;"AD",M199&lt;&gt;"MR"),"Error3","Ok")&amp;" "&amp;IF(AND(I199="%",N199&lt;&gt;"AD",N199&lt;&gt;"MR"),"Error4","Ok"),"Ok Ok Ok Ok","Passed"),"Ok","")</f>
        <v>Passed</v>
      </c>
      <c r="X199" s="28" t="str">
        <f aca="false">IF(W199&lt;&gt;"Passed","--- Error ---",SUBSTITUTE(SUBSTITUTE(SUBSTITUTE(SUBSTITUTE(SUBSTITUTE(SUBSTITUTE(SUBSTITUTE(SUBSTITUTE(SUBSTITUTE(SUBSTITUTE(SUBSTITUTE(SUBSTITUTE(SUBSTITUTE(SUBSTITUTE(SUBSTITUTE(SUBSTITUTE(SUBSTITUTE(SUBSTITUTE($X$1, "&lt;mnemonic&gt;",""""&amp;B199&amp;""""&amp;REPT(" ",5-LEN(B199))), "&lt;argnr&gt;",D199), "&lt;type1&gt;",VLOOKUP(F199,BR:BZ,9,0)), "&lt;type2&gt;",VLOOKUP(G199,BR:BZ,9,0)), "&lt;type3&gt;",VLOOKUP(H199,BR:BZ,9,0)), "&lt;type4&gt;",VLOOKUP(I199,BR:BZ,9,0)), "&lt;mode1&gt;",VLOOKUP(K199, CB:CG,6,0)),"&lt;mode2&gt;",VLOOKUP(L199,CB:CG,6,0)),"&lt;mode3&gt;",VLOOKUP(M199,CB:CG,6,0)),"&lt;mode4&gt;",VLOOKUP(N199,CB:CG,6,0)), "."," "), "&lt;desc&gt;",R199), "&lt;size&gt;",AU199), "&lt;comma&gt;",IF(B200=""," ",",")),"&lt;off1&gt;",IF(AQ199&lt;&gt;"",AQ199,"0"&amp;REPT(" ",5+AQ$1-1))),"&lt;off2&gt;",IF(AR199&lt;&gt;"",AR199,"0"&amp;REPT(" ",5+AR$1-1))),"&lt;off3&gt;",IF(AS199&lt;&gt;"",AS199,"0"&amp;REPT(" ",5+AS$1-1))),"&lt;off4&gt;",IF(AT199&lt;&gt;"",AT199,"0"&amp;REPT(" ",5+AT$1-1))))</f>
        <v>{ "FRCA" ,3, ISIZ_IAAZ , {CpuDataType::Undefined,CpuDataType::ArrBlk   ,(CpuDataType)-1       ,(CpuDataType)0        }, {_AmdAddr,_AmdAddr,_AmdLtVl,_AmdNull}, {AOFF_I,AOFF_IA,AOFF_IAA,0        } }, //Undefined from char array</v>
      </c>
      <c r="Y199" s="31" t="s">
        <v>28</v>
      </c>
      <c r="Z199" s="22" t="str">
        <f aca="false">IF(F199&lt;&gt;".",IF(K199="MR","R",VLOOKUP(F199,$BR:$BT,3,0)),"")</f>
        <v>D</v>
      </c>
      <c r="AA199" s="22" t="str">
        <f aca="false">IF(G199&lt;&gt;".",IF(L199="MR","R",VLOOKUP(G199,$BR:$BT,3,0)),"")</f>
        <v>M</v>
      </c>
      <c r="AB199" s="22" t="str">
        <f aca="false">IF(H199&lt;&gt;".",IF(M199="MR","R",VLOOKUP(H199,$BR:$BT,3,0)),"")</f>
        <v>Z</v>
      </c>
      <c r="AC199" s="22" t="str">
        <f aca="false">IF(I199&lt;&gt;".",IF(N199="MR","R",VLOOKUP(I199,$BR:$BT,3,0)),"")</f>
        <v/>
      </c>
      <c r="AD199" s="22" t="str">
        <f aca="false">IF(F199&lt;&gt;".",VLOOKUP(K199,$CB:$CC,2,0),"")</f>
        <v>A</v>
      </c>
      <c r="AE199" s="22" t="str">
        <f aca="false">IF(G199&lt;&gt;".",VLOOKUP(L199,$CB:$CC,2,0),"")</f>
        <v>A</v>
      </c>
      <c r="AF199" s="22" t="str">
        <f aca="false">IF(H199&lt;&gt;".",VLOOKUP(M199,$CB:$CC,2,0),"")</f>
        <v>V</v>
      </c>
      <c r="AG199" s="22" t="str">
        <f aca="false">IF(I199&lt;&gt;".",VLOOKUP(N199,$CB:$CC,2,0),"")</f>
        <v/>
      </c>
      <c r="AH199" s="22" t="str">
        <f aca="false">IF(AD199&lt;&gt;"",IF(OR(AD199="A",AD199="I"),"SZA",VLOOKUP(Z199,$BT$3:$BU$16,2,0)),"")</f>
        <v>SZA</v>
      </c>
      <c r="AI199" s="22" t="str">
        <f aca="false">IF(AE199&lt;&gt;"",IF(OR(AE199="A",AE199="I"),"SZA",VLOOKUP(AA199,$BT$3:$BU$16,2,0)),"")</f>
        <v>SZA</v>
      </c>
      <c r="AJ199" s="22" t="str">
        <f aca="false">IF(AF199&lt;&gt;"",IF(OR(AF199="A",AF199="I"),"SZA",VLOOKUP(AB199,$BT$3:$BU$16,2,0)),"")</f>
        <v>SZZ</v>
      </c>
      <c r="AK199" s="22" t="str">
        <f aca="false">IF(AG199&lt;&gt;"",IF(OR(AG199="A",AG199="I"),"SZA",VLOOKUP(AC199,$BT$3:$BU$16,2,0)),"")</f>
        <v/>
      </c>
      <c r="AL199" s="22" t="str">
        <f aca="false">IF(AD199&lt;&gt;"","I","")</f>
        <v>I</v>
      </c>
      <c r="AM199" s="22" t="str">
        <f aca="false">SUBSTITUTE(IF(AE199&lt;&gt;"",AL199&amp;"+"&amp;AH199,""),"+SZ","")</f>
        <v>IA</v>
      </c>
      <c r="AN199" s="22" t="str">
        <f aca="false">SUBSTITUTE(IF(AF199&lt;&gt;"",AM199&amp;"+"&amp;AI199,""),"+SZ","")</f>
        <v>IAA</v>
      </c>
      <c r="AO199" s="22" t="str">
        <f aca="false">SUBSTITUTE(IF(AG199&lt;&gt;"",AN199&amp;"+"&amp;AJ199,""),"+SZ","")</f>
        <v/>
      </c>
      <c r="AP199" s="22" t="str">
        <f aca="false">SUBSTITUTE("I"&amp;IF(AH199&lt;&gt;"","+"&amp;AH199,"")&amp;IF(AI199&lt;&gt;"","+"&amp;AI199,"")&amp;IF(AJ199&lt;&gt;"","+"&amp;AJ199,"")&amp;IF(AK199&lt;&gt;"","+"&amp;AK199,""),"+SZ","")</f>
        <v>IAAZ</v>
      </c>
      <c r="AQ199" s="22" t="str">
        <f aca="false">IF(Z199&lt;&gt;"","AOFF_"&amp;AL199&amp;REPT(" ",AQ$1-LEN(AL199)),"")</f>
        <v>AOFF_I</v>
      </c>
      <c r="AR199" s="22" t="str">
        <f aca="false">IF(AA199&lt;&gt;"","AOFF_"&amp;AM199&amp;REPT(" ",AR$1-LEN(AM199)),"")</f>
        <v>AOFF_IA</v>
      </c>
      <c r="AS199" s="22" t="str">
        <f aca="false">IF(AB199&lt;&gt;"","AOFF_"&amp;AN199&amp;REPT(" ",AS$1-LEN(AN199)),"")</f>
        <v>AOFF_IAA</v>
      </c>
      <c r="AT199" s="22" t="str">
        <f aca="false">IF(AC199&lt;&gt;"","AOFF_"&amp;AO199&amp;REPT(" ",AT$1-LEN(AO199)),"")</f>
        <v/>
      </c>
      <c r="AU199" s="22" t="str">
        <f aca="false">"ISIZ_"&amp;AP199&amp;REPT(" ",$AU$1-LEN(AP199))</f>
        <v>ISIZ_IAAZ </v>
      </c>
      <c r="AV199" s="26" t="n">
        <f aca="false">IF(Z199&lt;&gt;"",6,"")</f>
        <v>6</v>
      </c>
      <c r="AW199" s="26" t="n">
        <f aca="false">IF(AA199&lt;&gt;"",AV199+VLOOKUP(AH199,$BU$2:$BV$17,2,0),"")</f>
        <v>10</v>
      </c>
      <c r="AX199" s="26" t="n">
        <f aca="false">IF(AB199&lt;&gt;"",AW199+VLOOKUP(AI199,$BU$2:$BV$17,2,0),"")</f>
        <v>14</v>
      </c>
      <c r="AY199" s="26" t="str">
        <f aca="false">IF(AC199&lt;&gt;"",AX199+VLOOKUP(AJ199,$BU$2:$BV$17,2,0),"")</f>
        <v/>
      </c>
      <c r="AZ199" s="26" t="n">
        <f aca="false">6+IF(Z199&lt;&gt;"",VLOOKUP(AH199,$BU$2:$BV$17,2,0),0)+IF(AA199&lt;&gt;"",VLOOKUP(AI199,$BU$2:$BV$17,2,0),0)+IF(AB199&lt;&gt;"",VLOOKUP(AJ199,$BU$2:$BV$17,2,0),0)+IF(AC199&lt;&gt;"",VLOOKUP(AK199,$BU$2:$BV$17,2,0),0)</f>
        <v>18</v>
      </c>
      <c r="BA199" s="26" t="n">
        <f aca="false">IF(Z199&lt;&gt;"",10,"")</f>
        <v>10</v>
      </c>
      <c r="BB199" s="26" t="n">
        <f aca="false">IF(AA199&lt;&gt;"",BA199+VLOOKUP(AH199,$BU$2:$BW$17,3,0),"")</f>
        <v>18</v>
      </c>
      <c r="BC199" s="26" t="n">
        <f aca="false">IF(AB199&lt;&gt;"",BB199+VLOOKUP(AI199,$BU$2:$BW$17,3,0),"")</f>
        <v>26</v>
      </c>
      <c r="BD199" s="26" t="str">
        <f aca="false">IF(AC199&lt;&gt;"",BC199+VLOOKUP(AJ199,$BU$2:$BW$17,3,0),"")</f>
        <v/>
      </c>
      <c r="BE199" s="26" t="n">
        <f aca="false">10+IF(Z199&lt;&gt;"",VLOOKUP(AH199,$BU$2:$BW$17,3,0),0)+IF(AA199&lt;&gt;"",VLOOKUP(AI199,$BU$2:$BW$17,3,0),0)+IF(AB199&lt;&gt;"",VLOOKUP(AJ199,$BU$2:$BW$17,3,0),0)+IF(AC199&lt;&gt;"",VLOOKUP(AK199,$BU$2:$BW$17,3,0),0)</f>
        <v>34</v>
      </c>
      <c r="BF199" s="36" t="str">
        <f aca="false">IF(AV199&lt;&gt;"","#define "&amp;AQ199&amp;" "&amp;AV199&amp;"&lt;end&gt; ","")&amp;IF(AW199&lt;&gt;"","#define "&amp;AR199&amp;" "&amp;AW199&amp;"&lt;end&gt; ","")&amp;IF(AX199&lt;&gt;"","#define "&amp;AS199&amp;" "&amp;AX199&amp;"&lt;end&gt; ","")&amp;IF(AY199&lt;&gt;"","#define "&amp;AT199&amp;" "&amp;AY199&amp;"&lt;end&gt; ","")&amp;"#define "&amp;AU199&amp;" "&amp;AZ199&amp;"&lt;end&gt;"</f>
        <v>#define AOFF_I 6&lt;end&gt; #define AOFF_IA 10&lt;end&gt; #define AOFF_IAA 14&lt;end&gt; #define ISIZ_IAAZ  18&lt;end&gt;</v>
      </c>
      <c r="BG199" s="36" t="str">
        <f aca="false">IF(BA199&lt;&gt;"","#define "&amp;AQ199&amp;" "&amp;BA199&amp;"&lt;end&gt; ","")&amp;IF(BB199&lt;&gt;"","#define "&amp;AR199&amp;" "&amp;BB199&amp;"&lt;end&gt; ","")&amp;IF(BC199&lt;&gt;"","#define "&amp;AS199&amp;" "&amp;BC199&amp;"&lt;end&gt; ","")&amp;IF(BD199&lt;&gt;"","#define "&amp;AT199&amp;" "&amp;BD199&amp;"&lt;end&gt; ","")&amp;"#define "&amp;AU199&amp;" "&amp;BE199&amp;"&lt;end&gt;"</f>
        <v>#define AOFF_I 10&lt;end&gt; #define AOFF_IA 18&lt;end&gt; #define AOFF_IAA 26&lt;end&gt; #define ISIZ_IAAZ  34&lt;end&gt;</v>
      </c>
      <c r="BH199" s="22" t="str">
        <f aca="false">"INSTDECODE_"&amp;D199&amp;IF(D199&lt;&gt;0,"_"&amp;CONCATENATE(Z199,AA199,AB199,AC199)&amp;"_"&amp;CONCATENATE(AD199,AE199,AF199,AG199),"")</f>
        <v>INSTDECODE_3_DMZ_AAV</v>
      </c>
      <c r="BI199" s="22" t="n">
        <f aca="false">LEN(BH199)</f>
        <v>20</v>
      </c>
      <c r="BJ199" s="22" t="str">
        <f aca="false">IF(Z199&lt;&gt;"","DECODE_"&amp;VLOOKUP(AD199,$CC:$CD,2,0)&amp;"("&amp;BJ$2&amp;","&amp;IF(K199="MR","REF",VLOOKUP(F199,$BR:$BS,2,0))&amp;",Cpu"&amp;PROPER(IF(K199="MR","REF",VLOOKUP(F199,$BR:$BS,2,0)))&amp;","&amp;AQ199&amp;"); ", "")</f>
        <v>DECODE_ADR(1,DAT,CpuDat,AOFF_I); </v>
      </c>
      <c r="BK199" s="22" t="str">
        <f aca="false">IF(AA199&lt;&gt;"","DECODE_"&amp;VLOOKUP(AE199,$CC:$CD,2,0)&amp;"("&amp;BK$2&amp;","&amp;IF(L199="MR","REF",VLOOKUP(G199,$BR:$BS,2,0))&amp;",Cpu"&amp;PROPER(IF(L199="MR","REF",VLOOKUP(G199,$BR:$BS,2,0)))&amp;","&amp;AR199&amp;"); ", "")</f>
        <v>DECODE_ADR(2,MBL,CpuMbl,AOFF_IA); </v>
      </c>
      <c r="BL199" s="22" t="str">
        <f aca="false">IF(AB199&lt;&gt;"","DECODE_"&amp;VLOOKUP(AF199,$CC:$CD,2,0)&amp;"("&amp;BL$2&amp;","&amp;IF(M199="MR","REF",VLOOKUP(H199,$BR:$BS,2,0))&amp;",Cpu"&amp;PROPER(IF(M199="MR","REF",VLOOKUP(H199,$BR:$BS,2,0)))&amp;","&amp;AS199&amp;"); ", "")</f>
        <v>DECODE_LIT(3,WRD,CpuWrd,AOFF_IAA); </v>
      </c>
      <c r="BM199" s="22" t="str">
        <f aca="false">IF(AC199&lt;&gt;"","DECODE_"&amp;VLOOKUP(AG199,$CC:$CD,2,0)&amp;"("&amp;BM$2&amp;","&amp;IF(N199="MR","REF",VLOOKUP(I199,$BR:$BS,2,0))&amp;",Cpu"&amp;PROPER(IF(N199="MR","REF",VLOOKUP(I199,$BR:$BS,2,0)))&amp;","&amp;AT199&amp;"); ", "")</f>
        <v/>
      </c>
      <c r="BN199" s="22" t="str">
        <f aca="false">IF(ISERROR(VLOOKUP(BO199,BO$2:BO198,1,0))=0,"X","")</f>
        <v/>
      </c>
      <c r="BO199" s="22" t="str">
        <f aca="false">SUBSTITUTE("#define "&amp;BH199&amp;REPT(" ",28-LEN(BH199))&amp;BJ199&amp;BK199&amp;BL199&amp;BM199,"%","D")</f>
        <v>#define INSTDECODE_3_DMZ_AAV        DECODE_ADR(1,DAT,CpuDat,AOFF_I); DECODE_ADR(2,MBL,CpuMbl,AOFF_IA); DECODE_LIT(3,WRD,CpuWrd,AOFF_IAA); </v>
      </c>
      <c r="BP199" s="22" t="str">
        <f aca="false">"#define "&amp;SUBSTITUTE(BH199,"INSTDECODE_",IF(P199="X","JMP_","")&amp;IF(Q199="X","CONST_","")&amp;"INSTEND_")&amp;IF(Q199="X",REPT(" ",20-LEN(BH199)),IF(P199="X",REPT(" ",22-LEN(BH199)),REPT(" ",26-LEN(BH199))))&amp;" "&amp;IF(P199="X","","IP+="&amp;TRIM(AU199)&amp;"; "&amp;REPT(" ",10-LEN(TRIM(AU199))))&amp;IF(Q199="X","CONST_INST_DISPATCH;","PROG_INST_DISPATCH;")</f>
        <v>#define INSTEND_3_DMZ_AAV       IP+=ISIZ_IAAZ;  PROG_INST_DISPATCH;</v>
      </c>
      <c r="BQ199" s="22" t="str">
        <f aca="false">""</f>
        <v/>
      </c>
    </row>
    <row r="200" customFormat="false" ht="15.95" hidden="false" customHeight="true" outlineLevel="0" collapsed="false">
      <c r="A200" s="22" t="s">
        <v>715</v>
      </c>
      <c r="B200" s="22" t="s">
        <v>741</v>
      </c>
      <c r="C200" s="26" t="s">
        <v>29</v>
      </c>
      <c r="D200" s="27" t="n">
        <f aca="false">4-COUNTIF(F200:I200,".")</f>
        <v>2</v>
      </c>
      <c r="E200" s="27" t="str">
        <f aca="false">IF(ISERROR(SEARCH("Z",F200&amp;G200&amp;H200&amp;I200))=0,"X","-")</f>
        <v>-</v>
      </c>
      <c r="F200" s="26" t="s">
        <v>486</v>
      </c>
      <c r="G200" s="26" t="s">
        <v>459</v>
      </c>
      <c r="H200" s="26" t="s">
        <v>28</v>
      </c>
      <c r="I200" s="26" t="s">
        <v>28</v>
      </c>
      <c r="J200" s="27" t="str">
        <f aca="false">IF(OR(ISERROR(SEARCH(MID($J$2,1,1),F200&amp;G200&amp;H200&amp;I200))=0,ISERROR(SEARCH(MID($J$2,2,1),F200&amp;G200&amp;H200&amp;I200))=0),"X","-")</f>
        <v>-</v>
      </c>
      <c r="K200" s="26" t="s">
        <v>453</v>
      </c>
      <c r="L200" s="26" t="s">
        <v>453</v>
      </c>
      <c r="M200" s="26" t="s">
        <v>28</v>
      </c>
      <c r="N200" s="26" t="s">
        <v>28</v>
      </c>
      <c r="O200" s="28" t="str">
        <f aca="false">IF(OR(K200=$O$2,L200=$O$2,M200=$O$2,N200=$O$2),"X","-")</f>
        <v>-</v>
      </c>
      <c r="R200" s="22" t="s">
        <v>742</v>
      </c>
      <c r="S200" s="22" t="s">
        <v>628</v>
      </c>
      <c r="T200" s="22" t="s">
        <v>629</v>
      </c>
      <c r="W200" s="30" t="str">
        <f aca="false">SUBSTITUTE(SUBSTITUTE(IF(AND(F200="%",K200&lt;&gt;"AD",K200&lt;&gt;"MR"),"Error1","Ok")&amp;" "&amp;IF(AND(G200="%",L200&lt;&gt;"AD",L200&lt;&gt;"MR"),"Error2","Ok")&amp;" "&amp;IF(AND(H200="%",M200&lt;&gt;"AD",M200&lt;&gt;"MR"),"Error3","Ok")&amp;" "&amp;IF(AND(I200="%",N200&lt;&gt;"AD",N200&lt;&gt;"MR"),"Error4","Ok"),"Ok Ok Ok Ok","Passed"),"Ok","")</f>
        <v>Passed</v>
      </c>
      <c r="X200" s="28" t="str">
        <f aca="false">IF(W200&lt;&gt;"Passed","--- Error ---",SUBSTITUTE(SUBSTITUTE(SUBSTITUTE(SUBSTITUTE(SUBSTITUTE(SUBSTITUTE(SUBSTITUTE(SUBSTITUTE(SUBSTITUTE(SUBSTITUTE(SUBSTITUTE(SUBSTITUTE(SUBSTITUTE(SUBSTITUTE(SUBSTITUTE(SUBSTITUTE(SUBSTITUTE(SUBSTITUTE($X$1, "&lt;mnemonic&gt;",""""&amp;B200&amp;""""&amp;REPT(" ",5-LEN(B200))), "&lt;argnr&gt;",D200), "&lt;type1&gt;",VLOOKUP(F200,BR:BZ,9,0)), "&lt;type2&gt;",VLOOKUP(G200,BR:BZ,9,0)), "&lt;type3&gt;",VLOOKUP(H200,BR:BZ,9,0)), "&lt;type4&gt;",VLOOKUP(I200,BR:BZ,9,0)), "&lt;mode1&gt;",VLOOKUP(K200, CB:CG,6,0)),"&lt;mode2&gt;",VLOOKUP(L200,CB:CG,6,0)),"&lt;mode3&gt;",VLOOKUP(M200,CB:CG,6,0)),"&lt;mode4&gt;",VLOOKUP(N200,CB:CG,6,0)), "."," "), "&lt;desc&gt;",R200), "&lt;size&gt;",AU200), "&lt;comma&gt;",IF(B201=""," ",",")),"&lt;off1&gt;",IF(AQ200&lt;&gt;"",AQ200,"0"&amp;REPT(" ",5+AQ$1-1))),"&lt;off2&gt;",IF(AR200&lt;&gt;"",AR200,"0"&amp;REPT(" ",5+AR$1-1))),"&lt;off3&gt;",IF(AS200&lt;&gt;"",AS200,"0"&amp;REPT(" ",5+AS$1-1))),"&lt;off4&gt;",IF(AT200&lt;&gt;"",AT200,"0"&amp;REPT(" ",5+AT$1-1))))</f>
        <v>{ "SFRCA",2, ISIZ_IAA  , {CpuDataType::StrBlk   ,CpuDataType::ArrBlk   ,(CpuDataType)0        ,(CpuDataType)0        }, {_AmdAddr,_AmdAddr,_AmdNull,_AmdNull}, {AOFF_I,AOFF_IA,0       ,0        } }, //String from char array</v>
      </c>
      <c r="Y200" s="31" t="s">
        <v>28</v>
      </c>
      <c r="Z200" s="22" t="str">
        <f aca="false">IF(F200&lt;&gt;".",IF(K200="MR","R",VLOOKUP(F200,$BR:$BT,3,0)),"")</f>
        <v>M</v>
      </c>
      <c r="AA200" s="22" t="str">
        <f aca="false">IF(G200&lt;&gt;".",IF(L200="MR","R",VLOOKUP(G200,$BR:$BT,3,0)),"")</f>
        <v>M</v>
      </c>
      <c r="AB200" s="22" t="str">
        <f aca="false">IF(H200&lt;&gt;".",IF(M200="MR","R",VLOOKUP(H200,$BR:$BT,3,0)),"")</f>
        <v/>
      </c>
      <c r="AC200" s="22" t="str">
        <f aca="false">IF(I200&lt;&gt;".",IF(N200="MR","R",VLOOKUP(I200,$BR:$BT,3,0)),"")</f>
        <v/>
      </c>
      <c r="AD200" s="22" t="str">
        <f aca="false">IF(F200&lt;&gt;".",VLOOKUP(K200,$CB:$CC,2,0),"")</f>
        <v>A</v>
      </c>
      <c r="AE200" s="22" t="str">
        <f aca="false">IF(G200&lt;&gt;".",VLOOKUP(L200,$CB:$CC,2,0),"")</f>
        <v>A</v>
      </c>
      <c r="AF200" s="22" t="str">
        <f aca="false">IF(H200&lt;&gt;".",VLOOKUP(M200,$CB:$CC,2,0),"")</f>
        <v/>
      </c>
      <c r="AG200" s="22" t="str">
        <f aca="false">IF(I200&lt;&gt;".",VLOOKUP(N200,$CB:$CC,2,0),"")</f>
        <v/>
      </c>
      <c r="AH200" s="22" t="str">
        <f aca="false">IF(AD200&lt;&gt;"",IF(OR(AD200="A",AD200="I"),"SZA",VLOOKUP(Z200,$BT$3:$BU$16,2,0)),"")</f>
        <v>SZA</v>
      </c>
      <c r="AI200" s="22" t="str">
        <f aca="false">IF(AE200&lt;&gt;"",IF(OR(AE200="A",AE200="I"),"SZA",VLOOKUP(AA200,$BT$3:$BU$16,2,0)),"")</f>
        <v>SZA</v>
      </c>
      <c r="AJ200" s="22" t="str">
        <f aca="false">IF(AF200&lt;&gt;"",IF(OR(AF200="A",AF200="I"),"SZA",VLOOKUP(AB200,$BT$3:$BU$16,2,0)),"")</f>
        <v/>
      </c>
      <c r="AK200" s="22" t="str">
        <f aca="false">IF(AG200&lt;&gt;"",IF(OR(AG200="A",AG200="I"),"SZA",VLOOKUP(AC200,$BT$3:$BU$16,2,0)),"")</f>
        <v/>
      </c>
      <c r="AL200" s="22" t="str">
        <f aca="false">IF(AD200&lt;&gt;"","I","")</f>
        <v>I</v>
      </c>
      <c r="AM200" s="22" t="str">
        <f aca="false">SUBSTITUTE(IF(AE200&lt;&gt;"",AL200&amp;"+"&amp;AH200,""),"+SZ","")</f>
        <v>IA</v>
      </c>
      <c r="AN200" s="22" t="str">
        <f aca="false">SUBSTITUTE(IF(AF200&lt;&gt;"",AM200&amp;"+"&amp;AI200,""),"+SZ","")</f>
        <v/>
      </c>
      <c r="AO200" s="22" t="str">
        <f aca="false">SUBSTITUTE(IF(AG200&lt;&gt;"",AN200&amp;"+"&amp;AJ200,""),"+SZ","")</f>
        <v/>
      </c>
      <c r="AP200" s="22" t="str">
        <f aca="false">SUBSTITUTE("I"&amp;IF(AH200&lt;&gt;"","+"&amp;AH200,"")&amp;IF(AI200&lt;&gt;"","+"&amp;AI200,"")&amp;IF(AJ200&lt;&gt;"","+"&amp;AJ200,"")&amp;IF(AK200&lt;&gt;"","+"&amp;AK200,""),"+SZ","")</f>
        <v>IAA</v>
      </c>
      <c r="AQ200" s="22" t="str">
        <f aca="false">IF(Z200&lt;&gt;"","AOFF_"&amp;AL200&amp;REPT(" ",AQ$1-LEN(AL200)),"")</f>
        <v>AOFF_I</v>
      </c>
      <c r="AR200" s="22" t="str">
        <f aca="false">IF(AA200&lt;&gt;"","AOFF_"&amp;AM200&amp;REPT(" ",AR$1-LEN(AM200)),"")</f>
        <v>AOFF_IA</v>
      </c>
      <c r="AS200" s="22" t="str">
        <f aca="false">IF(AB200&lt;&gt;"","AOFF_"&amp;AN200&amp;REPT(" ",AS$1-LEN(AN200)),"")</f>
        <v/>
      </c>
      <c r="AT200" s="22" t="str">
        <f aca="false">IF(AC200&lt;&gt;"","AOFF_"&amp;AO200&amp;REPT(" ",AT$1-LEN(AO200)),"")</f>
        <v/>
      </c>
      <c r="AU200" s="22" t="str">
        <f aca="false">"ISIZ_"&amp;AP200&amp;REPT(" ",$AU$1-LEN(AP200))</f>
        <v>ISIZ_IAA  </v>
      </c>
      <c r="AV200" s="26" t="n">
        <f aca="false">IF(Z200&lt;&gt;"",6,"")</f>
        <v>6</v>
      </c>
      <c r="AW200" s="26" t="n">
        <f aca="false">IF(AA200&lt;&gt;"",AV200+VLOOKUP(AH200,$BU$2:$BV$17,2,0),"")</f>
        <v>10</v>
      </c>
      <c r="AX200" s="26" t="str">
        <f aca="false">IF(AB200&lt;&gt;"",AW200+VLOOKUP(AI200,$BU$2:$BV$17,2,0),"")</f>
        <v/>
      </c>
      <c r="AY200" s="26" t="str">
        <f aca="false">IF(AC200&lt;&gt;"",AX200+VLOOKUP(AJ200,$BU$2:$BV$17,2,0),"")</f>
        <v/>
      </c>
      <c r="AZ200" s="26" t="n">
        <f aca="false">6+IF(Z200&lt;&gt;"",VLOOKUP(AH200,$BU$2:$BV$17,2,0),0)+IF(AA200&lt;&gt;"",VLOOKUP(AI200,$BU$2:$BV$17,2,0),0)+IF(AB200&lt;&gt;"",VLOOKUP(AJ200,$BU$2:$BV$17,2,0),0)+IF(AC200&lt;&gt;"",VLOOKUP(AK200,$BU$2:$BV$17,2,0),0)</f>
        <v>14</v>
      </c>
      <c r="BA200" s="26" t="n">
        <f aca="false">IF(Z200&lt;&gt;"",10,"")</f>
        <v>10</v>
      </c>
      <c r="BB200" s="26" t="n">
        <f aca="false">IF(AA200&lt;&gt;"",BA200+VLOOKUP(AH200,$BU$2:$BW$17,3,0),"")</f>
        <v>18</v>
      </c>
      <c r="BC200" s="26" t="str">
        <f aca="false">IF(AB200&lt;&gt;"",BB200+VLOOKUP(AI200,$BU$2:$BW$17,3,0),"")</f>
        <v/>
      </c>
      <c r="BD200" s="26" t="str">
        <f aca="false">IF(AC200&lt;&gt;"",BC200+VLOOKUP(AJ200,$BU$2:$BW$17,3,0),"")</f>
        <v/>
      </c>
      <c r="BE200" s="26" t="n">
        <f aca="false">10+IF(Z200&lt;&gt;"",VLOOKUP(AH200,$BU$2:$BW$17,3,0),0)+IF(AA200&lt;&gt;"",VLOOKUP(AI200,$BU$2:$BW$17,3,0),0)+IF(AB200&lt;&gt;"",VLOOKUP(AJ200,$BU$2:$BW$17,3,0),0)+IF(AC200&lt;&gt;"",VLOOKUP(AK200,$BU$2:$BW$17,3,0),0)</f>
        <v>26</v>
      </c>
      <c r="BF200" s="36" t="str">
        <f aca="false">IF(AV200&lt;&gt;"","#define "&amp;AQ200&amp;" "&amp;AV200&amp;"&lt;end&gt; ","")&amp;IF(AW200&lt;&gt;"","#define "&amp;AR200&amp;" "&amp;AW200&amp;"&lt;end&gt; ","")&amp;IF(AX200&lt;&gt;"","#define "&amp;AS200&amp;" "&amp;AX200&amp;"&lt;end&gt; ","")&amp;IF(AY200&lt;&gt;"","#define "&amp;AT200&amp;" "&amp;AY200&amp;"&lt;end&gt; ","")&amp;"#define "&amp;AU200&amp;" "&amp;AZ200&amp;"&lt;end&gt;"</f>
        <v>#define AOFF_I 6&lt;end&gt; #define AOFF_IA 10&lt;end&gt; #define ISIZ_IAA   14&lt;end&gt;</v>
      </c>
      <c r="BG200" s="36" t="str">
        <f aca="false">IF(BA200&lt;&gt;"","#define "&amp;AQ200&amp;" "&amp;BA200&amp;"&lt;end&gt; ","")&amp;IF(BB200&lt;&gt;"","#define "&amp;AR200&amp;" "&amp;BB200&amp;"&lt;end&gt; ","")&amp;IF(BC200&lt;&gt;"","#define "&amp;AS200&amp;" "&amp;BC200&amp;"&lt;end&gt; ","")&amp;IF(BD200&lt;&gt;"","#define "&amp;AT200&amp;" "&amp;BD200&amp;"&lt;end&gt; ","")&amp;"#define "&amp;AU200&amp;" "&amp;BE200&amp;"&lt;end&gt;"</f>
        <v>#define AOFF_I 10&lt;end&gt; #define AOFF_IA 18&lt;end&gt; #define ISIZ_IAA   26&lt;end&gt;</v>
      </c>
      <c r="BH200" s="22" t="str">
        <f aca="false">"INSTDECODE_"&amp;D200&amp;IF(D200&lt;&gt;0,"_"&amp;CONCATENATE(Z200,AA200,AB200,AC200)&amp;"_"&amp;CONCATENATE(AD200,AE200,AF200,AG200),"")</f>
        <v>INSTDECODE_2_MM_AA</v>
      </c>
      <c r="BI200" s="22" t="n">
        <f aca="false">LEN(BH200)</f>
        <v>18</v>
      </c>
      <c r="BJ200" s="22" t="str">
        <f aca="false">IF(Z200&lt;&gt;"","DECODE_"&amp;VLOOKUP(AD200,$CC:$CD,2,0)&amp;"("&amp;BJ$2&amp;","&amp;IF(K200="MR","REF",VLOOKUP(F200,$BR:$BS,2,0))&amp;",Cpu"&amp;PROPER(IF(K200="MR","REF",VLOOKUP(F200,$BR:$BS,2,0)))&amp;","&amp;AQ200&amp;"); ", "")</f>
        <v>DECODE_ADR(1,MBL,CpuMbl,AOFF_I); </v>
      </c>
      <c r="BK200" s="22" t="str">
        <f aca="false">IF(AA200&lt;&gt;"","DECODE_"&amp;VLOOKUP(AE200,$CC:$CD,2,0)&amp;"("&amp;BK$2&amp;","&amp;IF(L200="MR","REF",VLOOKUP(G200,$BR:$BS,2,0))&amp;",Cpu"&amp;PROPER(IF(L200="MR","REF",VLOOKUP(G200,$BR:$BS,2,0)))&amp;","&amp;AR200&amp;"); ", "")</f>
        <v>DECODE_ADR(2,MBL,CpuMbl,AOFF_IA); </v>
      </c>
      <c r="BL200" s="22" t="str">
        <f aca="false">IF(AB200&lt;&gt;"","DECODE_"&amp;VLOOKUP(AF200,$CC:$CD,2,0)&amp;"("&amp;BL$2&amp;","&amp;IF(M200="MR","REF",VLOOKUP(H200,$BR:$BS,2,0))&amp;",Cpu"&amp;PROPER(IF(M200="MR","REF",VLOOKUP(H200,$BR:$BS,2,0)))&amp;","&amp;AS200&amp;"); ", "")</f>
        <v/>
      </c>
      <c r="BM200" s="22" t="str">
        <f aca="false">IF(AC200&lt;&gt;"","DECODE_"&amp;VLOOKUP(AG200,$CC:$CD,2,0)&amp;"("&amp;BM$2&amp;","&amp;IF(N200="MR","REF",VLOOKUP(I200,$BR:$BS,2,0))&amp;",Cpu"&amp;PROPER(IF(N200="MR","REF",VLOOKUP(I200,$BR:$BS,2,0)))&amp;","&amp;AT200&amp;"); ", "")</f>
        <v/>
      </c>
      <c r="BN200" s="22" t="str">
        <f aca="false">IF(ISERROR(VLOOKUP(BO200,BO$2:BO199,1,0))=0,"X","")</f>
        <v>X</v>
      </c>
      <c r="BO200" s="22" t="str">
        <f aca="false">SUBSTITUTE("#define "&amp;BH200&amp;REPT(" ",28-LEN(BH200))&amp;BJ200&amp;BK200&amp;BL200&amp;BM200,"%","D")</f>
        <v>#define INSTDECODE_2_MM_AA          DECODE_ADR(1,MBL,CpuMbl,AOFF_I); DECODE_ADR(2,MBL,CpuMbl,AOFF_IA); </v>
      </c>
      <c r="BP200" s="22" t="str">
        <f aca="false">"#define "&amp;SUBSTITUTE(BH200,"INSTDECODE_",IF(P200="X","JMP_","")&amp;IF(Q200="X","CONST_","")&amp;"INSTEND_")&amp;IF(Q200="X",REPT(" ",20-LEN(BH200)),IF(P200="X",REPT(" ",22-LEN(BH200)),REPT(" ",26-LEN(BH200))))&amp;" "&amp;IF(P200="X","","IP+="&amp;TRIM(AU200)&amp;"; "&amp;REPT(" ",10-LEN(TRIM(AU200))))&amp;IF(Q200="X","CONST_INST_DISPATCH;","PROG_INST_DISPATCH;")</f>
        <v>#define INSTEND_2_MM_AA         IP+=ISIZ_IAA;   PROG_INST_DISPATCH;</v>
      </c>
      <c r="BQ200" s="22" t="str">
        <f aca="false">""</f>
        <v/>
      </c>
    </row>
    <row r="201" customFormat="false" ht="15.95" hidden="false" customHeight="true" outlineLevel="0" collapsed="false">
      <c r="A201" s="22" t="s">
        <v>715</v>
      </c>
      <c r="B201" s="22" t="s">
        <v>743</v>
      </c>
      <c r="C201" s="26" t="s">
        <v>29</v>
      </c>
      <c r="D201" s="27" t="n">
        <f aca="false">4-COUNTIF(F201:I201,".")</f>
        <v>2</v>
      </c>
      <c r="E201" s="27" t="str">
        <f aca="false">IF(ISERROR(SEARCH("Z",F201&amp;G201&amp;H201&amp;I201))=0,"X","-")</f>
        <v>-</v>
      </c>
      <c r="F201" s="26" t="s">
        <v>459</v>
      </c>
      <c r="G201" s="26" t="s">
        <v>459</v>
      </c>
      <c r="H201" s="26" t="s">
        <v>28</v>
      </c>
      <c r="I201" s="26" t="s">
        <v>28</v>
      </c>
      <c r="J201" s="27" t="str">
        <f aca="false">IF(OR(ISERROR(SEARCH(MID($J$2,1,1),F201&amp;G201&amp;H201&amp;I201))=0,ISERROR(SEARCH(MID($J$2,2,1),F201&amp;G201&amp;H201&amp;I201))=0),"X","-")</f>
        <v>-</v>
      </c>
      <c r="K201" s="26" t="s">
        <v>453</v>
      </c>
      <c r="L201" s="26" t="s">
        <v>453</v>
      </c>
      <c r="M201" s="26" t="s">
        <v>28</v>
      </c>
      <c r="N201" s="26" t="s">
        <v>28</v>
      </c>
      <c r="O201" s="28" t="str">
        <f aca="false">IF(OR(K201=$O$2,L201=$O$2,M201=$O$2,N201=$O$2),"X","-")</f>
        <v>-</v>
      </c>
      <c r="R201" s="22" t="s">
        <v>744</v>
      </c>
      <c r="S201" s="22" t="s">
        <v>628</v>
      </c>
      <c r="T201" s="22" t="s">
        <v>629</v>
      </c>
      <c r="W201" s="30" t="str">
        <f aca="false">SUBSTITUTE(SUBSTITUTE(IF(AND(F201="%",K201&lt;&gt;"AD",K201&lt;&gt;"MR"),"Error1","Ok")&amp;" "&amp;IF(AND(G201="%",L201&lt;&gt;"AD",L201&lt;&gt;"MR"),"Error2","Ok")&amp;" "&amp;IF(AND(H201="%",M201&lt;&gt;"AD",M201&lt;&gt;"MR"),"Error3","Ok")&amp;" "&amp;IF(AND(I201="%",N201&lt;&gt;"AD",N201&lt;&gt;"MR"),"Error4","Ok"),"Ok Ok Ok Ok","Passed"),"Ok","")</f>
        <v>Passed</v>
      </c>
      <c r="X201" s="28" t="str">
        <f aca="false">IF(W201&lt;&gt;"Passed","--- Error ---",SUBSTITUTE(SUBSTITUTE(SUBSTITUTE(SUBSTITUTE(SUBSTITUTE(SUBSTITUTE(SUBSTITUTE(SUBSTITUTE(SUBSTITUTE(SUBSTITUTE(SUBSTITUTE(SUBSTITUTE(SUBSTITUTE(SUBSTITUTE(SUBSTITUTE(SUBSTITUTE(SUBSTITUTE(SUBSTITUTE($X$1, "&lt;mnemonic&gt;",""""&amp;B201&amp;""""&amp;REPT(" ",5-LEN(B201))), "&lt;argnr&gt;",D201), "&lt;type1&gt;",VLOOKUP(F201,BR:BZ,9,0)), "&lt;type2&gt;",VLOOKUP(G201,BR:BZ,9,0)), "&lt;type3&gt;",VLOOKUP(H201,BR:BZ,9,0)), "&lt;type4&gt;",VLOOKUP(I201,BR:BZ,9,0)), "&lt;mode1&gt;",VLOOKUP(K201, CB:CG,6,0)),"&lt;mode2&gt;",VLOOKUP(L201,CB:CG,6,0)),"&lt;mode3&gt;",VLOOKUP(M201,CB:CG,6,0)),"&lt;mode4&gt;",VLOOKUP(N201,CB:CG,6,0)), "."," "), "&lt;desc&gt;",R201), "&lt;size&gt;",AU201), "&lt;comma&gt;",IF(B202=""," ",",")),"&lt;off1&gt;",IF(AQ201&lt;&gt;"",AQ201,"0"&amp;REPT(" ",5+AQ$1-1))),"&lt;off2&gt;",IF(AR201&lt;&gt;"",AR201,"0"&amp;REPT(" ",5+AR$1-1))),"&lt;off3&gt;",IF(AS201&lt;&gt;"",AS201,"0"&amp;REPT(" ",5+AS$1-1))),"&lt;off4&gt;",IF(AT201&lt;&gt;"",AT201,"0"&amp;REPT(" ",5+AT$1-1))))</f>
        <v>{ "AFRCA",2, ISIZ_IAA  , {CpuDataType::ArrBlk   ,CpuDataType::ArrBlk   ,(CpuDataType)0        ,(CpuDataType)0        }, {_AmdAddr,_AmdAddr,_AmdNull,_AmdNull}, {AOFF_I,AOFF_IA,0       ,0        } }, //Array from char array</v>
      </c>
      <c r="Y201" s="31" t="s">
        <v>28</v>
      </c>
      <c r="Z201" s="22" t="str">
        <f aca="false">IF(F201&lt;&gt;".",IF(K201="MR","R",VLOOKUP(F201,$BR:$BT,3,0)),"")</f>
        <v>M</v>
      </c>
      <c r="AA201" s="22" t="str">
        <f aca="false">IF(G201&lt;&gt;".",IF(L201="MR","R",VLOOKUP(G201,$BR:$BT,3,0)),"")</f>
        <v>M</v>
      </c>
      <c r="AB201" s="22" t="str">
        <f aca="false">IF(H201&lt;&gt;".",IF(M201="MR","R",VLOOKUP(H201,$BR:$BT,3,0)),"")</f>
        <v/>
      </c>
      <c r="AC201" s="22" t="str">
        <f aca="false">IF(I201&lt;&gt;".",IF(N201="MR","R",VLOOKUP(I201,$BR:$BT,3,0)),"")</f>
        <v/>
      </c>
      <c r="AD201" s="22" t="str">
        <f aca="false">IF(F201&lt;&gt;".",VLOOKUP(K201,$CB:$CC,2,0),"")</f>
        <v>A</v>
      </c>
      <c r="AE201" s="22" t="str">
        <f aca="false">IF(G201&lt;&gt;".",VLOOKUP(L201,$CB:$CC,2,0),"")</f>
        <v>A</v>
      </c>
      <c r="AF201" s="22" t="str">
        <f aca="false">IF(H201&lt;&gt;".",VLOOKUP(M201,$CB:$CC,2,0),"")</f>
        <v/>
      </c>
      <c r="AG201" s="22" t="str">
        <f aca="false">IF(I201&lt;&gt;".",VLOOKUP(N201,$CB:$CC,2,0),"")</f>
        <v/>
      </c>
      <c r="AH201" s="22" t="str">
        <f aca="false">IF(AD201&lt;&gt;"",IF(OR(AD201="A",AD201="I"),"SZA",VLOOKUP(Z201,$BT$3:$BU$16,2,0)),"")</f>
        <v>SZA</v>
      </c>
      <c r="AI201" s="22" t="str">
        <f aca="false">IF(AE201&lt;&gt;"",IF(OR(AE201="A",AE201="I"),"SZA",VLOOKUP(AA201,$BT$3:$BU$16,2,0)),"")</f>
        <v>SZA</v>
      </c>
      <c r="AJ201" s="22" t="str">
        <f aca="false">IF(AF201&lt;&gt;"",IF(OR(AF201="A",AF201="I"),"SZA",VLOOKUP(AB201,$BT$3:$BU$16,2,0)),"")</f>
        <v/>
      </c>
      <c r="AK201" s="22" t="str">
        <f aca="false">IF(AG201&lt;&gt;"",IF(OR(AG201="A",AG201="I"),"SZA",VLOOKUP(AC201,$BT$3:$BU$16,2,0)),"")</f>
        <v/>
      </c>
      <c r="AL201" s="22" t="str">
        <f aca="false">IF(AD201&lt;&gt;"","I","")</f>
        <v>I</v>
      </c>
      <c r="AM201" s="22" t="str">
        <f aca="false">SUBSTITUTE(IF(AE201&lt;&gt;"",AL201&amp;"+"&amp;AH201,""),"+SZ","")</f>
        <v>IA</v>
      </c>
      <c r="AN201" s="22" t="str">
        <f aca="false">SUBSTITUTE(IF(AF201&lt;&gt;"",AM201&amp;"+"&amp;AI201,""),"+SZ","")</f>
        <v/>
      </c>
      <c r="AO201" s="22" t="str">
        <f aca="false">SUBSTITUTE(IF(AG201&lt;&gt;"",AN201&amp;"+"&amp;AJ201,""),"+SZ","")</f>
        <v/>
      </c>
      <c r="AP201" s="22" t="str">
        <f aca="false">SUBSTITUTE("I"&amp;IF(AH201&lt;&gt;"","+"&amp;AH201,"")&amp;IF(AI201&lt;&gt;"","+"&amp;AI201,"")&amp;IF(AJ201&lt;&gt;"","+"&amp;AJ201,"")&amp;IF(AK201&lt;&gt;"","+"&amp;AK201,""),"+SZ","")</f>
        <v>IAA</v>
      </c>
      <c r="AQ201" s="22" t="str">
        <f aca="false">IF(Z201&lt;&gt;"","AOFF_"&amp;AL201&amp;REPT(" ",AQ$1-LEN(AL201)),"")</f>
        <v>AOFF_I</v>
      </c>
      <c r="AR201" s="22" t="str">
        <f aca="false">IF(AA201&lt;&gt;"","AOFF_"&amp;AM201&amp;REPT(" ",AR$1-LEN(AM201)),"")</f>
        <v>AOFF_IA</v>
      </c>
      <c r="AS201" s="22" t="str">
        <f aca="false">IF(AB201&lt;&gt;"","AOFF_"&amp;AN201&amp;REPT(" ",AS$1-LEN(AN201)),"")</f>
        <v/>
      </c>
      <c r="AT201" s="22" t="str">
        <f aca="false">IF(AC201&lt;&gt;"","AOFF_"&amp;AO201&amp;REPT(" ",AT$1-LEN(AO201)),"")</f>
        <v/>
      </c>
      <c r="AU201" s="22" t="str">
        <f aca="false">"ISIZ_"&amp;AP201&amp;REPT(" ",$AU$1-LEN(AP201))</f>
        <v>ISIZ_IAA  </v>
      </c>
      <c r="AV201" s="26" t="n">
        <f aca="false">IF(Z201&lt;&gt;"",6,"")</f>
        <v>6</v>
      </c>
      <c r="AW201" s="26" t="n">
        <f aca="false">IF(AA201&lt;&gt;"",AV201+VLOOKUP(AH201,$BU$2:$BV$17,2,0),"")</f>
        <v>10</v>
      </c>
      <c r="AX201" s="26" t="str">
        <f aca="false">IF(AB201&lt;&gt;"",AW201+VLOOKUP(AI201,$BU$2:$BV$17,2,0),"")</f>
        <v/>
      </c>
      <c r="AY201" s="26" t="str">
        <f aca="false">IF(AC201&lt;&gt;"",AX201+VLOOKUP(AJ201,$BU$2:$BV$17,2,0),"")</f>
        <v/>
      </c>
      <c r="AZ201" s="26" t="n">
        <f aca="false">6+IF(Z201&lt;&gt;"",VLOOKUP(AH201,$BU$2:$BV$17,2,0),0)+IF(AA201&lt;&gt;"",VLOOKUP(AI201,$BU$2:$BV$17,2,0),0)+IF(AB201&lt;&gt;"",VLOOKUP(AJ201,$BU$2:$BV$17,2,0),0)+IF(AC201&lt;&gt;"",VLOOKUP(AK201,$BU$2:$BV$17,2,0),0)</f>
        <v>14</v>
      </c>
      <c r="BA201" s="26" t="n">
        <f aca="false">IF(Z201&lt;&gt;"",10,"")</f>
        <v>10</v>
      </c>
      <c r="BB201" s="26" t="n">
        <f aca="false">IF(AA201&lt;&gt;"",BA201+VLOOKUP(AH201,$BU$2:$BW$17,3,0),"")</f>
        <v>18</v>
      </c>
      <c r="BC201" s="26" t="str">
        <f aca="false">IF(AB201&lt;&gt;"",BB201+VLOOKUP(AI201,$BU$2:$BW$17,3,0),"")</f>
        <v/>
      </c>
      <c r="BD201" s="26" t="str">
        <f aca="false">IF(AC201&lt;&gt;"",BC201+VLOOKUP(AJ201,$BU$2:$BW$17,3,0),"")</f>
        <v/>
      </c>
      <c r="BE201" s="26" t="n">
        <f aca="false">10+IF(Z201&lt;&gt;"",VLOOKUP(AH201,$BU$2:$BW$17,3,0),0)+IF(AA201&lt;&gt;"",VLOOKUP(AI201,$BU$2:$BW$17,3,0),0)+IF(AB201&lt;&gt;"",VLOOKUP(AJ201,$BU$2:$BW$17,3,0),0)+IF(AC201&lt;&gt;"",VLOOKUP(AK201,$BU$2:$BW$17,3,0),0)</f>
        <v>26</v>
      </c>
      <c r="BF201" s="36" t="str">
        <f aca="false">IF(AV201&lt;&gt;"","#define "&amp;AQ201&amp;" "&amp;AV201&amp;"&lt;end&gt; ","")&amp;IF(AW201&lt;&gt;"","#define "&amp;AR201&amp;" "&amp;AW201&amp;"&lt;end&gt; ","")&amp;IF(AX201&lt;&gt;"","#define "&amp;AS201&amp;" "&amp;AX201&amp;"&lt;end&gt; ","")&amp;IF(AY201&lt;&gt;"","#define "&amp;AT201&amp;" "&amp;AY201&amp;"&lt;end&gt; ","")&amp;"#define "&amp;AU201&amp;" "&amp;AZ201&amp;"&lt;end&gt;"</f>
        <v>#define AOFF_I 6&lt;end&gt; #define AOFF_IA 10&lt;end&gt; #define ISIZ_IAA   14&lt;end&gt;</v>
      </c>
      <c r="BG201" s="36" t="str">
        <f aca="false">IF(BA201&lt;&gt;"","#define "&amp;AQ201&amp;" "&amp;BA201&amp;"&lt;end&gt; ","")&amp;IF(BB201&lt;&gt;"","#define "&amp;AR201&amp;" "&amp;BB201&amp;"&lt;end&gt; ","")&amp;IF(BC201&lt;&gt;"","#define "&amp;AS201&amp;" "&amp;BC201&amp;"&lt;end&gt; ","")&amp;IF(BD201&lt;&gt;"","#define "&amp;AT201&amp;" "&amp;BD201&amp;"&lt;end&gt; ","")&amp;"#define "&amp;AU201&amp;" "&amp;BE201&amp;"&lt;end&gt;"</f>
        <v>#define AOFF_I 10&lt;end&gt; #define AOFF_IA 18&lt;end&gt; #define ISIZ_IAA   26&lt;end&gt;</v>
      </c>
      <c r="BH201" s="22" t="str">
        <f aca="false">"INSTDECODE_"&amp;D201&amp;IF(D201&lt;&gt;0,"_"&amp;CONCATENATE(Z201,AA201,AB201,AC201)&amp;"_"&amp;CONCATENATE(AD201,AE201,AF201,AG201),"")</f>
        <v>INSTDECODE_2_MM_AA</v>
      </c>
      <c r="BI201" s="22" t="n">
        <f aca="false">LEN(BH201)</f>
        <v>18</v>
      </c>
      <c r="BJ201" s="22" t="str">
        <f aca="false">IF(Z201&lt;&gt;"","DECODE_"&amp;VLOOKUP(AD201,$CC:$CD,2,0)&amp;"("&amp;BJ$2&amp;","&amp;IF(K201="MR","REF",VLOOKUP(F201,$BR:$BS,2,0))&amp;",Cpu"&amp;PROPER(IF(K201="MR","REF",VLOOKUP(F201,$BR:$BS,2,0)))&amp;","&amp;AQ201&amp;"); ", "")</f>
        <v>DECODE_ADR(1,MBL,CpuMbl,AOFF_I); </v>
      </c>
      <c r="BK201" s="22" t="str">
        <f aca="false">IF(AA201&lt;&gt;"","DECODE_"&amp;VLOOKUP(AE201,$CC:$CD,2,0)&amp;"("&amp;BK$2&amp;","&amp;IF(L201="MR","REF",VLOOKUP(G201,$BR:$BS,2,0))&amp;",Cpu"&amp;PROPER(IF(L201="MR","REF",VLOOKUP(G201,$BR:$BS,2,0)))&amp;","&amp;AR201&amp;"); ", "")</f>
        <v>DECODE_ADR(2,MBL,CpuMbl,AOFF_IA); </v>
      </c>
      <c r="BL201" s="22" t="str">
        <f aca="false">IF(AB201&lt;&gt;"","DECODE_"&amp;VLOOKUP(AF201,$CC:$CD,2,0)&amp;"("&amp;BL$2&amp;","&amp;IF(M201="MR","REF",VLOOKUP(H201,$BR:$BS,2,0))&amp;",Cpu"&amp;PROPER(IF(M201="MR","REF",VLOOKUP(H201,$BR:$BS,2,0)))&amp;","&amp;AS201&amp;"); ", "")</f>
        <v/>
      </c>
      <c r="BM201" s="22" t="str">
        <f aca="false">IF(AC201&lt;&gt;"","DECODE_"&amp;VLOOKUP(AG201,$CC:$CD,2,0)&amp;"("&amp;BM$2&amp;","&amp;IF(N201="MR","REF",VLOOKUP(I201,$BR:$BS,2,0))&amp;",Cpu"&amp;PROPER(IF(N201="MR","REF",VLOOKUP(I201,$BR:$BS,2,0)))&amp;","&amp;AT201&amp;"); ", "")</f>
        <v/>
      </c>
      <c r="BN201" s="22" t="str">
        <f aca="false">IF(ISERROR(VLOOKUP(BO201,BO$2:BO200,1,0))=0,"X","")</f>
        <v>X</v>
      </c>
      <c r="BO201" s="22" t="str">
        <f aca="false">SUBSTITUTE("#define "&amp;BH201&amp;REPT(" ",28-LEN(BH201))&amp;BJ201&amp;BK201&amp;BL201&amp;BM201,"%","D")</f>
        <v>#define INSTDECODE_2_MM_AA          DECODE_ADR(1,MBL,CpuMbl,AOFF_I); DECODE_ADR(2,MBL,CpuMbl,AOFF_IA); </v>
      </c>
      <c r="BP201" s="22" t="str">
        <f aca="false">"#define "&amp;SUBSTITUTE(BH201,"INSTDECODE_",IF(P201="X","JMP_","")&amp;IF(Q201="X","CONST_","")&amp;"INSTEND_")&amp;IF(Q201="X",REPT(" ",20-LEN(BH201)),IF(P201="X",REPT(" ",22-LEN(BH201)),REPT(" ",26-LEN(BH201))))&amp;" "&amp;IF(P201="X","","IP+="&amp;TRIM(AU201)&amp;"; "&amp;REPT(" ",10-LEN(TRIM(AU201))))&amp;IF(Q201="X","CONST_INST_DISPATCH;","PROG_INST_DISPATCH;")</f>
        <v>#define INSTEND_2_MM_AA         IP+=ISIZ_IAA;   PROG_INST_DISPATCH;</v>
      </c>
      <c r="BQ201" s="22" t="str">
        <f aca="false">""</f>
        <v/>
      </c>
    </row>
    <row r="202" customFormat="false" ht="15.95" hidden="false" customHeight="true" outlineLevel="0" collapsed="false">
      <c r="A202" s="22" t="s">
        <v>715</v>
      </c>
      <c r="B202" s="22" t="s">
        <v>745</v>
      </c>
      <c r="C202" s="26" t="s">
        <v>29</v>
      </c>
      <c r="D202" s="27" t="n">
        <f aca="false">4-COUNTIF(F202:I202,".")</f>
        <v>2</v>
      </c>
      <c r="E202" s="27" t="str">
        <f aca="false">IF(ISERROR(SEARCH("Z",F202&amp;G202&amp;H202&amp;I202))=0,"X","-")</f>
        <v>X</v>
      </c>
      <c r="F202" s="26" t="s">
        <v>63</v>
      </c>
      <c r="G202" s="26" t="s">
        <v>462</v>
      </c>
      <c r="H202" s="26" t="s">
        <v>28</v>
      </c>
      <c r="I202" s="26" t="s">
        <v>28</v>
      </c>
      <c r="J202" s="27" t="str">
        <f aca="false">IF(OR(ISERROR(SEARCH(MID($J$2,1,1),F202&amp;G202&amp;H202&amp;I202))=0,ISERROR(SEARCH(MID($J$2,2,1),F202&amp;G202&amp;H202&amp;I202))=0),"X","-")</f>
        <v>-</v>
      </c>
      <c r="K202" s="26" t="s">
        <v>453</v>
      </c>
      <c r="L202" s="26" t="s">
        <v>410</v>
      </c>
      <c r="M202" s="26" t="s">
        <v>28</v>
      </c>
      <c r="N202" s="26" t="s">
        <v>28</v>
      </c>
      <c r="O202" s="28" t="str">
        <f aca="false">IF(OR(K202=$O$2,L202=$O$2,M202=$O$2,N202=$O$2),"X","-")</f>
        <v>X</v>
      </c>
      <c r="R202" s="22" t="s">
        <v>746</v>
      </c>
      <c r="S202" s="22" t="s">
        <v>628</v>
      </c>
      <c r="T202" s="22" t="s">
        <v>727</v>
      </c>
      <c r="W202" s="30" t="str">
        <f aca="false">SUBSTITUTE(SUBSTITUTE(IF(AND(F202="%",K202&lt;&gt;"AD",K202&lt;&gt;"MR"),"Error1","Ok")&amp;" "&amp;IF(AND(G202="%",L202&lt;&gt;"AD",L202&lt;&gt;"MR"),"Error2","Ok")&amp;" "&amp;IF(AND(H202="%",M202&lt;&gt;"AD",M202&lt;&gt;"MR"),"Error3","Ok")&amp;" "&amp;IF(AND(I202="%",N202&lt;&gt;"AD",N202&lt;&gt;"MR"),"Error4","Ok"),"Ok Ok Ok Ok","Passed"),"Ok","")</f>
        <v>Passed</v>
      </c>
      <c r="X202" s="28" t="str">
        <f aca="false">IF(W202&lt;&gt;"Passed","--- Error ---",SUBSTITUTE(SUBSTITUTE(SUBSTITUTE(SUBSTITUTE(SUBSTITUTE(SUBSTITUTE(SUBSTITUTE(SUBSTITUTE(SUBSTITUTE(SUBSTITUTE(SUBSTITUTE(SUBSTITUTE(SUBSTITUTE(SUBSTITUTE(SUBSTITUTE(SUBSTITUTE(SUBSTITUTE(SUBSTITUTE($X$1, "&lt;mnemonic&gt;",""""&amp;B202&amp;""""&amp;REPT(" ",5-LEN(B202))), "&lt;argnr&gt;",D202), "&lt;type1&gt;",VLOOKUP(F202,BR:BZ,9,0)), "&lt;type2&gt;",VLOOKUP(G202,BR:BZ,9,0)), "&lt;type3&gt;",VLOOKUP(H202,BR:BZ,9,0)), "&lt;type4&gt;",VLOOKUP(I202,BR:BZ,9,0)), "&lt;mode1&gt;",VLOOKUP(K202, CB:CG,6,0)),"&lt;mode2&gt;",VLOOKUP(L202,CB:CG,6,0)),"&lt;mode3&gt;",VLOOKUP(M202,CB:CG,6,0)),"&lt;mode4&gt;",VLOOKUP(N202,CB:CG,6,0)), "."," "), "&lt;desc&gt;",R202), "&lt;size&gt;",AU202), "&lt;comma&gt;",IF(B203=""," ",",")),"&lt;off1&gt;",IF(AQ202&lt;&gt;"",AQ202,"0"&amp;REPT(" ",5+AQ$1-1))),"&lt;off2&gt;",IF(AR202&lt;&gt;"",AR202,"0"&amp;REPT(" ",5+AR$1-1))),"&lt;off3&gt;",IF(AS202&lt;&gt;"",AS202,"0"&amp;REPT(" ",5+AS$1-1))),"&lt;off4&gt;",IF(AT202&lt;&gt;"",AT202,"0"&amp;REPT(" ",5+AT$1-1))))</f>
        <v>{ "CLEAR",2, ISIZ_IAZ  , {CpuDataType::Undefined,(CpuDataType)-1       ,(CpuDataType)0        ,(CpuDataType)0        }, {_AmdAddr,_AmdLtVl,_AmdNull,_AmdNull}, {AOFF_I,AOFF_IA,0       ,0        } }, //Set bytes to zero</v>
      </c>
      <c r="Y202" s="31" t="s">
        <v>28</v>
      </c>
      <c r="Z202" s="22" t="str">
        <f aca="false">IF(F202&lt;&gt;".",IF(K202="MR","R",VLOOKUP(F202,$BR:$BT,3,0)),"")</f>
        <v>D</v>
      </c>
      <c r="AA202" s="22" t="str">
        <f aca="false">IF(G202&lt;&gt;".",IF(L202="MR","R",VLOOKUP(G202,$BR:$BT,3,0)),"")</f>
        <v>Z</v>
      </c>
      <c r="AB202" s="22" t="str">
        <f aca="false">IF(H202&lt;&gt;".",IF(M202="MR","R",VLOOKUP(H202,$BR:$BT,3,0)),"")</f>
        <v/>
      </c>
      <c r="AC202" s="22" t="str">
        <f aca="false">IF(I202&lt;&gt;".",IF(N202="MR","R",VLOOKUP(I202,$BR:$BT,3,0)),"")</f>
        <v/>
      </c>
      <c r="AD202" s="22" t="str">
        <f aca="false">IF(F202&lt;&gt;".",VLOOKUP(K202,$CB:$CC,2,0),"")</f>
        <v>A</v>
      </c>
      <c r="AE202" s="22" t="str">
        <f aca="false">IF(G202&lt;&gt;".",VLOOKUP(L202,$CB:$CC,2,0),"")</f>
        <v>V</v>
      </c>
      <c r="AF202" s="22" t="str">
        <f aca="false">IF(H202&lt;&gt;".",VLOOKUP(M202,$CB:$CC,2,0),"")</f>
        <v/>
      </c>
      <c r="AG202" s="22" t="str">
        <f aca="false">IF(I202&lt;&gt;".",VLOOKUP(N202,$CB:$CC,2,0),"")</f>
        <v/>
      </c>
      <c r="AH202" s="22" t="str">
        <f aca="false">IF(AD202&lt;&gt;"",IF(OR(AD202="A",AD202="I"),"SZA",VLOOKUP(Z202,$BT$3:$BU$16,2,0)),"")</f>
        <v>SZA</v>
      </c>
      <c r="AI202" s="22" t="str">
        <f aca="false">IF(AE202&lt;&gt;"",IF(OR(AE202="A",AE202="I"),"SZA",VLOOKUP(AA202,$BT$3:$BU$16,2,0)),"")</f>
        <v>SZZ</v>
      </c>
      <c r="AJ202" s="22" t="str">
        <f aca="false">IF(AF202&lt;&gt;"",IF(OR(AF202="A",AF202="I"),"SZA",VLOOKUP(AB202,$BT$3:$BU$16,2,0)),"")</f>
        <v/>
      </c>
      <c r="AK202" s="22" t="str">
        <f aca="false">IF(AG202&lt;&gt;"",IF(OR(AG202="A",AG202="I"),"SZA",VLOOKUP(AC202,$BT$3:$BU$16,2,0)),"")</f>
        <v/>
      </c>
      <c r="AL202" s="22" t="str">
        <f aca="false">IF(AD202&lt;&gt;"","I","")</f>
        <v>I</v>
      </c>
      <c r="AM202" s="22" t="str">
        <f aca="false">SUBSTITUTE(IF(AE202&lt;&gt;"",AL202&amp;"+"&amp;AH202,""),"+SZ","")</f>
        <v>IA</v>
      </c>
      <c r="AN202" s="22" t="str">
        <f aca="false">SUBSTITUTE(IF(AF202&lt;&gt;"",AM202&amp;"+"&amp;AI202,""),"+SZ","")</f>
        <v/>
      </c>
      <c r="AO202" s="22" t="str">
        <f aca="false">SUBSTITUTE(IF(AG202&lt;&gt;"",AN202&amp;"+"&amp;AJ202,""),"+SZ","")</f>
        <v/>
      </c>
      <c r="AP202" s="22" t="str">
        <f aca="false">SUBSTITUTE("I"&amp;IF(AH202&lt;&gt;"","+"&amp;AH202,"")&amp;IF(AI202&lt;&gt;"","+"&amp;AI202,"")&amp;IF(AJ202&lt;&gt;"","+"&amp;AJ202,"")&amp;IF(AK202&lt;&gt;"","+"&amp;AK202,""),"+SZ","")</f>
        <v>IAZ</v>
      </c>
      <c r="AQ202" s="22" t="str">
        <f aca="false">IF(Z202&lt;&gt;"","AOFF_"&amp;AL202&amp;REPT(" ",AQ$1-LEN(AL202)),"")</f>
        <v>AOFF_I</v>
      </c>
      <c r="AR202" s="22" t="str">
        <f aca="false">IF(AA202&lt;&gt;"","AOFF_"&amp;AM202&amp;REPT(" ",AR$1-LEN(AM202)),"")</f>
        <v>AOFF_IA</v>
      </c>
      <c r="AS202" s="22" t="str">
        <f aca="false">IF(AB202&lt;&gt;"","AOFF_"&amp;AN202&amp;REPT(" ",AS$1-LEN(AN202)),"")</f>
        <v/>
      </c>
      <c r="AT202" s="22" t="str">
        <f aca="false">IF(AC202&lt;&gt;"","AOFF_"&amp;AO202&amp;REPT(" ",AT$1-LEN(AO202)),"")</f>
        <v/>
      </c>
      <c r="AU202" s="22" t="str">
        <f aca="false">"ISIZ_"&amp;AP202&amp;REPT(" ",$AU$1-LEN(AP202))</f>
        <v>ISIZ_IAZ  </v>
      </c>
      <c r="AV202" s="26" t="n">
        <f aca="false">IF(Z202&lt;&gt;"",6,"")</f>
        <v>6</v>
      </c>
      <c r="AW202" s="26" t="n">
        <f aca="false">IF(AA202&lt;&gt;"",AV202+VLOOKUP(AH202,$BU$2:$BV$17,2,0),"")</f>
        <v>10</v>
      </c>
      <c r="AX202" s="26" t="str">
        <f aca="false">IF(AB202&lt;&gt;"",AW202+VLOOKUP(AI202,$BU$2:$BV$17,2,0),"")</f>
        <v/>
      </c>
      <c r="AY202" s="26" t="str">
        <f aca="false">IF(AC202&lt;&gt;"",AX202+VLOOKUP(AJ202,$BU$2:$BV$17,2,0),"")</f>
        <v/>
      </c>
      <c r="AZ202" s="26" t="n">
        <f aca="false">6+IF(Z202&lt;&gt;"",VLOOKUP(AH202,$BU$2:$BV$17,2,0),0)+IF(AA202&lt;&gt;"",VLOOKUP(AI202,$BU$2:$BV$17,2,0),0)+IF(AB202&lt;&gt;"",VLOOKUP(AJ202,$BU$2:$BV$17,2,0),0)+IF(AC202&lt;&gt;"",VLOOKUP(AK202,$BU$2:$BV$17,2,0),0)</f>
        <v>14</v>
      </c>
      <c r="BA202" s="26" t="n">
        <f aca="false">IF(Z202&lt;&gt;"",10,"")</f>
        <v>10</v>
      </c>
      <c r="BB202" s="26" t="n">
        <f aca="false">IF(AA202&lt;&gt;"",BA202+VLOOKUP(AH202,$BU$2:$BW$17,3,0),"")</f>
        <v>18</v>
      </c>
      <c r="BC202" s="26" t="str">
        <f aca="false">IF(AB202&lt;&gt;"",BB202+VLOOKUP(AI202,$BU$2:$BW$17,3,0),"")</f>
        <v/>
      </c>
      <c r="BD202" s="26" t="str">
        <f aca="false">IF(AC202&lt;&gt;"",BC202+VLOOKUP(AJ202,$BU$2:$BW$17,3,0),"")</f>
        <v/>
      </c>
      <c r="BE202" s="26" t="n">
        <f aca="false">10+IF(Z202&lt;&gt;"",VLOOKUP(AH202,$BU$2:$BW$17,3,0),0)+IF(AA202&lt;&gt;"",VLOOKUP(AI202,$BU$2:$BW$17,3,0),0)+IF(AB202&lt;&gt;"",VLOOKUP(AJ202,$BU$2:$BW$17,3,0),0)+IF(AC202&lt;&gt;"",VLOOKUP(AK202,$BU$2:$BW$17,3,0),0)</f>
        <v>26</v>
      </c>
      <c r="BF202" s="36" t="str">
        <f aca="false">IF(AV202&lt;&gt;"","#define "&amp;AQ202&amp;" "&amp;AV202&amp;"&lt;end&gt; ","")&amp;IF(AW202&lt;&gt;"","#define "&amp;AR202&amp;" "&amp;AW202&amp;"&lt;end&gt; ","")&amp;IF(AX202&lt;&gt;"","#define "&amp;AS202&amp;" "&amp;AX202&amp;"&lt;end&gt; ","")&amp;IF(AY202&lt;&gt;"","#define "&amp;AT202&amp;" "&amp;AY202&amp;"&lt;end&gt; ","")&amp;"#define "&amp;AU202&amp;" "&amp;AZ202&amp;"&lt;end&gt;"</f>
        <v>#define AOFF_I 6&lt;end&gt; #define AOFF_IA 10&lt;end&gt; #define ISIZ_IAZ   14&lt;end&gt;</v>
      </c>
      <c r="BG202" s="36" t="str">
        <f aca="false">IF(BA202&lt;&gt;"","#define "&amp;AQ202&amp;" "&amp;BA202&amp;"&lt;end&gt; ","")&amp;IF(BB202&lt;&gt;"","#define "&amp;AR202&amp;" "&amp;BB202&amp;"&lt;end&gt; ","")&amp;IF(BC202&lt;&gt;"","#define "&amp;AS202&amp;" "&amp;BC202&amp;"&lt;end&gt; ","")&amp;IF(BD202&lt;&gt;"","#define "&amp;AT202&amp;" "&amp;BD202&amp;"&lt;end&gt; ","")&amp;"#define "&amp;AU202&amp;" "&amp;BE202&amp;"&lt;end&gt;"</f>
        <v>#define AOFF_I 10&lt;end&gt; #define AOFF_IA 18&lt;end&gt; #define ISIZ_IAZ   26&lt;end&gt;</v>
      </c>
      <c r="BH202" s="22" t="str">
        <f aca="false">"INSTDECODE_"&amp;D202&amp;IF(D202&lt;&gt;0,"_"&amp;CONCATENATE(Z202,AA202,AB202,AC202)&amp;"_"&amp;CONCATENATE(AD202,AE202,AF202,AG202),"")</f>
        <v>INSTDECODE_2_DZ_AV</v>
      </c>
      <c r="BI202" s="22" t="n">
        <f aca="false">LEN(BH202)</f>
        <v>18</v>
      </c>
      <c r="BJ202" s="22" t="str">
        <f aca="false">IF(Z202&lt;&gt;"","DECODE_"&amp;VLOOKUP(AD202,$CC:$CD,2,0)&amp;"("&amp;BJ$2&amp;","&amp;IF(K202="MR","REF",VLOOKUP(F202,$BR:$BS,2,0))&amp;",Cpu"&amp;PROPER(IF(K202="MR","REF",VLOOKUP(F202,$BR:$BS,2,0)))&amp;","&amp;AQ202&amp;"); ", "")</f>
        <v>DECODE_ADR(1,DAT,CpuDat,AOFF_I); </v>
      </c>
      <c r="BK202" s="22" t="str">
        <f aca="false">IF(AA202&lt;&gt;"","DECODE_"&amp;VLOOKUP(AE202,$CC:$CD,2,0)&amp;"("&amp;BK$2&amp;","&amp;IF(L202="MR","REF",VLOOKUP(G202,$BR:$BS,2,0))&amp;",Cpu"&amp;PROPER(IF(L202="MR","REF",VLOOKUP(G202,$BR:$BS,2,0)))&amp;","&amp;AR202&amp;"); ", "")</f>
        <v>DECODE_LIT(2,WRD,CpuWrd,AOFF_IA); </v>
      </c>
      <c r="BL202" s="22" t="str">
        <f aca="false">IF(AB202&lt;&gt;"","DECODE_"&amp;VLOOKUP(AF202,$CC:$CD,2,0)&amp;"("&amp;BL$2&amp;","&amp;IF(M202="MR","REF",VLOOKUP(H202,$BR:$BS,2,0))&amp;",Cpu"&amp;PROPER(IF(M202="MR","REF",VLOOKUP(H202,$BR:$BS,2,0)))&amp;","&amp;AS202&amp;"); ", "")</f>
        <v/>
      </c>
      <c r="BM202" s="22" t="str">
        <f aca="false">IF(AC202&lt;&gt;"","DECODE_"&amp;VLOOKUP(AG202,$CC:$CD,2,0)&amp;"("&amp;BM$2&amp;","&amp;IF(N202="MR","REF",VLOOKUP(I202,$BR:$BS,2,0))&amp;",Cpu"&amp;PROPER(IF(N202="MR","REF",VLOOKUP(I202,$BR:$BS,2,0)))&amp;","&amp;AT202&amp;"); ", "")</f>
        <v/>
      </c>
      <c r="BN202" s="22" t="str">
        <f aca="false">IF(ISERROR(VLOOKUP(BO202,BO$2:BO201,1,0))=0,"X","")</f>
        <v/>
      </c>
      <c r="BO202" s="22" t="str">
        <f aca="false">SUBSTITUTE("#define "&amp;BH202&amp;REPT(" ",28-LEN(BH202))&amp;BJ202&amp;BK202&amp;BL202&amp;BM202,"%","D")</f>
        <v>#define INSTDECODE_2_DZ_AV          DECODE_ADR(1,DAT,CpuDat,AOFF_I); DECODE_LIT(2,WRD,CpuWrd,AOFF_IA); </v>
      </c>
      <c r="BP202" s="22" t="str">
        <f aca="false">"#define "&amp;SUBSTITUTE(BH202,"INSTDECODE_",IF(P202="X","JMP_","")&amp;IF(Q202="X","CONST_","")&amp;"INSTEND_")&amp;IF(Q202="X",REPT(" ",20-LEN(BH202)),IF(P202="X",REPT(" ",22-LEN(BH202)),REPT(" ",26-LEN(BH202))))&amp;" "&amp;IF(P202="X","","IP+="&amp;TRIM(AU202)&amp;"; "&amp;REPT(" ",10-LEN(TRIM(AU202))))&amp;IF(Q202="X","CONST_INST_DISPATCH;","PROG_INST_DISPATCH;")</f>
        <v>#define INSTEND_2_DZ_AV         IP+=ISIZ_IAZ;   PROG_INST_DISPATCH;</v>
      </c>
      <c r="BQ202" s="22" t="str">
        <f aca="false">""</f>
        <v/>
      </c>
    </row>
    <row r="203" customFormat="false" ht="15.95" hidden="false" customHeight="true" outlineLevel="0" collapsed="false">
      <c r="A203" s="22" t="s">
        <v>715</v>
      </c>
      <c r="B203" s="22" t="s">
        <v>747</v>
      </c>
      <c r="C203" s="26" t="s">
        <v>29</v>
      </c>
      <c r="D203" s="27" t="n">
        <f aca="false">4-COUNTIF(F203:I203,".")</f>
        <v>1</v>
      </c>
      <c r="E203" s="27" t="str">
        <f aca="false">IF(ISERROR(SEARCH("Z",F203&amp;G203&amp;H203&amp;I203))=0,"X","-")</f>
        <v>-</v>
      </c>
      <c r="F203" s="26" t="s">
        <v>474</v>
      </c>
      <c r="G203" s="26" t="s">
        <v>28</v>
      </c>
      <c r="H203" s="26" t="s">
        <v>28</v>
      </c>
      <c r="I203" s="26" t="s">
        <v>28</v>
      </c>
      <c r="J203" s="27" t="str">
        <f aca="false">IF(OR(ISERROR(SEARCH(MID($J$2,1,1),F203&amp;G203&amp;H203&amp;I203))=0,ISERROR(SEARCH(MID($J$2,2,1),F203&amp;G203&amp;H203&amp;I203))=0),"X","-")</f>
        <v>-</v>
      </c>
      <c r="K203" s="26" t="s">
        <v>410</v>
      </c>
      <c r="L203" s="26" t="s">
        <v>28</v>
      </c>
      <c r="M203" s="26" t="s">
        <v>28</v>
      </c>
      <c r="N203" s="26" t="s">
        <v>28</v>
      </c>
      <c r="O203" s="28" t="str">
        <f aca="false">IF(OR(K203=$O$2,L203=$O$2,M203=$O$2,N203=$O$2),"X","-")</f>
        <v>X</v>
      </c>
      <c r="R203" s="22" t="s">
        <v>748</v>
      </c>
      <c r="S203" s="22" t="s">
        <v>727</v>
      </c>
      <c r="W203" s="30" t="str">
        <f aca="false">SUBSTITUTE(SUBSTITUTE(IF(AND(F203="%",K203&lt;&gt;"AD",K203&lt;&gt;"MR"),"Error1","Ok")&amp;" "&amp;IF(AND(G203="%",L203&lt;&gt;"AD",L203&lt;&gt;"MR"),"Error2","Ok")&amp;" "&amp;IF(AND(H203="%",M203&lt;&gt;"AD",M203&lt;&gt;"MR"),"Error3","Ok")&amp;" "&amp;IF(AND(I203="%",N203&lt;&gt;"AD",N203&lt;&gt;"MR"),"Error4","Ok"),"Ok Ok Ok Ok","Passed"),"Ok","")</f>
        <v>Passed</v>
      </c>
      <c r="X203" s="28" t="str">
        <f aca="false">IF(W203&lt;&gt;"Passed","--- Error ---",SUBSTITUTE(SUBSTITUTE(SUBSTITUTE(SUBSTITUTE(SUBSTITUTE(SUBSTITUTE(SUBSTITUTE(SUBSTITUTE(SUBSTITUTE(SUBSTITUTE(SUBSTITUTE(SUBSTITUTE(SUBSTITUTE(SUBSTITUTE(SUBSTITUTE(SUBSTITUTE(SUBSTITUTE(SUBSTITUTE($X$1, "&lt;mnemonic&gt;",""""&amp;B203&amp;""""&amp;REPT(" ",5-LEN(B203))), "&lt;argnr&gt;",D203), "&lt;type1&gt;",VLOOKUP(F203,BR:BZ,9,0)), "&lt;type2&gt;",VLOOKUP(G203,BR:BZ,9,0)), "&lt;type3&gt;",VLOOKUP(H203,BR:BZ,9,0)), "&lt;type4&gt;",VLOOKUP(I203,BR:BZ,9,0)), "&lt;mode1&gt;",VLOOKUP(K203, CB:CG,6,0)),"&lt;mode2&gt;",VLOOKUP(L203,CB:CG,6,0)),"&lt;mode3&gt;",VLOOKUP(M203,CB:CG,6,0)),"&lt;mode4&gt;",VLOOKUP(N203,CB:CG,6,0)), "."," "), "&lt;desc&gt;",R203), "&lt;size&gt;",AU203), "&lt;comma&gt;",IF(B204=""," ",",")),"&lt;off1&gt;",IF(AQ203&lt;&gt;"",AQ203,"0"&amp;REPT(" ",5+AQ$1-1))),"&lt;off2&gt;",IF(AR203&lt;&gt;"",AR203,"0"&amp;REPT(" ",5+AR$1-1))),"&lt;off3&gt;",IF(AS203&lt;&gt;"",AS203,"0"&amp;REPT(" ",5+AS$1-1))),"&lt;off4&gt;",IF(AT203&lt;&gt;"",AT203,"0"&amp;REPT(" ",5+AT$1-1))))</f>
        <v>{ "STACK",1, ISIZ_IL   , {CpuDataType::Long     ,(CpuDataType)0        ,(CpuDataType)0        ,(CpuDataType)0        }, {_AmdLtVl,_AmdNull,_AmdNull,_AmdNull}, {AOFF_I,0      ,0       ,0        } }, //Increase used stack space</v>
      </c>
      <c r="Y203" s="31" t="s">
        <v>28</v>
      </c>
      <c r="Z203" s="22" t="str">
        <f aca="false">IF(F203&lt;&gt;".",IF(K203="MR","R",VLOOKUP(F203,$BR:$BT,3,0)),"")</f>
        <v>L</v>
      </c>
      <c r="AA203" s="22" t="str">
        <f aca="false">IF(G203&lt;&gt;".",IF(L203="MR","R",VLOOKUP(G203,$BR:$BT,3,0)),"")</f>
        <v/>
      </c>
      <c r="AB203" s="22" t="str">
        <f aca="false">IF(H203&lt;&gt;".",IF(M203="MR","R",VLOOKUP(H203,$BR:$BT,3,0)),"")</f>
        <v/>
      </c>
      <c r="AC203" s="22" t="str">
        <f aca="false">IF(I203&lt;&gt;".",IF(N203="MR","R",VLOOKUP(I203,$BR:$BT,3,0)),"")</f>
        <v/>
      </c>
      <c r="AD203" s="22" t="str">
        <f aca="false">IF(F203&lt;&gt;".",VLOOKUP(K203,$CB:$CC,2,0),"")</f>
        <v>V</v>
      </c>
      <c r="AE203" s="22" t="str">
        <f aca="false">IF(G203&lt;&gt;".",VLOOKUP(L203,$CB:$CC,2,0),"")</f>
        <v/>
      </c>
      <c r="AF203" s="22" t="str">
        <f aca="false">IF(H203&lt;&gt;".",VLOOKUP(M203,$CB:$CC,2,0),"")</f>
        <v/>
      </c>
      <c r="AG203" s="22" t="str">
        <f aca="false">IF(I203&lt;&gt;".",VLOOKUP(N203,$CB:$CC,2,0),"")</f>
        <v/>
      </c>
      <c r="AH203" s="22" t="str">
        <f aca="false">IF(AD203&lt;&gt;"",IF(OR(AD203="A",AD203="I"),"SZA",VLOOKUP(Z203,$BT$3:$BU$16,2,0)),"")</f>
        <v>SZL</v>
      </c>
      <c r="AI203" s="22" t="str">
        <f aca="false">IF(AE203&lt;&gt;"",IF(OR(AE203="A",AE203="I"),"SZA",VLOOKUP(AA203,$BT$3:$BU$16,2,0)),"")</f>
        <v/>
      </c>
      <c r="AJ203" s="22" t="str">
        <f aca="false">IF(AF203&lt;&gt;"",IF(OR(AF203="A",AF203="I"),"SZA",VLOOKUP(AB203,$BT$3:$BU$16,2,0)),"")</f>
        <v/>
      </c>
      <c r="AK203" s="22" t="str">
        <f aca="false">IF(AG203&lt;&gt;"",IF(OR(AG203="A",AG203="I"),"SZA",VLOOKUP(AC203,$BT$3:$BU$16,2,0)),"")</f>
        <v/>
      </c>
      <c r="AL203" s="22" t="str">
        <f aca="false">IF(AD203&lt;&gt;"","I","")</f>
        <v>I</v>
      </c>
      <c r="AM203" s="22" t="str">
        <f aca="false">SUBSTITUTE(IF(AE203&lt;&gt;"",AL203&amp;"+"&amp;AH203,""),"+SZ","")</f>
        <v/>
      </c>
      <c r="AN203" s="22" t="str">
        <f aca="false">SUBSTITUTE(IF(AF203&lt;&gt;"",AM203&amp;"+"&amp;AI203,""),"+SZ","")</f>
        <v/>
      </c>
      <c r="AO203" s="22" t="str">
        <f aca="false">SUBSTITUTE(IF(AG203&lt;&gt;"",AN203&amp;"+"&amp;AJ203,""),"+SZ","")</f>
        <v/>
      </c>
      <c r="AP203" s="22" t="str">
        <f aca="false">SUBSTITUTE("I"&amp;IF(AH203&lt;&gt;"","+"&amp;AH203,"")&amp;IF(AI203&lt;&gt;"","+"&amp;AI203,"")&amp;IF(AJ203&lt;&gt;"","+"&amp;AJ203,"")&amp;IF(AK203&lt;&gt;"","+"&amp;AK203,""),"+SZ","")</f>
        <v>IL</v>
      </c>
      <c r="AQ203" s="22" t="str">
        <f aca="false">IF(Z203&lt;&gt;"","AOFF_"&amp;AL203&amp;REPT(" ",AQ$1-LEN(AL203)),"")</f>
        <v>AOFF_I</v>
      </c>
      <c r="AR203" s="22" t="str">
        <f aca="false">IF(AA203&lt;&gt;"","AOFF_"&amp;AM203&amp;REPT(" ",AR$1-LEN(AM203)),"")</f>
        <v/>
      </c>
      <c r="AS203" s="22" t="str">
        <f aca="false">IF(AB203&lt;&gt;"","AOFF_"&amp;AN203&amp;REPT(" ",AS$1-LEN(AN203)),"")</f>
        <v/>
      </c>
      <c r="AT203" s="22" t="str">
        <f aca="false">IF(AC203&lt;&gt;"","AOFF_"&amp;AO203&amp;REPT(" ",AT$1-LEN(AO203)),"")</f>
        <v/>
      </c>
      <c r="AU203" s="22" t="str">
        <f aca="false">"ISIZ_"&amp;AP203&amp;REPT(" ",$AU$1-LEN(AP203))</f>
        <v>ISIZ_IL   </v>
      </c>
      <c r="AV203" s="26" t="n">
        <f aca="false">IF(Z203&lt;&gt;"",6,"")</f>
        <v>6</v>
      </c>
      <c r="AW203" s="26" t="str">
        <f aca="false">IF(AA203&lt;&gt;"",AV203+VLOOKUP(AH203,$BU$2:$BV$17,2,0),"")</f>
        <v/>
      </c>
      <c r="AX203" s="26" t="str">
        <f aca="false">IF(AB203&lt;&gt;"",AW203+VLOOKUP(AI203,$BU$2:$BV$17,2,0),"")</f>
        <v/>
      </c>
      <c r="AY203" s="26" t="str">
        <f aca="false">IF(AC203&lt;&gt;"",AX203+VLOOKUP(AJ203,$BU$2:$BV$17,2,0),"")</f>
        <v/>
      </c>
      <c r="AZ203" s="26" t="n">
        <f aca="false">6+IF(Z203&lt;&gt;"",VLOOKUP(AH203,$BU$2:$BV$17,2,0),0)+IF(AA203&lt;&gt;"",VLOOKUP(AI203,$BU$2:$BV$17,2,0),0)+IF(AB203&lt;&gt;"",VLOOKUP(AJ203,$BU$2:$BV$17,2,0),0)+IF(AC203&lt;&gt;"",VLOOKUP(AK203,$BU$2:$BV$17,2,0),0)</f>
        <v>14</v>
      </c>
      <c r="BA203" s="26" t="n">
        <f aca="false">IF(Z203&lt;&gt;"",10,"")</f>
        <v>10</v>
      </c>
      <c r="BB203" s="26" t="str">
        <f aca="false">IF(AA203&lt;&gt;"",BA203+VLOOKUP(AH203,$BU$2:$BW$17,3,0),"")</f>
        <v/>
      </c>
      <c r="BC203" s="26" t="str">
        <f aca="false">IF(AB203&lt;&gt;"",BB203+VLOOKUP(AI203,$BU$2:$BW$17,3,0),"")</f>
        <v/>
      </c>
      <c r="BD203" s="26" t="str">
        <f aca="false">IF(AC203&lt;&gt;"",BC203+VLOOKUP(AJ203,$BU$2:$BW$17,3,0),"")</f>
        <v/>
      </c>
      <c r="BE203" s="26" t="n">
        <f aca="false">10+IF(Z203&lt;&gt;"",VLOOKUP(AH203,$BU$2:$BW$17,3,0),0)+IF(AA203&lt;&gt;"",VLOOKUP(AI203,$BU$2:$BW$17,3,0),0)+IF(AB203&lt;&gt;"",VLOOKUP(AJ203,$BU$2:$BW$17,3,0),0)+IF(AC203&lt;&gt;"",VLOOKUP(AK203,$BU$2:$BW$17,3,0),0)</f>
        <v>18</v>
      </c>
      <c r="BF203" s="36" t="str">
        <f aca="false">IF(AV203&lt;&gt;"","#define "&amp;AQ203&amp;" "&amp;AV203&amp;"&lt;end&gt; ","")&amp;IF(AW203&lt;&gt;"","#define "&amp;AR203&amp;" "&amp;AW203&amp;"&lt;end&gt; ","")&amp;IF(AX203&lt;&gt;"","#define "&amp;AS203&amp;" "&amp;AX203&amp;"&lt;end&gt; ","")&amp;IF(AY203&lt;&gt;"","#define "&amp;AT203&amp;" "&amp;AY203&amp;"&lt;end&gt; ","")&amp;"#define "&amp;AU203&amp;" "&amp;AZ203&amp;"&lt;end&gt;"</f>
        <v>#define AOFF_I 6&lt;end&gt; #define ISIZ_IL    14&lt;end&gt;</v>
      </c>
      <c r="BG203" s="36" t="str">
        <f aca="false">IF(BA203&lt;&gt;"","#define "&amp;AQ203&amp;" "&amp;BA203&amp;"&lt;end&gt; ","")&amp;IF(BB203&lt;&gt;"","#define "&amp;AR203&amp;" "&amp;BB203&amp;"&lt;end&gt; ","")&amp;IF(BC203&lt;&gt;"","#define "&amp;AS203&amp;" "&amp;BC203&amp;"&lt;end&gt; ","")&amp;IF(BD203&lt;&gt;"","#define "&amp;AT203&amp;" "&amp;BD203&amp;"&lt;end&gt; ","")&amp;"#define "&amp;AU203&amp;" "&amp;BE203&amp;"&lt;end&gt;"</f>
        <v>#define AOFF_I 10&lt;end&gt; #define ISIZ_IL    18&lt;end&gt;</v>
      </c>
      <c r="BH203" s="22" t="str">
        <f aca="false">"INSTDECODE_"&amp;D203&amp;IF(D203&lt;&gt;0,"_"&amp;CONCATENATE(Z203,AA203,AB203,AC203)&amp;"_"&amp;CONCATENATE(AD203,AE203,AF203,AG203),"")</f>
        <v>INSTDECODE_1_L_V</v>
      </c>
      <c r="BI203" s="22" t="n">
        <f aca="false">LEN(BH203)</f>
        <v>16</v>
      </c>
      <c r="BJ203" s="22" t="str">
        <f aca="false">IF(Z203&lt;&gt;"","DECODE_"&amp;VLOOKUP(AD203,$CC:$CD,2,0)&amp;"("&amp;BJ$2&amp;","&amp;IF(K203="MR","REF",VLOOKUP(F203,$BR:$BS,2,0))&amp;",Cpu"&amp;PROPER(IF(K203="MR","REF",VLOOKUP(F203,$BR:$BS,2,0)))&amp;","&amp;AQ203&amp;"); ", "")</f>
        <v>DECODE_LIT(1,LON,CpuLon,AOFF_I); </v>
      </c>
      <c r="BK203" s="22" t="str">
        <f aca="false">IF(AA203&lt;&gt;"","DECODE_"&amp;VLOOKUP(AE203,$CC:$CD,2,0)&amp;"("&amp;BK$2&amp;","&amp;IF(L203="MR","REF",VLOOKUP(G203,$BR:$BS,2,0))&amp;",Cpu"&amp;PROPER(IF(L203="MR","REF",VLOOKUP(G203,$BR:$BS,2,0)))&amp;","&amp;AR203&amp;"); ", "")</f>
        <v/>
      </c>
      <c r="BL203" s="22" t="str">
        <f aca="false">IF(AB203&lt;&gt;"","DECODE_"&amp;VLOOKUP(AF203,$CC:$CD,2,0)&amp;"("&amp;BL$2&amp;","&amp;IF(M203="MR","REF",VLOOKUP(H203,$BR:$BS,2,0))&amp;",Cpu"&amp;PROPER(IF(M203="MR","REF",VLOOKUP(H203,$BR:$BS,2,0)))&amp;","&amp;AS203&amp;"); ", "")</f>
        <v/>
      </c>
      <c r="BM203" s="22" t="str">
        <f aca="false">IF(AC203&lt;&gt;"","DECODE_"&amp;VLOOKUP(AG203,$CC:$CD,2,0)&amp;"("&amp;BM$2&amp;","&amp;IF(N203="MR","REF",VLOOKUP(I203,$BR:$BS,2,0))&amp;",Cpu"&amp;PROPER(IF(N203="MR","REF",VLOOKUP(I203,$BR:$BS,2,0)))&amp;","&amp;AT203&amp;"); ", "")</f>
        <v/>
      </c>
      <c r="BN203" s="22" t="str">
        <f aca="false">IF(ISERROR(VLOOKUP(BO203,BO$2:BO202,1,0))=0,"X","")</f>
        <v/>
      </c>
      <c r="BO203" s="22" t="str">
        <f aca="false">SUBSTITUTE("#define "&amp;BH203&amp;REPT(" ",28-LEN(BH203))&amp;BJ203&amp;BK203&amp;BL203&amp;BM203,"%","D")</f>
        <v>#define INSTDECODE_1_L_V            DECODE_LIT(1,LON,CpuLon,AOFF_I); </v>
      </c>
      <c r="BP203" s="22" t="str">
        <f aca="false">"#define "&amp;SUBSTITUTE(BH203,"INSTDECODE_",IF(P203="X","JMP_","")&amp;IF(Q203="X","CONST_","")&amp;"INSTEND_")&amp;IF(Q203="X",REPT(" ",20-LEN(BH203)),IF(P203="X",REPT(" ",22-LEN(BH203)),REPT(" ",26-LEN(BH203))))&amp;" "&amp;IF(P203="X","","IP+="&amp;TRIM(AU203)&amp;"; "&amp;REPT(" ",10-LEN(TRIM(AU203))))&amp;IF(Q203="X","CONST_INST_DISPATCH;","PROG_INST_DISPATCH;")</f>
        <v>#define INSTEND_1_L_V           IP+=ISIZ_IL;    PROG_INST_DISPATCH;</v>
      </c>
      <c r="BQ203" s="22" t="str">
        <f aca="false">""</f>
        <v/>
      </c>
    </row>
    <row r="204" customFormat="false" ht="15.95" hidden="false" customHeight="true" outlineLevel="0" collapsed="false">
      <c r="A204" s="22" t="s">
        <v>749</v>
      </c>
      <c r="B204" s="22" t="s">
        <v>750</v>
      </c>
      <c r="C204" s="26" t="s">
        <v>29</v>
      </c>
      <c r="D204" s="27" t="n">
        <f aca="false">4-COUNTIF(F204:I204,".")</f>
        <v>4</v>
      </c>
      <c r="E204" s="27" t="str">
        <f aca="false">IF(ISERROR(SEARCH("Z",F204&amp;G204&amp;H204&amp;I204))=0,"X","-")</f>
        <v>X</v>
      </c>
      <c r="F204" s="26" t="s">
        <v>409</v>
      </c>
      <c r="G204" s="26" t="s">
        <v>63</v>
      </c>
      <c r="H204" s="26" t="s">
        <v>493</v>
      </c>
      <c r="I204" s="26" t="s">
        <v>462</v>
      </c>
      <c r="J204" s="27" t="str">
        <f aca="false">IF(OR(ISERROR(SEARCH(MID($J$2,1,1),F204&amp;G204&amp;H204&amp;I204))=0,ISERROR(SEARCH(MID($J$2,2,1),F204&amp;G204&amp;H204&amp;I204))=0),"X","-")</f>
        <v>X</v>
      </c>
      <c r="K204" s="26" t="s">
        <v>453</v>
      </c>
      <c r="L204" s="26" t="s">
        <v>453</v>
      </c>
      <c r="M204" s="26" t="s">
        <v>410</v>
      </c>
      <c r="N204" s="26" t="s">
        <v>453</v>
      </c>
      <c r="O204" s="28" t="str">
        <f aca="false">IF(OR(K204=$O$2,L204=$O$2,M204=$O$2,N204=$O$2),"X","-")</f>
        <v>X</v>
      </c>
      <c r="R204" s="22" t="s">
        <v>751</v>
      </c>
      <c r="S204" s="22" t="s">
        <v>718</v>
      </c>
      <c r="T204" s="22" t="s">
        <v>752</v>
      </c>
      <c r="U204" s="22" t="s">
        <v>753</v>
      </c>
      <c r="V204" s="22" t="s">
        <v>754</v>
      </c>
      <c r="W204" s="30" t="str">
        <f aca="false">SUBSTITUTE(SUBSTITUTE(IF(AND(F204="%",K204&lt;&gt;"AD",K204&lt;&gt;"MR"),"Error1","Ok")&amp;" "&amp;IF(AND(G204="%",L204&lt;&gt;"AD",L204&lt;&gt;"MR"),"Error2","Ok")&amp;" "&amp;IF(AND(H204="%",M204&lt;&gt;"AD",M204&lt;&gt;"MR"),"Error3","Ok")&amp;" "&amp;IF(AND(I204="%",N204&lt;&gt;"AD",N204&lt;&gt;"MR"),"Error4","Ok"),"Ok Ok Ok Ok","Passed"),"Ok","")</f>
        <v>Passed</v>
      </c>
      <c r="X204" s="28" t="str">
        <f aca="false">IF(W204&lt;&gt;"Passed","--- Error ---",SUBSTITUTE(SUBSTITUTE(SUBSTITUTE(SUBSTITUTE(SUBSTITUTE(SUBSTITUTE(SUBSTITUTE(SUBSTITUTE(SUBSTITUTE(SUBSTITUTE(SUBSTITUTE(SUBSTITUTE(SUBSTITUTE(SUBSTITUTE(SUBSTITUTE(SUBSTITUTE(SUBSTITUTE(SUBSTITUTE($X$1, "&lt;mnemonic&gt;",""""&amp;B204&amp;""""&amp;REPT(" ",5-LEN(B204))), "&lt;argnr&gt;",D204), "&lt;type1&gt;",VLOOKUP(F204,BR:BZ,9,0)), "&lt;type2&gt;",VLOOKUP(G204,BR:BZ,9,0)), "&lt;type3&gt;",VLOOKUP(H204,BR:BZ,9,0)), "&lt;type4&gt;",VLOOKUP(I204,BR:BZ,9,0)), "&lt;mode1&gt;",VLOOKUP(K204, CB:CG,6,0)),"&lt;mode2&gt;",VLOOKUP(L204,CB:CG,6,0)),"&lt;mode3&gt;",VLOOKUP(M204,CB:CG,6,0)),"&lt;mode4&gt;",VLOOKUP(N204,CB:CG,6,0)), "."," "), "&lt;desc&gt;",R204), "&lt;size&gt;",AU204), "&lt;comma&gt;",IF(B205=""," ",",")),"&lt;off1&gt;",IF(AQ204&lt;&gt;"",AQ204,"0"&amp;REPT(" ",5+AQ$1-1))),"&lt;off2&gt;",IF(AR204&lt;&gt;"",AR204,"0"&amp;REPT(" ",5+AR$1-1))),"&lt;off3&gt;",IF(AS204&lt;&gt;"",AS204,"0"&amp;REPT(" ",5+AS$1-1))),"&lt;off4&gt;",IF(AT204&lt;&gt;"",AT204,"0"&amp;REPT(" ",5+AT$1-1))))</f>
        <v>{ "AF1RF",4, ISIZ_IAAGA, {CpuDataType::Undefined,CpuDataType::Undefined,CpuDataType::ArrGeom  ,(CpuDataType)-1       }, {_AmdAddr,_AmdAddr,_AmdLtVl,_AmdAddr}, {AOFF_I,AOFF_IA,AOFF_IAA,AOFF_IAAG} }, //Create reference to 1-dim array element</v>
      </c>
      <c r="Y204" s="31" t="s">
        <v>28</v>
      </c>
      <c r="Z204" s="22" t="str">
        <f aca="false">IF(F204&lt;&gt;".",IF(K204="MR","R",VLOOKUP(F204,$BR:$BT,3,0)),"")</f>
        <v>R</v>
      </c>
      <c r="AA204" s="22" t="str">
        <f aca="false">IF(G204&lt;&gt;".",IF(L204="MR","R",VLOOKUP(G204,$BR:$BT,3,0)),"")</f>
        <v>D</v>
      </c>
      <c r="AB204" s="22" t="str">
        <f aca="false">IF(H204&lt;&gt;".",IF(M204="MR","R",VLOOKUP(H204,$BR:$BT,3,0)),"")</f>
        <v>G</v>
      </c>
      <c r="AC204" s="22" t="str">
        <f aca="false">IF(I204&lt;&gt;".",IF(N204="MR","R",VLOOKUP(I204,$BR:$BT,3,0)),"")</f>
        <v>Z</v>
      </c>
      <c r="AD204" s="22" t="str">
        <f aca="false">IF(F204&lt;&gt;".",VLOOKUP(K204,$CB:$CC,2,0),"")</f>
        <v>A</v>
      </c>
      <c r="AE204" s="22" t="str">
        <f aca="false">IF(G204&lt;&gt;".",VLOOKUP(L204,$CB:$CC,2,0),"")</f>
        <v>A</v>
      </c>
      <c r="AF204" s="22" t="str">
        <f aca="false">IF(H204&lt;&gt;".",VLOOKUP(M204,$CB:$CC,2,0),"")</f>
        <v>V</v>
      </c>
      <c r="AG204" s="22" t="str">
        <f aca="false">IF(I204&lt;&gt;".",VLOOKUP(N204,$CB:$CC,2,0),"")</f>
        <v>A</v>
      </c>
      <c r="AH204" s="22" t="str">
        <f aca="false">IF(AD204&lt;&gt;"",IF(OR(AD204="A",AD204="I"),"SZA",VLOOKUP(Z204,$BT$3:$BU$16,2,0)),"")</f>
        <v>SZA</v>
      </c>
      <c r="AI204" s="22" t="str">
        <f aca="false">IF(AE204&lt;&gt;"",IF(OR(AE204="A",AE204="I"),"SZA",VLOOKUP(AA204,$BT$3:$BU$16,2,0)),"")</f>
        <v>SZA</v>
      </c>
      <c r="AJ204" s="22" t="str">
        <f aca="false">IF(AF204&lt;&gt;"",IF(OR(AF204="A",AF204="I"),"SZA",VLOOKUP(AB204,$BT$3:$BU$16,2,0)),"")</f>
        <v>SZG</v>
      </c>
      <c r="AK204" s="22" t="str">
        <f aca="false">IF(AG204&lt;&gt;"",IF(OR(AG204="A",AG204="I"),"SZA",VLOOKUP(AC204,$BT$3:$BU$16,2,0)),"")</f>
        <v>SZA</v>
      </c>
      <c r="AL204" s="22" t="str">
        <f aca="false">IF(AD204&lt;&gt;"","I","")</f>
        <v>I</v>
      </c>
      <c r="AM204" s="22" t="str">
        <f aca="false">SUBSTITUTE(IF(AE204&lt;&gt;"",AL204&amp;"+"&amp;AH204,""),"+SZ","")</f>
        <v>IA</v>
      </c>
      <c r="AN204" s="22" t="str">
        <f aca="false">SUBSTITUTE(IF(AF204&lt;&gt;"",AM204&amp;"+"&amp;AI204,""),"+SZ","")</f>
        <v>IAA</v>
      </c>
      <c r="AO204" s="22" t="str">
        <f aca="false">SUBSTITUTE(IF(AG204&lt;&gt;"",AN204&amp;"+"&amp;AJ204,""),"+SZ","")</f>
        <v>IAAG</v>
      </c>
      <c r="AP204" s="22" t="str">
        <f aca="false">SUBSTITUTE("I"&amp;IF(AH204&lt;&gt;"","+"&amp;AH204,"")&amp;IF(AI204&lt;&gt;"","+"&amp;AI204,"")&amp;IF(AJ204&lt;&gt;"","+"&amp;AJ204,"")&amp;IF(AK204&lt;&gt;"","+"&amp;AK204,""),"+SZ","")</f>
        <v>IAAGA</v>
      </c>
      <c r="AQ204" s="22" t="str">
        <f aca="false">IF(Z204&lt;&gt;"","AOFF_"&amp;AL204&amp;REPT(" ",AQ$1-LEN(AL204)),"")</f>
        <v>AOFF_I</v>
      </c>
      <c r="AR204" s="22" t="str">
        <f aca="false">IF(AA204&lt;&gt;"","AOFF_"&amp;AM204&amp;REPT(" ",AR$1-LEN(AM204)),"")</f>
        <v>AOFF_IA</v>
      </c>
      <c r="AS204" s="22" t="str">
        <f aca="false">IF(AB204&lt;&gt;"","AOFF_"&amp;AN204&amp;REPT(" ",AS$1-LEN(AN204)),"")</f>
        <v>AOFF_IAA</v>
      </c>
      <c r="AT204" s="22" t="str">
        <f aca="false">IF(AC204&lt;&gt;"","AOFF_"&amp;AO204&amp;REPT(" ",AT$1-LEN(AO204)),"")</f>
        <v>AOFF_IAAG</v>
      </c>
      <c r="AU204" s="22" t="str">
        <f aca="false">"ISIZ_"&amp;AP204&amp;REPT(" ",$AU$1-LEN(AP204))</f>
        <v>ISIZ_IAAGA</v>
      </c>
      <c r="AV204" s="26" t="n">
        <f aca="false">IF(Z204&lt;&gt;"",6,"")</f>
        <v>6</v>
      </c>
      <c r="AW204" s="26" t="n">
        <f aca="false">IF(AA204&lt;&gt;"",AV204+VLOOKUP(AH204,$BU$2:$BV$17,2,0),"")</f>
        <v>10</v>
      </c>
      <c r="AX204" s="26" t="n">
        <f aca="false">IF(AB204&lt;&gt;"",AW204+VLOOKUP(AI204,$BU$2:$BV$17,2,0),"")</f>
        <v>14</v>
      </c>
      <c r="AY204" s="26" t="n">
        <f aca="false">IF(AC204&lt;&gt;"",AX204+VLOOKUP(AJ204,$BU$2:$BV$17,2,0),"")</f>
        <v>16</v>
      </c>
      <c r="AZ204" s="26" t="n">
        <f aca="false">6+IF(Z204&lt;&gt;"",VLOOKUP(AH204,$BU$2:$BV$17,2,0),0)+IF(AA204&lt;&gt;"",VLOOKUP(AI204,$BU$2:$BV$17,2,0),0)+IF(AB204&lt;&gt;"",VLOOKUP(AJ204,$BU$2:$BV$17,2,0),0)+IF(AC204&lt;&gt;"",VLOOKUP(AK204,$BU$2:$BV$17,2,0),0)</f>
        <v>20</v>
      </c>
      <c r="BA204" s="26" t="n">
        <f aca="false">IF(Z204&lt;&gt;"",10,"")</f>
        <v>10</v>
      </c>
      <c r="BB204" s="26" t="n">
        <f aca="false">IF(AA204&lt;&gt;"",BA204+VLOOKUP(AH204,$BU$2:$BW$17,3,0),"")</f>
        <v>18</v>
      </c>
      <c r="BC204" s="26" t="n">
        <f aca="false">IF(AB204&lt;&gt;"",BB204+VLOOKUP(AI204,$BU$2:$BW$17,3,0),"")</f>
        <v>26</v>
      </c>
      <c r="BD204" s="26" t="n">
        <f aca="false">IF(AC204&lt;&gt;"",BC204+VLOOKUP(AJ204,$BU$2:$BW$17,3,0),"")</f>
        <v>28</v>
      </c>
      <c r="BE204" s="26" t="n">
        <f aca="false">10+IF(Z204&lt;&gt;"",VLOOKUP(AH204,$BU$2:$BW$17,3,0),0)+IF(AA204&lt;&gt;"",VLOOKUP(AI204,$BU$2:$BW$17,3,0),0)+IF(AB204&lt;&gt;"",VLOOKUP(AJ204,$BU$2:$BW$17,3,0),0)+IF(AC204&lt;&gt;"",VLOOKUP(AK204,$BU$2:$BW$17,3,0),0)</f>
        <v>36</v>
      </c>
      <c r="BF204" s="36" t="str">
        <f aca="false">IF(AV204&lt;&gt;"","#define "&amp;AQ204&amp;" "&amp;AV204&amp;"&lt;end&gt; ","")&amp;IF(AW204&lt;&gt;"","#define "&amp;AR204&amp;" "&amp;AW204&amp;"&lt;end&gt; ","")&amp;IF(AX204&lt;&gt;"","#define "&amp;AS204&amp;" "&amp;AX204&amp;"&lt;end&gt; ","")&amp;IF(AY204&lt;&gt;"","#define "&amp;AT204&amp;" "&amp;AY204&amp;"&lt;end&gt; ","")&amp;"#define "&amp;AU204&amp;" "&amp;AZ204&amp;"&lt;end&gt;"</f>
        <v>#define AOFF_I 6&lt;end&gt; #define AOFF_IA 10&lt;end&gt; #define AOFF_IAA 14&lt;end&gt; #define AOFF_IAAG 16&lt;end&gt; #define ISIZ_IAAGA 20&lt;end&gt;</v>
      </c>
      <c r="BG204" s="36" t="str">
        <f aca="false">IF(BA204&lt;&gt;"","#define "&amp;AQ204&amp;" "&amp;BA204&amp;"&lt;end&gt; ","")&amp;IF(BB204&lt;&gt;"","#define "&amp;AR204&amp;" "&amp;BB204&amp;"&lt;end&gt; ","")&amp;IF(BC204&lt;&gt;"","#define "&amp;AS204&amp;" "&amp;BC204&amp;"&lt;end&gt; ","")&amp;IF(BD204&lt;&gt;"","#define "&amp;AT204&amp;" "&amp;BD204&amp;"&lt;end&gt; ","")&amp;"#define "&amp;AU204&amp;" "&amp;BE204&amp;"&lt;end&gt;"</f>
        <v>#define AOFF_I 10&lt;end&gt; #define AOFF_IA 18&lt;end&gt; #define AOFF_IAA 26&lt;end&gt; #define AOFF_IAAG 28&lt;end&gt; #define ISIZ_IAAGA 36&lt;end&gt;</v>
      </c>
      <c r="BH204" s="22" t="str">
        <f aca="false">"INSTDECODE_"&amp;D204&amp;IF(D204&lt;&gt;0,"_"&amp;CONCATENATE(Z204,AA204,AB204,AC204)&amp;"_"&amp;CONCATENATE(AD204,AE204,AF204,AG204),"")</f>
        <v>INSTDECODE_4_RDGZ_AAVA</v>
      </c>
      <c r="BI204" s="22" t="n">
        <f aca="false">LEN(BH204)</f>
        <v>22</v>
      </c>
      <c r="BJ204" s="22" t="str">
        <f aca="false">IF(Z204&lt;&gt;"","DECODE_"&amp;VLOOKUP(AD204,$CC:$CD,2,0)&amp;"("&amp;BJ$2&amp;","&amp;IF(K204="MR","REF",VLOOKUP(F204,$BR:$BS,2,0))&amp;",Cpu"&amp;PROPER(IF(K204="MR","REF",VLOOKUP(F204,$BR:$BS,2,0)))&amp;","&amp;AQ204&amp;"); ", "")</f>
        <v>DECODE_ADR(1,REF,CpuRef,AOFF_I); </v>
      </c>
      <c r="BK204" s="22" t="str">
        <f aca="false">IF(AA204&lt;&gt;"","DECODE_"&amp;VLOOKUP(AE204,$CC:$CD,2,0)&amp;"("&amp;BK$2&amp;","&amp;IF(L204="MR","REF",VLOOKUP(G204,$BR:$BS,2,0))&amp;",Cpu"&amp;PROPER(IF(L204="MR","REF",VLOOKUP(G204,$BR:$BS,2,0)))&amp;","&amp;AR204&amp;"); ", "")</f>
        <v>DECODE_ADR(2,DAT,CpuDat,AOFF_IA); </v>
      </c>
      <c r="BL204" s="22" t="str">
        <f aca="false">IF(AB204&lt;&gt;"","DECODE_"&amp;VLOOKUP(AF204,$CC:$CD,2,0)&amp;"("&amp;BL$2&amp;","&amp;IF(M204="MR","REF",VLOOKUP(H204,$BR:$BS,2,0))&amp;",Cpu"&amp;PROPER(IF(M204="MR","REF",VLOOKUP(H204,$BR:$BS,2,0)))&amp;","&amp;AS204&amp;"); ", "")</f>
        <v>DECODE_LIT(3,AGX,CpuAgx,AOFF_IAA); </v>
      </c>
      <c r="BM204" s="22" t="str">
        <f aca="false">IF(AC204&lt;&gt;"","DECODE_"&amp;VLOOKUP(AG204,$CC:$CD,2,0)&amp;"("&amp;BM$2&amp;","&amp;IF(N204="MR","REF",VLOOKUP(I204,$BR:$BS,2,0))&amp;",Cpu"&amp;PROPER(IF(N204="MR","REF",VLOOKUP(I204,$BR:$BS,2,0)))&amp;","&amp;AT204&amp;"); ", "")</f>
        <v>DECODE_ADR(4,WRD,CpuWrd,AOFF_IAAG); </v>
      </c>
      <c r="BN204" s="22" t="str">
        <f aca="false">IF(ISERROR(VLOOKUP(BO204,BO$2:BO203,1,0))=0,"X","")</f>
        <v/>
      </c>
      <c r="BO204" s="22" t="str">
        <f aca="false">SUBSTITUTE("#define "&amp;BH204&amp;REPT(" ",28-LEN(BH204))&amp;BJ204&amp;BK204&amp;BL204&amp;BM204,"%","D")</f>
        <v>#define INSTDECODE_4_RDGZ_AAVA      DECODE_ADR(1,REF,CpuRef,AOFF_I); DECODE_ADR(2,DAT,CpuDat,AOFF_IA); DECODE_LIT(3,AGX,CpuAgx,AOFF_IAA); DECODE_ADR(4,WRD,CpuWrd,AOFF_IAAG); </v>
      </c>
      <c r="BP204" s="22" t="str">
        <f aca="false">"#define "&amp;SUBSTITUTE(BH204,"INSTDECODE_",IF(P204="X","JMP_","")&amp;IF(Q204="X","CONST_","")&amp;"INSTEND_")&amp;IF(Q204="X",REPT(" ",20-LEN(BH204)),IF(P204="X",REPT(" ",22-LEN(BH204)),REPT(" ",26-LEN(BH204))))&amp;" "&amp;IF(P204="X","","IP+="&amp;TRIM(AU204)&amp;"; "&amp;REPT(" ",10-LEN(TRIM(AU204))))&amp;IF(Q204="X","CONST_INST_DISPATCH;","PROG_INST_DISPATCH;")</f>
        <v>#define INSTEND_4_RDGZ_AAVA     IP+=ISIZ_IAAGA; PROG_INST_DISPATCH;</v>
      </c>
      <c r="BQ204" s="22" t="str">
        <f aca="false">""</f>
        <v/>
      </c>
    </row>
    <row r="205" customFormat="false" ht="15.95" hidden="false" customHeight="true" outlineLevel="0" collapsed="false">
      <c r="A205" s="22" t="s">
        <v>749</v>
      </c>
      <c r="B205" s="22" t="s">
        <v>755</v>
      </c>
      <c r="C205" s="26" t="s">
        <v>29</v>
      </c>
      <c r="D205" s="27" t="n">
        <f aca="false">4-COUNTIF(F205:I205,".")</f>
        <v>3</v>
      </c>
      <c r="E205" s="27" t="str">
        <f aca="false">IF(ISERROR(SEARCH("Z",F205&amp;G205&amp;H205&amp;I205))=0,"X","-")</f>
        <v>-</v>
      </c>
      <c r="F205" s="26" t="s">
        <v>493</v>
      </c>
      <c r="G205" s="26" t="s">
        <v>467</v>
      </c>
      <c r="H205" s="26" t="s">
        <v>500</v>
      </c>
      <c r="I205" s="26" t="s">
        <v>28</v>
      </c>
      <c r="J205" s="27" t="str">
        <f aca="false">IF(OR(ISERROR(SEARCH(MID($J$2,1,1),F205&amp;G205&amp;H205&amp;I205))=0,ISERROR(SEARCH(MID($J$2,2,1),F205&amp;G205&amp;H205&amp;I205))=0),"X","-")</f>
        <v>-</v>
      </c>
      <c r="K205" s="26" t="s">
        <v>410</v>
      </c>
      <c r="L205" s="26" t="s">
        <v>410</v>
      </c>
      <c r="M205" s="26" t="s">
        <v>410</v>
      </c>
      <c r="N205" s="26" t="s">
        <v>28</v>
      </c>
      <c r="O205" s="28" t="str">
        <f aca="false">IF(OR(K205=$O$2,L205=$O$2,M205=$O$2,N205=$O$2),"X","-")</f>
        <v>X</v>
      </c>
      <c r="R205" s="22" t="s">
        <v>756</v>
      </c>
      <c r="S205" s="22" t="s">
        <v>753</v>
      </c>
      <c r="T205" s="22" t="s">
        <v>757</v>
      </c>
      <c r="U205" s="22" t="s">
        <v>758</v>
      </c>
      <c r="W205" s="30" t="str">
        <f aca="false">SUBSTITUTE(SUBSTITUTE(IF(AND(F205="%",K205&lt;&gt;"AD",K205&lt;&gt;"MR"),"Error1","Ok")&amp;" "&amp;IF(AND(G205="%",L205&lt;&gt;"AD",L205&lt;&gt;"MR"),"Error2","Ok")&amp;" "&amp;IF(AND(H205="%",M205&lt;&gt;"AD",M205&lt;&gt;"MR"),"Error3","Ok")&amp;" "&amp;IF(AND(I205="%",N205&lt;&gt;"AD",N205&lt;&gt;"MR"),"Error4","Ok"),"Ok Ok Ok Ok","Passed"),"Ok","")</f>
        <v>Passed</v>
      </c>
      <c r="X205" s="28" t="str">
        <f aca="false">IF(W205&lt;&gt;"Passed","--- Error ---",SUBSTITUTE(SUBSTITUTE(SUBSTITUTE(SUBSTITUTE(SUBSTITUTE(SUBSTITUTE(SUBSTITUTE(SUBSTITUTE(SUBSTITUTE(SUBSTITUTE(SUBSTITUTE(SUBSTITUTE(SUBSTITUTE(SUBSTITUTE(SUBSTITUTE(SUBSTITUTE(SUBSTITUTE(SUBSTITUTE($X$1, "&lt;mnemonic&gt;",""""&amp;B205&amp;""""&amp;REPT(" ",5-LEN(B205))), "&lt;argnr&gt;",D205), "&lt;type1&gt;",VLOOKUP(F205,BR:BZ,9,0)), "&lt;type2&gt;",VLOOKUP(G205,BR:BZ,9,0)), "&lt;type3&gt;",VLOOKUP(H205,BR:BZ,9,0)), "&lt;type4&gt;",VLOOKUP(I205,BR:BZ,9,0)), "&lt;mode1&gt;",VLOOKUP(K205, CB:CG,6,0)),"&lt;mode2&gt;",VLOOKUP(L205,CB:CG,6,0)),"&lt;mode3&gt;",VLOOKUP(M205,CB:CG,6,0)),"&lt;mode4&gt;",VLOOKUP(N205,CB:CG,6,0)), "."," "), "&lt;desc&gt;",R205), "&lt;size&gt;",AU205), "&lt;comma&gt;",IF(B206=""," ",",")),"&lt;off1&gt;",IF(AQ205&lt;&gt;"",AQ205,"0"&amp;REPT(" ",5+AQ$1-1))),"&lt;off2&gt;",IF(AR205&lt;&gt;"",AR205,"0"&amp;REPT(" ",5+AR$1-1))),"&lt;off3&gt;",IF(AS205&lt;&gt;"",AS205,"0"&amp;REPT(" ",5+AS$1-1))),"&lt;off4&gt;",IF(AT205&lt;&gt;"",AT205,"0"&amp;REPT(" ",5+AT$1-1))))</f>
        <v>{ "AF1RW",3, ISIZ_IGAA , {CpuDataType::ArrGeom  ,CpuDataType::VarAddr  ,CpuDataType::JumpAddr ,(CpuDataType)0        }, {_AmdLtVl,_AmdLtVl,_AmdLtVl,_AmdNull}, {AOFF_I,AOFF_IG,AOFF_IGA,0        } }, //Rewinds array loop pointer, sets index variable and return address</v>
      </c>
      <c r="Y205" s="31" t="s">
        <v>28</v>
      </c>
      <c r="Z205" s="22" t="str">
        <f aca="false">IF(F205&lt;&gt;".",IF(K205="MR","R",VLOOKUP(F205,$BR:$BT,3,0)),"")</f>
        <v>G</v>
      </c>
      <c r="AA205" s="22" t="str">
        <f aca="false">IF(G205&lt;&gt;".",IF(L205="MR","R",VLOOKUP(G205,$BR:$BT,3,0)),"")</f>
        <v>A</v>
      </c>
      <c r="AB205" s="22" t="str">
        <f aca="false">IF(H205&lt;&gt;".",IF(M205="MR","R",VLOOKUP(H205,$BR:$BT,3,0)),"")</f>
        <v>A</v>
      </c>
      <c r="AC205" s="22" t="str">
        <f aca="false">IF(I205&lt;&gt;".",IF(N205="MR","R",VLOOKUP(I205,$BR:$BT,3,0)),"")</f>
        <v/>
      </c>
      <c r="AD205" s="22" t="str">
        <f aca="false">IF(F205&lt;&gt;".",VLOOKUP(K205,$CB:$CC,2,0),"")</f>
        <v>V</v>
      </c>
      <c r="AE205" s="22" t="str">
        <f aca="false">IF(G205&lt;&gt;".",VLOOKUP(L205,$CB:$CC,2,0),"")</f>
        <v>V</v>
      </c>
      <c r="AF205" s="22" t="str">
        <f aca="false">IF(H205&lt;&gt;".",VLOOKUP(M205,$CB:$CC,2,0),"")</f>
        <v>V</v>
      </c>
      <c r="AG205" s="22" t="str">
        <f aca="false">IF(I205&lt;&gt;".",VLOOKUP(N205,$CB:$CC,2,0),"")</f>
        <v/>
      </c>
      <c r="AH205" s="22" t="str">
        <f aca="false">IF(AD205&lt;&gt;"",IF(OR(AD205="A",AD205="I"),"SZA",VLOOKUP(Z205,$BT$3:$BU$16,2,0)),"")</f>
        <v>SZG</v>
      </c>
      <c r="AI205" s="22" t="str">
        <f aca="false">IF(AE205&lt;&gt;"",IF(OR(AE205="A",AE205="I"),"SZA",VLOOKUP(AA205,$BT$3:$BU$16,2,0)),"")</f>
        <v>SZA</v>
      </c>
      <c r="AJ205" s="22" t="str">
        <f aca="false">IF(AF205&lt;&gt;"",IF(OR(AF205="A",AF205="I"),"SZA",VLOOKUP(AB205,$BT$3:$BU$16,2,0)),"")</f>
        <v>SZA</v>
      </c>
      <c r="AK205" s="22" t="str">
        <f aca="false">IF(AG205&lt;&gt;"",IF(OR(AG205="A",AG205="I"),"SZA",VLOOKUP(AC205,$BT$3:$BU$16,2,0)),"")</f>
        <v/>
      </c>
      <c r="AL205" s="22" t="str">
        <f aca="false">IF(AD205&lt;&gt;"","I","")</f>
        <v>I</v>
      </c>
      <c r="AM205" s="22" t="str">
        <f aca="false">SUBSTITUTE(IF(AE205&lt;&gt;"",AL205&amp;"+"&amp;AH205,""),"+SZ","")</f>
        <v>IG</v>
      </c>
      <c r="AN205" s="22" t="str">
        <f aca="false">SUBSTITUTE(IF(AF205&lt;&gt;"",AM205&amp;"+"&amp;AI205,""),"+SZ","")</f>
        <v>IGA</v>
      </c>
      <c r="AO205" s="22" t="str">
        <f aca="false">SUBSTITUTE(IF(AG205&lt;&gt;"",AN205&amp;"+"&amp;AJ205,""),"+SZ","")</f>
        <v/>
      </c>
      <c r="AP205" s="22" t="str">
        <f aca="false">SUBSTITUTE("I"&amp;IF(AH205&lt;&gt;"","+"&amp;AH205,"")&amp;IF(AI205&lt;&gt;"","+"&amp;AI205,"")&amp;IF(AJ205&lt;&gt;"","+"&amp;AJ205,"")&amp;IF(AK205&lt;&gt;"","+"&amp;AK205,""),"+SZ","")</f>
        <v>IGAA</v>
      </c>
      <c r="AQ205" s="22" t="str">
        <f aca="false">IF(Z205&lt;&gt;"","AOFF_"&amp;AL205&amp;REPT(" ",AQ$1-LEN(AL205)),"")</f>
        <v>AOFF_I</v>
      </c>
      <c r="AR205" s="22" t="str">
        <f aca="false">IF(AA205&lt;&gt;"","AOFF_"&amp;AM205&amp;REPT(" ",AR$1-LEN(AM205)),"")</f>
        <v>AOFF_IG</v>
      </c>
      <c r="AS205" s="22" t="str">
        <f aca="false">IF(AB205&lt;&gt;"","AOFF_"&amp;AN205&amp;REPT(" ",AS$1-LEN(AN205)),"")</f>
        <v>AOFF_IGA</v>
      </c>
      <c r="AT205" s="22" t="str">
        <f aca="false">IF(AC205&lt;&gt;"","AOFF_"&amp;AO205&amp;REPT(" ",AT$1-LEN(AO205)),"")</f>
        <v/>
      </c>
      <c r="AU205" s="22" t="str">
        <f aca="false">"ISIZ_"&amp;AP205&amp;REPT(" ",$AU$1-LEN(AP205))</f>
        <v>ISIZ_IGAA </v>
      </c>
      <c r="AV205" s="26" t="n">
        <f aca="false">IF(Z205&lt;&gt;"",6,"")</f>
        <v>6</v>
      </c>
      <c r="AW205" s="26" t="n">
        <f aca="false">IF(AA205&lt;&gt;"",AV205+VLOOKUP(AH205,$BU$2:$BV$17,2,0),"")</f>
        <v>8</v>
      </c>
      <c r="AX205" s="26" t="n">
        <f aca="false">IF(AB205&lt;&gt;"",AW205+VLOOKUP(AI205,$BU$2:$BV$17,2,0),"")</f>
        <v>12</v>
      </c>
      <c r="AY205" s="26" t="str">
        <f aca="false">IF(AC205&lt;&gt;"",AX205+VLOOKUP(AJ205,$BU$2:$BV$17,2,0),"")</f>
        <v/>
      </c>
      <c r="AZ205" s="26" t="n">
        <f aca="false">6+IF(Z205&lt;&gt;"",VLOOKUP(AH205,$BU$2:$BV$17,2,0),0)+IF(AA205&lt;&gt;"",VLOOKUP(AI205,$BU$2:$BV$17,2,0),0)+IF(AB205&lt;&gt;"",VLOOKUP(AJ205,$BU$2:$BV$17,2,0),0)+IF(AC205&lt;&gt;"",VLOOKUP(AK205,$BU$2:$BV$17,2,0),0)</f>
        <v>16</v>
      </c>
      <c r="BA205" s="26" t="n">
        <f aca="false">IF(Z205&lt;&gt;"",10,"")</f>
        <v>10</v>
      </c>
      <c r="BB205" s="26" t="n">
        <f aca="false">IF(AA205&lt;&gt;"",BA205+VLOOKUP(AH205,$BU$2:$BW$17,3,0),"")</f>
        <v>12</v>
      </c>
      <c r="BC205" s="26" t="n">
        <f aca="false">IF(AB205&lt;&gt;"",BB205+VLOOKUP(AI205,$BU$2:$BW$17,3,0),"")</f>
        <v>20</v>
      </c>
      <c r="BD205" s="26" t="str">
        <f aca="false">IF(AC205&lt;&gt;"",BC205+VLOOKUP(AJ205,$BU$2:$BW$17,3,0),"")</f>
        <v/>
      </c>
      <c r="BE205" s="26" t="n">
        <f aca="false">10+IF(Z205&lt;&gt;"",VLOOKUP(AH205,$BU$2:$BW$17,3,0),0)+IF(AA205&lt;&gt;"",VLOOKUP(AI205,$BU$2:$BW$17,3,0),0)+IF(AB205&lt;&gt;"",VLOOKUP(AJ205,$BU$2:$BW$17,3,0),0)+IF(AC205&lt;&gt;"",VLOOKUP(AK205,$BU$2:$BW$17,3,0),0)</f>
        <v>28</v>
      </c>
      <c r="BF205" s="36" t="str">
        <f aca="false">IF(AV205&lt;&gt;"","#define "&amp;AQ205&amp;" "&amp;AV205&amp;"&lt;end&gt; ","")&amp;IF(AW205&lt;&gt;"","#define "&amp;AR205&amp;" "&amp;AW205&amp;"&lt;end&gt; ","")&amp;IF(AX205&lt;&gt;"","#define "&amp;AS205&amp;" "&amp;AX205&amp;"&lt;end&gt; ","")&amp;IF(AY205&lt;&gt;"","#define "&amp;AT205&amp;" "&amp;AY205&amp;"&lt;end&gt; ","")&amp;"#define "&amp;AU205&amp;" "&amp;AZ205&amp;"&lt;end&gt;"</f>
        <v>#define AOFF_I 6&lt;end&gt; #define AOFF_IG 8&lt;end&gt; #define AOFF_IGA 12&lt;end&gt; #define ISIZ_IGAA  16&lt;end&gt;</v>
      </c>
      <c r="BG205" s="36" t="str">
        <f aca="false">IF(BA205&lt;&gt;"","#define "&amp;AQ205&amp;" "&amp;BA205&amp;"&lt;end&gt; ","")&amp;IF(BB205&lt;&gt;"","#define "&amp;AR205&amp;" "&amp;BB205&amp;"&lt;end&gt; ","")&amp;IF(BC205&lt;&gt;"","#define "&amp;AS205&amp;" "&amp;BC205&amp;"&lt;end&gt; ","")&amp;IF(BD205&lt;&gt;"","#define "&amp;AT205&amp;" "&amp;BD205&amp;"&lt;end&gt; ","")&amp;"#define "&amp;AU205&amp;" "&amp;BE205&amp;"&lt;end&gt;"</f>
        <v>#define AOFF_I 10&lt;end&gt; #define AOFF_IG 12&lt;end&gt; #define AOFF_IGA 20&lt;end&gt; #define ISIZ_IGAA  28&lt;end&gt;</v>
      </c>
      <c r="BH205" s="22" t="str">
        <f aca="false">"INSTDECODE_"&amp;D205&amp;IF(D205&lt;&gt;0,"_"&amp;CONCATENATE(Z205,AA205,AB205,AC205)&amp;"_"&amp;CONCATENATE(AD205,AE205,AF205,AG205),"")</f>
        <v>INSTDECODE_3_GAA_VVV</v>
      </c>
      <c r="BI205" s="22" t="n">
        <f aca="false">LEN(BH205)</f>
        <v>20</v>
      </c>
      <c r="BJ205" s="22" t="str">
        <f aca="false">IF(Z205&lt;&gt;"","DECODE_"&amp;VLOOKUP(AD205,$CC:$CD,2,0)&amp;"("&amp;BJ$2&amp;","&amp;IF(K205="MR","REF",VLOOKUP(F205,$BR:$BS,2,0))&amp;",Cpu"&amp;PROPER(IF(K205="MR","REF",VLOOKUP(F205,$BR:$BS,2,0)))&amp;","&amp;AQ205&amp;"); ", "")</f>
        <v>DECODE_LIT(1,AGX,CpuAgx,AOFF_I); </v>
      </c>
      <c r="BK205" s="22" t="str">
        <f aca="false">IF(AA205&lt;&gt;"","DECODE_"&amp;VLOOKUP(AE205,$CC:$CD,2,0)&amp;"("&amp;BK$2&amp;","&amp;IF(L205="MR","REF",VLOOKUP(G205,$BR:$BS,2,0))&amp;",Cpu"&amp;PROPER(IF(L205="MR","REF",VLOOKUP(G205,$BR:$BS,2,0)))&amp;","&amp;AR205&amp;"); ", "")</f>
        <v>DECODE_LIT(2,ADR,CpuAdr,AOFF_IG); </v>
      </c>
      <c r="BL205" s="22" t="str">
        <f aca="false">IF(AB205&lt;&gt;"","DECODE_"&amp;VLOOKUP(AF205,$CC:$CD,2,0)&amp;"("&amp;BL$2&amp;","&amp;IF(M205="MR","REF",VLOOKUP(H205,$BR:$BS,2,0))&amp;",Cpu"&amp;PROPER(IF(M205="MR","REF",VLOOKUP(H205,$BR:$BS,2,0)))&amp;","&amp;AS205&amp;"); ", "")</f>
        <v>DECODE_LIT(3,ADR,CpuAdr,AOFF_IGA); </v>
      </c>
      <c r="BM205" s="22" t="str">
        <f aca="false">IF(AC205&lt;&gt;"","DECODE_"&amp;VLOOKUP(AG205,$CC:$CD,2,0)&amp;"("&amp;BM$2&amp;","&amp;IF(N205="MR","REF",VLOOKUP(I205,$BR:$BS,2,0))&amp;",Cpu"&amp;PROPER(IF(N205="MR","REF",VLOOKUP(I205,$BR:$BS,2,0)))&amp;","&amp;AT205&amp;"); ", "")</f>
        <v/>
      </c>
      <c r="BN205" s="22" t="str">
        <f aca="false">IF(ISERROR(VLOOKUP(BO205,BO$2:BO204,1,0))=0,"X","")</f>
        <v/>
      </c>
      <c r="BO205" s="22" t="str">
        <f aca="false">SUBSTITUTE("#define "&amp;BH205&amp;REPT(" ",28-LEN(BH205))&amp;BJ205&amp;BK205&amp;BL205&amp;BM205,"%","D")</f>
        <v>#define INSTDECODE_3_GAA_VVV        DECODE_LIT(1,AGX,CpuAgx,AOFF_I); DECODE_LIT(2,ADR,CpuAdr,AOFF_IG); DECODE_LIT(3,ADR,CpuAdr,AOFF_IGA); </v>
      </c>
      <c r="BP205" s="22" t="str">
        <f aca="false">"#define "&amp;SUBSTITUTE(BH205,"INSTDECODE_",IF(P205="X","JMP_","")&amp;IF(Q205="X","CONST_","")&amp;"INSTEND_")&amp;IF(Q205="X",REPT(" ",20-LEN(BH205)),IF(P205="X",REPT(" ",22-LEN(BH205)),REPT(" ",26-LEN(BH205))))&amp;" "&amp;IF(P205="X","","IP+="&amp;TRIM(AU205)&amp;"; "&amp;REPT(" ",10-LEN(TRIM(AU205))))&amp;IF(Q205="X","CONST_INST_DISPATCH;","PROG_INST_DISPATCH;")</f>
        <v>#define INSTEND_3_GAA_VVV       IP+=ISIZ_IGAA;  PROG_INST_DISPATCH;</v>
      </c>
      <c r="BQ205" s="22" t="str">
        <f aca="false">""</f>
        <v/>
      </c>
    </row>
    <row r="206" customFormat="false" ht="15.95" hidden="false" customHeight="true" outlineLevel="0" collapsed="false">
      <c r="A206" s="22" t="s">
        <v>749</v>
      </c>
      <c r="B206" s="22" t="s">
        <v>759</v>
      </c>
      <c r="C206" s="26" t="s">
        <v>29</v>
      </c>
      <c r="D206" s="27" t="n">
        <f aca="false">4-COUNTIF(F206:I206,".")</f>
        <v>3</v>
      </c>
      <c r="E206" s="27" t="str">
        <f aca="false">IF(ISERROR(SEARCH("Z",F206&amp;G206&amp;H206&amp;I206))=0,"X","-")</f>
        <v>-</v>
      </c>
      <c r="F206" s="26" t="s">
        <v>409</v>
      </c>
      <c r="G206" s="26" t="s">
        <v>63</v>
      </c>
      <c r="H206" s="26" t="s">
        <v>493</v>
      </c>
      <c r="I206" s="26" t="s">
        <v>28</v>
      </c>
      <c r="J206" s="27" t="str">
        <f aca="false">IF(OR(ISERROR(SEARCH(MID($J$2,1,1),F206&amp;G206&amp;H206&amp;I206))=0,ISERROR(SEARCH(MID($J$2,2,1),F206&amp;G206&amp;H206&amp;I206))=0),"X","-")</f>
        <v>X</v>
      </c>
      <c r="K206" s="26" t="s">
        <v>453</v>
      </c>
      <c r="L206" s="26" t="s">
        <v>453</v>
      </c>
      <c r="M206" s="26" t="s">
        <v>410</v>
      </c>
      <c r="N206" s="26" t="s">
        <v>28</v>
      </c>
      <c r="O206" s="28" t="str">
        <f aca="false">IF(OR(K206=$O$2,L206=$O$2,M206=$O$2,N206=$O$2),"X","-")</f>
        <v>X</v>
      </c>
      <c r="R206" s="22" t="s">
        <v>760</v>
      </c>
      <c r="S206" s="22" t="s">
        <v>718</v>
      </c>
      <c r="T206" s="22" t="s">
        <v>752</v>
      </c>
      <c r="U206" s="22" t="s">
        <v>753</v>
      </c>
      <c r="W206" s="30" t="str">
        <f aca="false">SUBSTITUTE(SUBSTITUTE(IF(AND(F206="%",K206&lt;&gt;"AD",K206&lt;&gt;"MR"),"Error1","Ok")&amp;" "&amp;IF(AND(G206="%",L206&lt;&gt;"AD",L206&lt;&gt;"MR"),"Error2","Ok")&amp;" "&amp;IF(AND(H206="%",M206&lt;&gt;"AD",M206&lt;&gt;"MR"),"Error3","Ok")&amp;" "&amp;IF(AND(I206="%",N206&lt;&gt;"AD",N206&lt;&gt;"MR"),"Error4","Ok"),"Ok Ok Ok Ok","Passed"),"Ok","")</f>
        <v>Passed</v>
      </c>
      <c r="X206" s="28" t="str">
        <f aca="false">IF(W206&lt;&gt;"Passed","--- Error ---",SUBSTITUTE(SUBSTITUTE(SUBSTITUTE(SUBSTITUTE(SUBSTITUTE(SUBSTITUTE(SUBSTITUTE(SUBSTITUTE(SUBSTITUTE(SUBSTITUTE(SUBSTITUTE(SUBSTITUTE(SUBSTITUTE(SUBSTITUTE(SUBSTITUTE(SUBSTITUTE(SUBSTITUTE(SUBSTITUTE($X$1, "&lt;mnemonic&gt;",""""&amp;B206&amp;""""&amp;REPT(" ",5-LEN(B206))), "&lt;argnr&gt;",D206), "&lt;type1&gt;",VLOOKUP(F206,BR:BZ,9,0)), "&lt;type2&gt;",VLOOKUP(G206,BR:BZ,9,0)), "&lt;type3&gt;",VLOOKUP(H206,BR:BZ,9,0)), "&lt;type4&gt;",VLOOKUP(I206,BR:BZ,9,0)), "&lt;mode1&gt;",VLOOKUP(K206, CB:CG,6,0)),"&lt;mode2&gt;",VLOOKUP(L206,CB:CG,6,0)),"&lt;mode3&gt;",VLOOKUP(M206,CB:CG,6,0)),"&lt;mode4&gt;",VLOOKUP(N206,CB:CG,6,0)), "."," "), "&lt;desc&gt;",R206), "&lt;size&gt;",AU206), "&lt;comma&gt;",IF(B207=""," ",",")),"&lt;off1&gt;",IF(AQ206&lt;&gt;"",AQ206,"0"&amp;REPT(" ",5+AQ$1-1))),"&lt;off2&gt;",IF(AR206&lt;&gt;"",AR206,"0"&amp;REPT(" ",5+AR$1-1))),"&lt;off3&gt;",IF(AS206&lt;&gt;"",AS206,"0"&amp;REPT(" ",5+AS$1-1))),"&lt;off4&gt;",IF(AT206&lt;&gt;"",AT206,"0"&amp;REPT(" ",5+AT$1-1))))</f>
        <v>{ "AF1FO",3, ISIZ_IAAG , {CpuDataType::Undefined,CpuDataType::Undefined,CpuDataType::ArrGeom  ,(CpuDataType)0        }, {_AmdAddr,_AmdAddr,_AmdLtVl,_AmdNull}, {AOFF_I,AOFF_IA,AOFF_IAA,0        } }, //If for loop points to index=elements jumps, if not provides reference to index n element</v>
      </c>
      <c r="Y206" s="31" t="s">
        <v>28</v>
      </c>
      <c r="Z206" s="22" t="str">
        <f aca="false">IF(F206&lt;&gt;".",IF(K206="MR","R",VLOOKUP(F206,$BR:$BT,3,0)),"")</f>
        <v>R</v>
      </c>
      <c r="AA206" s="22" t="str">
        <f aca="false">IF(G206&lt;&gt;".",IF(L206="MR","R",VLOOKUP(G206,$BR:$BT,3,0)),"")</f>
        <v>D</v>
      </c>
      <c r="AB206" s="22" t="str">
        <f aca="false">IF(H206&lt;&gt;".",IF(M206="MR","R",VLOOKUP(H206,$BR:$BT,3,0)),"")</f>
        <v>G</v>
      </c>
      <c r="AC206" s="22" t="str">
        <f aca="false">IF(I206&lt;&gt;".",IF(N206="MR","R",VLOOKUP(I206,$BR:$BT,3,0)),"")</f>
        <v/>
      </c>
      <c r="AD206" s="22" t="str">
        <f aca="false">IF(F206&lt;&gt;".",VLOOKUP(K206,$CB:$CC,2,0),"")</f>
        <v>A</v>
      </c>
      <c r="AE206" s="22" t="str">
        <f aca="false">IF(G206&lt;&gt;".",VLOOKUP(L206,$CB:$CC,2,0),"")</f>
        <v>A</v>
      </c>
      <c r="AF206" s="22" t="str">
        <f aca="false">IF(H206&lt;&gt;".",VLOOKUP(M206,$CB:$CC,2,0),"")</f>
        <v>V</v>
      </c>
      <c r="AG206" s="22" t="str">
        <f aca="false">IF(I206&lt;&gt;".",VLOOKUP(N206,$CB:$CC,2,0),"")</f>
        <v/>
      </c>
      <c r="AH206" s="22" t="str">
        <f aca="false">IF(AD206&lt;&gt;"",IF(OR(AD206="A",AD206="I"),"SZA",VLOOKUP(Z206,$BT$3:$BU$16,2,0)),"")</f>
        <v>SZA</v>
      </c>
      <c r="AI206" s="22" t="str">
        <f aca="false">IF(AE206&lt;&gt;"",IF(OR(AE206="A",AE206="I"),"SZA",VLOOKUP(AA206,$BT$3:$BU$16,2,0)),"")</f>
        <v>SZA</v>
      </c>
      <c r="AJ206" s="22" t="str">
        <f aca="false">IF(AF206&lt;&gt;"",IF(OR(AF206="A",AF206="I"),"SZA",VLOOKUP(AB206,$BT$3:$BU$16,2,0)),"")</f>
        <v>SZG</v>
      </c>
      <c r="AK206" s="22" t="str">
        <f aca="false">IF(AG206&lt;&gt;"",IF(OR(AG206="A",AG206="I"),"SZA",VLOOKUP(AC206,$BT$3:$BU$16,2,0)),"")</f>
        <v/>
      </c>
      <c r="AL206" s="22" t="str">
        <f aca="false">IF(AD206&lt;&gt;"","I","")</f>
        <v>I</v>
      </c>
      <c r="AM206" s="22" t="str">
        <f aca="false">SUBSTITUTE(IF(AE206&lt;&gt;"",AL206&amp;"+"&amp;AH206,""),"+SZ","")</f>
        <v>IA</v>
      </c>
      <c r="AN206" s="22" t="str">
        <f aca="false">SUBSTITUTE(IF(AF206&lt;&gt;"",AM206&amp;"+"&amp;AI206,""),"+SZ","")</f>
        <v>IAA</v>
      </c>
      <c r="AO206" s="22" t="str">
        <f aca="false">SUBSTITUTE(IF(AG206&lt;&gt;"",AN206&amp;"+"&amp;AJ206,""),"+SZ","")</f>
        <v/>
      </c>
      <c r="AP206" s="22" t="str">
        <f aca="false">SUBSTITUTE("I"&amp;IF(AH206&lt;&gt;"","+"&amp;AH206,"")&amp;IF(AI206&lt;&gt;"","+"&amp;AI206,"")&amp;IF(AJ206&lt;&gt;"","+"&amp;AJ206,"")&amp;IF(AK206&lt;&gt;"","+"&amp;AK206,""),"+SZ","")</f>
        <v>IAAG</v>
      </c>
      <c r="AQ206" s="22" t="str">
        <f aca="false">IF(Z206&lt;&gt;"","AOFF_"&amp;AL206&amp;REPT(" ",AQ$1-LEN(AL206)),"")</f>
        <v>AOFF_I</v>
      </c>
      <c r="AR206" s="22" t="str">
        <f aca="false">IF(AA206&lt;&gt;"","AOFF_"&amp;AM206&amp;REPT(" ",AR$1-LEN(AM206)),"")</f>
        <v>AOFF_IA</v>
      </c>
      <c r="AS206" s="22" t="str">
        <f aca="false">IF(AB206&lt;&gt;"","AOFF_"&amp;AN206&amp;REPT(" ",AS$1-LEN(AN206)),"")</f>
        <v>AOFF_IAA</v>
      </c>
      <c r="AT206" s="22" t="str">
        <f aca="false">IF(AC206&lt;&gt;"","AOFF_"&amp;AO206&amp;REPT(" ",AT$1-LEN(AO206)),"")</f>
        <v/>
      </c>
      <c r="AU206" s="22" t="str">
        <f aca="false">"ISIZ_"&amp;AP206&amp;REPT(" ",$AU$1-LEN(AP206))</f>
        <v>ISIZ_IAAG </v>
      </c>
      <c r="AV206" s="26" t="n">
        <f aca="false">IF(Z206&lt;&gt;"",6,"")</f>
        <v>6</v>
      </c>
      <c r="AW206" s="26" t="n">
        <f aca="false">IF(AA206&lt;&gt;"",AV206+VLOOKUP(AH206,$BU$2:$BV$17,2,0),"")</f>
        <v>10</v>
      </c>
      <c r="AX206" s="26" t="n">
        <f aca="false">IF(AB206&lt;&gt;"",AW206+VLOOKUP(AI206,$BU$2:$BV$17,2,0),"")</f>
        <v>14</v>
      </c>
      <c r="AY206" s="26" t="str">
        <f aca="false">IF(AC206&lt;&gt;"",AX206+VLOOKUP(AJ206,$BU$2:$BV$17,2,0),"")</f>
        <v/>
      </c>
      <c r="AZ206" s="26" t="n">
        <f aca="false">6+IF(Z206&lt;&gt;"",VLOOKUP(AH206,$BU$2:$BV$17,2,0),0)+IF(AA206&lt;&gt;"",VLOOKUP(AI206,$BU$2:$BV$17,2,0),0)+IF(AB206&lt;&gt;"",VLOOKUP(AJ206,$BU$2:$BV$17,2,0),0)+IF(AC206&lt;&gt;"",VLOOKUP(AK206,$BU$2:$BV$17,2,0),0)</f>
        <v>16</v>
      </c>
      <c r="BA206" s="26" t="n">
        <f aca="false">IF(Z206&lt;&gt;"",10,"")</f>
        <v>10</v>
      </c>
      <c r="BB206" s="26" t="n">
        <f aca="false">IF(AA206&lt;&gt;"",BA206+VLOOKUP(AH206,$BU$2:$BW$17,3,0),"")</f>
        <v>18</v>
      </c>
      <c r="BC206" s="26" t="n">
        <f aca="false">IF(AB206&lt;&gt;"",BB206+VLOOKUP(AI206,$BU$2:$BW$17,3,0),"")</f>
        <v>26</v>
      </c>
      <c r="BD206" s="26" t="str">
        <f aca="false">IF(AC206&lt;&gt;"",BC206+VLOOKUP(AJ206,$BU$2:$BW$17,3,0),"")</f>
        <v/>
      </c>
      <c r="BE206" s="26" t="n">
        <f aca="false">10+IF(Z206&lt;&gt;"",VLOOKUP(AH206,$BU$2:$BW$17,3,0),0)+IF(AA206&lt;&gt;"",VLOOKUP(AI206,$BU$2:$BW$17,3,0),0)+IF(AB206&lt;&gt;"",VLOOKUP(AJ206,$BU$2:$BW$17,3,0),0)+IF(AC206&lt;&gt;"",VLOOKUP(AK206,$BU$2:$BW$17,3,0),0)</f>
        <v>28</v>
      </c>
      <c r="BF206" s="36" t="str">
        <f aca="false">IF(AV206&lt;&gt;"","#define "&amp;AQ206&amp;" "&amp;AV206&amp;"&lt;end&gt; ","")&amp;IF(AW206&lt;&gt;"","#define "&amp;AR206&amp;" "&amp;AW206&amp;"&lt;end&gt; ","")&amp;IF(AX206&lt;&gt;"","#define "&amp;AS206&amp;" "&amp;AX206&amp;"&lt;end&gt; ","")&amp;IF(AY206&lt;&gt;"","#define "&amp;AT206&amp;" "&amp;AY206&amp;"&lt;end&gt; ","")&amp;"#define "&amp;AU206&amp;" "&amp;AZ206&amp;"&lt;end&gt;"</f>
        <v>#define AOFF_I 6&lt;end&gt; #define AOFF_IA 10&lt;end&gt; #define AOFF_IAA 14&lt;end&gt; #define ISIZ_IAAG  16&lt;end&gt;</v>
      </c>
      <c r="BG206" s="36" t="str">
        <f aca="false">IF(BA206&lt;&gt;"","#define "&amp;AQ206&amp;" "&amp;BA206&amp;"&lt;end&gt; ","")&amp;IF(BB206&lt;&gt;"","#define "&amp;AR206&amp;" "&amp;BB206&amp;"&lt;end&gt; ","")&amp;IF(BC206&lt;&gt;"","#define "&amp;AS206&amp;" "&amp;BC206&amp;"&lt;end&gt; ","")&amp;IF(BD206&lt;&gt;"","#define "&amp;AT206&amp;" "&amp;BD206&amp;"&lt;end&gt; ","")&amp;"#define "&amp;AU206&amp;" "&amp;BE206&amp;"&lt;end&gt;"</f>
        <v>#define AOFF_I 10&lt;end&gt; #define AOFF_IA 18&lt;end&gt; #define AOFF_IAA 26&lt;end&gt; #define ISIZ_IAAG  28&lt;end&gt;</v>
      </c>
      <c r="BH206" s="22" t="str">
        <f aca="false">"INSTDECODE_"&amp;D206&amp;IF(D206&lt;&gt;0,"_"&amp;CONCATENATE(Z206,AA206,AB206,AC206)&amp;"_"&amp;CONCATENATE(AD206,AE206,AF206,AG206),"")</f>
        <v>INSTDECODE_3_RDG_AAV</v>
      </c>
      <c r="BI206" s="22" t="n">
        <f aca="false">LEN(BH206)</f>
        <v>20</v>
      </c>
      <c r="BJ206" s="22" t="str">
        <f aca="false">IF(Z206&lt;&gt;"","DECODE_"&amp;VLOOKUP(AD206,$CC:$CD,2,0)&amp;"("&amp;BJ$2&amp;","&amp;IF(K206="MR","REF",VLOOKUP(F206,$BR:$BS,2,0))&amp;",Cpu"&amp;PROPER(IF(K206="MR","REF",VLOOKUP(F206,$BR:$BS,2,0)))&amp;","&amp;AQ206&amp;"); ", "")</f>
        <v>DECODE_ADR(1,REF,CpuRef,AOFF_I); </v>
      </c>
      <c r="BK206" s="22" t="str">
        <f aca="false">IF(AA206&lt;&gt;"","DECODE_"&amp;VLOOKUP(AE206,$CC:$CD,2,0)&amp;"("&amp;BK$2&amp;","&amp;IF(L206="MR","REF",VLOOKUP(G206,$BR:$BS,2,0))&amp;",Cpu"&amp;PROPER(IF(L206="MR","REF",VLOOKUP(G206,$BR:$BS,2,0)))&amp;","&amp;AR206&amp;"); ", "")</f>
        <v>DECODE_ADR(2,DAT,CpuDat,AOFF_IA); </v>
      </c>
      <c r="BL206" s="22" t="str">
        <f aca="false">IF(AB206&lt;&gt;"","DECODE_"&amp;VLOOKUP(AF206,$CC:$CD,2,0)&amp;"("&amp;BL$2&amp;","&amp;IF(M206="MR","REF",VLOOKUP(H206,$BR:$BS,2,0))&amp;",Cpu"&amp;PROPER(IF(M206="MR","REF",VLOOKUP(H206,$BR:$BS,2,0)))&amp;","&amp;AS206&amp;"); ", "")</f>
        <v>DECODE_LIT(3,AGX,CpuAgx,AOFF_IAA); </v>
      </c>
      <c r="BM206" s="22" t="str">
        <f aca="false">IF(AC206&lt;&gt;"","DECODE_"&amp;VLOOKUP(AG206,$CC:$CD,2,0)&amp;"("&amp;BM$2&amp;","&amp;IF(N206="MR","REF",VLOOKUP(I206,$BR:$BS,2,0))&amp;",Cpu"&amp;PROPER(IF(N206="MR","REF",VLOOKUP(I206,$BR:$BS,2,0)))&amp;","&amp;AT206&amp;"); ", "")</f>
        <v/>
      </c>
      <c r="BN206" s="22" t="str">
        <f aca="false">IF(ISERROR(VLOOKUP(BO206,BO$2:BO205,1,0))=0,"X","")</f>
        <v/>
      </c>
      <c r="BO206" s="22" t="str">
        <f aca="false">SUBSTITUTE("#define "&amp;BH206&amp;REPT(" ",28-LEN(BH206))&amp;BJ206&amp;BK206&amp;BL206&amp;BM206,"%","D")</f>
        <v>#define INSTDECODE_3_RDG_AAV        DECODE_ADR(1,REF,CpuRef,AOFF_I); DECODE_ADR(2,DAT,CpuDat,AOFF_IA); DECODE_LIT(3,AGX,CpuAgx,AOFF_IAA); </v>
      </c>
      <c r="BP206" s="22" t="str">
        <f aca="false">"#define "&amp;SUBSTITUTE(BH206,"INSTDECODE_",IF(P206="X","JMP_","")&amp;IF(Q206="X","CONST_","")&amp;"INSTEND_")&amp;IF(Q206="X",REPT(" ",20-LEN(BH206)),IF(P206="X",REPT(" ",22-LEN(BH206)),REPT(" ",26-LEN(BH206))))&amp;" "&amp;IF(P206="X","","IP+="&amp;TRIM(AU206)&amp;"; "&amp;REPT(" ",10-LEN(TRIM(AU206))))&amp;IF(Q206="X","CONST_INST_DISPATCH;","PROG_INST_DISPATCH;")</f>
        <v>#define INSTEND_3_RDG_AAV       IP+=ISIZ_IAAG;  PROG_INST_DISPATCH;</v>
      </c>
      <c r="BQ206" s="22" t="str">
        <f aca="false">""</f>
        <v/>
      </c>
    </row>
    <row r="207" customFormat="false" ht="15.95" hidden="false" customHeight="true" outlineLevel="0" collapsed="false">
      <c r="A207" s="22" t="s">
        <v>749</v>
      </c>
      <c r="B207" s="22" t="s">
        <v>761</v>
      </c>
      <c r="C207" s="26" t="s">
        <v>29</v>
      </c>
      <c r="D207" s="27" t="n">
        <f aca="false">4-COUNTIF(F207:I207,".")</f>
        <v>2</v>
      </c>
      <c r="E207" s="27" t="str">
        <f aca="false">IF(ISERROR(SEARCH("Z",F207&amp;G207&amp;H207&amp;I207))=0,"X","-")</f>
        <v>-</v>
      </c>
      <c r="F207" s="26" t="s">
        <v>493</v>
      </c>
      <c r="G207" s="26" t="s">
        <v>500</v>
      </c>
      <c r="H207" s="26" t="s">
        <v>28</v>
      </c>
      <c r="I207" s="26" t="s">
        <v>28</v>
      </c>
      <c r="J207" s="27" t="str">
        <f aca="false">IF(OR(ISERROR(SEARCH(MID($J$2,1,1),F207&amp;G207&amp;H207&amp;I207))=0,ISERROR(SEARCH(MID($J$2,2,1),F207&amp;G207&amp;H207&amp;I207))=0),"X","-")</f>
        <v>-</v>
      </c>
      <c r="K207" s="26" t="s">
        <v>410</v>
      </c>
      <c r="L207" s="26" t="s">
        <v>410</v>
      </c>
      <c r="M207" s="26" t="s">
        <v>28</v>
      </c>
      <c r="N207" s="26" t="s">
        <v>28</v>
      </c>
      <c r="O207" s="28" t="str">
        <f aca="false">IF(OR(K207=$O$2,L207=$O$2,M207=$O$2,N207=$O$2),"X","-")</f>
        <v>X</v>
      </c>
      <c r="P207" s="29" t="s">
        <v>29</v>
      </c>
      <c r="R207" s="22" t="s">
        <v>762</v>
      </c>
      <c r="S207" s="22" t="s">
        <v>753</v>
      </c>
      <c r="T207" s="22" t="s">
        <v>763</v>
      </c>
      <c r="W207" s="30" t="str">
        <f aca="false">SUBSTITUTE(SUBSTITUTE(IF(AND(F207="%",K207&lt;&gt;"AD",K207&lt;&gt;"MR"),"Error1","Ok")&amp;" "&amp;IF(AND(G207="%",L207&lt;&gt;"AD",L207&lt;&gt;"MR"),"Error2","Ok")&amp;" "&amp;IF(AND(H207="%",M207&lt;&gt;"AD",M207&lt;&gt;"MR"),"Error3","Ok")&amp;" "&amp;IF(AND(I207="%",N207&lt;&gt;"AD",N207&lt;&gt;"MR"),"Error4","Ok"),"Ok Ok Ok Ok","Passed"),"Ok","")</f>
        <v>Passed</v>
      </c>
      <c r="X207" s="28" t="str">
        <f aca="false">IF(W207&lt;&gt;"Passed","--- Error ---",SUBSTITUTE(SUBSTITUTE(SUBSTITUTE(SUBSTITUTE(SUBSTITUTE(SUBSTITUTE(SUBSTITUTE(SUBSTITUTE(SUBSTITUTE(SUBSTITUTE(SUBSTITUTE(SUBSTITUTE(SUBSTITUTE(SUBSTITUTE(SUBSTITUTE(SUBSTITUTE(SUBSTITUTE(SUBSTITUTE($X$1, "&lt;mnemonic&gt;",""""&amp;B207&amp;""""&amp;REPT(" ",5-LEN(B207))), "&lt;argnr&gt;",D207), "&lt;type1&gt;",VLOOKUP(F207,BR:BZ,9,0)), "&lt;type2&gt;",VLOOKUP(G207,BR:BZ,9,0)), "&lt;type3&gt;",VLOOKUP(H207,BR:BZ,9,0)), "&lt;type4&gt;",VLOOKUP(I207,BR:BZ,9,0)), "&lt;mode1&gt;",VLOOKUP(K207, CB:CG,6,0)),"&lt;mode2&gt;",VLOOKUP(L207,CB:CG,6,0)),"&lt;mode3&gt;",VLOOKUP(M207,CB:CG,6,0)),"&lt;mode4&gt;",VLOOKUP(N207,CB:CG,6,0)), "."," "), "&lt;desc&gt;",R207), "&lt;size&gt;",AU207), "&lt;comma&gt;",IF(B208=""," ",",")),"&lt;off1&gt;",IF(AQ207&lt;&gt;"",AQ207,"0"&amp;REPT(" ",5+AQ$1-1))),"&lt;off2&gt;",IF(AR207&lt;&gt;"",AR207,"0"&amp;REPT(" ",5+AR$1-1))),"&lt;off3&gt;",IF(AS207&lt;&gt;"",AS207,"0"&amp;REPT(" ",5+AS$1-1))),"&lt;off4&gt;",IF(AT207&lt;&gt;"",AT207,"0"&amp;REPT(" ",5+AT$1-1))))</f>
        <v>{ "AF1NX",2, ISIZ_IGA  , {CpuDataType::ArrGeom  ,CpuDataType::JumpAddr ,(CpuDataType)0        ,(CpuDataType)0        }, {_AmdLtVl,_AmdLtVl,_AmdNull,_AmdNull}, {AOFF_I,AOFF_IG,0       ,0        } }, //Increases array for loop pointer then jumps to loop beginning</v>
      </c>
      <c r="Y207" s="31" t="s">
        <v>28</v>
      </c>
      <c r="Z207" s="22" t="str">
        <f aca="false">IF(F207&lt;&gt;".",IF(K207="MR","R",VLOOKUP(F207,$BR:$BT,3,0)),"")</f>
        <v>G</v>
      </c>
      <c r="AA207" s="22" t="str">
        <f aca="false">IF(G207&lt;&gt;".",IF(L207="MR","R",VLOOKUP(G207,$BR:$BT,3,0)),"")</f>
        <v>A</v>
      </c>
      <c r="AB207" s="22" t="str">
        <f aca="false">IF(H207&lt;&gt;".",IF(M207="MR","R",VLOOKUP(H207,$BR:$BT,3,0)),"")</f>
        <v/>
      </c>
      <c r="AC207" s="22" t="str">
        <f aca="false">IF(I207&lt;&gt;".",IF(N207="MR","R",VLOOKUP(I207,$BR:$BT,3,0)),"")</f>
        <v/>
      </c>
      <c r="AD207" s="22" t="str">
        <f aca="false">IF(F207&lt;&gt;".",VLOOKUP(K207,$CB:$CC,2,0),"")</f>
        <v>V</v>
      </c>
      <c r="AE207" s="22" t="str">
        <f aca="false">IF(G207&lt;&gt;".",VLOOKUP(L207,$CB:$CC,2,0),"")</f>
        <v>V</v>
      </c>
      <c r="AF207" s="22" t="str">
        <f aca="false">IF(H207&lt;&gt;".",VLOOKUP(M207,$CB:$CC,2,0),"")</f>
        <v/>
      </c>
      <c r="AG207" s="22" t="str">
        <f aca="false">IF(I207&lt;&gt;".",VLOOKUP(N207,$CB:$CC,2,0),"")</f>
        <v/>
      </c>
      <c r="AH207" s="22" t="str">
        <f aca="false">IF(AD207&lt;&gt;"",IF(OR(AD207="A",AD207="I"),"SZA",VLOOKUP(Z207,$BT$3:$BU$16,2,0)),"")</f>
        <v>SZG</v>
      </c>
      <c r="AI207" s="22" t="str">
        <f aca="false">IF(AE207&lt;&gt;"",IF(OR(AE207="A",AE207="I"),"SZA",VLOOKUP(AA207,$BT$3:$BU$16,2,0)),"")</f>
        <v>SZA</v>
      </c>
      <c r="AJ207" s="22" t="str">
        <f aca="false">IF(AF207&lt;&gt;"",IF(OR(AF207="A",AF207="I"),"SZA",VLOOKUP(AB207,$BT$3:$BU$16,2,0)),"")</f>
        <v/>
      </c>
      <c r="AK207" s="22" t="str">
        <f aca="false">IF(AG207&lt;&gt;"",IF(OR(AG207="A",AG207="I"),"SZA",VLOOKUP(AC207,$BT$3:$BU$16,2,0)),"")</f>
        <v/>
      </c>
      <c r="AL207" s="22" t="str">
        <f aca="false">IF(AD207&lt;&gt;"","I","")</f>
        <v>I</v>
      </c>
      <c r="AM207" s="22" t="str">
        <f aca="false">SUBSTITUTE(IF(AE207&lt;&gt;"",AL207&amp;"+"&amp;AH207,""),"+SZ","")</f>
        <v>IG</v>
      </c>
      <c r="AN207" s="22" t="str">
        <f aca="false">SUBSTITUTE(IF(AF207&lt;&gt;"",AM207&amp;"+"&amp;AI207,""),"+SZ","")</f>
        <v/>
      </c>
      <c r="AO207" s="22" t="str">
        <f aca="false">SUBSTITUTE(IF(AG207&lt;&gt;"",AN207&amp;"+"&amp;AJ207,""),"+SZ","")</f>
        <v/>
      </c>
      <c r="AP207" s="22" t="str">
        <f aca="false">SUBSTITUTE("I"&amp;IF(AH207&lt;&gt;"","+"&amp;AH207,"")&amp;IF(AI207&lt;&gt;"","+"&amp;AI207,"")&amp;IF(AJ207&lt;&gt;"","+"&amp;AJ207,"")&amp;IF(AK207&lt;&gt;"","+"&amp;AK207,""),"+SZ","")</f>
        <v>IGA</v>
      </c>
      <c r="AQ207" s="22" t="str">
        <f aca="false">IF(Z207&lt;&gt;"","AOFF_"&amp;AL207&amp;REPT(" ",AQ$1-LEN(AL207)),"")</f>
        <v>AOFF_I</v>
      </c>
      <c r="AR207" s="22" t="str">
        <f aca="false">IF(AA207&lt;&gt;"","AOFF_"&amp;AM207&amp;REPT(" ",AR$1-LEN(AM207)),"")</f>
        <v>AOFF_IG</v>
      </c>
      <c r="AS207" s="22" t="str">
        <f aca="false">IF(AB207&lt;&gt;"","AOFF_"&amp;AN207&amp;REPT(" ",AS$1-LEN(AN207)),"")</f>
        <v/>
      </c>
      <c r="AT207" s="22" t="str">
        <f aca="false">IF(AC207&lt;&gt;"","AOFF_"&amp;AO207&amp;REPT(" ",AT$1-LEN(AO207)),"")</f>
        <v/>
      </c>
      <c r="AU207" s="22" t="str">
        <f aca="false">"ISIZ_"&amp;AP207&amp;REPT(" ",$AU$1-LEN(AP207))</f>
        <v>ISIZ_IGA  </v>
      </c>
      <c r="AV207" s="26" t="n">
        <f aca="false">IF(Z207&lt;&gt;"",6,"")</f>
        <v>6</v>
      </c>
      <c r="AW207" s="26" t="n">
        <f aca="false">IF(AA207&lt;&gt;"",AV207+VLOOKUP(AH207,$BU$2:$BV$17,2,0),"")</f>
        <v>8</v>
      </c>
      <c r="AX207" s="26" t="str">
        <f aca="false">IF(AB207&lt;&gt;"",AW207+VLOOKUP(AI207,$BU$2:$BV$17,2,0),"")</f>
        <v/>
      </c>
      <c r="AY207" s="26" t="str">
        <f aca="false">IF(AC207&lt;&gt;"",AX207+VLOOKUP(AJ207,$BU$2:$BV$17,2,0),"")</f>
        <v/>
      </c>
      <c r="AZ207" s="26" t="n">
        <f aca="false">6+IF(Z207&lt;&gt;"",VLOOKUP(AH207,$BU$2:$BV$17,2,0),0)+IF(AA207&lt;&gt;"",VLOOKUP(AI207,$BU$2:$BV$17,2,0),0)+IF(AB207&lt;&gt;"",VLOOKUP(AJ207,$BU$2:$BV$17,2,0),0)+IF(AC207&lt;&gt;"",VLOOKUP(AK207,$BU$2:$BV$17,2,0),0)</f>
        <v>12</v>
      </c>
      <c r="BA207" s="26" t="n">
        <f aca="false">IF(Z207&lt;&gt;"",10,"")</f>
        <v>10</v>
      </c>
      <c r="BB207" s="26" t="n">
        <f aca="false">IF(AA207&lt;&gt;"",BA207+VLOOKUP(AH207,$BU$2:$BW$17,3,0),"")</f>
        <v>12</v>
      </c>
      <c r="BC207" s="26" t="str">
        <f aca="false">IF(AB207&lt;&gt;"",BB207+VLOOKUP(AI207,$BU$2:$BW$17,3,0),"")</f>
        <v/>
      </c>
      <c r="BD207" s="26" t="str">
        <f aca="false">IF(AC207&lt;&gt;"",BC207+VLOOKUP(AJ207,$BU$2:$BW$17,3,0),"")</f>
        <v/>
      </c>
      <c r="BE207" s="26" t="n">
        <f aca="false">10+IF(Z207&lt;&gt;"",VLOOKUP(AH207,$BU$2:$BW$17,3,0),0)+IF(AA207&lt;&gt;"",VLOOKUP(AI207,$BU$2:$BW$17,3,0),0)+IF(AB207&lt;&gt;"",VLOOKUP(AJ207,$BU$2:$BW$17,3,0),0)+IF(AC207&lt;&gt;"",VLOOKUP(AK207,$BU$2:$BW$17,3,0),0)</f>
        <v>20</v>
      </c>
      <c r="BF207" s="36" t="str">
        <f aca="false">IF(AV207&lt;&gt;"","#define "&amp;AQ207&amp;" "&amp;AV207&amp;"&lt;end&gt; ","")&amp;IF(AW207&lt;&gt;"","#define "&amp;AR207&amp;" "&amp;AW207&amp;"&lt;end&gt; ","")&amp;IF(AX207&lt;&gt;"","#define "&amp;AS207&amp;" "&amp;AX207&amp;"&lt;end&gt; ","")&amp;IF(AY207&lt;&gt;"","#define "&amp;AT207&amp;" "&amp;AY207&amp;"&lt;end&gt; ","")&amp;"#define "&amp;AU207&amp;" "&amp;AZ207&amp;"&lt;end&gt;"</f>
        <v>#define AOFF_I 6&lt;end&gt; #define AOFF_IG 8&lt;end&gt; #define ISIZ_IGA   12&lt;end&gt;</v>
      </c>
      <c r="BG207" s="36" t="str">
        <f aca="false">IF(BA207&lt;&gt;"","#define "&amp;AQ207&amp;" "&amp;BA207&amp;"&lt;end&gt; ","")&amp;IF(BB207&lt;&gt;"","#define "&amp;AR207&amp;" "&amp;BB207&amp;"&lt;end&gt; ","")&amp;IF(BC207&lt;&gt;"","#define "&amp;AS207&amp;" "&amp;BC207&amp;"&lt;end&gt; ","")&amp;IF(BD207&lt;&gt;"","#define "&amp;AT207&amp;" "&amp;BD207&amp;"&lt;end&gt; ","")&amp;"#define "&amp;AU207&amp;" "&amp;BE207&amp;"&lt;end&gt;"</f>
        <v>#define AOFF_I 10&lt;end&gt; #define AOFF_IG 12&lt;end&gt; #define ISIZ_IGA   20&lt;end&gt;</v>
      </c>
      <c r="BH207" s="22" t="str">
        <f aca="false">"INSTDECODE_"&amp;D207&amp;IF(D207&lt;&gt;0,"_"&amp;CONCATENATE(Z207,AA207,AB207,AC207)&amp;"_"&amp;CONCATENATE(AD207,AE207,AF207,AG207),"")</f>
        <v>INSTDECODE_2_GA_VV</v>
      </c>
      <c r="BI207" s="22" t="n">
        <f aca="false">LEN(BH207)</f>
        <v>18</v>
      </c>
      <c r="BJ207" s="22" t="str">
        <f aca="false">IF(Z207&lt;&gt;"","DECODE_"&amp;VLOOKUP(AD207,$CC:$CD,2,0)&amp;"("&amp;BJ$2&amp;","&amp;IF(K207="MR","REF",VLOOKUP(F207,$BR:$BS,2,0))&amp;",Cpu"&amp;PROPER(IF(K207="MR","REF",VLOOKUP(F207,$BR:$BS,2,0)))&amp;","&amp;AQ207&amp;"); ", "")</f>
        <v>DECODE_LIT(1,AGX,CpuAgx,AOFF_I); </v>
      </c>
      <c r="BK207" s="22" t="str">
        <f aca="false">IF(AA207&lt;&gt;"","DECODE_"&amp;VLOOKUP(AE207,$CC:$CD,2,0)&amp;"("&amp;BK$2&amp;","&amp;IF(L207="MR","REF",VLOOKUP(G207,$BR:$BS,2,0))&amp;",Cpu"&amp;PROPER(IF(L207="MR","REF",VLOOKUP(G207,$BR:$BS,2,0)))&amp;","&amp;AR207&amp;"); ", "")</f>
        <v>DECODE_LIT(2,ADR,CpuAdr,AOFF_IG); </v>
      </c>
      <c r="BL207" s="22" t="str">
        <f aca="false">IF(AB207&lt;&gt;"","DECODE_"&amp;VLOOKUP(AF207,$CC:$CD,2,0)&amp;"("&amp;BL$2&amp;","&amp;IF(M207="MR","REF",VLOOKUP(H207,$BR:$BS,2,0))&amp;",Cpu"&amp;PROPER(IF(M207="MR","REF",VLOOKUP(H207,$BR:$BS,2,0)))&amp;","&amp;AS207&amp;"); ", "")</f>
        <v/>
      </c>
      <c r="BM207" s="22" t="str">
        <f aca="false">IF(AC207&lt;&gt;"","DECODE_"&amp;VLOOKUP(AG207,$CC:$CD,2,0)&amp;"("&amp;BM$2&amp;","&amp;IF(N207="MR","REF",VLOOKUP(I207,$BR:$BS,2,0))&amp;",Cpu"&amp;PROPER(IF(N207="MR","REF",VLOOKUP(I207,$BR:$BS,2,0)))&amp;","&amp;AT207&amp;"); ", "")</f>
        <v/>
      </c>
      <c r="BN207" s="22" t="str">
        <f aca="false">IF(ISERROR(VLOOKUP(BO207,BO$2:BO206,1,0))=0,"X","")</f>
        <v/>
      </c>
      <c r="BO207" s="22" t="str">
        <f aca="false">SUBSTITUTE("#define "&amp;BH207&amp;REPT(" ",28-LEN(BH207))&amp;BJ207&amp;BK207&amp;BL207&amp;BM207,"%","D")</f>
        <v>#define INSTDECODE_2_GA_VV          DECODE_LIT(1,AGX,CpuAgx,AOFF_I); DECODE_LIT(2,ADR,CpuAdr,AOFF_IG); </v>
      </c>
      <c r="BP207" s="22" t="str">
        <f aca="false">"#define "&amp;SUBSTITUTE(BH207,"INSTDECODE_",IF(P207="X","JMP_","")&amp;IF(Q207="X","CONST_","")&amp;"INSTEND_")&amp;IF(Q207="X",REPT(" ",20-LEN(BH207)),IF(P207="X",REPT(" ",22-LEN(BH207)),REPT(" ",26-LEN(BH207))))&amp;" "&amp;IF(P207="X","","IP+="&amp;TRIM(AU207)&amp;"; "&amp;REPT(" ",10-LEN(TRIM(AU207))))&amp;IF(Q207="X","CONST_INST_DISPATCH;","PROG_INST_DISPATCH;")</f>
        <v>#define JMP_INSTEND_2_GA_VV     PROG_INST_DISPATCH;</v>
      </c>
      <c r="BQ207" s="22" t="str">
        <f aca="false">""</f>
        <v/>
      </c>
    </row>
    <row r="208" customFormat="false" ht="15.95" hidden="false" customHeight="true" outlineLevel="0" collapsed="false">
      <c r="A208" s="22" t="s">
        <v>749</v>
      </c>
      <c r="B208" s="22" t="s">
        <v>764</v>
      </c>
      <c r="C208" s="26" t="s">
        <v>29</v>
      </c>
      <c r="D208" s="27" t="n">
        <f aca="false">4-COUNTIF(F208:I208,".")</f>
        <v>4</v>
      </c>
      <c r="E208" s="27" t="str">
        <f aca="false">IF(ISERROR(SEARCH("Z",F208&amp;G208&amp;H208&amp;I208))=0,"X","-")</f>
        <v>-</v>
      </c>
      <c r="F208" s="26" t="s">
        <v>486</v>
      </c>
      <c r="G208" s="26" t="s">
        <v>63</v>
      </c>
      <c r="H208" s="26" t="s">
        <v>493</v>
      </c>
      <c r="I208" s="26" t="s">
        <v>486</v>
      </c>
      <c r="J208" s="27" t="str">
        <f aca="false">IF(OR(ISERROR(SEARCH(MID($J$2,1,1),F208&amp;G208&amp;H208&amp;I208))=0,ISERROR(SEARCH(MID($J$2,2,1),F208&amp;G208&amp;H208&amp;I208))=0),"X","-")</f>
        <v>-</v>
      </c>
      <c r="K208" s="26" t="s">
        <v>453</v>
      </c>
      <c r="L208" s="26" t="s">
        <v>453</v>
      </c>
      <c r="M208" s="26" t="s">
        <v>410</v>
      </c>
      <c r="N208" s="26" t="s">
        <v>453</v>
      </c>
      <c r="O208" s="28" t="str">
        <f aca="false">IF(OR(K208=$O$2,L208=$O$2,M208=$O$2,N208=$O$2),"X","-")</f>
        <v>X</v>
      </c>
      <c r="R208" s="22" t="s">
        <v>765</v>
      </c>
      <c r="S208" s="22" t="s">
        <v>766</v>
      </c>
      <c r="T208" s="22" t="s">
        <v>752</v>
      </c>
      <c r="U208" s="22" t="s">
        <v>699</v>
      </c>
      <c r="V208" s="22" t="s">
        <v>767</v>
      </c>
      <c r="W208" s="30" t="str">
        <f aca="false">SUBSTITUTE(SUBSTITUTE(IF(AND(F208="%",K208&lt;&gt;"AD",K208&lt;&gt;"MR"),"Error1","Ok")&amp;" "&amp;IF(AND(G208="%",L208&lt;&gt;"AD",L208&lt;&gt;"MR"),"Error2","Ok")&amp;" "&amp;IF(AND(H208="%",M208&lt;&gt;"AD",M208&lt;&gt;"MR"),"Error3","Ok")&amp;" "&amp;IF(AND(I208="%",N208&lt;&gt;"AD",N208&lt;&gt;"MR"),"Error4","Ok"),"Ok Ok Ok Ok","Passed"),"Ok","")</f>
        <v>Passed</v>
      </c>
      <c r="X208" s="28" t="str">
        <f aca="false">IF(W208&lt;&gt;"Passed","--- Error ---",SUBSTITUTE(SUBSTITUTE(SUBSTITUTE(SUBSTITUTE(SUBSTITUTE(SUBSTITUTE(SUBSTITUTE(SUBSTITUTE(SUBSTITUTE(SUBSTITUTE(SUBSTITUTE(SUBSTITUTE(SUBSTITUTE(SUBSTITUTE(SUBSTITUTE(SUBSTITUTE(SUBSTITUTE(SUBSTITUTE($X$1, "&lt;mnemonic&gt;",""""&amp;B208&amp;""""&amp;REPT(" ",5-LEN(B208))), "&lt;argnr&gt;",D208), "&lt;type1&gt;",VLOOKUP(F208,BR:BZ,9,0)), "&lt;type2&gt;",VLOOKUP(G208,BR:BZ,9,0)), "&lt;type3&gt;",VLOOKUP(H208,BR:BZ,9,0)), "&lt;type4&gt;",VLOOKUP(I208,BR:BZ,9,0)), "&lt;mode1&gt;",VLOOKUP(K208, CB:CG,6,0)),"&lt;mode2&gt;",VLOOKUP(L208,CB:CG,6,0)),"&lt;mode3&gt;",VLOOKUP(M208,CB:CG,6,0)),"&lt;mode4&gt;",VLOOKUP(N208,CB:CG,6,0)), "."," "), "&lt;desc&gt;",R208), "&lt;size&gt;",AU208), "&lt;comma&gt;",IF(B209=""," ",",")),"&lt;off1&gt;",IF(AQ208&lt;&gt;"",AQ208,"0"&amp;REPT(" ",5+AQ$1-1))),"&lt;off2&gt;",IF(AR208&lt;&gt;"",AR208,"0"&amp;REPT(" ",5+AR$1-1))),"&lt;off3&gt;",IF(AS208&lt;&gt;"",AS208,"0"&amp;REPT(" ",5+AS$1-1))),"&lt;off4&gt;",IF(AT208&lt;&gt;"",AT208,"0"&amp;REPT(" ",5+AT$1-1))))</f>
        <v>{ "AF1SJ",4, ISIZ_IAAGA, {CpuDataType::StrBlk   ,CpuDataType::Undefined,CpuDataType::ArrGeom  ,CpuDataType::StrBlk   }, {_AmdAddr,_AmdAddr,_AmdLtVl,_AmdAddr}, {AOFF_I,AOFF_IA,AOFF_IAA,AOFF_IAAG} }, //Join string array</v>
      </c>
      <c r="Y208" s="31" t="s">
        <v>28</v>
      </c>
      <c r="Z208" s="22" t="str">
        <f aca="false">IF(F208&lt;&gt;".",IF(K208="MR","R",VLOOKUP(F208,$BR:$BT,3,0)),"")</f>
        <v>M</v>
      </c>
      <c r="AA208" s="22" t="str">
        <f aca="false">IF(G208&lt;&gt;".",IF(L208="MR","R",VLOOKUP(G208,$BR:$BT,3,0)),"")</f>
        <v>D</v>
      </c>
      <c r="AB208" s="22" t="str">
        <f aca="false">IF(H208&lt;&gt;".",IF(M208="MR","R",VLOOKUP(H208,$BR:$BT,3,0)),"")</f>
        <v>G</v>
      </c>
      <c r="AC208" s="22" t="str">
        <f aca="false">IF(I208&lt;&gt;".",IF(N208="MR","R",VLOOKUP(I208,$BR:$BT,3,0)),"")</f>
        <v>M</v>
      </c>
      <c r="AD208" s="22" t="str">
        <f aca="false">IF(F208&lt;&gt;".",VLOOKUP(K208,$CB:$CC,2,0),"")</f>
        <v>A</v>
      </c>
      <c r="AE208" s="22" t="str">
        <f aca="false">IF(G208&lt;&gt;".",VLOOKUP(L208,$CB:$CC,2,0),"")</f>
        <v>A</v>
      </c>
      <c r="AF208" s="22" t="str">
        <f aca="false">IF(H208&lt;&gt;".",VLOOKUP(M208,$CB:$CC,2,0),"")</f>
        <v>V</v>
      </c>
      <c r="AG208" s="22" t="str">
        <f aca="false">IF(I208&lt;&gt;".",VLOOKUP(N208,$CB:$CC,2,0),"")</f>
        <v>A</v>
      </c>
      <c r="AH208" s="22" t="str">
        <f aca="false">IF(AD208&lt;&gt;"",IF(OR(AD208="A",AD208="I"),"SZA",VLOOKUP(Z208,$BT$3:$BU$16,2,0)),"")</f>
        <v>SZA</v>
      </c>
      <c r="AI208" s="22" t="str">
        <f aca="false">IF(AE208&lt;&gt;"",IF(OR(AE208="A",AE208="I"),"SZA",VLOOKUP(AA208,$BT$3:$BU$16,2,0)),"")</f>
        <v>SZA</v>
      </c>
      <c r="AJ208" s="22" t="str">
        <f aca="false">IF(AF208&lt;&gt;"",IF(OR(AF208="A",AF208="I"),"SZA",VLOOKUP(AB208,$BT$3:$BU$16,2,0)),"")</f>
        <v>SZG</v>
      </c>
      <c r="AK208" s="22" t="str">
        <f aca="false">IF(AG208&lt;&gt;"",IF(OR(AG208="A",AG208="I"),"SZA",VLOOKUP(AC208,$BT$3:$BU$16,2,0)),"")</f>
        <v>SZA</v>
      </c>
      <c r="AL208" s="22" t="str">
        <f aca="false">IF(AD208&lt;&gt;"","I","")</f>
        <v>I</v>
      </c>
      <c r="AM208" s="22" t="str">
        <f aca="false">SUBSTITUTE(IF(AE208&lt;&gt;"",AL208&amp;"+"&amp;AH208,""),"+SZ","")</f>
        <v>IA</v>
      </c>
      <c r="AN208" s="22" t="str">
        <f aca="false">SUBSTITUTE(IF(AF208&lt;&gt;"",AM208&amp;"+"&amp;AI208,""),"+SZ","")</f>
        <v>IAA</v>
      </c>
      <c r="AO208" s="22" t="str">
        <f aca="false">SUBSTITUTE(IF(AG208&lt;&gt;"",AN208&amp;"+"&amp;AJ208,""),"+SZ","")</f>
        <v>IAAG</v>
      </c>
      <c r="AP208" s="22" t="str">
        <f aca="false">SUBSTITUTE("I"&amp;IF(AH208&lt;&gt;"","+"&amp;AH208,"")&amp;IF(AI208&lt;&gt;"","+"&amp;AI208,"")&amp;IF(AJ208&lt;&gt;"","+"&amp;AJ208,"")&amp;IF(AK208&lt;&gt;"","+"&amp;AK208,""),"+SZ","")</f>
        <v>IAAGA</v>
      </c>
      <c r="AQ208" s="22" t="str">
        <f aca="false">IF(Z208&lt;&gt;"","AOFF_"&amp;AL208&amp;REPT(" ",AQ$1-LEN(AL208)),"")</f>
        <v>AOFF_I</v>
      </c>
      <c r="AR208" s="22" t="str">
        <f aca="false">IF(AA208&lt;&gt;"","AOFF_"&amp;AM208&amp;REPT(" ",AR$1-LEN(AM208)),"")</f>
        <v>AOFF_IA</v>
      </c>
      <c r="AS208" s="22" t="str">
        <f aca="false">IF(AB208&lt;&gt;"","AOFF_"&amp;AN208&amp;REPT(" ",AS$1-LEN(AN208)),"")</f>
        <v>AOFF_IAA</v>
      </c>
      <c r="AT208" s="22" t="str">
        <f aca="false">IF(AC208&lt;&gt;"","AOFF_"&amp;AO208&amp;REPT(" ",AT$1-LEN(AO208)),"")</f>
        <v>AOFF_IAAG</v>
      </c>
      <c r="AU208" s="22" t="str">
        <f aca="false">"ISIZ_"&amp;AP208&amp;REPT(" ",$AU$1-LEN(AP208))</f>
        <v>ISIZ_IAAGA</v>
      </c>
      <c r="AV208" s="26" t="n">
        <f aca="false">IF(Z208&lt;&gt;"",6,"")</f>
        <v>6</v>
      </c>
      <c r="AW208" s="26" t="n">
        <f aca="false">IF(AA208&lt;&gt;"",AV208+VLOOKUP(AH208,$BU$2:$BV$17,2,0),"")</f>
        <v>10</v>
      </c>
      <c r="AX208" s="26" t="n">
        <f aca="false">IF(AB208&lt;&gt;"",AW208+VLOOKUP(AI208,$BU$2:$BV$17,2,0),"")</f>
        <v>14</v>
      </c>
      <c r="AY208" s="26" t="n">
        <f aca="false">IF(AC208&lt;&gt;"",AX208+VLOOKUP(AJ208,$BU$2:$BV$17,2,0),"")</f>
        <v>16</v>
      </c>
      <c r="AZ208" s="26" t="n">
        <f aca="false">6+IF(Z208&lt;&gt;"",VLOOKUP(AH208,$BU$2:$BV$17,2,0),0)+IF(AA208&lt;&gt;"",VLOOKUP(AI208,$BU$2:$BV$17,2,0),0)+IF(AB208&lt;&gt;"",VLOOKUP(AJ208,$BU$2:$BV$17,2,0),0)+IF(AC208&lt;&gt;"",VLOOKUP(AK208,$BU$2:$BV$17,2,0),0)</f>
        <v>20</v>
      </c>
      <c r="BA208" s="26" t="n">
        <f aca="false">IF(Z208&lt;&gt;"",10,"")</f>
        <v>10</v>
      </c>
      <c r="BB208" s="26" t="n">
        <f aca="false">IF(AA208&lt;&gt;"",BA208+VLOOKUP(AH208,$BU$2:$BW$17,3,0),"")</f>
        <v>18</v>
      </c>
      <c r="BC208" s="26" t="n">
        <f aca="false">IF(AB208&lt;&gt;"",BB208+VLOOKUP(AI208,$BU$2:$BW$17,3,0),"")</f>
        <v>26</v>
      </c>
      <c r="BD208" s="26" t="n">
        <f aca="false">IF(AC208&lt;&gt;"",BC208+VLOOKUP(AJ208,$BU$2:$BW$17,3,0),"")</f>
        <v>28</v>
      </c>
      <c r="BE208" s="26" t="n">
        <f aca="false">10+IF(Z208&lt;&gt;"",VLOOKUP(AH208,$BU$2:$BW$17,3,0),0)+IF(AA208&lt;&gt;"",VLOOKUP(AI208,$BU$2:$BW$17,3,0),0)+IF(AB208&lt;&gt;"",VLOOKUP(AJ208,$BU$2:$BW$17,3,0),0)+IF(AC208&lt;&gt;"",VLOOKUP(AK208,$BU$2:$BW$17,3,0),0)</f>
        <v>36</v>
      </c>
      <c r="BF208" s="36" t="str">
        <f aca="false">IF(AV208&lt;&gt;"","#define "&amp;AQ208&amp;" "&amp;AV208&amp;"&lt;end&gt; ","")&amp;IF(AW208&lt;&gt;"","#define "&amp;AR208&amp;" "&amp;AW208&amp;"&lt;end&gt; ","")&amp;IF(AX208&lt;&gt;"","#define "&amp;AS208&amp;" "&amp;AX208&amp;"&lt;end&gt; ","")&amp;IF(AY208&lt;&gt;"","#define "&amp;AT208&amp;" "&amp;AY208&amp;"&lt;end&gt; ","")&amp;"#define "&amp;AU208&amp;" "&amp;AZ208&amp;"&lt;end&gt;"</f>
        <v>#define AOFF_I 6&lt;end&gt; #define AOFF_IA 10&lt;end&gt; #define AOFF_IAA 14&lt;end&gt; #define AOFF_IAAG 16&lt;end&gt; #define ISIZ_IAAGA 20&lt;end&gt;</v>
      </c>
      <c r="BG208" s="36" t="str">
        <f aca="false">IF(BA208&lt;&gt;"","#define "&amp;AQ208&amp;" "&amp;BA208&amp;"&lt;end&gt; ","")&amp;IF(BB208&lt;&gt;"","#define "&amp;AR208&amp;" "&amp;BB208&amp;"&lt;end&gt; ","")&amp;IF(BC208&lt;&gt;"","#define "&amp;AS208&amp;" "&amp;BC208&amp;"&lt;end&gt; ","")&amp;IF(BD208&lt;&gt;"","#define "&amp;AT208&amp;" "&amp;BD208&amp;"&lt;end&gt; ","")&amp;"#define "&amp;AU208&amp;" "&amp;BE208&amp;"&lt;end&gt;"</f>
        <v>#define AOFF_I 10&lt;end&gt; #define AOFF_IA 18&lt;end&gt; #define AOFF_IAA 26&lt;end&gt; #define AOFF_IAAG 28&lt;end&gt; #define ISIZ_IAAGA 36&lt;end&gt;</v>
      </c>
      <c r="BH208" s="22" t="str">
        <f aca="false">"INSTDECODE_"&amp;D208&amp;IF(D208&lt;&gt;0,"_"&amp;CONCATENATE(Z208,AA208,AB208,AC208)&amp;"_"&amp;CONCATENATE(AD208,AE208,AF208,AG208),"")</f>
        <v>INSTDECODE_4_MDGM_AAVA</v>
      </c>
      <c r="BI208" s="22" t="n">
        <f aca="false">LEN(BH208)</f>
        <v>22</v>
      </c>
      <c r="BJ208" s="22" t="str">
        <f aca="false">IF(Z208&lt;&gt;"","DECODE_"&amp;VLOOKUP(AD208,$CC:$CD,2,0)&amp;"("&amp;BJ$2&amp;","&amp;IF(K208="MR","REF",VLOOKUP(F208,$BR:$BS,2,0))&amp;",Cpu"&amp;PROPER(IF(K208="MR","REF",VLOOKUP(F208,$BR:$BS,2,0)))&amp;","&amp;AQ208&amp;"); ", "")</f>
        <v>DECODE_ADR(1,MBL,CpuMbl,AOFF_I); </v>
      </c>
      <c r="BK208" s="22" t="str">
        <f aca="false">IF(AA208&lt;&gt;"","DECODE_"&amp;VLOOKUP(AE208,$CC:$CD,2,0)&amp;"("&amp;BK$2&amp;","&amp;IF(L208="MR","REF",VLOOKUP(G208,$BR:$BS,2,0))&amp;",Cpu"&amp;PROPER(IF(L208="MR","REF",VLOOKUP(G208,$BR:$BS,2,0)))&amp;","&amp;AR208&amp;"); ", "")</f>
        <v>DECODE_ADR(2,DAT,CpuDat,AOFF_IA); </v>
      </c>
      <c r="BL208" s="22" t="str">
        <f aca="false">IF(AB208&lt;&gt;"","DECODE_"&amp;VLOOKUP(AF208,$CC:$CD,2,0)&amp;"("&amp;BL$2&amp;","&amp;IF(M208="MR","REF",VLOOKUP(H208,$BR:$BS,2,0))&amp;",Cpu"&amp;PROPER(IF(M208="MR","REF",VLOOKUP(H208,$BR:$BS,2,0)))&amp;","&amp;AS208&amp;"); ", "")</f>
        <v>DECODE_LIT(3,AGX,CpuAgx,AOFF_IAA); </v>
      </c>
      <c r="BM208" s="22" t="str">
        <f aca="false">IF(AC208&lt;&gt;"","DECODE_"&amp;VLOOKUP(AG208,$CC:$CD,2,0)&amp;"("&amp;BM$2&amp;","&amp;IF(N208="MR","REF",VLOOKUP(I208,$BR:$BS,2,0))&amp;",Cpu"&amp;PROPER(IF(N208="MR","REF",VLOOKUP(I208,$BR:$BS,2,0)))&amp;","&amp;AT208&amp;"); ", "")</f>
        <v>DECODE_ADR(4,MBL,CpuMbl,AOFF_IAAG); </v>
      </c>
      <c r="BN208" s="22" t="str">
        <f aca="false">IF(ISERROR(VLOOKUP(BO208,BO$2:BO207,1,0))=0,"X","")</f>
        <v/>
      </c>
      <c r="BO208" s="22" t="str">
        <f aca="false">SUBSTITUTE("#define "&amp;BH208&amp;REPT(" ",28-LEN(BH208))&amp;BJ208&amp;BK208&amp;BL208&amp;BM208,"%","D")</f>
        <v>#define INSTDECODE_4_MDGM_AAVA      DECODE_ADR(1,MBL,CpuMbl,AOFF_I); DECODE_ADR(2,DAT,CpuDat,AOFF_IA); DECODE_LIT(3,AGX,CpuAgx,AOFF_IAA); DECODE_ADR(4,MBL,CpuMbl,AOFF_IAAG); </v>
      </c>
      <c r="BP208" s="22" t="str">
        <f aca="false">"#define "&amp;SUBSTITUTE(BH208,"INSTDECODE_",IF(P208="X","JMP_","")&amp;IF(Q208="X","CONST_","")&amp;"INSTEND_")&amp;IF(Q208="X",REPT(" ",20-LEN(BH208)),IF(P208="X",REPT(" ",22-LEN(BH208)),REPT(" ",26-LEN(BH208))))&amp;" "&amp;IF(P208="X","","IP+="&amp;TRIM(AU208)&amp;"; "&amp;REPT(" ",10-LEN(TRIM(AU208))))&amp;IF(Q208="X","CONST_INST_DISPATCH;","PROG_INST_DISPATCH;")</f>
        <v>#define INSTEND_4_MDGM_AAVA     IP+=ISIZ_IAAGA; PROG_INST_DISPATCH;</v>
      </c>
      <c r="BQ208" s="22" t="str">
        <f aca="false">""</f>
        <v/>
      </c>
    </row>
    <row r="209" customFormat="false" ht="15.95" hidden="false" customHeight="true" outlineLevel="0" collapsed="false">
      <c r="A209" s="22" t="s">
        <v>749</v>
      </c>
      <c r="B209" s="22" t="s">
        <v>768</v>
      </c>
      <c r="C209" s="26" t="s">
        <v>29</v>
      </c>
      <c r="D209" s="27" t="n">
        <f aca="false">4-COUNTIF(F209:I209,".")</f>
        <v>4</v>
      </c>
      <c r="E209" s="27" t="str">
        <f aca="false">IF(ISERROR(SEARCH("Z",F209&amp;G209&amp;H209&amp;I209))=0,"X","-")</f>
        <v>-</v>
      </c>
      <c r="F209" s="26" t="s">
        <v>486</v>
      </c>
      <c r="G209" s="26" t="s">
        <v>63</v>
      </c>
      <c r="H209" s="26" t="s">
        <v>493</v>
      </c>
      <c r="I209" s="26" t="s">
        <v>486</v>
      </c>
      <c r="J209" s="27" t="str">
        <f aca="false">IF(OR(ISERROR(SEARCH(MID($J$2,1,1),F209&amp;G209&amp;H209&amp;I209))=0,ISERROR(SEARCH(MID($J$2,2,1),F209&amp;G209&amp;H209&amp;I209))=0),"X","-")</f>
        <v>-</v>
      </c>
      <c r="K209" s="26" t="s">
        <v>453</v>
      </c>
      <c r="L209" s="26" t="s">
        <v>453</v>
      </c>
      <c r="M209" s="26" t="s">
        <v>410</v>
      </c>
      <c r="N209" s="26" t="s">
        <v>453</v>
      </c>
      <c r="O209" s="28" t="str">
        <f aca="false">IF(OR(K209=$O$2,L209=$O$2,M209=$O$2,N209=$O$2),"X","-")</f>
        <v>X</v>
      </c>
      <c r="R209" s="22" t="s">
        <v>769</v>
      </c>
      <c r="S209" s="22" t="s">
        <v>766</v>
      </c>
      <c r="T209" s="22" t="s">
        <v>752</v>
      </c>
      <c r="U209" s="22" t="s">
        <v>699</v>
      </c>
      <c r="V209" s="22" t="s">
        <v>767</v>
      </c>
      <c r="W209" s="30" t="str">
        <f aca="false">SUBSTITUTE(SUBSTITUTE(IF(AND(F209="%",K209&lt;&gt;"AD",K209&lt;&gt;"MR"),"Error1","Ok")&amp;" "&amp;IF(AND(G209="%",L209&lt;&gt;"AD",L209&lt;&gt;"MR"),"Error2","Ok")&amp;" "&amp;IF(AND(H209="%",M209&lt;&gt;"AD",M209&lt;&gt;"MR"),"Error3","Ok")&amp;" "&amp;IF(AND(I209="%",N209&lt;&gt;"AD",N209&lt;&gt;"MR"),"Error4","Ok"),"Ok Ok Ok Ok","Passed"),"Ok","")</f>
        <v>Passed</v>
      </c>
      <c r="X209" s="28" t="str">
        <f aca="false">IF(W209&lt;&gt;"Passed","--- Error ---",SUBSTITUTE(SUBSTITUTE(SUBSTITUTE(SUBSTITUTE(SUBSTITUTE(SUBSTITUTE(SUBSTITUTE(SUBSTITUTE(SUBSTITUTE(SUBSTITUTE(SUBSTITUTE(SUBSTITUTE(SUBSTITUTE(SUBSTITUTE(SUBSTITUTE(SUBSTITUTE(SUBSTITUTE(SUBSTITUTE($X$1, "&lt;mnemonic&gt;",""""&amp;B209&amp;""""&amp;REPT(" ",5-LEN(B209))), "&lt;argnr&gt;",D209), "&lt;type1&gt;",VLOOKUP(F209,BR:BZ,9,0)), "&lt;type2&gt;",VLOOKUP(G209,BR:BZ,9,0)), "&lt;type3&gt;",VLOOKUP(H209,BR:BZ,9,0)), "&lt;type4&gt;",VLOOKUP(I209,BR:BZ,9,0)), "&lt;mode1&gt;",VLOOKUP(K209, CB:CG,6,0)),"&lt;mode2&gt;",VLOOKUP(L209,CB:CG,6,0)),"&lt;mode3&gt;",VLOOKUP(M209,CB:CG,6,0)),"&lt;mode4&gt;",VLOOKUP(N209,CB:CG,6,0)), "."," "), "&lt;desc&gt;",R209), "&lt;size&gt;",AU209), "&lt;comma&gt;",IF(B210=""," ",",")),"&lt;off1&gt;",IF(AQ209&lt;&gt;"",AQ209,"0"&amp;REPT(" ",5+AQ$1-1))),"&lt;off2&gt;",IF(AR209&lt;&gt;"",AR209,"0"&amp;REPT(" ",5+AR$1-1))),"&lt;off3&gt;",IF(AS209&lt;&gt;"",AS209,"0"&amp;REPT(" ",5+AS$1-1))),"&lt;off4&gt;",IF(AT209&lt;&gt;"",AT209,"0"&amp;REPT(" ",5+AT$1-1))))</f>
        <v>{ "AF1CJ",4, ISIZ_IAAGA, {CpuDataType::StrBlk   ,CpuDataType::Undefined,CpuDataType::ArrGeom  ,CpuDataType::StrBlk   }, {_AmdAddr,_AmdAddr,_AmdLtVl,_AmdAddr}, {AOFF_I,AOFF_IA,AOFF_IAA,AOFF_IAAG} }, //Join char array</v>
      </c>
      <c r="Y209" s="31" t="s">
        <v>28</v>
      </c>
      <c r="Z209" s="22" t="str">
        <f aca="false">IF(F209&lt;&gt;".",IF(K209="MR","R",VLOOKUP(F209,$BR:$BT,3,0)),"")</f>
        <v>M</v>
      </c>
      <c r="AA209" s="22" t="str">
        <f aca="false">IF(G209&lt;&gt;".",IF(L209="MR","R",VLOOKUP(G209,$BR:$BT,3,0)),"")</f>
        <v>D</v>
      </c>
      <c r="AB209" s="22" t="str">
        <f aca="false">IF(H209&lt;&gt;".",IF(M209="MR","R",VLOOKUP(H209,$BR:$BT,3,0)),"")</f>
        <v>G</v>
      </c>
      <c r="AC209" s="22" t="str">
        <f aca="false">IF(I209&lt;&gt;".",IF(N209="MR","R",VLOOKUP(I209,$BR:$BT,3,0)),"")</f>
        <v>M</v>
      </c>
      <c r="AD209" s="22" t="str">
        <f aca="false">IF(F209&lt;&gt;".",VLOOKUP(K209,$CB:$CC,2,0),"")</f>
        <v>A</v>
      </c>
      <c r="AE209" s="22" t="str">
        <f aca="false">IF(G209&lt;&gt;".",VLOOKUP(L209,$CB:$CC,2,0),"")</f>
        <v>A</v>
      </c>
      <c r="AF209" s="22" t="str">
        <f aca="false">IF(H209&lt;&gt;".",VLOOKUP(M209,$CB:$CC,2,0),"")</f>
        <v>V</v>
      </c>
      <c r="AG209" s="22" t="str">
        <f aca="false">IF(I209&lt;&gt;".",VLOOKUP(N209,$CB:$CC,2,0),"")</f>
        <v>A</v>
      </c>
      <c r="AH209" s="22" t="str">
        <f aca="false">IF(AD209&lt;&gt;"",IF(OR(AD209="A",AD209="I"),"SZA",VLOOKUP(Z209,$BT$3:$BU$16,2,0)),"")</f>
        <v>SZA</v>
      </c>
      <c r="AI209" s="22" t="str">
        <f aca="false">IF(AE209&lt;&gt;"",IF(OR(AE209="A",AE209="I"),"SZA",VLOOKUP(AA209,$BT$3:$BU$16,2,0)),"")</f>
        <v>SZA</v>
      </c>
      <c r="AJ209" s="22" t="str">
        <f aca="false">IF(AF209&lt;&gt;"",IF(OR(AF209="A",AF209="I"),"SZA",VLOOKUP(AB209,$BT$3:$BU$16,2,0)),"")</f>
        <v>SZG</v>
      </c>
      <c r="AK209" s="22" t="str">
        <f aca="false">IF(AG209&lt;&gt;"",IF(OR(AG209="A",AG209="I"),"SZA",VLOOKUP(AC209,$BT$3:$BU$16,2,0)),"")</f>
        <v>SZA</v>
      </c>
      <c r="AL209" s="22" t="str">
        <f aca="false">IF(AD209&lt;&gt;"","I","")</f>
        <v>I</v>
      </c>
      <c r="AM209" s="22" t="str">
        <f aca="false">SUBSTITUTE(IF(AE209&lt;&gt;"",AL209&amp;"+"&amp;AH209,""),"+SZ","")</f>
        <v>IA</v>
      </c>
      <c r="AN209" s="22" t="str">
        <f aca="false">SUBSTITUTE(IF(AF209&lt;&gt;"",AM209&amp;"+"&amp;AI209,""),"+SZ","")</f>
        <v>IAA</v>
      </c>
      <c r="AO209" s="22" t="str">
        <f aca="false">SUBSTITUTE(IF(AG209&lt;&gt;"",AN209&amp;"+"&amp;AJ209,""),"+SZ","")</f>
        <v>IAAG</v>
      </c>
      <c r="AP209" s="22" t="str">
        <f aca="false">SUBSTITUTE("I"&amp;IF(AH209&lt;&gt;"","+"&amp;AH209,"")&amp;IF(AI209&lt;&gt;"","+"&amp;AI209,"")&amp;IF(AJ209&lt;&gt;"","+"&amp;AJ209,"")&amp;IF(AK209&lt;&gt;"","+"&amp;AK209,""),"+SZ","")</f>
        <v>IAAGA</v>
      </c>
      <c r="AQ209" s="22" t="str">
        <f aca="false">IF(Z209&lt;&gt;"","AOFF_"&amp;AL209&amp;REPT(" ",AQ$1-LEN(AL209)),"")</f>
        <v>AOFF_I</v>
      </c>
      <c r="AR209" s="22" t="str">
        <f aca="false">IF(AA209&lt;&gt;"","AOFF_"&amp;AM209&amp;REPT(" ",AR$1-LEN(AM209)),"")</f>
        <v>AOFF_IA</v>
      </c>
      <c r="AS209" s="22" t="str">
        <f aca="false">IF(AB209&lt;&gt;"","AOFF_"&amp;AN209&amp;REPT(" ",AS$1-LEN(AN209)),"")</f>
        <v>AOFF_IAA</v>
      </c>
      <c r="AT209" s="22" t="str">
        <f aca="false">IF(AC209&lt;&gt;"","AOFF_"&amp;AO209&amp;REPT(" ",AT$1-LEN(AO209)),"")</f>
        <v>AOFF_IAAG</v>
      </c>
      <c r="AU209" s="22" t="str">
        <f aca="false">"ISIZ_"&amp;AP209&amp;REPT(" ",$AU$1-LEN(AP209))</f>
        <v>ISIZ_IAAGA</v>
      </c>
      <c r="AV209" s="26" t="n">
        <f aca="false">IF(Z209&lt;&gt;"",6,"")</f>
        <v>6</v>
      </c>
      <c r="AW209" s="26" t="n">
        <f aca="false">IF(AA209&lt;&gt;"",AV209+VLOOKUP(AH209,$BU$2:$BV$17,2,0),"")</f>
        <v>10</v>
      </c>
      <c r="AX209" s="26" t="n">
        <f aca="false">IF(AB209&lt;&gt;"",AW209+VLOOKUP(AI209,$BU$2:$BV$17,2,0),"")</f>
        <v>14</v>
      </c>
      <c r="AY209" s="26" t="n">
        <f aca="false">IF(AC209&lt;&gt;"",AX209+VLOOKUP(AJ209,$BU$2:$BV$17,2,0),"")</f>
        <v>16</v>
      </c>
      <c r="AZ209" s="26" t="n">
        <f aca="false">6+IF(Z209&lt;&gt;"",VLOOKUP(AH209,$BU$2:$BV$17,2,0),0)+IF(AA209&lt;&gt;"",VLOOKUP(AI209,$BU$2:$BV$17,2,0),0)+IF(AB209&lt;&gt;"",VLOOKUP(AJ209,$BU$2:$BV$17,2,0),0)+IF(AC209&lt;&gt;"",VLOOKUP(AK209,$BU$2:$BV$17,2,0),0)</f>
        <v>20</v>
      </c>
      <c r="BA209" s="26" t="n">
        <f aca="false">IF(Z209&lt;&gt;"",10,"")</f>
        <v>10</v>
      </c>
      <c r="BB209" s="26" t="n">
        <f aca="false">IF(AA209&lt;&gt;"",BA209+VLOOKUP(AH209,$BU$2:$BW$17,3,0),"")</f>
        <v>18</v>
      </c>
      <c r="BC209" s="26" t="n">
        <f aca="false">IF(AB209&lt;&gt;"",BB209+VLOOKUP(AI209,$BU$2:$BW$17,3,0),"")</f>
        <v>26</v>
      </c>
      <c r="BD209" s="26" t="n">
        <f aca="false">IF(AC209&lt;&gt;"",BC209+VLOOKUP(AJ209,$BU$2:$BW$17,3,0),"")</f>
        <v>28</v>
      </c>
      <c r="BE209" s="26" t="n">
        <f aca="false">10+IF(Z209&lt;&gt;"",VLOOKUP(AH209,$BU$2:$BW$17,3,0),0)+IF(AA209&lt;&gt;"",VLOOKUP(AI209,$BU$2:$BW$17,3,0),0)+IF(AB209&lt;&gt;"",VLOOKUP(AJ209,$BU$2:$BW$17,3,0),0)+IF(AC209&lt;&gt;"",VLOOKUP(AK209,$BU$2:$BW$17,3,0),0)</f>
        <v>36</v>
      </c>
      <c r="BF209" s="36" t="str">
        <f aca="false">IF(AV209&lt;&gt;"","#define "&amp;AQ209&amp;" "&amp;AV209&amp;"&lt;end&gt; ","")&amp;IF(AW209&lt;&gt;"","#define "&amp;AR209&amp;" "&amp;AW209&amp;"&lt;end&gt; ","")&amp;IF(AX209&lt;&gt;"","#define "&amp;AS209&amp;" "&amp;AX209&amp;"&lt;end&gt; ","")&amp;IF(AY209&lt;&gt;"","#define "&amp;AT209&amp;" "&amp;AY209&amp;"&lt;end&gt; ","")&amp;"#define "&amp;AU209&amp;" "&amp;AZ209&amp;"&lt;end&gt;"</f>
        <v>#define AOFF_I 6&lt;end&gt; #define AOFF_IA 10&lt;end&gt; #define AOFF_IAA 14&lt;end&gt; #define AOFF_IAAG 16&lt;end&gt; #define ISIZ_IAAGA 20&lt;end&gt;</v>
      </c>
      <c r="BG209" s="36" t="str">
        <f aca="false">IF(BA209&lt;&gt;"","#define "&amp;AQ209&amp;" "&amp;BA209&amp;"&lt;end&gt; ","")&amp;IF(BB209&lt;&gt;"","#define "&amp;AR209&amp;" "&amp;BB209&amp;"&lt;end&gt; ","")&amp;IF(BC209&lt;&gt;"","#define "&amp;AS209&amp;" "&amp;BC209&amp;"&lt;end&gt; ","")&amp;IF(BD209&lt;&gt;"","#define "&amp;AT209&amp;" "&amp;BD209&amp;"&lt;end&gt; ","")&amp;"#define "&amp;AU209&amp;" "&amp;BE209&amp;"&lt;end&gt;"</f>
        <v>#define AOFF_I 10&lt;end&gt; #define AOFF_IA 18&lt;end&gt; #define AOFF_IAA 26&lt;end&gt; #define AOFF_IAAG 28&lt;end&gt; #define ISIZ_IAAGA 36&lt;end&gt;</v>
      </c>
      <c r="BH209" s="22" t="str">
        <f aca="false">"INSTDECODE_"&amp;D209&amp;IF(D209&lt;&gt;0,"_"&amp;CONCATENATE(Z209,AA209,AB209,AC209)&amp;"_"&amp;CONCATENATE(AD209,AE209,AF209,AG209),"")</f>
        <v>INSTDECODE_4_MDGM_AAVA</v>
      </c>
      <c r="BI209" s="22" t="n">
        <f aca="false">LEN(BH209)</f>
        <v>22</v>
      </c>
      <c r="BJ209" s="22" t="str">
        <f aca="false">IF(Z209&lt;&gt;"","DECODE_"&amp;VLOOKUP(AD209,$CC:$CD,2,0)&amp;"("&amp;BJ$2&amp;","&amp;IF(K209="MR","REF",VLOOKUP(F209,$BR:$BS,2,0))&amp;",Cpu"&amp;PROPER(IF(K209="MR","REF",VLOOKUP(F209,$BR:$BS,2,0)))&amp;","&amp;AQ209&amp;"); ", "")</f>
        <v>DECODE_ADR(1,MBL,CpuMbl,AOFF_I); </v>
      </c>
      <c r="BK209" s="22" t="str">
        <f aca="false">IF(AA209&lt;&gt;"","DECODE_"&amp;VLOOKUP(AE209,$CC:$CD,2,0)&amp;"("&amp;BK$2&amp;","&amp;IF(L209="MR","REF",VLOOKUP(G209,$BR:$BS,2,0))&amp;",Cpu"&amp;PROPER(IF(L209="MR","REF",VLOOKUP(G209,$BR:$BS,2,0)))&amp;","&amp;AR209&amp;"); ", "")</f>
        <v>DECODE_ADR(2,DAT,CpuDat,AOFF_IA); </v>
      </c>
      <c r="BL209" s="22" t="str">
        <f aca="false">IF(AB209&lt;&gt;"","DECODE_"&amp;VLOOKUP(AF209,$CC:$CD,2,0)&amp;"("&amp;BL$2&amp;","&amp;IF(M209="MR","REF",VLOOKUP(H209,$BR:$BS,2,0))&amp;",Cpu"&amp;PROPER(IF(M209="MR","REF",VLOOKUP(H209,$BR:$BS,2,0)))&amp;","&amp;AS209&amp;"); ", "")</f>
        <v>DECODE_LIT(3,AGX,CpuAgx,AOFF_IAA); </v>
      </c>
      <c r="BM209" s="22" t="str">
        <f aca="false">IF(AC209&lt;&gt;"","DECODE_"&amp;VLOOKUP(AG209,$CC:$CD,2,0)&amp;"("&amp;BM$2&amp;","&amp;IF(N209="MR","REF",VLOOKUP(I209,$BR:$BS,2,0))&amp;",Cpu"&amp;PROPER(IF(N209="MR","REF",VLOOKUP(I209,$BR:$BS,2,0)))&amp;","&amp;AT209&amp;"); ", "")</f>
        <v>DECODE_ADR(4,MBL,CpuMbl,AOFF_IAAG); </v>
      </c>
      <c r="BN209" s="22" t="str">
        <f aca="false">IF(ISERROR(VLOOKUP(BO209,BO$2:BO208,1,0))=0,"X","")</f>
        <v>X</v>
      </c>
      <c r="BO209" s="22" t="str">
        <f aca="false">SUBSTITUTE("#define "&amp;BH209&amp;REPT(" ",28-LEN(BH209))&amp;BJ209&amp;BK209&amp;BL209&amp;BM209,"%","D")</f>
        <v>#define INSTDECODE_4_MDGM_AAVA      DECODE_ADR(1,MBL,CpuMbl,AOFF_I); DECODE_ADR(2,DAT,CpuDat,AOFF_IA); DECODE_LIT(3,AGX,CpuAgx,AOFF_IAA); DECODE_ADR(4,MBL,CpuMbl,AOFF_IAAG); </v>
      </c>
      <c r="BP209" s="22" t="str">
        <f aca="false">"#define "&amp;SUBSTITUTE(BH209,"INSTDECODE_",IF(P209="X","JMP_","")&amp;IF(Q209="X","CONST_","")&amp;"INSTEND_")&amp;IF(Q209="X",REPT(" ",20-LEN(BH209)),IF(P209="X",REPT(" ",22-LEN(BH209)),REPT(" ",26-LEN(BH209))))&amp;" "&amp;IF(P209="X","","IP+="&amp;TRIM(AU209)&amp;"; "&amp;REPT(" ",10-LEN(TRIM(AU209))))&amp;IF(Q209="X","CONST_INST_DISPATCH;","PROG_INST_DISPATCH;")</f>
        <v>#define INSTEND_4_MDGM_AAVA     IP+=ISIZ_IAAGA; PROG_INST_DISPATCH;</v>
      </c>
      <c r="BQ209" s="22" t="str">
        <f aca="false">""</f>
        <v/>
      </c>
    </row>
    <row r="210" customFormat="false" ht="15.95" hidden="false" customHeight="true" outlineLevel="0" collapsed="false">
      <c r="A210" s="22" t="s">
        <v>770</v>
      </c>
      <c r="B210" s="22" t="s">
        <v>771</v>
      </c>
      <c r="C210" s="26" t="s">
        <v>29</v>
      </c>
      <c r="D210" s="27" t="n">
        <f aca="false">4-COUNTIF(F210:I210,".")</f>
        <v>3</v>
      </c>
      <c r="E210" s="27" t="str">
        <f aca="false">IF(ISERROR(SEARCH("Z",F210&amp;G210&amp;H210&amp;I210))=0,"X","-")</f>
        <v>X</v>
      </c>
      <c r="F210" s="26" t="s">
        <v>493</v>
      </c>
      <c r="G210" s="26" t="s">
        <v>452</v>
      </c>
      <c r="H210" s="26" t="s">
        <v>462</v>
      </c>
      <c r="I210" s="26" t="s">
        <v>28</v>
      </c>
      <c r="J210" s="27" t="str">
        <f aca="false">IF(OR(ISERROR(SEARCH(MID($J$2,1,1),F210&amp;G210&amp;H210&amp;I210))=0,ISERROR(SEARCH(MID($J$2,2,1),F210&amp;G210&amp;H210&amp;I210))=0),"X","-")</f>
        <v>-</v>
      </c>
      <c r="K210" s="26" t="s">
        <v>410</v>
      </c>
      <c r="L210" s="26" t="s">
        <v>410</v>
      </c>
      <c r="M210" s="26" t="s">
        <v>410</v>
      </c>
      <c r="N210" s="26" t="s">
        <v>28</v>
      </c>
      <c r="O210" s="28" t="str">
        <f aca="false">IF(OR(K210=$O$2,L210=$O$2,M210=$O$2,N210=$O$2),"X","-")</f>
        <v>X</v>
      </c>
      <c r="R210" s="22" t="s">
        <v>772</v>
      </c>
      <c r="S210" s="22" t="s">
        <v>753</v>
      </c>
      <c r="T210" s="22" t="s">
        <v>711</v>
      </c>
      <c r="U210" s="22" t="s">
        <v>712</v>
      </c>
      <c r="W210" s="30" t="str">
        <f aca="false">SUBSTITUTE(SUBSTITUTE(IF(AND(F210="%",K210&lt;&gt;"AD",K210&lt;&gt;"MR"),"Error1","Ok")&amp;" "&amp;IF(AND(G210="%",L210&lt;&gt;"AD",L210&lt;&gt;"MR"),"Error2","Ok")&amp;" "&amp;IF(AND(H210="%",M210&lt;&gt;"AD",M210&lt;&gt;"MR"),"Error3","Ok")&amp;" "&amp;IF(AND(I210="%",N210&lt;&gt;"AD",N210&lt;&gt;"MR"),"Error4","Ok"),"Ok Ok Ok Ok","Passed"),"Ok","")</f>
        <v>Passed</v>
      </c>
      <c r="X210" s="28" t="str">
        <f aca="false">IF(W210&lt;&gt;"Passed","--- Error ---",SUBSTITUTE(SUBSTITUTE(SUBSTITUTE(SUBSTITUTE(SUBSTITUTE(SUBSTITUTE(SUBSTITUTE(SUBSTITUTE(SUBSTITUTE(SUBSTITUTE(SUBSTITUTE(SUBSTITUTE(SUBSTITUTE(SUBSTITUTE(SUBSTITUTE(SUBSTITUTE(SUBSTITUTE(SUBSTITUTE($X$1, "&lt;mnemonic&gt;",""""&amp;B210&amp;""""&amp;REPT(" ",5-LEN(B210))), "&lt;argnr&gt;",D210), "&lt;type1&gt;",VLOOKUP(F210,BR:BZ,9,0)), "&lt;type2&gt;",VLOOKUP(G210,BR:BZ,9,0)), "&lt;type3&gt;",VLOOKUP(H210,BR:BZ,9,0)), "&lt;type4&gt;",VLOOKUP(I210,BR:BZ,9,0)), "&lt;mode1&gt;",VLOOKUP(K210, CB:CG,6,0)),"&lt;mode2&gt;",VLOOKUP(L210,CB:CG,6,0)),"&lt;mode3&gt;",VLOOKUP(M210,CB:CG,6,0)),"&lt;mode4&gt;",VLOOKUP(N210,CB:CG,6,0)), "."," "), "&lt;desc&gt;",R210), "&lt;size&gt;",AU210), "&lt;comma&gt;",IF(B211=""," ",",")),"&lt;off1&gt;",IF(AQ210&lt;&gt;"",AQ210,"0"&amp;REPT(" ",5+AQ$1-1))),"&lt;off2&gt;",IF(AR210&lt;&gt;"",AR210,"0"&amp;REPT(" ",5+AR$1-1))),"&lt;off3&gt;",IF(AS210&lt;&gt;"",AS210,"0"&amp;REPT(" ",5+AS$1-1))),"&lt;off4&gt;",IF(AT210&lt;&gt;"",AT210,"0"&amp;REPT(" ",5+AT$1-1))))</f>
        <v>{ "AFDEF",3, ISIZ_IGCZ , {CpuDataType::ArrGeom  ,CpuDataType::Char     ,(CpuDataType)-1       ,(CpuDataType)0        }, {_AmdLtVl,_AmdLtVl,_AmdLtVl,_AmdNull}, {AOFF_I,AOFF_IG,AOFF_IGC,0        } }, //Set array dimensions and cell size</v>
      </c>
      <c r="Y210" s="31" t="s">
        <v>28</v>
      </c>
      <c r="Z210" s="22" t="str">
        <f aca="false">IF(F210&lt;&gt;".",IF(K210="MR","R",VLOOKUP(F210,$BR:$BT,3,0)),"")</f>
        <v>G</v>
      </c>
      <c r="AA210" s="22" t="str">
        <f aca="false">IF(G210&lt;&gt;".",IF(L210="MR","R",VLOOKUP(G210,$BR:$BT,3,0)),"")</f>
        <v>C</v>
      </c>
      <c r="AB210" s="22" t="str">
        <f aca="false">IF(H210&lt;&gt;".",IF(M210="MR","R",VLOOKUP(H210,$BR:$BT,3,0)),"")</f>
        <v>Z</v>
      </c>
      <c r="AC210" s="22" t="str">
        <f aca="false">IF(I210&lt;&gt;".",IF(N210="MR","R",VLOOKUP(I210,$BR:$BT,3,0)),"")</f>
        <v/>
      </c>
      <c r="AD210" s="22" t="str">
        <f aca="false">IF(F210&lt;&gt;".",VLOOKUP(K210,$CB:$CC,2,0),"")</f>
        <v>V</v>
      </c>
      <c r="AE210" s="22" t="str">
        <f aca="false">IF(G210&lt;&gt;".",VLOOKUP(L210,$CB:$CC,2,0),"")</f>
        <v>V</v>
      </c>
      <c r="AF210" s="22" t="str">
        <f aca="false">IF(H210&lt;&gt;".",VLOOKUP(M210,$CB:$CC,2,0),"")</f>
        <v>V</v>
      </c>
      <c r="AG210" s="22" t="str">
        <f aca="false">IF(I210&lt;&gt;".",VLOOKUP(N210,$CB:$CC,2,0),"")</f>
        <v/>
      </c>
      <c r="AH210" s="22" t="str">
        <f aca="false">IF(AD210&lt;&gt;"",IF(OR(AD210="A",AD210="I"),"SZA",VLOOKUP(Z210,$BT$3:$BU$16,2,0)),"")</f>
        <v>SZG</v>
      </c>
      <c r="AI210" s="22" t="str">
        <f aca="false">IF(AE210&lt;&gt;"",IF(OR(AE210="A",AE210="I"),"SZA",VLOOKUP(AA210,$BT$3:$BU$16,2,0)),"")</f>
        <v>SZC</v>
      </c>
      <c r="AJ210" s="22" t="str">
        <f aca="false">IF(AF210&lt;&gt;"",IF(OR(AF210="A",AF210="I"),"SZA",VLOOKUP(AB210,$BT$3:$BU$16,2,0)),"")</f>
        <v>SZZ</v>
      </c>
      <c r="AK210" s="22" t="str">
        <f aca="false">IF(AG210&lt;&gt;"",IF(OR(AG210="A",AG210="I"),"SZA",VLOOKUP(AC210,$BT$3:$BU$16,2,0)),"")</f>
        <v/>
      </c>
      <c r="AL210" s="22" t="str">
        <f aca="false">IF(AD210&lt;&gt;"","I","")</f>
        <v>I</v>
      </c>
      <c r="AM210" s="22" t="str">
        <f aca="false">SUBSTITUTE(IF(AE210&lt;&gt;"",AL210&amp;"+"&amp;AH210,""),"+SZ","")</f>
        <v>IG</v>
      </c>
      <c r="AN210" s="22" t="str">
        <f aca="false">SUBSTITUTE(IF(AF210&lt;&gt;"",AM210&amp;"+"&amp;AI210,""),"+SZ","")</f>
        <v>IGC</v>
      </c>
      <c r="AO210" s="22" t="str">
        <f aca="false">SUBSTITUTE(IF(AG210&lt;&gt;"",AN210&amp;"+"&amp;AJ210,""),"+SZ","")</f>
        <v/>
      </c>
      <c r="AP210" s="22" t="str">
        <f aca="false">SUBSTITUTE("I"&amp;IF(AH210&lt;&gt;"","+"&amp;AH210,"")&amp;IF(AI210&lt;&gt;"","+"&amp;AI210,"")&amp;IF(AJ210&lt;&gt;"","+"&amp;AJ210,"")&amp;IF(AK210&lt;&gt;"","+"&amp;AK210,""),"+SZ","")</f>
        <v>IGCZ</v>
      </c>
      <c r="AQ210" s="22" t="str">
        <f aca="false">IF(Z210&lt;&gt;"","AOFF_"&amp;AL210&amp;REPT(" ",AQ$1-LEN(AL210)),"")</f>
        <v>AOFF_I</v>
      </c>
      <c r="AR210" s="22" t="str">
        <f aca="false">IF(AA210&lt;&gt;"","AOFF_"&amp;AM210&amp;REPT(" ",AR$1-LEN(AM210)),"")</f>
        <v>AOFF_IG</v>
      </c>
      <c r="AS210" s="22" t="str">
        <f aca="false">IF(AB210&lt;&gt;"","AOFF_"&amp;AN210&amp;REPT(" ",AS$1-LEN(AN210)),"")</f>
        <v>AOFF_IGC</v>
      </c>
      <c r="AT210" s="22" t="str">
        <f aca="false">IF(AC210&lt;&gt;"","AOFF_"&amp;AO210&amp;REPT(" ",AT$1-LEN(AO210)),"")</f>
        <v/>
      </c>
      <c r="AU210" s="22" t="str">
        <f aca="false">"ISIZ_"&amp;AP210&amp;REPT(" ",$AU$1-LEN(AP210))</f>
        <v>ISIZ_IGCZ </v>
      </c>
      <c r="AV210" s="26" t="n">
        <f aca="false">IF(Z210&lt;&gt;"",6,"")</f>
        <v>6</v>
      </c>
      <c r="AW210" s="26" t="n">
        <f aca="false">IF(AA210&lt;&gt;"",AV210+VLOOKUP(AH210,$BU$2:$BV$17,2,0),"")</f>
        <v>8</v>
      </c>
      <c r="AX210" s="26" t="n">
        <f aca="false">IF(AB210&lt;&gt;"",AW210+VLOOKUP(AI210,$BU$2:$BV$17,2,0),"")</f>
        <v>9</v>
      </c>
      <c r="AY210" s="26" t="str">
        <f aca="false">IF(AC210&lt;&gt;"",AX210+VLOOKUP(AJ210,$BU$2:$BV$17,2,0),"")</f>
        <v/>
      </c>
      <c r="AZ210" s="26" t="n">
        <f aca="false">6+IF(Z210&lt;&gt;"",VLOOKUP(AH210,$BU$2:$BV$17,2,0),0)+IF(AA210&lt;&gt;"",VLOOKUP(AI210,$BU$2:$BV$17,2,0),0)+IF(AB210&lt;&gt;"",VLOOKUP(AJ210,$BU$2:$BV$17,2,0),0)+IF(AC210&lt;&gt;"",VLOOKUP(AK210,$BU$2:$BV$17,2,0),0)</f>
        <v>13</v>
      </c>
      <c r="BA210" s="26" t="n">
        <f aca="false">IF(Z210&lt;&gt;"",10,"")</f>
        <v>10</v>
      </c>
      <c r="BB210" s="26" t="n">
        <f aca="false">IF(AA210&lt;&gt;"",BA210+VLOOKUP(AH210,$BU$2:$BW$17,3,0),"")</f>
        <v>12</v>
      </c>
      <c r="BC210" s="26" t="n">
        <f aca="false">IF(AB210&lt;&gt;"",BB210+VLOOKUP(AI210,$BU$2:$BW$17,3,0),"")</f>
        <v>13</v>
      </c>
      <c r="BD210" s="26" t="str">
        <f aca="false">IF(AC210&lt;&gt;"",BC210+VLOOKUP(AJ210,$BU$2:$BW$17,3,0),"")</f>
        <v/>
      </c>
      <c r="BE210" s="26" t="n">
        <f aca="false">10+IF(Z210&lt;&gt;"",VLOOKUP(AH210,$BU$2:$BW$17,3,0),0)+IF(AA210&lt;&gt;"",VLOOKUP(AI210,$BU$2:$BW$17,3,0),0)+IF(AB210&lt;&gt;"",VLOOKUP(AJ210,$BU$2:$BW$17,3,0),0)+IF(AC210&lt;&gt;"",VLOOKUP(AK210,$BU$2:$BW$17,3,0),0)</f>
        <v>21</v>
      </c>
      <c r="BF210" s="36" t="str">
        <f aca="false">IF(AV210&lt;&gt;"","#define "&amp;AQ210&amp;" "&amp;AV210&amp;"&lt;end&gt; ","")&amp;IF(AW210&lt;&gt;"","#define "&amp;AR210&amp;" "&amp;AW210&amp;"&lt;end&gt; ","")&amp;IF(AX210&lt;&gt;"","#define "&amp;AS210&amp;" "&amp;AX210&amp;"&lt;end&gt; ","")&amp;IF(AY210&lt;&gt;"","#define "&amp;AT210&amp;" "&amp;AY210&amp;"&lt;end&gt; ","")&amp;"#define "&amp;AU210&amp;" "&amp;AZ210&amp;"&lt;end&gt;"</f>
        <v>#define AOFF_I 6&lt;end&gt; #define AOFF_IG 8&lt;end&gt; #define AOFF_IGC 9&lt;end&gt; #define ISIZ_IGCZ  13&lt;end&gt;</v>
      </c>
      <c r="BG210" s="36" t="str">
        <f aca="false">IF(BA210&lt;&gt;"","#define "&amp;AQ210&amp;" "&amp;BA210&amp;"&lt;end&gt; ","")&amp;IF(BB210&lt;&gt;"","#define "&amp;AR210&amp;" "&amp;BB210&amp;"&lt;end&gt; ","")&amp;IF(BC210&lt;&gt;"","#define "&amp;AS210&amp;" "&amp;BC210&amp;"&lt;end&gt; ","")&amp;IF(BD210&lt;&gt;"","#define "&amp;AT210&amp;" "&amp;BD210&amp;"&lt;end&gt; ","")&amp;"#define "&amp;AU210&amp;" "&amp;BE210&amp;"&lt;end&gt;"</f>
        <v>#define AOFF_I 10&lt;end&gt; #define AOFF_IG 12&lt;end&gt; #define AOFF_IGC 13&lt;end&gt; #define ISIZ_IGCZ  21&lt;end&gt;</v>
      </c>
      <c r="BH210" s="22" t="str">
        <f aca="false">"INSTDECODE_"&amp;D210&amp;IF(D210&lt;&gt;0,"_"&amp;CONCATENATE(Z210,AA210,AB210,AC210)&amp;"_"&amp;CONCATENATE(AD210,AE210,AF210,AG210),"")</f>
        <v>INSTDECODE_3_GCZ_VVV</v>
      </c>
      <c r="BI210" s="22" t="n">
        <f aca="false">LEN(BH210)</f>
        <v>20</v>
      </c>
      <c r="BJ210" s="22" t="str">
        <f aca="false">IF(Z210&lt;&gt;"","DECODE_"&amp;VLOOKUP(AD210,$CC:$CD,2,0)&amp;"("&amp;BJ$2&amp;","&amp;IF(K210="MR","REF",VLOOKUP(F210,$BR:$BS,2,0))&amp;",Cpu"&amp;PROPER(IF(K210="MR","REF",VLOOKUP(F210,$BR:$BS,2,0)))&amp;","&amp;AQ210&amp;"); ", "")</f>
        <v>DECODE_LIT(1,AGX,CpuAgx,AOFF_I); </v>
      </c>
      <c r="BK210" s="22" t="str">
        <f aca="false">IF(AA210&lt;&gt;"","DECODE_"&amp;VLOOKUP(AE210,$CC:$CD,2,0)&amp;"("&amp;BK$2&amp;","&amp;IF(L210="MR","REF",VLOOKUP(G210,$BR:$BS,2,0))&amp;",Cpu"&amp;PROPER(IF(L210="MR","REF",VLOOKUP(G210,$BR:$BS,2,0)))&amp;","&amp;AR210&amp;"); ", "")</f>
        <v>DECODE_LIT(2,CHR,CpuChr,AOFF_IG); </v>
      </c>
      <c r="BL210" s="22" t="str">
        <f aca="false">IF(AB210&lt;&gt;"","DECODE_"&amp;VLOOKUP(AF210,$CC:$CD,2,0)&amp;"("&amp;BL$2&amp;","&amp;IF(M210="MR","REF",VLOOKUP(H210,$BR:$BS,2,0))&amp;",Cpu"&amp;PROPER(IF(M210="MR","REF",VLOOKUP(H210,$BR:$BS,2,0)))&amp;","&amp;AS210&amp;"); ", "")</f>
        <v>DECODE_LIT(3,WRD,CpuWrd,AOFF_IGC); </v>
      </c>
      <c r="BM210" s="22" t="str">
        <f aca="false">IF(AC210&lt;&gt;"","DECODE_"&amp;VLOOKUP(AG210,$CC:$CD,2,0)&amp;"("&amp;BM$2&amp;","&amp;IF(N210="MR","REF",VLOOKUP(I210,$BR:$BS,2,0))&amp;",Cpu"&amp;PROPER(IF(N210="MR","REF",VLOOKUP(I210,$BR:$BS,2,0)))&amp;","&amp;AT210&amp;"); ", "")</f>
        <v/>
      </c>
      <c r="BN210" s="22" t="str">
        <f aca="false">IF(ISERROR(VLOOKUP(BO210,BO$2:BO203,1,0))=0,"X","")</f>
        <v/>
      </c>
      <c r="BO210" s="22" t="str">
        <f aca="false">SUBSTITUTE("#define "&amp;BH210&amp;REPT(" ",28-LEN(BH210))&amp;BJ210&amp;BK210&amp;BL210&amp;BM210,"%","D")</f>
        <v>#define INSTDECODE_3_GCZ_VVV        DECODE_LIT(1,AGX,CpuAgx,AOFF_I); DECODE_LIT(2,CHR,CpuChr,AOFF_IG); DECODE_LIT(3,WRD,CpuWrd,AOFF_IGC); </v>
      </c>
      <c r="BP210" s="22" t="str">
        <f aca="false">"#define "&amp;SUBSTITUTE(BH210,"INSTDECODE_",IF(P210="X","JMP_","")&amp;IF(Q210="X","CONST_","")&amp;"INSTEND_")&amp;IF(Q210="X",REPT(" ",20-LEN(BH210)),IF(P210="X",REPT(" ",22-LEN(BH210)),REPT(" ",26-LEN(BH210))))&amp;" "&amp;IF(P210="X","","IP+="&amp;TRIM(AU210)&amp;"; "&amp;REPT(" ",10-LEN(TRIM(AU210))))&amp;IF(Q210="X","CONST_INST_DISPATCH;","PROG_INST_DISPATCH;")</f>
        <v>#define INSTEND_3_GCZ_VVV       IP+=ISIZ_IGCZ;  PROG_INST_DISPATCH;</v>
      </c>
      <c r="BQ210" s="22" t="str">
        <f aca="false">""</f>
        <v/>
      </c>
    </row>
    <row r="211" customFormat="false" ht="15.95" hidden="false" customHeight="true" outlineLevel="0" collapsed="false">
      <c r="A211" s="22" t="s">
        <v>770</v>
      </c>
      <c r="B211" s="22" t="s">
        <v>773</v>
      </c>
      <c r="C211" s="26" t="s">
        <v>29</v>
      </c>
      <c r="D211" s="27" t="n">
        <f aca="false">4-COUNTIF(F211:I211,".")</f>
        <v>3</v>
      </c>
      <c r="E211" s="27" t="str">
        <f aca="false">IF(ISERROR(SEARCH("Z",F211&amp;G211&amp;H211&amp;I211))=0,"X","-")</f>
        <v>X</v>
      </c>
      <c r="F211" s="26" t="s">
        <v>493</v>
      </c>
      <c r="G211" s="26" t="s">
        <v>452</v>
      </c>
      <c r="H211" s="26" t="s">
        <v>462</v>
      </c>
      <c r="I211" s="26" t="s">
        <v>28</v>
      </c>
      <c r="J211" s="27" t="str">
        <f aca="false">IF(OR(ISERROR(SEARCH(MID($J$2,1,1),F211&amp;G211&amp;H211&amp;I211))=0,ISERROR(SEARCH(MID($J$2,2,1),F211&amp;G211&amp;H211&amp;I211))=0),"X","-")</f>
        <v>-</v>
      </c>
      <c r="K211" s="26" t="s">
        <v>410</v>
      </c>
      <c r="L211" s="26" t="s">
        <v>453</v>
      </c>
      <c r="M211" s="26" t="s">
        <v>453</v>
      </c>
      <c r="N211" s="26" t="s">
        <v>28</v>
      </c>
      <c r="O211" s="28" t="str">
        <f aca="false">IF(OR(K211=$O$2,L211=$O$2,M211=$O$2,N211=$O$2),"X","-")</f>
        <v>X</v>
      </c>
      <c r="R211" s="22" t="s">
        <v>774</v>
      </c>
      <c r="S211" s="22" t="s">
        <v>753</v>
      </c>
      <c r="T211" s="22" t="s">
        <v>775</v>
      </c>
      <c r="U211" s="22" t="s">
        <v>776</v>
      </c>
      <c r="W211" s="30" t="str">
        <f aca="false">SUBSTITUTE(SUBSTITUTE(IF(AND(F211="%",K211&lt;&gt;"AD",K211&lt;&gt;"MR"),"Error1","Ok")&amp;" "&amp;IF(AND(G211="%",L211&lt;&gt;"AD",L211&lt;&gt;"MR"),"Error2","Ok")&amp;" "&amp;IF(AND(H211="%",M211&lt;&gt;"AD",M211&lt;&gt;"MR"),"Error3","Ok")&amp;" "&amp;IF(AND(I211="%",N211&lt;&gt;"AD",N211&lt;&gt;"MR"),"Error4","Ok"),"Ok Ok Ok Ok","Passed"),"Ok","")</f>
        <v>Passed</v>
      </c>
      <c r="X211" s="28" t="str">
        <f aca="false">IF(W211&lt;&gt;"Passed","--- Error ---",SUBSTITUTE(SUBSTITUTE(SUBSTITUTE(SUBSTITUTE(SUBSTITUTE(SUBSTITUTE(SUBSTITUTE(SUBSTITUTE(SUBSTITUTE(SUBSTITUTE(SUBSTITUTE(SUBSTITUTE(SUBSTITUTE(SUBSTITUTE(SUBSTITUTE(SUBSTITUTE(SUBSTITUTE(SUBSTITUTE($X$1, "&lt;mnemonic&gt;",""""&amp;B211&amp;""""&amp;REPT(" ",5-LEN(B211))), "&lt;argnr&gt;",D211), "&lt;type1&gt;",VLOOKUP(F211,BR:BZ,9,0)), "&lt;type2&gt;",VLOOKUP(G211,BR:BZ,9,0)), "&lt;type3&gt;",VLOOKUP(H211,BR:BZ,9,0)), "&lt;type4&gt;",VLOOKUP(I211,BR:BZ,9,0)), "&lt;mode1&gt;",VLOOKUP(K211, CB:CG,6,0)),"&lt;mode2&gt;",VLOOKUP(L211,CB:CG,6,0)),"&lt;mode3&gt;",VLOOKUP(M211,CB:CG,6,0)),"&lt;mode4&gt;",VLOOKUP(N211,CB:CG,6,0)), "."," "), "&lt;desc&gt;",R211), "&lt;size&gt;",AU211), "&lt;comma&gt;",IF(B212=""," ",",")),"&lt;off1&gt;",IF(AQ211&lt;&gt;"",AQ211,"0"&amp;REPT(" ",5+AQ$1-1))),"&lt;off2&gt;",IF(AR211&lt;&gt;"",AR211,"0"&amp;REPT(" ",5+AR$1-1))),"&lt;off3&gt;",IF(AS211&lt;&gt;"",AS211,"0"&amp;REPT(" ",5+AS$1-1))),"&lt;off4&gt;",IF(AT211&lt;&gt;"",AT211,"0"&amp;REPT(" ",5+AT$1-1))))</f>
        <v>{ "AFSSZ",3, ISIZ_IGAA , {CpuDataType::ArrGeom  ,CpuDataType::Char     ,(CpuDataType)-1       ,(CpuDataType)0        }, {_AmdLtVl,_AmdAddr,_AmdAddr,_AmdNull}, {AOFF_I,AOFF_IG,AOFF_IGA,0        } }, //Set array dimension size</v>
      </c>
      <c r="Y211" s="31" t="s">
        <v>28</v>
      </c>
      <c r="Z211" s="22" t="str">
        <f aca="false">IF(F211&lt;&gt;".",IF(K211="MR","R",VLOOKUP(F211,$BR:$BT,3,0)),"")</f>
        <v>G</v>
      </c>
      <c r="AA211" s="22" t="str">
        <f aca="false">IF(G211&lt;&gt;".",IF(L211="MR","R",VLOOKUP(G211,$BR:$BT,3,0)),"")</f>
        <v>C</v>
      </c>
      <c r="AB211" s="22" t="str">
        <f aca="false">IF(H211&lt;&gt;".",IF(M211="MR","R",VLOOKUP(H211,$BR:$BT,3,0)),"")</f>
        <v>Z</v>
      </c>
      <c r="AC211" s="22" t="str">
        <f aca="false">IF(I211&lt;&gt;".",IF(N211="MR","R",VLOOKUP(I211,$BR:$BT,3,0)),"")</f>
        <v/>
      </c>
      <c r="AD211" s="22" t="str">
        <f aca="false">IF(F211&lt;&gt;".",VLOOKUP(K211,$CB:$CC,2,0),"")</f>
        <v>V</v>
      </c>
      <c r="AE211" s="22" t="str">
        <f aca="false">IF(G211&lt;&gt;".",VLOOKUP(L211,$CB:$CC,2,0),"")</f>
        <v>A</v>
      </c>
      <c r="AF211" s="22" t="str">
        <f aca="false">IF(H211&lt;&gt;".",VLOOKUP(M211,$CB:$CC,2,0),"")</f>
        <v>A</v>
      </c>
      <c r="AG211" s="22" t="str">
        <f aca="false">IF(I211&lt;&gt;".",VLOOKUP(N211,$CB:$CC,2,0),"")</f>
        <v/>
      </c>
      <c r="AH211" s="22" t="str">
        <f aca="false">IF(AD211&lt;&gt;"",IF(OR(AD211="A",AD211="I"),"SZA",VLOOKUP(Z211,$BT$3:$BU$16,2,0)),"")</f>
        <v>SZG</v>
      </c>
      <c r="AI211" s="22" t="str">
        <f aca="false">IF(AE211&lt;&gt;"",IF(OR(AE211="A",AE211="I"),"SZA",VLOOKUP(AA211,$BT$3:$BU$16,2,0)),"")</f>
        <v>SZA</v>
      </c>
      <c r="AJ211" s="22" t="str">
        <f aca="false">IF(AF211&lt;&gt;"",IF(OR(AF211="A",AF211="I"),"SZA",VLOOKUP(AB211,$BT$3:$BU$16,2,0)),"")</f>
        <v>SZA</v>
      </c>
      <c r="AK211" s="22" t="str">
        <f aca="false">IF(AG211&lt;&gt;"",IF(OR(AG211="A",AG211="I"),"SZA",VLOOKUP(AC211,$BT$3:$BU$16,2,0)),"")</f>
        <v/>
      </c>
      <c r="AL211" s="22" t="str">
        <f aca="false">IF(AD211&lt;&gt;"","I","")</f>
        <v>I</v>
      </c>
      <c r="AM211" s="22" t="str">
        <f aca="false">SUBSTITUTE(IF(AE211&lt;&gt;"",AL211&amp;"+"&amp;AH211,""),"+SZ","")</f>
        <v>IG</v>
      </c>
      <c r="AN211" s="22" t="str">
        <f aca="false">SUBSTITUTE(IF(AF211&lt;&gt;"",AM211&amp;"+"&amp;AI211,""),"+SZ","")</f>
        <v>IGA</v>
      </c>
      <c r="AO211" s="22" t="str">
        <f aca="false">SUBSTITUTE(IF(AG211&lt;&gt;"",AN211&amp;"+"&amp;AJ211,""),"+SZ","")</f>
        <v/>
      </c>
      <c r="AP211" s="22" t="str">
        <f aca="false">SUBSTITUTE("I"&amp;IF(AH211&lt;&gt;"","+"&amp;AH211,"")&amp;IF(AI211&lt;&gt;"","+"&amp;AI211,"")&amp;IF(AJ211&lt;&gt;"","+"&amp;AJ211,"")&amp;IF(AK211&lt;&gt;"","+"&amp;AK211,""),"+SZ","")</f>
        <v>IGAA</v>
      </c>
      <c r="AQ211" s="22" t="str">
        <f aca="false">IF(Z211&lt;&gt;"","AOFF_"&amp;AL211&amp;REPT(" ",AQ$1-LEN(AL211)),"")</f>
        <v>AOFF_I</v>
      </c>
      <c r="AR211" s="22" t="str">
        <f aca="false">IF(AA211&lt;&gt;"","AOFF_"&amp;AM211&amp;REPT(" ",AR$1-LEN(AM211)),"")</f>
        <v>AOFF_IG</v>
      </c>
      <c r="AS211" s="22" t="str">
        <f aca="false">IF(AB211&lt;&gt;"","AOFF_"&amp;AN211&amp;REPT(" ",AS$1-LEN(AN211)),"")</f>
        <v>AOFF_IGA</v>
      </c>
      <c r="AT211" s="22" t="str">
        <f aca="false">IF(AC211&lt;&gt;"","AOFF_"&amp;AO211&amp;REPT(" ",AT$1-LEN(AO211)),"")</f>
        <v/>
      </c>
      <c r="AU211" s="22" t="str">
        <f aca="false">"ISIZ_"&amp;AP211&amp;REPT(" ",$AU$1-LEN(AP211))</f>
        <v>ISIZ_IGAA </v>
      </c>
      <c r="AV211" s="26" t="n">
        <f aca="false">IF(Z211&lt;&gt;"",6,"")</f>
        <v>6</v>
      </c>
      <c r="AW211" s="26" t="n">
        <f aca="false">IF(AA211&lt;&gt;"",AV211+VLOOKUP(AH211,$BU$2:$BV$17,2,0),"")</f>
        <v>8</v>
      </c>
      <c r="AX211" s="26" t="n">
        <f aca="false">IF(AB211&lt;&gt;"",AW211+VLOOKUP(AI211,$BU$2:$BV$17,2,0),"")</f>
        <v>12</v>
      </c>
      <c r="AY211" s="26" t="str">
        <f aca="false">IF(AC211&lt;&gt;"",AX211+VLOOKUP(AJ211,$BU$2:$BV$17,2,0),"")</f>
        <v/>
      </c>
      <c r="AZ211" s="26" t="n">
        <f aca="false">6+IF(Z211&lt;&gt;"",VLOOKUP(AH211,$BU$2:$BV$17,2,0),0)+IF(AA211&lt;&gt;"",VLOOKUP(AI211,$BU$2:$BV$17,2,0),0)+IF(AB211&lt;&gt;"",VLOOKUP(AJ211,$BU$2:$BV$17,2,0),0)+IF(AC211&lt;&gt;"",VLOOKUP(AK211,$BU$2:$BV$17,2,0),0)</f>
        <v>16</v>
      </c>
      <c r="BA211" s="26" t="n">
        <f aca="false">IF(Z211&lt;&gt;"",10,"")</f>
        <v>10</v>
      </c>
      <c r="BB211" s="26" t="n">
        <f aca="false">IF(AA211&lt;&gt;"",BA211+VLOOKUP(AH211,$BU$2:$BW$17,3,0),"")</f>
        <v>12</v>
      </c>
      <c r="BC211" s="26" t="n">
        <f aca="false">IF(AB211&lt;&gt;"",BB211+VLOOKUP(AI211,$BU$2:$BW$17,3,0),"")</f>
        <v>20</v>
      </c>
      <c r="BD211" s="26" t="str">
        <f aca="false">IF(AC211&lt;&gt;"",BC211+VLOOKUP(AJ211,$BU$2:$BW$17,3,0),"")</f>
        <v/>
      </c>
      <c r="BE211" s="26" t="n">
        <f aca="false">10+IF(Z211&lt;&gt;"",VLOOKUP(AH211,$BU$2:$BW$17,3,0),0)+IF(AA211&lt;&gt;"",VLOOKUP(AI211,$BU$2:$BW$17,3,0),0)+IF(AB211&lt;&gt;"",VLOOKUP(AJ211,$BU$2:$BW$17,3,0),0)+IF(AC211&lt;&gt;"",VLOOKUP(AK211,$BU$2:$BW$17,3,0),0)</f>
        <v>28</v>
      </c>
      <c r="BF211" s="36" t="str">
        <f aca="false">IF(AV211&lt;&gt;"","#define "&amp;AQ211&amp;" "&amp;AV211&amp;"&lt;end&gt; ","")&amp;IF(AW211&lt;&gt;"","#define "&amp;AR211&amp;" "&amp;AW211&amp;"&lt;end&gt; ","")&amp;IF(AX211&lt;&gt;"","#define "&amp;AS211&amp;" "&amp;AX211&amp;"&lt;end&gt; ","")&amp;IF(AY211&lt;&gt;"","#define "&amp;AT211&amp;" "&amp;AY211&amp;"&lt;end&gt; ","")&amp;"#define "&amp;AU211&amp;" "&amp;AZ211&amp;"&lt;end&gt;"</f>
        <v>#define AOFF_I 6&lt;end&gt; #define AOFF_IG 8&lt;end&gt; #define AOFF_IGA 12&lt;end&gt; #define ISIZ_IGAA  16&lt;end&gt;</v>
      </c>
      <c r="BG211" s="36" t="str">
        <f aca="false">IF(BA211&lt;&gt;"","#define "&amp;AQ211&amp;" "&amp;BA211&amp;"&lt;end&gt; ","")&amp;IF(BB211&lt;&gt;"","#define "&amp;AR211&amp;" "&amp;BB211&amp;"&lt;end&gt; ","")&amp;IF(BC211&lt;&gt;"","#define "&amp;AS211&amp;" "&amp;BC211&amp;"&lt;end&gt; ","")&amp;IF(BD211&lt;&gt;"","#define "&amp;AT211&amp;" "&amp;BD211&amp;"&lt;end&gt; ","")&amp;"#define "&amp;AU211&amp;" "&amp;BE211&amp;"&lt;end&gt;"</f>
        <v>#define AOFF_I 10&lt;end&gt; #define AOFF_IG 12&lt;end&gt; #define AOFF_IGA 20&lt;end&gt; #define ISIZ_IGAA  28&lt;end&gt;</v>
      </c>
      <c r="BH211" s="22" t="str">
        <f aca="false">"INSTDECODE_"&amp;D211&amp;IF(D211&lt;&gt;0,"_"&amp;CONCATENATE(Z211,AA211,AB211,AC211)&amp;"_"&amp;CONCATENATE(AD211,AE211,AF211,AG211),"")</f>
        <v>INSTDECODE_3_GCZ_VAA</v>
      </c>
      <c r="BI211" s="22" t="n">
        <f aca="false">LEN(BH211)</f>
        <v>20</v>
      </c>
      <c r="BJ211" s="22" t="str">
        <f aca="false">IF(Z211&lt;&gt;"","DECODE_"&amp;VLOOKUP(AD211,$CC:$CD,2,0)&amp;"("&amp;BJ$2&amp;","&amp;IF(K211="MR","REF",VLOOKUP(F211,$BR:$BS,2,0))&amp;",Cpu"&amp;PROPER(IF(K211="MR","REF",VLOOKUP(F211,$BR:$BS,2,0)))&amp;","&amp;AQ211&amp;"); ", "")</f>
        <v>DECODE_LIT(1,AGX,CpuAgx,AOFF_I); </v>
      </c>
      <c r="BK211" s="22" t="str">
        <f aca="false">IF(AA211&lt;&gt;"","DECODE_"&amp;VLOOKUP(AE211,$CC:$CD,2,0)&amp;"("&amp;BK$2&amp;","&amp;IF(L211="MR","REF",VLOOKUP(G211,$BR:$BS,2,0))&amp;",Cpu"&amp;PROPER(IF(L211="MR","REF",VLOOKUP(G211,$BR:$BS,2,0)))&amp;","&amp;AR211&amp;"); ", "")</f>
        <v>DECODE_ADR(2,CHR,CpuChr,AOFF_IG); </v>
      </c>
      <c r="BL211" s="22" t="str">
        <f aca="false">IF(AB211&lt;&gt;"","DECODE_"&amp;VLOOKUP(AF211,$CC:$CD,2,0)&amp;"("&amp;BL$2&amp;","&amp;IF(M211="MR","REF",VLOOKUP(H211,$BR:$BS,2,0))&amp;",Cpu"&amp;PROPER(IF(M211="MR","REF",VLOOKUP(H211,$BR:$BS,2,0)))&amp;","&amp;AS211&amp;"); ", "")</f>
        <v>DECODE_ADR(3,WRD,CpuWrd,AOFF_IGA); </v>
      </c>
      <c r="BM211" s="22" t="str">
        <f aca="false">IF(AC211&lt;&gt;"","DECODE_"&amp;VLOOKUP(AG211,$CC:$CD,2,0)&amp;"("&amp;BM$2&amp;","&amp;IF(N211="MR","REF",VLOOKUP(I211,$BR:$BS,2,0))&amp;",Cpu"&amp;PROPER(IF(N211="MR","REF",VLOOKUP(I211,$BR:$BS,2,0)))&amp;","&amp;AT211&amp;"); ", "")</f>
        <v/>
      </c>
      <c r="BN211" s="22" t="str">
        <f aca="false">IF(ISERROR(VLOOKUP(BO211,BO$2:BO210,1,0))=0,"X","")</f>
        <v/>
      </c>
      <c r="BO211" s="22" t="str">
        <f aca="false">SUBSTITUTE("#define "&amp;BH211&amp;REPT(" ",28-LEN(BH211))&amp;BJ211&amp;BK211&amp;BL211&amp;BM211,"%","D")</f>
        <v>#define INSTDECODE_3_GCZ_VAA        DECODE_LIT(1,AGX,CpuAgx,AOFF_I); DECODE_ADR(2,CHR,CpuChr,AOFF_IG); DECODE_ADR(3,WRD,CpuWrd,AOFF_IGA); </v>
      </c>
      <c r="BP211" s="22" t="str">
        <f aca="false">"#define "&amp;SUBSTITUTE(BH211,"INSTDECODE_",IF(P211="X","JMP_","")&amp;IF(Q211="X","CONST_","")&amp;"INSTEND_")&amp;IF(Q211="X",REPT(" ",20-LEN(BH211)),IF(P211="X",REPT(" ",22-LEN(BH211)),REPT(" ",26-LEN(BH211))))&amp;" "&amp;IF(P211="X","","IP+="&amp;TRIM(AU211)&amp;"; "&amp;REPT(" ",10-LEN(TRIM(AU211))))&amp;IF(Q211="X","CONST_INST_DISPATCH;","PROG_INST_DISPATCH;")</f>
        <v>#define INSTEND_3_GCZ_VAA       IP+=ISIZ_IGAA;  PROG_INST_DISPATCH;</v>
      </c>
      <c r="BQ211" s="22" t="str">
        <f aca="false">""</f>
        <v/>
      </c>
    </row>
    <row r="212" customFormat="false" ht="15.95" hidden="false" customHeight="true" outlineLevel="0" collapsed="false">
      <c r="A212" s="22" t="s">
        <v>770</v>
      </c>
      <c r="B212" s="22" t="s">
        <v>777</v>
      </c>
      <c r="C212" s="26" t="s">
        <v>29</v>
      </c>
      <c r="D212" s="27" t="n">
        <f aca="false">4-COUNTIF(F212:I212,".")</f>
        <v>3</v>
      </c>
      <c r="E212" s="27" t="str">
        <f aca="false">IF(ISERROR(SEARCH("Z",F212&amp;G212&amp;H212&amp;I212))=0,"X","-")</f>
        <v>X</v>
      </c>
      <c r="F212" s="26" t="s">
        <v>493</v>
      </c>
      <c r="G212" s="26" t="s">
        <v>452</v>
      </c>
      <c r="H212" s="26" t="s">
        <v>462</v>
      </c>
      <c r="I212" s="26" t="s">
        <v>28</v>
      </c>
      <c r="J212" s="27" t="str">
        <f aca="false">IF(OR(ISERROR(SEARCH(MID($J$2,1,1),F212&amp;G212&amp;H212&amp;I212))=0,ISERROR(SEARCH(MID($J$2,2,1),F212&amp;G212&amp;H212&amp;I212))=0),"X","-")</f>
        <v>-</v>
      </c>
      <c r="K212" s="26" t="s">
        <v>410</v>
      </c>
      <c r="L212" s="26" t="s">
        <v>453</v>
      </c>
      <c r="M212" s="26" t="s">
        <v>453</v>
      </c>
      <c r="N212" s="26" t="s">
        <v>28</v>
      </c>
      <c r="O212" s="28" t="str">
        <f aca="false">IF(OR(K212=$O$2,L212=$O$2,M212=$O$2,N212=$O$2),"X","-")</f>
        <v>X</v>
      </c>
      <c r="R212" s="22" t="s">
        <v>778</v>
      </c>
      <c r="S212" s="22" t="s">
        <v>753</v>
      </c>
      <c r="T212" s="22" t="s">
        <v>775</v>
      </c>
      <c r="U212" s="22" t="s">
        <v>776</v>
      </c>
      <c r="W212" s="30" t="str">
        <f aca="false">SUBSTITUTE(SUBSTITUTE(IF(AND(F212="%",K212&lt;&gt;"AD",K212&lt;&gt;"MR"),"Error1","Ok")&amp;" "&amp;IF(AND(G212="%",L212&lt;&gt;"AD",L212&lt;&gt;"MR"),"Error2","Ok")&amp;" "&amp;IF(AND(H212="%",M212&lt;&gt;"AD",M212&lt;&gt;"MR"),"Error3","Ok")&amp;" "&amp;IF(AND(I212="%",N212&lt;&gt;"AD",N212&lt;&gt;"MR"),"Error4","Ok"),"Ok Ok Ok Ok","Passed"),"Ok","")</f>
        <v>Passed</v>
      </c>
      <c r="X212" s="28" t="str">
        <f aca="false">IF(W212&lt;&gt;"Passed","--- Error ---",SUBSTITUTE(SUBSTITUTE(SUBSTITUTE(SUBSTITUTE(SUBSTITUTE(SUBSTITUTE(SUBSTITUTE(SUBSTITUTE(SUBSTITUTE(SUBSTITUTE(SUBSTITUTE(SUBSTITUTE(SUBSTITUTE(SUBSTITUTE(SUBSTITUTE(SUBSTITUTE(SUBSTITUTE(SUBSTITUTE($X$1, "&lt;mnemonic&gt;",""""&amp;B212&amp;""""&amp;REPT(" ",5-LEN(B212))), "&lt;argnr&gt;",D212), "&lt;type1&gt;",VLOOKUP(F212,BR:BZ,9,0)), "&lt;type2&gt;",VLOOKUP(G212,BR:BZ,9,0)), "&lt;type3&gt;",VLOOKUP(H212,BR:BZ,9,0)), "&lt;type4&gt;",VLOOKUP(I212,BR:BZ,9,0)), "&lt;mode1&gt;",VLOOKUP(K212, CB:CG,6,0)),"&lt;mode2&gt;",VLOOKUP(L212,CB:CG,6,0)),"&lt;mode3&gt;",VLOOKUP(M212,CB:CG,6,0)),"&lt;mode4&gt;",VLOOKUP(N212,CB:CG,6,0)), "."," "), "&lt;desc&gt;",R212), "&lt;size&gt;",AU212), "&lt;comma&gt;",IF(B213=""," ",",")),"&lt;off1&gt;",IF(AQ212&lt;&gt;"",AQ212,"0"&amp;REPT(" ",5+AQ$1-1))),"&lt;off2&gt;",IF(AR212&lt;&gt;"",AR212,"0"&amp;REPT(" ",5+AR$1-1))),"&lt;off3&gt;",IF(AS212&lt;&gt;"",AS212,"0"&amp;REPT(" ",5+AS$1-1))),"&lt;off4&gt;",IF(AT212&lt;&gt;"",AT212,"0"&amp;REPT(" ",5+AT$1-1))))</f>
        <v>{ "AFGET",3, ISIZ_IGAA , {CpuDataType::ArrGeom  ,CpuDataType::Char     ,(CpuDataType)-1       ,(CpuDataType)0        }, {_AmdLtVl,_AmdAddr,_AmdAddr,_AmdNull}, {AOFF_I,AOFF_IG,AOFF_IGA,0        } }, //Get array dimension size</v>
      </c>
      <c r="Y212" s="31" t="s">
        <v>28</v>
      </c>
      <c r="Z212" s="22" t="str">
        <f aca="false">IF(F212&lt;&gt;".",IF(K212="MR","R",VLOOKUP(F212,$BR:$BT,3,0)),"")</f>
        <v>G</v>
      </c>
      <c r="AA212" s="22" t="str">
        <f aca="false">IF(G212&lt;&gt;".",IF(L212="MR","R",VLOOKUP(G212,$BR:$BT,3,0)),"")</f>
        <v>C</v>
      </c>
      <c r="AB212" s="22" t="str">
        <f aca="false">IF(H212&lt;&gt;".",IF(M212="MR","R",VLOOKUP(H212,$BR:$BT,3,0)),"")</f>
        <v>Z</v>
      </c>
      <c r="AC212" s="22" t="str">
        <f aca="false">IF(I212&lt;&gt;".",IF(N212="MR","R",VLOOKUP(I212,$BR:$BT,3,0)),"")</f>
        <v/>
      </c>
      <c r="AD212" s="22" t="str">
        <f aca="false">IF(F212&lt;&gt;".",VLOOKUP(K212,$CB:$CC,2,0),"")</f>
        <v>V</v>
      </c>
      <c r="AE212" s="22" t="str">
        <f aca="false">IF(G212&lt;&gt;".",VLOOKUP(L212,$CB:$CC,2,0),"")</f>
        <v>A</v>
      </c>
      <c r="AF212" s="22" t="str">
        <f aca="false">IF(H212&lt;&gt;".",VLOOKUP(M212,$CB:$CC,2,0),"")</f>
        <v>A</v>
      </c>
      <c r="AG212" s="22" t="str">
        <f aca="false">IF(I212&lt;&gt;".",VLOOKUP(N212,$CB:$CC,2,0),"")</f>
        <v/>
      </c>
      <c r="AH212" s="22" t="str">
        <f aca="false">IF(AD212&lt;&gt;"",IF(OR(AD212="A",AD212="I"),"SZA",VLOOKUP(Z212,$BT$3:$BU$16,2,0)),"")</f>
        <v>SZG</v>
      </c>
      <c r="AI212" s="22" t="str">
        <f aca="false">IF(AE212&lt;&gt;"",IF(OR(AE212="A",AE212="I"),"SZA",VLOOKUP(AA212,$BT$3:$BU$16,2,0)),"")</f>
        <v>SZA</v>
      </c>
      <c r="AJ212" s="22" t="str">
        <f aca="false">IF(AF212&lt;&gt;"",IF(OR(AF212="A",AF212="I"),"SZA",VLOOKUP(AB212,$BT$3:$BU$16,2,0)),"")</f>
        <v>SZA</v>
      </c>
      <c r="AK212" s="22" t="str">
        <f aca="false">IF(AG212&lt;&gt;"",IF(OR(AG212="A",AG212="I"),"SZA",VLOOKUP(AC212,$BT$3:$BU$16,2,0)),"")</f>
        <v/>
      </c>
      <c r="AL212" s="22" t="str">
        <f aca="false">IF(AD212&lt;&gt;"","I","")</f>
        <v>I</v>
      </c>
      <c r="AM212" s="22" t="str">
        <f aca="false">SUBSTITUTE(IF(AE212&lt;&gt;"",AL212&amp;"+"&amp;AH212,""),"+SZ","")</f>
        <v>IG</v>
      </c>
      <c r="AN212" s="22" t="str">
        <f aca="false">SUBSTITUTE(IF(AF212&lt;&gt;"",AM212&amp;"+"&amp;AI212,""),"+SZ","")</f>
        <v>IGA</v>
      </c>
      <c r="AO212" s="22" t="str">
        <f aca="false">SUBSTITUTE(IF(AG212&lt;&gt;"",AN212&amp;"+"&amp;AJ212,""),"+SZ","")</f>
        <v/>
      </c>
      <c r="AP212" s="22" t="str">
        <f aca="false">SUBSTITUTE("I"&amp;IF(AH212&lt;&gt;"","+"&amp;AH212,"")&amp;IF(AI212&lt;&gt;"","+"&amp;AI212,"")&amp;IF(AJ212&lt;&gt;"","+"&amp;AJ212,"")&amp;IF(AK212&lt;&gt;"","+"&amp;AK212,""),"+SZ","")</f>
        <v>IGAA</v>
      </c>
      <c r="AQ212" s="22" t="str">
        <f aca="false">IF(Z212&lt;&gt;"","AOFF_"&amp;AL212&amp;REPT(" ",AQ$1-LEN(AL212)),"")</f>
        <v>AOFF_I</v>
      </c>
      <c r="AR212" s="22" t="str">
        <f aca="false">IF(AA212&lt;&gt;"","AOFF_"&amp;AM212&amp;REPT(" ",AR$1-LEN(AM212)),"")</f>
        <v>AOFF_IG</v>
      </c>
      <c r="AS212" s="22" t="str">
        <f aca="false">IF(AB212&lt;&gt;"","AOFF_"&amp;AN212&amp;REPT(" ",AS$1-LEN(AN212)),"")</f>
        <v>AOFF_IGA</v>
      </c>
      <c r="AT212" s="22" t="str">
        <f aca="false">IF(AC212&lt;&gt;"","AOFF_"&amp;AO212&amp;REPT(" ",AT$1-LEN(AO212)),"")</f>
        <v/>
      </c>
      <c r="AU212" s="22" t="str">
        <f aca="false">"ISIZ_"&amp;AP212&amp;REPT(" ",$AU$1-LEN(AP212))</f>
        <v>ISIZ_IGAA </v>
      </c>
      <c r="AV212" s="26" t="n">
        <f aca="false">IF(Z212&lt;&gt;"",6,"")</f>
        <v>6</v>
      </c>
      <c r="AW212" s="26" t="n">
        <f aca="false">IF(AA212&lt;&gt;"",AV212+VLOOKUP(AH212,$BU$2:$BV$17,2,0),"")</f>
        <v>8</v>
      </c>
      <c r="AX212" s="26" t="n">
        <f aca="false">IF(AB212&lt;&gt;"",AW212+VLOOKUP(AI212,$BU$2:$BV$17,2,0),"")</f>
        <v>12</v>
      </c>
      <c r="AY212" s="26" t="str">
        <f aca="false">IF(AC212&lt;&gt;"",AX212+VLOOKUP(AJ212,$BU$2:$BV$17,2,0),"")</f>
        <v/>
      </c>
      <c r="AZ212" s="26" t="n">
        <f aca="false">6+IF(Z212&lt;&gt;"",VLOOKUP(AH212,$BU$2:$BV$17,2,0),0)+IF(AA212&lt;&gt;"",VLOOKUP(AI212,$BU$2:$BV$17,2,0),0)+IF(AB212&lt;&gt;"",VLOOKUP(AJ212,$BU$2:$BV$17,2,0),0)+IF(AC212&lt;&gt;"",VLOOKUP(AK212,$BU$2:$BV$17,2,0),0)</f>
        <v>16</v>
      </c>
      <c r="BA212" s="26" t="n">
        <f aca="false">IF(Z212&lt;&gt;"",10,"")</f>
        <v>10</v>
      </c>
      <c r="BB212" s="26" t="n">
        <f aca="false">IF(AA212&lt;&gt;"",BA212+VLOOKUP(AH212,$BU$2:$BW$17,3,0),"")</f>
        <v>12</v>
      </c>
      <c r="BC212" s="26" t="n">
        <f aca="false">IF(AB212&lt;&gt;"",BB212+VLOOKUP(AI212,$BU$2:$BW$17,3,0),"")</f>
        <v>20</v>
      </c>
      <c r="BD212" s="26" t="str">
        <f aca="false">IF(AC212&lt;&gt;"",BC212+VLOOKUP(AJ212,$BU$2:$BW$17,3,0),"")</f>
        <v/>
      </c>
      <c r="BE212" s="26" t="n">
        <f aca="false">10+IF(Z212&lt;&gt;"",VLOOKUP(AH212,$BU$2:$BW$17,3,0),0)+IF(AA212&lt;&gt;"",VLOOKUP(AI212,$BU$2:$BW$17,3,0),0)+IF(AB212&lt;&gt;"",VLOOKUP(AJ212,$BU$2:$BW$17,3,0),0)+IF(AC212&lt;&gt;"",VLOOKUP(AK212,$BU$2:$BW$17,3,0),0)</f>
        <v>28</v>
      </c>
      <c r="BF212" s="36" t="str">
        <f aca="false">IF(AV212&lt;&gt;"","#define "&amp;AQ212&amp;" "&amp;AV212&amp;"&lt;end&gt; ","")&amp;IF(AW212&lt;&gt;"","#define "&amp;AR212&amp;" "&amp;AW212&amp;"&lt;end&gt; ","")&amp;IF(AX212&lt;&gt;"","#define "&amp;AS212&amp;" "&amp;AX212&amp;"&lt;end&gt; ","")&amp;IF(AY212&lt;&gt;"","#define "&amp;AT212&amp;" "&amp;AY212&amp;"&lt;end&gt; ","")&amp;"#define "&amp;AU212&amp;" "&amp;AZ212&amp;"&lt;end&gt;"</f>
        <v>#define AOFF_I 6&lt;end&gt; #define AOFF_IG 8&lt;end&gt; #define AOFF_IGA 12&lt;end&gt; #define ISIZ_IGAA  16&lt;end&gt;</v>
      </c>
      <c r="BG212" s="36" t="str">
        <f aca="false">IF(BA212&lt;&gt;"","#define "&amp;AQ212&amp;" "&amp;BA212&amp;"&lt;end&gt; ","")&amp;IF(BB212&lt;&gt;"","#define "&amp;AR212&amp;" "&amp;BB212&amp;"&lt;end&gt; ","")&amp;IF(BC212&lt;&gt;"","#define "&amp;AS212&amp;" "&amp;BC212&amp;"&lt;end&gt; ","")&amp;IF(BD212&lt;&gt;"","#define "&amp;AT212&amp;" "&amp;BD212&amp;"&lt;end&gt; ","")&amp;"#define "&amp;AU212&amp;" "&amp;BE212&amp;"&lt;end&gt;"</f>
        <v>#define AOFF_I 10&lt;end&gt; #define AOFF_IG 12&lt;end&gt; #define AOFF_IGA 20&lt;end&gt; #define ISIZ_IGAA  28&lt;end&gt;</v>
      </c>
      <c r="BH212" s="22" t="str">
        <f aca="false">"INSTDECODE_"&amp;D212&amp;IF(D212&lt;&gt;0,"_"&amp;CONCATENATE(Z212,AA212,AB212,AC212)&amp;"_"&amp;CONCATENATE(AD212,AE212,AF212,AG212),"")</f>
        <v>INSTDECODE_3_GCZ_VAA</v>
      </c>
      <c r="BI212" s="22" t="n">
        <f aca="false">LEN(BH212)</f>
        <v>20</v>
      </c>
      <c r="BJ212" s="22" t="str">
        <f aca="false">IF(Z212&lt;&gt;"","DECODE_"&amp;VLOOKUP(AD212,$CC:$CD,2,0)&amp;"("&amp;BJ$2&amp;","&amp;IF(K212="MR","REF",VLOOKUP(F212,$BR:$BS,2,0))&amp;",Cpu"&amp;PROPER(IF(K212="MR","REF",VLOOKUP(F212,$BR:$BS,2,0)))&amp;","&amp;AQ212&amp;"); ", "")</f>
        <v>DECODE_LIT(1,AGX,CpuAgx,AOFF_I); </v>
      </c>
      <c r="BK212" s="22" t="str">
        <f aca="false">IF(AA212&lt;&gt;"","DECODE_"&amp;VLOOKUP(AE212,$CC:$CD,2,0)&amp;"("&amp;BK$2&amp;","&amp;IF(L212="MR","REF",VLOOKUP(G212,$BR:$BS,2,0))&amp;",Cpu"&amp;PROPER(IF(L212="MR","REF",VLOOKUP(G212,$BR:$BS,2,0)))&amp;","&amp;AR212&amp;"); ", "")</f>
        <v>DECODE_ADR(2,CHR,CpuChr,AOFF_IG); </v>
      </c>
      <c r="BL212" s="22" t="str">
        <f aca="false">IF(AB212&lt;&gt;"","DECODE_"&amp;VLOOKUP(AF212,$CC:$CD,2,0)&amp;"("&amp;BL$2&amp;","&amp;IF(M212="MR","REF",VLOOKUP(H212,$BR:$BS,2,0))&amp;",Cpu"&amp;PROPER(IF(M212="MR","REF",VLOOKUP(H212,$BR:$BS,2,0)))&amp;","&amp;AS212&amp;"); ", "")</f>
        <v>DECODE_ADR(3,WRD,CpuWrd,AOFF_IGA); </v>
      </c>
      <c r="BM212" s="22" t="str">
        <f aca="false">IF(AC212&lt;&gt;"","DECODE_"&amp;VLOOKUP(AG212,$CC:$CD,2,0)&amp;"("&amp;BM$2&amp;","&amp;IF(N212="MR","REF",VLOOKUP(I212,$BR:$BS,2,0))&amp;",Cpu"&amp;PROPER(IF(N212="MR","REF",VLOOKUP(I212,$BR:$BS,2,0)))&amp;","&amp;AT212&amp;"); ", "")</f>
        <v/>
      </c>
      <c r="BN212" s="22" t="str">
        <f aca="false">IF(ISERROR(VLOOKUP(BO212,BO$2:BO211,1,0))=0,"X","")</f>
        <v>X</v>
      </c>
      <c r="BO212" s="22" t="str">
        <f aca="false">SUBSTITUTE("#define "&amp;BH212&amp;REPT(" ",28-LEN(BH212))&amp;BJ212&amp;BK212&amp;BL212&amp;BM212,"%","D")</f>
        <v>#define INSTDECODE_3_GCZ_VAA        DECODE_LIT(1,AGX,CpuAgx,AOFF_I); DECODE_ADR(2,CHR,CpuChr,AOFF_IG); DECODE_ADR(3,WRD,CpuWrd,AOFF_IGA); </v>
      </c>
      <c r="BP212" s="22" t="str">
        <f aca="false">"#define "&amp;SUBSTITUTE(BH212,"INSTDECODE_",IF(P212="X","JMP_","")&amp;IF(Q212="X","CONST_","")&amp;"INSTEND_")&amp;IF(Q212="X",REPT(" ",20-LEN(BH212)),IF(P212="X",REPT(" ",22-LEN(BH212)),REPT(" ",26-LEN(BH212))))&amp;" "&amp;IF(P212="X","","IP+="&amp;TRIM(AU212)&amp;"; "&amp;REPT(" ",10-LEN(TRIM(AU212))))&amp;IF(Q212="X","CONST_INST_DISPATCH;","PROG_INST_DISPATCH;")</f>
        <v>#define INSTEND_3_GCZ_VAA       IP+=ISIZ_IGAA;  PROG_INST_DISPATCH;</v>
      </c>
      <c r="BQ212" s="22" t="str">
        <f aca="false">""</f>
        <v/>
      </c>
    </row>
    <row r="213" customFormat="false" ht="15.95" hidden="false" customHeight="true" outlineLevel="0" collapsed="false">
      <c r="A213" s="22" t="s">
        <v>770</v>
      </c>
      <c r="B213" s="22" t="s">
        <v>779</v>
      </c>
      <c r="C213" s="26" t="s">
        <v>29</v>
      </c>
      <c r="D213" s="27" t="n">
        <f aca="false">4-COUNTIF(F213:I213,".")</f>
        <v>3</v>
      </c>
      <c r="E213" s="27" t="str">
        <f aca="false">IF(ISERROR(SEARCH("Z",F213&amp;G213&amp;H213&amp;I213))=0,"X","-")</f>
        <v>X</v>
      </c>
      <c r="F213" s="26" t="s">
        <v>493</v>
      </c>
      <c r="G213" s="26" t="s">
        <v>452</v>
      </c>
      <c r="H213" s="26" t="s">
        <v>462</v>
      </c>
      <c r="I213" s="26" t="s">
        <v>28</v>
      </c>
      <c r="J213" s="27" t="str">
        <f aca="false">IF(OR(ISERROR(SEARCH(MID($J$2,1,1),F213&amp;G213&amp;H213&amp;I213))=0,ISERROR(SEARCH(MID($J$2,2,1),F213&amp;G213&amp;H213&amp;I213))=0),"X","-")</f>
        <v>-</v>
      </c>
      <c r="K213" s="26" t="s">
        <v>410</v>
      </c>
      <c r="L213" s="26" t="s">
        <v>410</v>
      </c>
      <c r="M213" s="26" t="s">
        <v>453</v>
      </c>
      <c r="N213" s="26" t="s">
        <v>28</v>
      </c>
      <c r="O213" s="28" t="str">
        <f aca="false">IF(OR(K213=$O$2,L213=$O$2,M213=$O$2,N213=$O$2),"X","-")</f>
        <v>X</v>
      </c>
      <c r="R213" s="22" t="s">
        <v>780</v>
      </c>
      <c r="S213" s="22" t="s">
        <v>753</v>
      </c>
      <c r="T213" s="22" t="s">
        <v>775</v>
      </c>
      <c r="U213" s="22" t="s">
        <v>754</v>
      </c>
      <c r="W213" s="30" t="str">
        <f aca="false">SUBSTITUTE(SUBSTITUTE(IF(AND(F213="%",K213&lt;&gt;"AD",K213&lt;&gt;"MR"),"Error1","Ok")&amp;" "&amp;IF(AND(G213="%",L213&lt;&gt;"AD",L213&lt;&gt;"MR"),"Error2","Ok")&amp;" "&amp;IF(AND(H213="%",M213&lt;&gt;"AD",M213&lt;&gt;"MR"),"Error3","Ok")&amp;" "&amp;IF(AND(I213="%",N213&lt;&gt;"AD",N213&lt;&gt;"MR"),"Error4","Ok"),"Ok Ok Ok Ok","Passed"),"Ok","")</f>
        <v>Passed</v>
      </c>
      <c r="X213" s="28" t="str">
        <f aca="false">IF(W213&lt;&gt;"Passed","--- Error ---",SUBSTITUTE(SUBSTITUTE(SUBSTITUTE(SUBSTITUTE(SUBSTITUTE(SUBSTITUTE(SUBSTITUTE(SUBSTITUTE(SUBSTITUTE(SUBSTITUTE(SUBSTITUTE(SUBSTITUTE(SUBSTITUTE(SUBSTITUTE(SUBSTITUTE(SUBSTITUTE(SUBSTITUTE(SUBSTITUTE($X$1, "&lt;mnemonic&gt;",""""&amp;B213&amp;""""&amp;REPT(" ",5-LEN(B213))), "&lt;argnr&gt;",D213), "&lt;type1&gt;",VLOOKUP(F213,BR:BZ,9,0)), "&lt;type2&gt;",VLOOKUP(G213,BR:BZ,9,0)), "&lt;type3&gt;",VLOOKUP(H213,BR:BZ,9,0)), "&lt;type4&gt;",VLOOKUP(I213,BR:BZ,9,0)), "&lt;mode1&gt;",VLOOKUP(K213, CB:CG,6,0)),"&lt;mode2&gt;",VLOOKUP(L213,CB:CG,6,0)),"&lt;mode3&gt;",VLOOKUP(M213,CB:CG,6,0)),"&lt;mode4&gt;",VLOOKUP(N213,CB:CG,6,0)), "."," "), "&lt;desc&gt;",R213), "&lt;size&gt;",AU213), "&lt;comma&gt;",IF(B214=""," ",",")),"&lt;off1&gt;",IF(AQ213&lt;&gt;"",AQ213,"0"&amp;REPT(" ",5+AQ$1-1))),"&lt;off2&gt;",IF(AR213&lt;&gt;"",AR213,"0"&amp;REPT(" ",5+AR$1-1))),"&lt;off3&gt;",IF(AS213&lt;&gt;"",AS213,"0"&amp;REPT(" ",5+AS$1-1))),"&lt;off4&gt;",IF(AT213&lt;&gt;"",AT213,"0"&amp;REPT(" ",5+AT$1-1))))</f>
        <v>{ "AFIDX",3, ISIZ_IGCA , {CpuDataType::ArrGeom  ,CpuDataType::Char     ,(CpuDataType)-1       ,(CpuDataType)0        }, {_AmdLtVl,_AmdLtVl,_AmdAddr,_AmdNull}, {AOFF_I,AOFF_IG,AOFF_IGC,0        } }, //Set array dimension index</v>
      </c>
      <c r="Y213" s="31" t="s">
        <v>28</v>
      </c>
      <c r="Z213" s="22" t="str">
        <f aca="false">IF(F213&lt;&gt;".",IF(K213="MR","R",VLOOKUP(F213,$BR:$BT,3,0)),"")</f>
        <v>G</v>
      </c>
      <c r="AA213" s="22" t="str">
        <f aca="false">IF(G213&lt;&gt;".",IF(L213="MR","R",VLOOKUP(G213,$BR:$BT,3,0)),"")</f>
        <v>C</v>
      </c>
      <c r="AB213" s="22" t="str">
        <f aca="false">IF(H213&lt;&gt;".",IF(M213="MR","R",VLOOKUP(H213,$BR:$BT,3,0)),"")</f>
        <v>Z</v>
      </c>
      <c r="AC213" s="22" t="str">
        <f aca="false">IF(I213&lt;&gt;".",IF(N213="MR","R",VLOOKUP(I213,$BR:$BT,3,0)),"")</f>
        <v/>
      </c>
      <c r="AD213" s="22" t="str">
        <f aca="false">IF(F213&lt;&gt;".",VLOOKUP(K213,$CB:$CC,2,0),"")</f>
        <v>V</v>
      </c>
      <c r="AE213" s="22" t="str">
        <f aca="false">IF(G213&lt;&gt;".",VLOOKUP(L213,$CB:$CC,2,0),"")</f>
        <v>V</v>
      </c>
      <c r="AF213" s="22" t="str">
        <f aca="false">IF(H213&lt;&gt;".",VLOOKUP(M213,$CB:$CC,2,0),"")</f>
        <v>A</v>
      </c>
      <c r="AG213" s="22" t="str">
        <f aca="false">IF(I213&lt;&gt;".",VLOOKUP(N213,$CB:$CC,2,0),"")</f>
        <v/>
      </c>
      <c r="AH213" s="22" t="str">
        <f aca="false">IF(AD213&lt;&gt;"",IF(OR(AD213="A",AD213="I"),"SZA",VLOOKUP(Z213,$BT$3:$BU$16,2,0)),"")</f>
        <v>SZG</v>
      </c>
      <c r="AI213" s="22" t="str">
        <f aca="false">IF(AE213&lt;&gt;"",IF(OR(AE213="A",AE213="I"),"SZA",VLOOKUP(AA213,$BT$3:$BU$16,2,0)),"")</f>
        <v>SZC</v>
      </c>
      <c r="AJ213" s="22" t="str">
        <f aca="false">IF(AF213&lt;&gt;"",IF(OR(AF213="A",AF213="I"),"SZA",VLOOKUP(AB213,$BT$3:$BU$16,2,0)),"")</f>
        <v>SZA</v>
      </c>
      <c r="AK213" s="22" t="str">
        <f aca="false">IF(AG213&lt;&gt;"",IF(OR(AG213="A",AG213="I"),"SZA",VLOOKUP(AC213,$BT$3:$BU$16,2,0)),"")</f>
        <v/>
      </c>
      <c r="AL213" s="22" t="str">
        <f aca="false">IF(AD213&lt;&gt;"","I","")</f>
        <v>I</v>
      </c>
      <c r="AM213" s="22" t="str">
        <f aca="false">SUBSTITUTE(IF(AE213&lt;&gt;"",AL213&amp;"+"&amp;AH213,""),"+SZ","")</f>
        <v>IG</v>
      </c>
      <c r="AN213" s="22" t="str">
        <f aca="false">SUBSTITUTE(IF(AF213&lt;&gt;"",AM213&amp;"+"&amp;AI213,""),"+SZ","")</f>
        <v>IGC</v>
      </c>
      <c r="AO213" s="22" t="str">
        <f aca="false">SUBSTITUTE(IF(AG213&lt;&gt;"",AN213&amp;"+"&amp;AJ213,""),"+SZ","")</f>
        <v/>
      </c>
      <c r="AP213" s="22" t="str">
        <f aca="false">SUBSTITUTE("I"&amp;IF(AH213&lt;&gt;"","+"&amp;AH213,"")&amp;IF(AI213&lt;&gt;"","+"&amp;AI213,"")&amp;IF(AJ213&lt;&gt;"","+"&amp;AJ213,"")&amp;IF(AK213&lt;&gt;"","+"&amp;AK213,""),"+SZ","")</f>
        <v>IGCA</v>
      </c>
      <c r="AQ213" s="22" t="str">
        <f aca="false">IF(Z213&lt;&gt;"","AOFF_"&amp;AL213&amp;REPT(" ",AQ$1-LEN(AL213)),"")</f>
        <v>AOFF_I</v>
      </c>
      <c r="AR213" s="22" t="str">
        <f aca="false">IF(AA213&lt;&gt;"","AOFF_"&amp;AM213&amp;REPT(" ",AR$1-LEN(AM213)),"")</f>
        <v>AOFF_IG</v>
      </c>
      <c r="AS213" s="22" t="str">
        <f aca="false">IF(AB213&lt;&gt;"","AOFF_"&amp;AN213&amp;REPT(" ",AS$1-LEN(AN213)),"")</f>
        <v>AOFF_IGC</v>
      </c>
      <c r="AT213" s="22" t="str">
        <f aca="false">IF(AC213&lt;&gt;"","AOFF_"&amp;AO213&amp;REPT(" ",AT$1-LEN(AO213)),"")</f>
        <v/>
      </c>
      <c r="AU213" s="22" t="str">
        <f aca="false">"ISIZ_"&amp;AP213&amp;REPT(" ",$AU$1-LEN(AP213))</f>
        <v>ISIZ_IGCA </v>
      </c>
      <c r="AV213" s="26" t="n">
        <f aca="false">IF(Z213&lt;&gt;"",6,"")</f>
        <v>6</v>
      </c>
      <c r="AW213" s="26" t="n">
        <f aca="false">IF(AA213&lt;&gt;"",AV213+VLOOKUP(AH213,$BU$2:$BV$17,2,0),"")</f>
        <v>8</v>
      </c>
      <c r="AX213" s="26" t="n">
        <f aca="false">IF(AB213&lt;&gt;"",AW213+VLOOKUP(AI213,$BU$2:$BV$17,2,0),"")</f>
        <v>9</v>
      </c>
      <c r="AY213" s="26" t="str">
        <f aca="false">IF(AC213&lt;&gt;"",AX213+VLOOKUP(AJ213,$BU$2:$BV$17,2,0),"")</f>
        <v/>
      </c>
      <c r="AZ213" s="26" t="n">
        <f aca="false">6+IF(Z213&lt;&gt;"",VLOOKUP(AH213,$BU$2:$BV$17,2,0),0)+IF(AA213&lt;&gt;"",VLOOKUP(AI213,$BU$2:$BV$17,2,0),0)+IF(AB213&lt;&gt;"",VLOOKUP(AJ213,$BU$2:$BV$17,2,0),0)+IF(AC213&lt;&gt;"",VLOOKUP(AK213,$BU$2:$BV$17,2,0),0)</f>
        <v>13</v>
      </c>
      <c r="BA213" s="26" t="n">
        <f aca="false">IF(Z213&lt;&gt;"",10,"")</f>
        <v>10</v>
      </c>
      <c r="BB213" s="26" t="n">
        <f aca="false">IF(AA213&lt;&gt;"",BA213+VLOOKUP(AH213,$BU$2:$BW$17,3,0),"")</f>
        <v>12</v>
      </c>
      <c r="BC213" s="26" t="n">
        <f aca="false">IF(AB213&lt;&gt;"",BB213+VLOOKUP(AI213,$BU$2:$BW$17,3,0),"")</f>
        <v>13</v>
      </c>
      <c r="BD213" s="26" t="str">
        <f aca="false">IF(AC213&lt;&gt;"",BC213+VLOOKUP(AJ213,$BU$2:$BW$17,3,0),"")</f>
        <v/>
      </c>
      <c r="BE213" s="26" t="n">
        <f aca="false">10+IF(Z213&lt;&gt;"",VLOOKUP(AH213,$BU$2:$BW$17,3,0),0)+IF(AA213&lt;&gt;"",VLOOKUP(AI213,$BU$2:$BW$17,3,0),0)+IF(AB213&lt;&gt;"",VLOOKUP(AJ213,$BU$2:$BW$17,3,0),0)+IF(AC213&lt;&gt;"",VLOOKUP(AK213,$BU$2:$BW$17,3,0),0)</f>
        <v>21</v>
      </c>
      <c r="BF213" s="36" t="str">
        <f aca="false">IF(AV213&lt;&gt;"","#define "&amp;AQ213&amp;" "&amp;AV213&amp;"&lt;end&gt; ","")&amp;IF(AW213&lt;&gt;"","#define "&amp;AR213&amp;" "&amp;AW213&amp;"&lt;end&gt; ","")&amp;IF(AX213&lt;&gt;"","#define "&amp;AS213&amp;" "&amp;AX213&amp;"&lt;end&gt; ","")&amp;IF(AY213&lt;&gt;"","#define "&amp;AT213&amp;" "&amp;AY213&amp;"&lt;end&gt; ","")&amp;"#define "&amp;AU213&amp;" "&amp;AZ213&amp;"&lt;end&gt;"</f>
        <v>#define AOFF_I 6&lt;end&gt; #define AOFF_IG 8&lt;end&gt; #define AOFF_IGC 9&lt;end&gt; #define ISIZ_IGCA  13&lt;end&gt;</v>
      </c>
      <c r="BG213" s="36" t="str">
        <f aca="false">IF(BA213&lt;&gt;"","#define "&amp;AQ213&amp;" "&amp;BA213&amp;"&lt;end&gt; ","")&amp;IF(BB213&lt;&gt;"","#define "&amp;AR213&amp;" "&amp;BB213&amp;"&lt;end&gt; ","")&amp;IF(BC213&lt;&gt;"","#define "&amp;AS213&amp;" "&amp;BC213&amp;"&lt;end&gt; ","")&amp;IF(BD213&lt;&gt;"","#define "&amp;AT213&amp;" "&amp;BD213&amp;"&lt;end&gt; ","")&amp;"#define "&amp;AU213&amp;" "&amp;BE213&amp;"&lt;end&gt;"</f>
        <v>#define AOFF_I 10&lt;end&gt; #define AOFF_IG 12&lt;end&gt; #define AOFF_IGC 13&lt;end&gt; #define ISIZ_IGCA  21&lt;end&gt;</v>
      </c>
      <c r="BH213" s="22" t="str">
        <f aca="false">"INSTDECODE_"&amp;D213&amp;IF(D213&lt;&gt;0,"_"&amp;CONCATENATE(Z213,AA213,AB213,AC213)&amp;"_"&amp;CONCATENATE(AD213,AE213,AF213,AG213),"")</f>
        <v>INSTDECODE_3_GCZ_VVA</v>
      </c>
      <c r="BI213" s="22" t="n">
        <f aca="false">LEN(BH213)</f>
        <v>20</v>
      </c>
      <c r="BJ213" s="22" t="str">
        <f aca="false">IF(Z213&lt;&gt;"","DECODE_"&amp;VLOOKUP(AD213,$CC:$CD,2,0)&amp;"("&amp;BJ$2&amp;","&amp;IF(K213="MR","REF",VLOOKUP(F213,$BR:$BS,2,0))&amp;",Cpu"&amp;PROPER(IF(K213="MR","REF",VLOOKUP(F213,$BR:$BS,2,0)))&amp;","&amp;AQ213&amp;"); ", "")</f>
        <v>DECODE_LIT(1,AGX,CpuAgx,AOFF_I); </v>
      </c>
      <c r="BK213" s="22" t="str">
        <f aca="false">IF(AA213&lt;&gt;"","DECODE_"&amp;VLOOKUP(AE213,$CC:$CD,2,0)&amp;"("&amp;BK$2&amp;","&amp;IF(L213="MR","REF",VLOOKUP(G213,$BR:$BS,2,0))&amp;",Cpu"&amp;PROPER(IF(L213="MR","REF",VLOOKUP(G213,$BR:$BS,2,0)))&amp;","&amp;AR213&amp;"); ", "")</f>
        <v>DECODE_LIT(2,CHR,CpuChr,AOFF_IG); </v>
      </c>
      <c r="BL213" s="22" t="str">
        <f aca="false">IF(AB213&lt;&gt;"","DECODE_"&amp;VLOOKUP(AF213,$CC:$CD,2,0)&amp;"("&amp;BL$2&amp;","&amp;IF(M213="MR","REF",VLOOKUP(H213,$BR:$BS,2,0))&amp;",Cpu"&amp;PROPER(IF(M213="MR","REF",VLOOKUP(H213,$BR:$BS,2,0)))&amp;","&amp;AS213&amp;"); ", "")</f>
        <v>DECODE_ADR(3,WRD,CpuWrd,AOFF_IGC); </v>
      </c>
      <c r="BM213" s="22" t="str">
        <f aca="false">IF(AC213&lt;&gt;"","DECODE_"&amp;VLOOKUP(AG213,$CC:$CD,2,0)&amp;"("&amp;BM$2&amp;","&amp;IF(N213="MR","REF",VLOOKUP(I213,$BR:$BS,2,0))&amp;",Cpu"&amp;PROPER(IF(N213="MR","REF",VLOOKUP(I213,$BR:$BS,2,0)))&amp;","&amp;AT213&amp;"); ", "")</f>
        <v/>
      </c>
      <c r="BN213" s="22" t="str">
        <f aca="false">IF(ISERROR(VLOOKUP(BO213,BO$2:BO212,1,0))=0,"X","")</f>
        <v/>
      </c>
      <c r="BO213" s="22" t="str">
        <f aca="false">SUBSTITUTE("#define "&amp;BH213&amp;REPT(" ",28-LEN(BH213))&amp;BJ213&amp;BK213&amp;BL213&amp;BM213,"%","D")</f>
        <v>#define INSTDECODE_3_GCZ_VVA        DECODE_LIT(1,AGX,CpuAgx,AOFF_I); DECODE_LIT(2,CHR,CpuChr,AOFF_IG); DECODE_ADR(3,WRD,CpuWrd,AOFF_IGC); </v>
      </c>
      <c r="BP213" s="22" t="str">
        <f aca="false">"#define "&amp;SUBSTITUTE(BH213,"INSTDECODE_",IF(P213="X","JMP_","")&amp;IF(Q213="X","CONST_","")&amp;"INSTEND_")&amp;IF(Q213="X",REPT(" ",20-LEN(BH213)),IF(P213="X",REPT(" ",22-LEN(BH213)),REPT(" ",26-LEN(BH213))))&amp;" "&amp;IF(P213="X","","IP+="&amp;TRIM(AU213)&amp;"; "&amp;REPT(" ",10-LEN(TRIM(AU213))))&amp;IF(Q213="X","CONST_INST_DISPATCH;","PROG_INST_DISPATCH;")</f>
        <v>#define INSTEND_3_GCZ_VVA       IP+=ISIZ_IGCA;  PROG_INST_DISPATCH;</v>
      </c>
      <c r="BQ213" s="22" t="str">
        <f aca="false">""</f>
        <v/>
      </c>
    </row>
    <row r="214" customFormat="false" ht="15.95" hidden="false" customHeight="true" outlineLevel="0" collapsed="false">
      <c r="A214" s="22" t="s">
        <v>770</v>
      </c>
      <c r="B214" s="22" t="s">
        <v>781</v>
      </c>
      <c r="C214" s="26" t="s">
        <v>29</v>
      </c>
      <c r="D214" s="27" t="n">
        <f aca="false">4-COUNTIF(F214:I214,".")</f>
        <v>3</v>
      </c>
      <c r="E214" s="27" t="str">
        <f aca="false">IF(ISERROR(SEARCH("Z",F214&amp;G214&amp;H214&amp;I214))=0,"X","-")</f>
        <v>-</v>
      </c>
      <c r="F214" s="26" t="s">
        <v>409</v>
      </c>
      <c r="G214" s="26" t="s">
        <v>63</v>
      </c>
      <c r="H214" s="26" t="s">
        <v>493</v>
      </c>
      <c r="I214" s="26" t="s">
        <v>28</v>
      </c>
      <c r="J214" s="27" t="str">
        <f aca="false">IF(OR(ISERROR(SEARCH(MID($J$2,1,1),F214&amp;G214&amp;H214&amp;I214))=0,ISERROR(SEARCH(MID($J$2,2,1),F214&amp;G214&amp;H214&amp;I214))=0),"X","-")</f>
        <v>X</v>
      </c>
      <c r="K214" s="26" t="s">
        <v>453</v>
      </c>
      <c r="L214" s="26" t="s">
        <v>453</v>
      </c>
      <c r="M214" s="26" t="s">
        <v>410</v>
      </c>
      <c r="N214" s="26" t="s">
        <v>28</v>
      </c>
      <c r="O214" s="28" t="str">
        <f aca="false">IF(OR(K214=$O$2,L214=$O$2,M214=$O$2,N214=$O$2),"X","-")</f>
        <v>X</v>
      </c>
      <c r="R214" s="22" t="s">
        <v>782</v>
      </c>
      <c r="S214" s="22" t="s">
        <v>718</v>
      </c>
      <c r="T214" s="22" t="s">
        <v>752</v>
      </c>
      <c r="U214" s="22" t="s">
        <v>753</v>
      </c>
      <c r="W214" s="30" t="str">
        <f aca="false">SUBSTITUTE(SUBSTITUTE(IF(AND(F214="%",K214&lt;&gt;"AD",K214&lt;&gt;"MR"),"Error1","Ok")&amp;" "&amp;IF(AND(G214="%",L214&lt;&gt;"AD",L214&lt;&gt;"MR"),"Error2","Ok")&amp;" "&amp;IF(AND(H214="%",M214&lt;&gt;"AD",M214&lt;&gt;"MR"),"Error3","Ok")&amp;" "&amp;IF(AND(I214="%",N214&lt;&gt;"AD",N214&lt;&gt;"MR"),"Error4","Ok"),"Ok Ok Ok Ok","Passed"),"Ok","")</f>
        <v>Passed</v>
      </c>
      <c r="X214" s="28" t="str">
        <f aca="false">IF(W214&lt;&gt;"Passed","--- Error ---",SUBSTITUTE(SUBSTITUTE(SUBSTITUTE(SUBSTITUTE(SUBSTITUTE(SUBSTITUTE(SUBSTITUTE(SUBSTITUTE(SUBSTITUTE(SUBSTITUTE(SUBSTITUTE(SUBSTITUTE(SUBSTITUTE(SUBSTITUTE(SUBSTITUTE(SUBSTITUTE(SUBSTITUTE(SUBSTITUTE($X$1, "&lt;mnemonic&gt;",""""&amp;B214&amp;""""&amp;REPT(" ",5-LEN(B214))), "&lt;argnr&gt;",D214), "&lt;type1&gt;",VLOOKUP(F214,BR:BZ,9,0)), "&lt;type2&gt;",VLOOKUP(G214,BR:BZ,9,0)), "&lt;type3&gt;",VLOOKUP(H214,BR:BZ,9,0)), "&lt;type4&gt;",VLOOKUP(I214,BR:BZ,9,0)), "&lt;mode1&gt;",VLOOKUP(K214, CB:CG,6,0)),"&lt;mode2&gt;",VLOOKUP(L214,CB:CG,6,0)),"&lt;mode3&gt;",VLOOKUP(M214,CB:CG,6,0)),"&lt;mode4&gt;",VLOOKUP(N214,CB:CG,6,0)), "."," "), "&lt;desc&gt;",R214), "&lt;size&gt;",AU214), "&lt;comma&gt;",IF(B215=""," ",",")),"&lt;off1&gt;",IF(AQ214&lt;&gt;"",AQ214,"0"&amp;REPT(" ",5+AQ$1-1))),"&lt;off2&gt;",IF(AR214&lt;&gt;"",AR214,"0"&amp;REPT(" ",5+AR$1-1))),"&lt;off3&gt;",IF(AS214&lt;&gt;"",AS214,"0"&amp;REPT(" ",5+AS$1-1))),"&lt;off4&gt;",IF(AT214&lt;&gt;"",AT214,"0"&amp;REPT(" ",5+AT$1-1))))</f>
        <v>{ "AFREF",3, ISIZ_IAAG , {CpuDataType::Undefined,CpuDataType::Undefined,CpuDataType::ArrGeom  ,(CpuDataType)0        }, {_AmdAddr,_AmdAddr,_AmdLtVl,_AmdNull}, {AOFF_I,AOFF_IA,AOFF_IAA,0        } }, //Create reference to array element (uses indexes set with AIDX)</v>
      </c>
      <c r="Y214" s="31" t="s">
        <v>28</v>
      </c>
      <c r="Z214" s="22" t="str">
        <f aca="false">IF(F214&lt;&gt;".",IF(K214="MR","R",VLOOKUP(F214,$BR:$BT,3,0)),"")</f>
        <v>R</v>
      </c>
      <c r="AA214" s="22" t="str">
        <f aca="false">IF(G214&lt;&gt;".",IF(L214="MR","R",VLOOKUP(G214,$BR:$BT,3,0)),"")</f>
        <v>D</v>
      </c>
      <c r="AB214" s="22" t="str">
        <f aca="false">IF(H214&lt;&gt;".",IF(M214="MR","R",VLOOKUP(H214,$BR:$BT,3,0)),"")</f>
        <v>G</v>
      </c>
      <c r="AC214" s="22" t="str">
        <f aca="false">IF(I214&lt;&gt;".",IF(N214="MR","R",VLOOKUP(I214,$BR:$BT,3,0)),"")</f>
        <v/>
      </c>
      <c r="AD214" s="22" t="str">
        <f aca="false">IF(F214&lt;&gt;".",VLOOKUP(K214,$CB:$CC,2,0),"")</f>
        <v>A</v>
      </c>
      <c r="AE214" s="22" t="str">
        <f aca="false">IF(G214&lt;&gt;".",VLOOKUP(L214,$CB:$CC,2,0),"")</f>
        <v>A</v>
      </c>
      <c r="AF214" s="22" t="str">
        <f aca="false">IF(H214&lt;&gt;".",VLOOKUP(M214,$CB:$CC,2,0),"")</f>
        <v>V</v>
      </c>
      <c r="AG214" s="22" t="str">
        <f aca="false">IF(I214&lt;&gt;".",VLOOKUP(N214,$CB:$CC,2,0),"")</f>
        <v/>
      </c>
      <c r="AH214" s="22" t="str">
        <f aca="false">IF(AD214&lt;&gt;"",IF(OR(AD214="A",AD214="I"),"SZA",VLOOKUP(Z214,$BT$3:$BU$16,2,0)),"")</f>
        <v>SZA</v>
      </c>
      <c r="AI214" s="22" t="str">
        <f aca="false">IF(AE214&lt;&gt;"",IF(OR(AE214="A",AE214="I"),"SZA",VLOOKUP(AA214,$BT$3:$BU$16,2,0)),"")</f>
        <v>SZA</v>
      </c>
      <c r="AJ214" s="22" t="str">
        <f aca="false">IF(AF214&lt;&gt;"",IF(OR(AF214="A",AF214="I"),"SZA",VLOOKUP(AB214,$BT$3:$BU$16,2,0)),"")</f>
        <v>SZG</v>
      </c>
      <c r="AK214" s="22" t="str">
        <f aca="false">IF(AG214&lt;&gt;"",IF(OR(AG214="A",AG214="I"),"SZA",VLOOKUP(AC214,$BT$3:$BU$16,2,0)),"")</f>
        <v/>
      </c>
      <c r="AL214" s="22" t="str">
        <f aca="false">IF(AD214&lt;&gt;"","I","")</f>
        <v>I</v>
      </c>
      <c r="AM214" s="22" t="str">
        <f aca="false">SUBSTITUTE(IF(AE214&lt;&gt;"",AL214&amp;"+"&amp;AH214,""),"+SZ","")</f>
        <v>IA</v>
      </c>
      <c r="AN214" s="22" t="str">
        <f aca="false">SUBSTITUTE(IF(AF214&lt;&gt;"",AM214&amp;"+"&amp;AI214,""),"+SZ","")</f>
        <v>IAA</v>
      </c>
      <c r="AO214" s="22" t="str">
        <f aca="false">SUBSTITUTE(IF(AG214&lt;&gt;"",AN214&amp;"+"&amp;AJ214,""),"+SZ","")</f>
        <v/>
      </c>
      <c r="AP214" s="22" t="str">
        <f aca="false">SUBSTITUTE("I"&amp;IF(AH214&lt;&gt;"","+"&amp;AH214,"")&amp;IF(AI214&lt;&gt;"","+"&amp;AI214,"")&amp;IF(AJ214&lt;&gt;"","+"&amp;AJ214,"")&amp;IF(AK214&lt;&gt;"","+"&amp;AK214,""),"+SZ","")</f>
        <v>IAAG</v>
      </c>
      <c r="AQ214" s="22" t="str">
        <f aca="false">IF(Z214&lt;&gt;"","AOFF_"&amp;AL214&amp;REPT(" ",AQ$1-LEN(AL214)),"")</f>
        <v>AOFF_I</v>
      </c>
      <c r="AR214" s="22" t="str">
        <f aca="false">IF(AA214&lt;&gt;"","AOFF_"&amp;AM214&amp;REPT(" ",AR$1-LEN(AM214)),"")</f>
        <v>AOFF_IA</v>
      </c>
      <c r="AS214" s="22" t="str">
        <f aca="false">IF(AB214&lt;&gt;"","AOFF_"&amp;AN214&amp;REPT(" ",AS$1-LEN(AN214)),"")</f>
        <v>AOFF_IAA</v>
      </c>
      <c r="AT214" s="22" t="str">
        <f aca="false">IF(AC214&lt;&gt;"","AOFF_"&amp;AO214&amp;REPT(" ",AT$1-LEN(AO214)),"")</f>
        <v/>
      </c>
      <c r="AU214" s="22" t="str">
        <f aca="false">"ISIZ_"&amp;AP214&amp;REPT(" ",$AU$1-LEN(AP214))</f>
        <v>ISIZ_IAAG </v>
      </c>
      <c r="AV214" s="26" t="n">
        <f aca="false">IF(Z214&lt;&gt;"",6,"")</f>
        <v>6</v>
      </c>
      <c r="AW214" s="26" t="n">
        <f aca="false">IF(AA214&lt;&gt;"",AV214+VLOOKUP(AH214,$BU$2:$BV$17,2,0),"")</f>
        <v>10</v>
      </c>
      <c r="AX214" s="26" t="n">
        <f aca="false">IF(AB214&lt;&gt;"",AW214+VLOOKUP(AI214,$BU$2:$BV$17,2,0),"")</f>
        <v>14</v>
      </c>
      <c r="AY214" s="26" t="str">
        <f aca="false">IF(AC214&lt;&gt;"",AX214+VLOOKUP(AJ214,$BU$2:$BV$17,2,0),"")</f>
        <v/>
      </c>
      <c r="AZ214" s="26" t="n">
        <f aca="false">6+IF(Z214&lt;&gt;"",VLOOKUP(AH214,$BU$2:$BV$17,2,0),0)+IF(AA214&lt;&gt;"",VLOOKUP(AI214,$BU$2:$BV$17,2,0),0)+IF(AB214&lt;&gt;"",VLOOKUP(AJ214,$BU$2:$BV$17,2,0),0)+IF(AC214&lt;&gt;"",VLOOKUP(AK214,$BU$2:$BV$17,2,0),0)</f>
        <v>16</v>
      </c>
      <c r="BA214" s="26" t="n">
        <f aca="false">IF(Z214&lt;&gt;"",10,"")</f>
        <v>10</v>
      </c>
      <c r="BB214" s="26" t="n">
        <f aca="false">IF(AA214&lt;&gt;"",BA214+VLOOKUP(AH214,$BU$2:$BW$17,3,0),"")</f>
        <v>18</v>
      </c>
      <c r="BC214" s="26" t="n">
        <f aca="false">IF(AB214&lt;&gt;"",BB214+VLOOKUP(AI214,$BU$2:$BW$17,3,0),"")</f>
        <v>26</v>
      </c>
      <c r="BD214" s="26" t="str">
        <f aca="false">IF(AC214&lt;&gt;"",BC214+VLOOKUP(AJ214,$BU$2:$BW$17,3,0),"")</f>
        <v/>
      </c>
      <c r="BE214" s="26" t="n">
        <f aca="false">10+IF(Z214&lt;&gt;"",VLOOKUP(AH214,$BU$2:$BW$17,3,0),0)+IF(AA214&lt;&gt;"",VLOOKUP(AI214,$BU$2:$BW$17,3,0),0)+IF(AB214&lt;&gt;"",VLOOKUP(AJ214,$BU$2:$BW$17,3,0),0)+IF(AC214&lt;&gt;"",VLOOKUP(AK214,$BU$2:$BW$17,3,0),0)</f>
        <v>28</v>
      </c>
      <c r="BF214" s="36" t="str">
        <f aca="false">IF(AV214&lt;&gt;"","#define "&amp;AQ214&amp;" "&amp;AV214&amp;"&lt;end&gt; ","")&amp;IF(AW214&lt;&gt;"","#define "&amp;AR214&amp;" "&amp;AW214&amp;"&lt;end&gt; ","")&amp;IF(AX214&lt;&gt;"","#define "&amp;AS214&amp;" "&amp;AX214&amp;"&lt;end&gt; ","")&amp;IF(AY214&lt;&gt;"","#define "&amp;AT214&amp;" "&amp;AY214&amp;"&lt;end&gt; ","")&amp;"#define "&amp;AU214&amp;" "&amp;AZ214&amp;"&lt;end&gt;"</f>
        <v>#define AOFF_I 6&lt;end&gt; #define AOFF_IA 10&lt;end&gt; #define AOFF_IAA 14&lt;end&gt; #define ISIZ_IAAG  16&lt;end&gt;</v>
      </c>
      <c r="BG214" s="36" t="str">
        <f aca="false">IF(BA214&lt;&gt;"","#define "&amp;AQ214&amp;" "&amp;BA214&amp;"&lt;end&gt; ","")&amp;IF(BB214&lt;&gt;"","#define "&amp;AR214&amp;" "&amp;BB214&amp;"&lt;end&gt; ","")&amp;IF(BC214&lt;&gt;"","#define "&amp;AS214&amp;" "&amp;BC214&amp;"&lt;end&gt; ","")&amp;IF(BD214&lt;&gt;"","#define "&amp;AT214&amp;" "&amp;BD214&amp;"&lt;end&gt; ","")&amp;"#define "&amp;AU214&amp;" "&amp;BE214&amp;"&lt;end&gt;"</f>
        <v>#define AOFF_I 10&lt;end&gt; #define AOFF_IA 18&lt;end&gt; #define AOFF_IAA 26&lt;end&gt; #define ISIZ_IAAG  28&lt;end&gt;</v>
      </c>
      <c r="BH214" s="22" t="str">
        <f aca="false">"INSTDECODE_"&amp;D214&amp;IF(D214&lt;&gt;0,"_"&amp;CONCATENATE(Z214,AA214,AB214,AC214)&amp;"_"&amp;CONCATENATE(AD214,AE214,AF214,AG214),"")</f>
        <v>INSTDECODE_3_RDG_AAV</v>
      </c>
      <c r="BI214" s="22" t="n">
        <f aca="false">LEN(BH214)</f>
        <v>20</v>
      </c>
      <c r="BJ214" s="22" t="str">
        <f aca="false">IF(Z214&lt;&gt;"","DECODE_"&amp;VLOOKUP(AD214,$CC:$CD,2,0)&amp;"("&amp;BJ$2&amp;","&amp;IF(K214="MR","REF",VLOOKUP(F214,$BR:$BS,2,0))&amp;",Cpu"&amp;PROPER(IF(K214="MR","REF",VLOOKUP(F214,$BR:$BS,2,0)))&amp;","&amp;AQ214&amp;"); ", "")</f>
        <v>DECODE_ADR(1,REF,CpuRef,AOFF_I); </v>
      </c>
      <c r="BK214" s="22" t="str">
        <f aca="false">IF(AA214&lt;&gt;"","DECODE_"&amp;VLOOKUP(AE214,$CC:$CD,2,0)&amp;"("&amp;BK$2&amp;","&amp;IF(L214="MR","REF",VLOOKUP(G214,$BR:$BS,2,0))&amp;",Cpu"&amp;PROPER(IF(L214="MR","REF",VLOOKUP(G214,$BR:$BS,2,0)))&amp;","&amp;AR214&amp;"); ", "")</f>
        <v>DECODE_ADR(2,DAT,CpuDat,AOFF_IA); </v>
      </c>
      <c r="BL214" s="22" t="str">
        <f aca="false">IF(AB214&lt;&gt;"","DECODE_"&amp;VLOOKUP(AF214,$CC:$CD,2,0)&amp;"("&amp;BL$2&amp;","&amp;IF(M214="MR","REF",VLOOKUP(H214,$BR:$BS,2,0))&amp;",Cpu"&amp;PROPER(IF(M214="MR","REF",VLOOKUP(H214,$BR:$BS,2,0)))&amp;","&amp;AS214&amp;"); ", "")</f>
        <v>DECODE_LIT(3,AGX,CpuAgx,AOFF_IAA); </v>
      </c>
      <c r="BM214" s="22" t="str">
        <f aca="false">IF(AC214&lt;&gt;"","DECODE_"&amp;VLOOKUP(AG214,$CC:$CD,2,0)&amp;"("&amp;BM$2&amp;","&amp;IF(N214="MR","REF",VLOOKUP(I214,$BR:$BS,2,0))&amp;",Cpu"&amp;PROPER(IF(N214="MR","REF",VLOOKUP(I214,$BR:$BS,2,0)))&amp;","&amp;AT214&amp;"); ", "")</f>
        <v/>
      </c>
      <c r="BN214" s="22" t="str">
        <f aca="false">IF(ISERROR(VLOOKUP(BO214,BO$2:BO213,1,0))=0,"X","")</f>
        <v>X</v>
      </c>
      <c r="BO214" s="22" t="str">
        <f aca="false">SUBSTITUTE("#define "&amp;BH214&amp;REPT(" ",28-LEN(BH214))&amp;BJ214&amp;BK214&amp;BL214&amp;BM214,"%","D")</f>
        <v>#define INSTDECODE_3_RDG_AAV        DECODE_ADR(1,REF,CpuRef,AOFF_I); DECODE_ADR(2,DAT,CpuDat,AOFF_IA); DECODE_LIT(3,AGX,CpuAgx,AOFF_IAA); </v>
      </c>
      <c r="BP214" s="22" t="str">
        <f aca="false">"#define "&amp;SUBSTITUTE(BH214,"INSTDECODE_",IF(P214="X","JMP_","")&amp;IF(Q214="X","CONST_","")&amp;"INSTEND_")&amp;IF(Q214="X",REPT(" ",20-LEN(BH214)),IF(P214="X",REPT(" ",22-LEN(BH214)),REPT(" ",26-LEN(BH214))))&amp;" "&amp;IF(P214="X","","IP+="&amp;TRIM(AU214)&amp;"; "&amp;REPT(" ",10-LEN(TRIM(AU214))))&amp;IF(Q214="X","CONST_INST_DISPATCH;","PROG_INST_DISPATCH;")</f>
        <v>#define INSTEND_3_RDG_AAV       IP+=ISIZ_IAAG;  PROG_INST_DISPATCH;</v>
      </c>
      <c r="BQ214" s="22" t="str">
        <f aca="false">""</f>
        <v/>
      </c>
    </row>
    <row r="215" customFormat="false" ht="15.95" hidden="false" customHeight="true" outlineLevel="0" collapsed="false">
      <c r="A215" s="22" t="s">
        <v>783</v>
      </c>
      <c r="B215" s="22" t="s">
        <v>784</v>
      </c>
      <c r="C215" s="26" t="s">
        <v>29</v>
      </c>
      <c r="D215" s="27" t="n">
        <f aca="false">4-COUNTIF(F215:I215,".")</f>
        <v>2</v>
      </c>
      <c r="E215" s="27" t="str">
        <f aca="false">IF(ISERROR(SEARCH("Z",F215&amp;G215&amp;H215&amp;I215))=0,"X","-")</f>
        <v>X</v>
      </c>
      <c r="F215" s="26" t="s">
        <v>459</v>
      </c>
      <c r="G215" s="26" t="s">
        <v>462</v>
      </c>
      <c r="H215" s="26" t="s">
        <v>28</v>
      </c>
      <c r="I215" s="26" t="s">
        <v>28</v>
      </c>
      <c r="J215" s="27" t="str">
        <f aca="false">IF(OR(ISERROR(SEARCH(MID($J$2,1,1),F215&amp;G215&amp;H215&amp;I215))=0,ISERROR(SEARCH(MID($J$2,2,1),F215&amp;G215&amp;H215&amp;I215))=0),"X","-")</f>
        <v>-</v>
      </c>
      <c r="K215" s="26" t="s">
        <v>453</v>
      </c>
      <c r="L215" s="26" t="s">
        <v>410</v>
      </c>
      <c r="M215" s="26" t="s">
        <v>28</v>
      </c>
      <c r="N215" s="26" t="s">
        <v>28</v>
      </c>
      <c r="O215" s="28" t="str">
        <f aca="false">IF(OR(K215=$O$2,L215=$O$2,M215=$O$2,N215=$O$2),"X","-")</f>
        <v>X</v>
      </c>
      <c r="R215" s="22" t="s">
        <v>785</v>
      </c>
      <c r="S215" s="22" t="s">
        <v>752</v>
      </c>
      <c r="T215" s="22" t="s">
        <v>712</v>
      </c>
      <c r="W215" s="30" t="str">
        <f aca="false">SUBSTITUTE(SUBSTITUTE(IF(AND(F215="%",K215&lt;&gt;"AD",K215&lt;&gt;"MR"),"Error1","Ok")&amp;" "&amp;IF(AND(G215="%",L215&lt;&gt;"AD",L215&lt;&gt;"MR"),"Error2","Ok")&amp;" "&amp;IF(AND(H215="%",M215&lt;&gt;"AD",M215&lt;&gt;"MR"),"Error3","Ok")&amp;" "&amp;IF(AND(I215="%",N215&lt;&gt;"AD",N215&lt;&gt;"MR"),"Error4","Ok"),"Ok Ok Ok Ok","Passed"),"Ok","")</f>
        <v>Passed</v>
      </c>
      <c r="X215" s="28" t="str">
        <f aca="false">IF(W215&lt;&gt;"Passed","--- Error ---",SUBSTITUTE(SUBSTITUTE(SUBSTITUTE(SUBSTITUTE(SUBSTITUTE(SUBSTITUTE(SUBSTITUTE(SUBSTITUTE(SUBSTITUTE(SUBSTITUTE(SUBSTITUTE(SUBSTITUTE(SUBSTITUTE(SUBSTITUTE(SUBSTITUTE(SUBSTITUTE(SUBSTITUTE(SUBSTITUTE($X$1, "&lt;mnemonic&gt;",""""&amp;B215&amp;""""&amp;REPT(" ",5-LEN(B215))), "&lt;argnr&gt;",D215), "&lt;type1&gt;",VLOOKUP(F215,BR:BZ,9,0)), "&lt;type2&gt;",VLOOKUP(G215,BR:BZ,9,0)), "&lt;type3&gt;",VLOOKUP(H215,BR:BZ,9,0)), "&lt;type4&gt;",VLOOKUP(I215,BR:BZ,9,0)), "&lt;mode1&gt;",VLOOKUP(K215, CB:CG,6,0)),"&lt;mode2&gt;",VLOOKUP(L215,CB:CG,6,0)),"&lt;mode3&gt;",VLOOKUP(M215,CB:CG,6,0)),"&lt;mode4&gt;",VLOOKUP(N215,CB:CG,6,0)), "."," "), "&lt;desc&gt;",R215), "&lt;size&gt;",AU215), "&lt;comma&gt;",IF(B216=""," ",",")),"&lt;off1&gt;",IF(AQ215&lt;&gt;"",AQ215,"0"&amp;REPT(" ",5+AQ$1-1))),"&lt;off2&gt;",IF(AR215&lt;&gt;"",AR215,"0"&amp;REPT(" ",5+AR$1-1))),"&lt;off3&gt;",IF(AS215&lt;&gt;"",AS215,"0"&amp;REPT(" ",5+AS$1-1))),"&lt;off4&gt;",IF(AT215&lt;&gt;"",AT215,"0"&amp;REPT(" ",5+AT$1-1))))</f>
        <v>{ "AD1EM",2, ISIZ_IAZ  , {CpuDataType::ArrBlk   ,(CpuDataType)-1       ,(CpuDataType)0        ,(CpuDataType)0        }, {_AmdAddr,_AmdLtVl,_AmdNull,_AmdNull}, {AOFF_I,AOFF_IA,0       ,0        } }, //Define 1-dim emty array</v>
      </c>
      <c r="Y215" s="31" t="s">
        <v>28</v>
      </c>
      <c r="Z215" s="22" t="str">
        <f aca="false">IF(F215&lt;&gt;".",IF(K215="MR","R",VLOOKUP(F215,$BR:$BT,3,0)),"")</f>
        <v>M</v>
      </c>
      <c r="AA215" s="22" t="str">
        <f aca="false">IF(G215&lt;&gt;".",IF(L215="MR","R",VLOOKUP(G215,$BR:$BT,3,0)),"")</f>
        <v>Z</v>
      </c>
      <c r="AB215" s="22" t="str">
        <f aca="false">IF(H215&lt;&gt;".",IF(M215="MR","R",VLOOKUP(H215,$BR:$BT,3,0)),"")</f>
        <v/>
      </c>
      <c r="AC215" s="22" t="str">
        <f aca="false">IF(I215&lt;&gt;".",IF(N215="MR","R",VLOOKUP(I215,$BR:$BT,3,0)),"")</f>
        <v/>
      </c>
      <c r="AD215" s="22" t="str">
        <f aca="false">IF(F215&lt;&gt;".",VLOOKUP(K215,$CB:$CC,2,0),"")</f>
        <v>A</v>
      </c>
      <c r="AE215" s="22" t="str">
        <f aca="false">IF(G215&lt;&gt;".",VLOOKUP(L215,$CB:$CC,2,0),"")</f>
        <v>V</v>
      </c>
      <c r="AF215" s="22" t="str">
        <f aca="false">IF(H215&lt;&gt;".",VLOOKUP(M215,$CB:$CC,2,0),"")</f>
        <v/>
      </c>
      <c r="AG215" s="22" t="str">
        <f aca="false">IF(I215&lt;&gt;".",VLOOKUP(N215,$CB:$CC,2,0),"")</f>
        <v/>
      </c>
      <c r="AH215" s="22" t="str">
        <f aca="false">IF(AD215&lt;&gt;"",IF(OR(AD215="A",AD215="I"),"SZA",VLOOKUP(Z215,$BT$3:$BU$16,2,0)),"")</f>
        <v>SZA</v>
      </c>
      <c r="AI215" s="22" t="str">
        <f aca="false">IF(AE215&lt;&gt;"",IF(OR(AE215="A",AE215="I"),"SZA",VLOOKUP(AA215,$BT$3:$BU$16,2,0)),"")</f>
        <v>SZZ</v>
      </c>
      <c r="AJ215" s="22" t="str">
        <f aca="false">IF(AF215&lt;&gt;"",IF(OR(AF215="A",AF215="I"),"SZA",VLOOKUP(AB215,$BT$3:$BU$16,2,0)),"")</f>
        <v/>
      </c>
      <c r="AK215" s="22" t="str">
        <f aca="false">IF(AG215&lt;&gt;"",IF(OR(AG215="A",AG215="I"),"SZA",VLOOKUP(AC215,$BT$3:$BU$16,2,0)),"")</f>
        <v/>
      </c>
      <c r="AL215" s="22" t="str">
        <f aca="false">IF(AD215&lt;&gt;"","I","")</f>
        <v>I</v>
      </c>
      <c r="AM215" s="22" t="str">
        <f aca="false">SUBSTITUTE(IF(AE215&lt;&gt;"",AL215&amp;"+"&amp;AH215,""),"+SZ","")</f>
        <v>IA</v>
      </c>
      <c r="AN215" s="22" t="str">
        <f aca="false">SUBSTITUTE(IF(AF215&lt;&gt;"",AM215&amp;"+"&amp;AI215,""),"+SZ","")</f>
        <v/>
      </c>
      <c r="AO215" s="22" t="str">
        <f aca="false">SUBSTITUTE(IF(AG215&lt;&gt;"",AN215&amp;"+"&amp;AJ215,""),"+SZ","")</f>
        <v/>
      </c>
      <c r="AP215" s="22" t="str">
        <f aca="false">SUBSTITUTE("I"&amp;IF(AH215&lt;&gt;"","+"&amp;AH215,"")&amp;IF(AI215&lt;&gt;"","+"&amp;AI215,"")&amp;IF(AJ215&lt;&gt;"","+"&amp;AJ215,"")&amp;IF(AK215&lt;&gt;"","+"&amp;AK215,""),"+SZ","")</f>
        <v>IAZ</v>
      </c>
      <c r="AQ215" s="22" t="str">
        <f aca="false">IF(Z215&lt;&gt;"","AOFF_"&amp;AL215&amp;REPT(" ",AQ$1-LEN(AL215)),"")</f>
        <v>AOFF_I</v>
      </c>
      <c r="AR215" s="22" t="str">
        <f aca="false">IF(AA215&lt;&gt;"","AOFF_"&amp;AM215&amp;REPT(" ",AR$1-LEN(AM215)),"")</f>
        <v>AOFF_IA</v>
      </c>
      <c r="AS215" s="22" t="str">
        <f aca="false">IF(AB215&lt;&gt;"","AOFF_"&amp;AN215&amp;REPT(" ",AS$1-LEN(AN215)),"")</f>
        <v/>
      </c>
      <c r="AT215" s="22" t="str">
        <f aca="false">IF(AC215&lt;&gt;"","AOFF_"&amp;AO215&amp;REPT(" ",AT$1-LEN(AO215)),"")</f>
        <v/>
      </c>
      <c r="AU215" s="22" t="str">
        <f aca="false">"ISIZ_"&amp;AP215&amp;REPT(" ",$AU$1-LEN(AP215))</f>
        <v>ISIZ_IAZ  </v>
      </c>
      <c r="AV215" s="26" t="n">
        <f aca="false">IF(Z215&lt;&gt;"",6,"")</f>
        <v>6</v>
      </c>
      <c r="AW215" s="26" t="n">
        <f aca="false">IF(AA215&lt;&gt;"",AV215+VLOOKUP(AH215,$BU$2:$BV$17,2,0),"")</f>
        <v>10</v>
      </c>
      <c r="AX215" s="26" t="str">
        <f aca="false">IF(AB215&lt;&gt;"",AW215+VLOOKUP(AI215,$BU$2:$BV$17,2,0),"")</f>
        <v/>
      </c>
      <c r="AY215" s="26" t="str">
        <f aca="false">IF(AC215&lt;&gt;"",AX215+VLOOKUP(AJ215,$BU$2:$BV$17,2,0),"")</f>
        <v/>
      </c>
      <c r="AZ215" s="26" t="n">
        <f aca="false">6+IF(Z215&lt;&gt;"",VLOOKUP(AH215,$BU$2:$BV$17,2,0),0)+IF(AA215&lt;&gt;"",VLOOKUP(AI215,$BU$2:$BV$17,2,0),0)+IF(AB215&lt;&gt;"",VLOOKUP(AJ215,$BU$2:$BV$17,2,0),0)+IF(AC215&lt;&gt;"",VLOOKUP(AK215,$BU$2:$BV$17,2,0),0)</f>
        <v>14</v>
      </c>
      <c r="BA215" s="26" t="n">
        <f aca="false">IF(Z215&lt;&gt;"",10,"")</f>
        <v>10</v>
      </c>
      <c r="BB215" s="26" t="n">
        <f aca="false">IF(AA215&lt;&gt;"",BA215+VLOOKUP(AH215,$BU$2:$BW$17,3,0),"")</f>
        <v>18</v>
      </c>
      <c r="BC215" s="26" t="str">
        <f aca="false">IF(AB215&lt;&gt;"",BB215+VLOOKUP(AI215,$BU$2:$BW$17,3,0),"")</f>
        <v/>
      </c>
      <c r="BD215" s="26" t="str">
        <f aca="false">IF(AC215&lt;&gt;"",BC215+VLOOKUP(AJ215,$BU$2:$BW$17,3,0),"")</f>
        <v/>
      </c>
      <c r="BE215" s="26" t="n">
        <f aca="false">10+IF(Z215&lt;&gt;"",VLOOKUP(AH215,$BU$2:$BW$17,3,0),0)+IF(AA215&lt;&gt;"",VLOOKUP(AI215,$BU$2:$BW$17,3,0),0)+IF(AB215&lt;&gt;"",VLOOKUP(AJ215,$BU$2:$BW$17,3,0),0)+IF(AC215&lt;&gt;"",VLOOKUP(AK215,$BU$2:$BW$17,3,0),0)</f>
        <v>26</v>
      </c>
      <c r="BF215" s="36" t="str">
        <f aca="false">IF(AV215&lt;&gt;"","#define "&amp;AQ215&amp;" "&amp;AV215&amp;"&lt;end&gt; ","")&amp;IF(AW215&lt;&gt;"","#define "&amp;AR215&amp;" "&amp;AW215&amp;"&lt;end&gt; ","")&amp;IF(AX215&lt;&gt;"","#define "&amp;AS215&amp;" "&amp;AX215&amp;"&lt;end&gt; ","")&amp;IF(AY215&lt;&gt;"","#define "&amp;AT215&amp;" "&amp;AY215&amp;"&lt;end&gt; ","")&amp;"#define "&amp;AU215&amp;" "&amp;AZ215&amp;"&lt;end&gt;"</f>
        <v>#define AOFF_I 6&lt;end&gt; #define AOFF_IA 10&lt;end&gt; #define ISIZ_IAZ   14&lt;end&gt;</v>
      </c>
      <c r="BG215" s="36" t="str">
        <f aca="false">IF(BA215&lt;&gt;"","#define "&amp;AQ215&amp;" "&amp;BA215&amp;"&lt;end&gt; ","")&amp;IF(BB215&lt;&gt;"","#define "&amp;AR215&amp;" "&amp;BB215&amp;"&lt;end&gt; ","")&amp;IF(BC215&lt;&gt;"","#define "&amp;AS215&amp;" "&amp;BC215&amp;"&lt;end&gt; ","")&amp;IF(BD215&lt;&gt;"","#define "&amp;AT215&amp;" "&amp;BD215&amp;"&lt;end&gt; ","")&amp;"#define "&amp;AU215&amp;" "&amp;BE215&amp;"&lt;end&gt;"</f>
        <v>#define AOFF_I 10&lt;end&gt; #define AOFF_IA 18&lt;end&gt; #define ISIZ_IAZ   26&lt;end&gt;</v>
      </c>
      <c r="BH215" s="22" t="str">
        <f aca="false">"INSTDECODE_"&amp;D215&amp;IF(D215&lt;&gt;0,"_"&amp;CONCATENATE(Z215,AA215,AB215,AC215)&amp;"_"&amp;CONCATENATE(AD215,AE215,AF215,AG215),"")</f>
        <v>INSTDECODE_2_MZ_AV</v>
      </c>
      <c r="BI215" s="22" t="n">
        <f aca="false">LEN(BH215)</f>
        <v>18</v>
      </c>
      <c r="BJ215" s="22" t="str">
        <f aca="false">IF(Z215&lt;&gt;"","DECODE_"&amp;VLOOKUP(AD215,$CC:$CD,2,0)&amp;"("&amp;BJ$2&amp;","&amp;IF(K215="MR","REF",VLOOKUP(F215,$BR:$BS,2,0))&amp;",Cpu"&amp;PROPER(IF(K215="MR","REF",VLOOKUP(F215,$BR:$BS,2,0)))&amp;","&amp;AQ215&amp;"); ", "")</f>
        <v>DECODE_ADR(1,MBL,CpuMbl,AOFF_I); </v>
      </c>
      <c r="BK215" s="22" t="str">
        <f aca="false">IF(AA215&lt;&gt;"","DECODE_"&amp;VLOOKUP(AE215,$CC:$CD,2,0)&amp;"("&amp;BK$2&amp;","&amp;IF(L215="MR","REF",VLOOKUP(G215,$BR:$BS,2,0))&amp;",Cpu"&amp;PROPER(IF(L215="MR","REF",VLOOKUP(G215,$BR:$BS,2,0)))&amp;","&amp;AR215&amp;"); ", "")</f>
        <v>DECODE_LIT(2,WRD,CpuWrd,AOFF_IA); </v>
      </c>
      <c r="BL215" s="22" t="str">
        <f aca="false">IF(AB215&lt;&gt;"","DECODE_"&amp;VLOOKUP(AF215,$CC:$CD,2,0)&amp;"("&amp;BL$2&amp;","&amp;IF(M215="MR","REF",VLOOKUP(H215,$BR:$BS,2,0))&amp;",Cpu"&amp;PROPER(IF(M215="MR","REF",VLOOKUP(H215,$BR:$BS,2,0)))&amp;","&amp;AS215&amp;"); ", "")</f>
        <v/>
      </c>
      <c r="BM215" s="22" t="str">
        <f aca="false">IF(AC215&lt;&gt;"","DECODE_"&amp;VLOOKUP(AG215,$CC:$CD,2,0)&amp;"("&amp;BM$2&amp;","&amp;IF(N215="MR","REF",VLOOKUP(I215,$BR:$BS,2,0))&amp;",Cpu"&amp;PROPER(IF(N215="MR","REF",VLOOKUP(I215,$BR:$BS,2,0)))&amp;","&amp;AT215&amp;"); ", "")</f>
        <v/>
      </c>
      <c r="BN215" s="22" t="str">
        <f aca="false">IF(ISERROR(VLOOKUP(BO215,BO$2:BO211,1,0))=0,"X","")</f>
        <v/>
      </c>
      <c r="BO215" s="22" t="str">
        <f aca="false">SUBSTITUTE("#define "&amp;BH215&amp;REPT(" ",28-LEN(BH215))&amp;BJ215&amp;BK215&amp;BL215&amp;BM215,"%","D")</f>
        <v>#define INSTDECODE_2_MZ_AV          DECODE_ADR(1,MBL,CpuMbl,AOFF_I); DECODE_LIT(2,WRD,CpuWrd,AOFF_IA); </v>
      </c>
      <c r="BP215" s="22" t="str">
        <f aca="false">"#define "&amp;SUBSTITUTE(BH215,"INSTDECODE_",IF(P215="X","JMP_","")&amp;IF(Q215="X","CONST_","")&amp;"INSTEND_")&amp;IF(Q215="X",REPT(" ",20-LEN(BH215)),IF(P215="X",REPT(" ",22-LEN(BH215)),REPT(" ",26-LEN(BH215))))&amp;" "&amp;IF(P215="X","","IP+="&amp;TRIM(AU215)&amp;"; "&amp;REPT(" ",10-LEN(TRIM(AU215))))&amp;IF(Q215="X","CONST_INST_DISPATCH;","PROG_INST_DISPATCH;")</f>
        <v>#define INSTEND_2_MZ_AV         IP+=ISIZ_IAZ;   PROG_INST_DISPATCH;</v>
      </c>
      <c r="BQ215" s="22" t="str">
        <f aca="false">""</f>
        <v/>
      </c>
    </row>
    <row r="216" customFormat="false" ht="15.95" hidden="false" customHeight="true" outlineLevel="0" collapsed="false">
      <c r="A216" s="22" t="s">
        <v>783</v>
      </c>
      <c r="B216" s="22" t="s">
        <v>786</v>
      </c>
      <c r="C216" s="26" t="s">
        <v>29</v>
      </c>
      <c r="D216" s="27" t="n">
        <f aca="false">4-COUNTIF(F216:I216,".")</f>
        <v>1</v>
      </c>
      <c r="E216" s="27" t="str">
        <f aca="false">IF(ISERROR(SEARCH("Z",F216&amp;G216&amp;H216&amp;I216))=0,"X","-")</f>
        <v>-</v>
      </c>
      <c r="F216" s="26" t="s">
        <v>459</v>
      </c>
      <c r="G216" s="26" t="s">
        <v>28</v>
      </c>
      <c r="H216" s="26" t="s">
        <v>28</v>
      </c>
      <c r="I216" s="26" t="s">
        <v>28</v>
      </c>
      <c r="J216" s="27" t="str">
        <f aca="false">IF(OR(ISERROR(SEARCH(MID($J$2,1,1),F216&amp;G216&amp;H216&amp;I216))=0,ISERROR(SEARCH(MID($J$2,2,1),F216&amp;G216&amp;H216&amp;I216))=0),"X","-")</f>
        <v>-</v>
      </c>
      <c r="K216" s="26" t="s">
        <v>453</v>
      </c>
      <c r="L216" s="26" t="s">
        <v>28</v>
      </c>
      <c r="M216" s="26" t="s">
        <v>28</v>
      </c>
      <c r="N216" s="26" t="s">
        <v>28</v>
      </c>
      <c r="O216" s="28" t="str">
        <f aca="false">IF(OR(K216=$O$2,L216=$O$2,M216=$O$2,N216=$O$2),"X","-")</f>
        <v>-</v>
      </c>
      <c r="R216" s="22" t="s">
        <v>787</v>
      </c>
      <c r="S216" s="22" t="s">
        <v>752</v>
      </c>
      <c r="W216" s="30" t="str">
        <f aca="false">SUBSTITUTE(SUBSTITUTE(IF(AND(F216="%",K216&lt;&gt;"AD",K216&lt;&gt;"MR"),"Error1","Ok")&amp;" "&amp;IF(AND(G216="%",L216&lt;&gt;"AD",L216&lt;&gt;"MR"),"Error2","Ok")&amp;" "&amp;IF(AND(H216="%",M216&lt;&gt;"AD",M216&lt;&gt;"MR"),"Error3","Ok")&amp;" "&amp;IF(AND(I216="%",N216&lt;&gt;"AD",N216&lt;&gt;"MR"),"Error4","Ok"),"Ok Ok Ok Ok","Passed"),"Ok","")</f>
        <v>Passed</v>
      </c>
      <c r="X216" s="28" t="str">
        <f aca="false">IF(W216&lt;&gt;"Passed","--- Error ---",SUBSTITUTE(SUBSTITUTE(SUBSTITUTE(SUBSTITUTE(SUBSTITUTE(SUBSTITUTE(SUBSTITUTE(SUBSTITUTE(SUBSTITUTE(SUBSTITUTE(SUBSTITUTE(SUBSTITUTE(SUBSTITUTE(SUBSTITUTE(SUBSTITUTE(SUBSTITUTE(SUBSTITUTE(SUBSTITUTE($X$1, "&lt;mnemonic&gt;",""""&amp;B216&amp;""""&amp;REPT(" ",5-LEN(B216))), "&lt;argnr&gt;",D216), "&lt;type1&gt;",VLOOKUP(F216,BR:BZ,9,0)), "&lt;type2&gt;",VLOOKUP(G216,BR:BZ,9,0)), "&lt;type3&gt;",VLOOKUP(H216,BR:BZ,9,0)), "&lt;type4&gt;",VLOOKUP(I216,BR:BZ,9,0)), "&lt;mode1&gt;",VLOOKUP(K216, CB:CG,6,0)),"&lt;mode2&gt;",VLOOKUP(L216,CB:CG,6,0)),"&lt;mode3&gt;",VLOOKUP(M216,CB:CG,6,0)),"&lt;mode4&gt;",VLOOKUP(N216,CB:CG,6,0)), "."," "), "&lt;desc&gt;",R216), "&lt;size&gt;",AU216), "&lt;comma&gt;",IF(B217=""," ",",")),"&lt;off1&gt;",IF(AQ216&lt;&gt;"",AQ216,"0"&amp;REPT(" ",5+AQ$1-1))),"&lt;off2&gt;",IF(AR216&lt;&gt;"",AR216,"0"&amp;REPT(" ",5+AR$1-1))),"&lt;off3&gt;",IF(AS216&lt;&gt;"",AS216,"0"&amp;REPT(" ",5+AS$1-1))),"&lt;off4&gt;",IF(AT216&lt;&gt;"",AT216,"0"&amp;REPT(" ",5+AT$1-1))))</f>
        <v>{ "AD1DF",1, ISIZ_IA   , {CpuDataType::ArrBlk   ,(CpuDataType)0        ,(CpuDataType)0        ,(CpuDataType)0        }, {_AmdAddr,_AmdNull,_AmdNull,_AmdNull}, {AOFF_I,0      ,0       ,0        } }, //Define 1-dim array and set to zero elements if it does not exist before</v>
      </c>
      <c r="Y216" s="31" t="s">
        <v>28</v>
      </c>
      <c r="Z216" s="22" t="str">
        <f aca="false">IF(F216&lt;&gt;".",IF(K216="MR","R",VLOOKUP(F216,$BR:$BT,3,0)),"")</f>
        <v>M</v>
      </c>
      <c r="AA216" s="22" t="str">
        <f aca="false">IF(G216&lt;&gt;".",IF(L216="MR","R",VLOOKUP(G216,$BR:$BT,3,0)),"")</f>
        <v/>
      </c>
      <c r="AB216" s="22" t="str">
        <f aca="false">IF(H216&lt;&gt;".",IF(M216="MR","R",VLOOKUP(H216,$BR:$BT,3,0)),"")</f>
        <v/>
      </c>
      <c r="AC216" s="22" t="str">
        <f aca="false">IF(I216&lt;&gt;".",IF(N216="MR","R",VLOOKUP(I216,$BR:$BT,3,0)),"")</f>
        <v/>
      </c>
      <c r="AD216" s="22" t="str">
        <f aca="false">IF(F216&lt;&gt;".",VLOOKUP(K216,$CB:$CC,2,0),"")</f>
        <v>A</v>
      </c>
      <c r="AE216" s="22" t="str">
        <f aca="false">IF(G216&lt;&gt;".",VLOOKUP(L216,$CB:$CC,2,0),"")</f>
        <v/>
      </c>
      <c r="AF216" s="22" t="str">
        <f aca="false">IF(H216&lt;&gt;".",VLOOKUP(M216,$CB:$CC,2,0),"")</f>
        <v/>
      </c>
      <c r="AG216" s="22" t="str">
        <f aca="false">IF(I216&lt;&gt;".",VLOOKUP(N216,$CB:$CC,2,0),"")</f>
        <v/>
      </c>
      <c r="AH216" s="22" t="str">
        <f aca="false">IF(AD216&lt;&gt;"",IF(OR(AD216="A",AD216="I"),"SZA",VLOOKUP(Z216,$BT$3:$BU$16,2,0)),"")</f>
        <v>SZA</v>
      </c>
      <c r="AI216" s="22" t="str">
        <f aca="false">IF(AE216&lt;&gt;"",IF(OR(AE216="A",AE216="I"),"SZA",VLOOKUP(AA216,$BT$3:$BU$16,2,0)),"")</f>
        <v/>
      </c>
      <c r="AJ216" s="22" t="str">
        <f aca="false">IF(AF216&lt;&gt;"",IF(OR(AF216="A",AF216="I"),"SZA",VLOOKUP(AB216,$BT$3:$BU$16,2,0)),"")</f>
        <v/>
      </c>
      <c r="AK216" s="22" t="str">
        <f aca="false">IF(AG216&lt;&gt;"",IF(OR(AG216="A",AG216="I"),"SZA",VLOOKUP(AC216,$BT$3:$BU$16,2,0)),"")</f>
        <v/>
      </c>
      <c r="AL216" s="22" t="str">
        <f aca="false">IF(AD216&lt;&gt;"","I","")</f>
        <v>I</v>
      </c>
      <c r="AM216" s="22" t="str">
        <f aca="false">SUBSTITUTE(IF(AE216&lt;&gt;"",AL216&amp;"+"&amp;AH216,""),"+SZ","")</f>
        <v/>
      </c>
      <c r="AN216" s="22" t="str">
        <f aca="false">SUBSTITUTE(IF(AF216&lt;&gt;"",AM216&amp;"+"&amp;AI216,""),"+SZ","")</f>
        <v/>
      </c>
      <c r="AO216" s="22" t="str">
        <f aca="false">SUBSTITUTE(IF(AG216&lt;&gt;"",AN216&amp;"+"&amp;AJ216,""),"+SZ","")</f>
        <v/>
      </c>
      <c r="AP216" s="22" t="str">
        <f aca="false">SUBSTITUTE("I"&amp;IF(AH216&lt;&gt;"","+"&amp;AH216,"")&amp;IF(AI216&lt;&gt;"","+"&amp;AI216,"")&amp;IF(AJ216&lt;&gt;"","+"&amp;AJ216,"")&amp;IF(AK216&lt;&gt;"","+"&amp;AK216,""),"+SZ","")</f>
        <v>IA</v>
      </c>
      <c r="AQ216" s="22" t="str">
        <f aca="false">IF(Z216&lt;&gt;"","AOFF_"&amp;AL216&amp;REPT(" ",AQ$1-LEN(AL216)),"")</f>
        <v>AOFF_I</v>
      </c>
      <c r="AR216" s="22" t="str">
        <f aca="false">IF(AA216&lt;&gt;"","AOFF_"&amp;AM216&amp;REPT(" ",AR$1-LEN(AM216)),"")</f>
        <v/>
      </c>
      <c r="AS216" s="22" t="str">
        <f aca="false">IF(AB216&lt;&gt;"","AOFF_"&amp;AN216&amp;REPT(" ",AS$1-LEN(AN216)),"")</f>
        <v/>
      </c>
      <c r="AT216" s="22" t="str">
        <f aca="false">IF(AC216&lt;&gt;"","AOFF_"&amp;AO216&amp;REPT(" ",AT$1-LEN(AO216)),"")</f>
        <v/>
      </c>
      <c r="AU216" s="22" t="str">
        <f aca="false">"ISIZ_"&amp;AP216&amp;REPT(" ",$AU$1-LEN(AP216))</f>
        <v>ISIZ_IA   </v>
      </c>
      <c r="AV216" s="26" t="n">
        <f aca="false">IF(Z216&lt;&gt;"",6,"")</f>
        <v>6</v>
      </c>
      <c r="AW216" s="26" t="str">
        <f aca="false">IF(AA216&lt;&gt;"",AV216+VLOOKUP(AH216,$BU$2:$BV$17,2,0),"")</f>
        <v/>
      </c>
      <c r="AX216" s="26" t="str">
        <f aca="false">IF(AB216&lt;&gt;"",AW216+VLOOKUP(AI216,$BU$2:$BV$17,2,0),"")</f>
        <v/>
      </c>
      <c r="AY216" s="26" t="str">
        <f aca="false">IF(AC216&lt;&gt;"",AX216+VLOOKUP(AJ216,$BU$2:$BV$17,2,0),"")</f>
        <v/>
      </c>
      <c r="AZ216" s="26" t="n">
        <f aca="false">6+IF(Z216&lt;&gt;"",VLOOKUP(AH216,$BU$2:$BV$17,2,0),0)+IF(AA216&lt;&gt;"",VLOOKUP(AI216,$BU$2:$BV$17,2,0),0)+IF(AB216&lt;&gt;"",VLOOKUP(AJ216,$BU$2:$BV$17,2,0),0)+IF(AC216&lt;&gt;"",VLOOKUP(AK216,$BU$2:$BV$17,2,0),0)</f>
        <v>10</v>
      </c>
      <c r="BA216" s="26" t="n">
        <f aca="false">IF(Z216&lt;&gt;"",10,"")</f>
        <v>10</v>
      </c>
      <c r="BB216" s="26" t="str">
        <f aca="false">IF(AA216&lt;&gt;"",BA216+VLOOKUP(AH216,$BU$2:$BW$17,3,0),"")</f>
        <v/>
      </c>
      <c r="BC216" s="26" t="str">
        <f aca="false">IF(AB216&lt;&gt;"",BB216+VLOOKUP(AI216,$BU$2:$BW$17,3,0),"")</f>
        <v/>
      </c>
      <c r="BD216" s="26" t="str">
        <f aca="false">IF(AC216&lt;&gt;"",BC216+VLOOKUP(AJ216,$BU$2:$BW$17,3,0),"")</f>
        <v/>
      </c>
      <c r="BE216" s="26" t="n">
        <f aca="false">10+IF(Z216&lt;&gt;"",VLOOKUP(AH216,$BU$2:$BW$17,3,0),0)+IF(AA216&lt;&gt;"",VLOOKUP(AI216,$BU$2:$BW$17,3,0),0)+IF(AB216&lt;&gt;"",VLOOKUP(AJ216,$BU$2:$BW$17,3,0),0)+IF(AC216&lt;&gt;"",VLOOKUP(AK216,$BU$2:$BW$17,3,0),0)</f>
        <v>18</v>
      </c>
      <c r="BF216" s="36" t="str">
        <f aca="false">IF(AV216&lt;&gt;"","#define "&amp;AQ216&amp;" "&amp;AV216&amp;"&lt;end&gt; ","")&amp;IF(AW216&lt;&gt;"","#define "&amp;AR216&amp;" "&amp;AW216&amp;"&lt;end&gt; ","")&amp;IF(AX216&lt;&gt;"","#define "&amp;AS216&amp;" "&amp;AX216&amp;"&lt;end&gt; ","")&amp;IF(AY216&lt;&gt;"","#define "&amp;AT216&amp;" "&amp;AY216&amp;"&lt;end&gt; ","")&amp;"#define "&amp;AU216&amp;" "&amp;AZ216&amp;"&lt;end&gt;"</f>
        <v>#define AOFF_I 6&lt;end&gt; #define ISIZ_IA    10&lt;end&gt;</v>
      </c>
      <c r="BG216" s="36" t="str">
        <f aca="false">IF(BA216&lt;&gt;"","#define "&amp;AQ216&amp;" "&amp;BA216&amp;"&lt;end&gt; ","")&amp;IF(BB216&lt;&gt;"","#define "&amp;AR216&amp;" "&amp;BB216&amp;"&lt;end&gt; ","")&amp;IF(BC216&lt;&gt;"","#define "&amp;AS216&amp;" "&amp;BC216&amp;"&lt;end&gt; ","")&amp;IF(BD216&lt;&gt;"","#define "&amp;AT216&amp;" "&amp;BD216&amp;"&lt;end&gt; ","")&amp;"#define "&amp;AU216&amp;" "&amp;BE216&amp;"&lt;end&gt;"</f>
        <v>#define AOFF_I 10&lt;end&gt; #define ISIZ_IA    18&lt;end&gt;</v>
      </c>
      <c r="BH216" s="22" t="str">
        <f aca="false">"INSTDECODE_"&amp;D216&amp;IF(D216&lt;&gt;0,"_"&amp;CONCATENATE(Z216,AA216,AB216,AC216)&amp;"_"&amp;CONCATENATE(AD216,AE216,AF216,AG216),"")</f>
        <v>INSTDECODE_1_M_A</v>
      </c>
      <c r="BI216" s="22" t="n">
        <f aca="false">LEN(BH216)</f>
        <v>16</v>
      </c>
      <c r="BJ216" s="22" t="str">
        <f aca="false">IF(Z216&lt;&gt;"","DECODE_"&amp;VLOOKUP(AD216,$CC:$CD,2,0)&amp;"("&amp;BJ$2&amp;","&amp;IF(K216="MR","REF",VLOOKUP(F216,$BR:$BS,2,0))&amp;",Cpu"&amp;PROPER(IF(K216="MR","REF",VLOOKUP(F216,$BR:$BS,2,0)))&amp;","&amp;AQ216&amp;"); ", "")</f>
        <v>DECODE_ADR(1,MBL,CpuMbl,AOFF_I); </v>
      </c>
      <c r="BK216" s="22" t="str">
        <f aca="false">IF(AA216&lt;&gt;"","DECODE_"&amp;VLOOKUP(AE216,$CC:$CD,2,0)&amp;"("&amp;BK$2&amp;","&amp;IF(L216="MR","REF",VLOOKUP(G216,$BR:$BS,2,0))&amp;",Cpu"&amp;PROPER(IF(L216="MR","REF",VLOOKUP(G216,$BR:$BS,2,0)))&amp;","&amp;AR216&amp;"); ", "")</f>
        <v/>
      </c>
      <c r="BL216" s="22" t="str">
        <f aca="false">IF(AB216&lt;&gt;"","DECODE_"&amp;VLOOKUP(AF216,$CC:$CD,2,0)&amp;"("&amp;BL$2&amp;","&amp;IF(M216="MR","REF",VLOOKUP(H216,$BR:$BS,2,0))&amp;",Cpu"&amp;PROPER(IF(M216="MR","REF",VLOOKUP(H216,$BR:$BS,2,0)))&amp;","&amp;AS216&amp;"); ", "")</f>
        <v/>
      </c>
      <c r="BM216" s="22" t="str">
        <f aca="false">IF(AC216&lt;&gt;"","DECODE_"&amp;VLOOKUP(AG216,$CC:$CD,2,0)&amp;"("&amp;BM$2&amp;","&amp;IF(N216="MR","REF",VLOOKUP(I216,$BR:$BS,2,0))&amp;",Cpu"&amp;PROPER(IF(N216="MR","REF",VLOOKUP(I216,$BR:$BS,2,0)))&amp;","&amp;AT216&amp;"); ", "")</f>
        <v/>
      </c>
      <c r="BN216" s="22" t="str">
        <f aca="false">IF(ISERROR(VLOOKUP(BO216,BO$2:BO212,1,0))=0,"X","")</f>
        <v/>
      </c>
      <c r="BO216" s="22" t="str">
        <f aca="false">SUBSTITUTE("#define "&amp;BH216&amp;REPT(" ",28-LEN(BH216))&amp;BJ216&amp;BK216&amp;BL216&amp;BM216,"%","D")</f>
        <v>#define INSTDECODE_1_M_A            DECODE_ADR(1,MBL,CpuMbl,AOFF_I); </v>
      </c>
      <c r="BP216" s="22" t="str">
        <f aca="false">"#define "&amp;SUBSTITUTE(BH216,"INSTDECODE_",IF(P216="X","JMP_","")&amp;IF(Q216="X","CONST_","")&amp;"INSTEND_")&amp;IF(Q216="X",REPT(" ",20-LEN(BH216)),IF(P216="X",REPT(" ",22-LEN(BH216)),REPT(" ",26-LEN(BH216))))&amp;" "&amp;IF(P216="X","","IP+="&amp;TRIM(AU216)&amp;"; "&amp;REPT(" ",10-LEN(TRIM(AU216))))&amp;IF(Q216="X","CONST_INST_DISPATCH;","PROG_INST_DISPATCH;")</f>
        <v>#define INSTEND_1_M_A           IP+=ISIZ_IA;    PROG_INST_DISPATCH;</v>
      </c>
      <c r="BQ216" s="22" t="str">
        <f aca="false">""</f>
        <v/>
      </c>
    </row>
    <row r="217" customFormat="false" ht="15.95" hidden="false" customHeight="true" outlineLevel="0" collapsed="false">
      <c r="A217" s="22" t="s">
        <v>783</v>
      </c>
      <c r="B217" s="22" t="s">
        <v>788</v>
      </c>
      <c r="C217" s="26" t="s">
        <v>29</v>
      </c>
      <c r="D217" s="27" t="n">
        <f aca="false">4-COUNTIF(F217:I217,".")</f>
        <v>3</v>
      </c>
      <c r="E217" s="27" t="str">
        <f aca="false">IF(ISERROR(SEARCH("Z",F217&amp;G217&amp;H217&amp;I217))=0,"X","-")</f>
        <v>X</v>
      </c>
      <c r="F217" s="26" t="s">
        <v>409</v>
      </c>
      <c r="G217" s="26" t="s">
        <v>459</v>
      </c>
      <c r="H217" s="26" t="s">
        <v>462</v>
      </c>
      <c r="I217" s="26" t="s">
        <v>28</v>
      </c>
      <c r="J217" s="27" t="str">
        <f aca="false">IF(OR(ISERROR(SEARCH(MID($J$2,1,1),F217&amp;G217&amp;H217&amp;I217))=0,ISERROR(SEARCH(MID($J$2,2,1),F217&amp;G217&amp;H217&amp;I217))=0),"X","-")</f>
        <v>X</v>
      </c>
      <c r="K217" s="26" t="s">
        <v>453</v>
      </c>
      <c r="L217" s="26" t="s">
        <v>453</v>
      </c>
      <c r="M217" s="26" t="s">
        <v>410</v>
      </c>
      <c r="N217" s="26" t="s">
        <v>28</v>
      </c>
      <c r="O217" s="28" t="str">
        <f aca="false">IF(OR(K217=$O$2,L217=$O$2,M217=$O$2,N217=$O$2),"X","-")</f>
        <v>X</v>
      </c>
      <c r="R217" s="22" t="s">
        <v>789</v>
      </c>
      <c r="S217" s="22" t="s">
        <v>718</v>
      </c>
      <c r="T217" s="22" t="s">
        <v>752</v>
      </c>
      <c r="U217" s="22" t="s">
        <v>712</v>
      </c>
      <c r="W217" s="30" t="str">
        <f aca="false">SUBSTITUTE(SUBSTITUTE(IF(AND(F217="%",K217&lt;&gt;"AD",K217&lt;&gt;"MR"),"Error1","Ok")&amp;" "&amp;IF(AND(G217="%",L217&lt;&gt;"AD",L217&lt;&gt;"MR"),"Error2","Ok")&amp;" "&amp;IF(AND(H217="%",M217&lt;&gt;"AD",M217&lt;&gt;"MR"),"Error3","Ok")&amp;" "&amp;IF(AND(I217="%",N217&lt;&gt;"AD",N217&lt;&gt;"MR"),"Error4","Ok"),"Ok Ok Ok Ok","Passed"),"Ok","")</f>
        <v>Passed</v>
      </c>
      <c r="X217" s="28" t="str">
        <f aca="false">IF(W217&lt;&gt;"Passed","--- Error ---",SUBSTITUTE(SUBSTITUTE(SUBSTITUTE(SUBSTITUTE(SUBSTITUTE(SUBSTITUTE(SUBSTITUTE(SUBSTITUTE(SUBSTITUTE(SUBSTITUTE(SUBSTITUTE(SUBSTITUTE(SUBSTITUTE(SUBSTITUTE(SUBSTITUTE(SUBSTITUTE(SUBSTITUTE(SUBSTITUTE($X$1, "&lt;mnemonic&gt;",""""&amp;B217&amp;""""&amp;REPT(" ",5-LEN(B217))), "&lt;argnr&gt;",D217), "&lt;type1&gt;",VLOOKUP(F217,BR:BZ,9,0)), "&lt;type2&gt;",VLOOKUP(G217,BR:BZ,9,0)), "&lt;type3&gt;",VLOOKUP(H217,BR:BZ,9,0)), "&lt;type4&gt;",VLOOKUP(I217,BR:BZ,9,0)), "&lt;mode1&gt;",VLOOKUP(K217, CB:CG,6,0)),"&lt;mode2&gt;",VLOOKUP(L217,CB:CG,6,0)),"&lt;mode3&gt;",VLOOKUP(M217,CB:CG,6,0)),"&lt;mode4&gt;",VLOOKUP(N217,CB:CG,6,0)), "."," "), "&lt;desc&gt;",R217), "&lt;size&gt;",AU217), "&lt;comma&gt;",IF(B218=""," ",",")),"&lt;off1&gt;",IF(AQ217&lt;&gt;"",AQ217,"0"&amp;REPT(" ",5+AQ$1-1))),"&lt;off2&gt;",IF(AR217&lt;&gt;"",AR217,"0"&amp;REPT(" ",5+AR$1-1))),"&lt;off3&gt;",IF(AS217&lt;&gt;"",AS217,"0"&amp;REPT(" ",5+AS$1-1))),"&lt;off4&gt;",IF(AT217&lt;&gt;"",AT217,"0"&amp;REPT(" ",5+AT$1-1))))</f>
        <v>{ "AD1AP",3, ISIZ_IAAZ , {CpuDataType::Undefined,CpuDataType::ArrBlk   ,(CpuDataType)-1       ,(CpuDataType)0        }, {_AmdAddr,_AmdAddr,_AmdLtVl,_AmdNull}, {AOFF_I,AOFF_IA,AOFF_IAA,0        } }, //Resizes array to n+1 elements and gets reference to last element</v>
      </c>
      <c r="Y217" s="31" t="s">
        <v>28</v>
      </c>
      <c r="Z217" s="22" t="str">
        <f aca="false">IF(F217&lt;&gt;".",IF(K217="MR","R",VLOOKUP(F217,$BR:$BT,3,0)),"")</f>
        <v>R</v>
      </c>
      <c r="AA217" s="22" t="str">
        <f aca="false">IF(G217&lt;&gt;".",IF(L217="MR","R",VLOOKUP(G217,$BR:$BT,3,0)),"")</f>
        <v>M</v>
      </c>
      <c r="AB217" s="22" t="str">
        <f aca="false">IF(H217&lt;&gt;".",IF(M217="MR","R",VLOOKUP(H217,$BR:$BT,3,0)),"")</f>
        <v>Z</v>
      </c>
      <c r="AC217" s="22" t="str">
        <f aca="false">IF(I217&lt;&gt;".",IF(N217="MR","R",VLOOKUP(I217,$BR:$BT,3,0)),"")</f>
        <v/>
      </c>
      <c r="AD217" s="22" t="str">
        <f aca="false">IF(F217&lt;&gt;".",VLOOKUP(K217,$CB:$CC,2,0),"")</f>
        <v>A</v>
      </c>
      <c r="AE217" s="22" t="str">
        <f aca="false">IF(G217&lt;&gt;".",VLOOKUP(L217,$CB:$CC,2,0),"")</f>
        <v>A</v>
      </c>
      <c r="AF217" s="22" t="str">
        <f aca="false">IF(H217&lt;&gt;".",VLOOKUP(M217,$CB:$CC,2,0),"")</f>
        <v>V</v>
      </c>
      <c r="AG217" s="22" t="str">
        <f aca="false">IF(I217&lt;&gt;".",VLOOKUP(N217,$CB:$CC,2,0),"")</f>
        <v/>
      </c>
      <c r="AH217" s="22" t="str">
        <f aca="false">IF(AD217&lt;&gt;"",IF(OR(AD217="A",AD217="I"),"SZA",VLOOKUP(Z217,$BT$3:$BU$16,2,0)),"")</f>
        <v>SZA</v>
      </c>
      <c r="AI217" s="22" t="str">
        <f aca="false">IF(AE217&lt;&gt;"",IF(OR(AE217="A",AE217="I"),"SZA",VLOOKUP(AA217,$BT$3:$BU$16,2,0)),"")</f>
        <v>SZA</v>
      </c>
      <c r="AJ217" s="22" t="str">
        <f aca="false">IF(AF217&lt;&gt;"",IF(OR(AF217="A",AF217="I"),"SZA",VLOOKUP(AB217,$BT$3:$BU$16,2,0)),"")</f>
        <v>SZZ</v>
      </c>
      <c r="AK217" s="22" t="str">
        <f aca="false">IF(AG217&lt;&gt;"",IF(OR(AG217="A",AG217="I"),"SZA",VLOOKUP(AC217,$BT$3:$BU$16,2,0)),"")</f>
        <v/>
      </c>
      <c r="AL217" s="22" t="str">
        <f aca="false">IF(AD217&lt;&gt;"","I","")</f>
        <v>I</v>
      </c>
      <c r="AM217" s="22" t="str">
        <f aca="false">SUBSTITUTE(IF(AE217&lt;&gt;"",AL217&amp;"+"&amp;AH217,""),"+SZ","")</f>
        <v>IA</v>
      </c>
      <c r="AN217" s="22" t="str">
        <f aca="false">SUBSTITUTE(IF(AF217&lt;&gt;"",AM217&amp;"+"&amp;AI217,""),"+SZ","")</f>
        <v>IAA</v>
      </c>
      <c r="AO217" s="22" t="str">
        <f aca="false">SUBSTITUTE(IF(AG217&lt;&gt;"",AN217&amp;"+"&amp;AJ217,""),"+SZ","")</f>
        <v/>
      </c>
      <c r="AP217" s="22" t="str">
        <f aca="false">SUBSTITUTE("I"&amp;IF(AH217&lt;&gt;"","+"&amp;AH217,"")&amp;IF(AI217&lt;&gt;"","+"&amp;AI217,"")&amp;IF(AJ217&lt;&gt;"","+"&amp;AJ217,"")&amp;IF(AK217&lt;&gt;"","+"&amp;AK217,""),"+SZ","")</f>
        <v>IAAZ</v>
      </c>
      <c r="AQ217" s="22" t="str">
        <f aca="false">IF(Z217&lt;&gt;"","AOFF_"&amp;AL217&amp;REPT(" ",AQ$1-LEN(AL217)),"")</f>
        <v>AOFF_I</v>
      </c>
      <c r="AR217" s="22" t="str">
        <f aca="false">IF(AA217&lt;&gt;"","AOFF_"&amp;AM217&amp;REPT(" ",AR$1-LEN(AM217)),"")</f>
        <v>AOFF_IA</v>
      </c>
      <c r="AS217" s="22" t="str">
        <f aca="false">IF(AB217&lt;&gt;"","AOFF_"&amp;AN217&amp;REPT(" ",AS$1-LEN(AN217)),"")</f>
        <v>AOFF_IAA</v>
      </c>
      <c r="AT217" s="22" t="str">
        <f aca="false">IF(AC217&lt;&gt;"","AOFF_"&amp;AO217&amp;REPT(" ",AT$1-LEN(AO217)),"")</f>
        <v/>
      </c>
      <c r="AU217" s="22" t="str">
        <f aca="false">"ISIZ_"&amp;AP217&amp;REPT(" ",$AU$1-LEN(AP217))</f>
        <v>ISIZ_IAAZ </v>
      </c>
      <c r="AV217" s="26" t="n">
        <f aca="false">IF(Z217&lt;&gt;"",6,"")</f>
        <v>6</v>
      </c>
      <c r="AW217" s="26" t="n">
        <f aca="false">IF(AA217&lt;&gt;"",AV217+VLOOKUP(AH217,$BU$2:$BV$17,2,0),"")</f>
        <v>10</v>
      </c>
      <c r="AX217" s="26" t="n">
        <f aca="false">IF(AB217&lt;&gt;"",AW217+VLOOKUP(AI217,$BU$2:$BV$17,2,0),"")</f>
        <v>14</v>
      </c>
      <c r="AY217" s="26" t="str">
        <f aca="false">IF(AC217&lt;&gt;"",AX217+VLOOKUP(AJ217,$BU$2:$BV$17,2,0),"")</f>
        <v/>
      </c>
      <c r="AZ217" s="26" t="n">
        <f aca="false">6+IF(Z217&lt;&gt;"",VLOOKUP(AH217,$BU$2:$BV$17,2,0),0)+IF(AA217&lt;&gt;"",VLOOKUP(AI217,$BU$2:$BV$17,2,0),0)+IF(AB217&lt;&gt;"",VLOOKUP(AJ217,$BU$2:$BV$17,2,0),0)+IF(AC217&lt;&gt;"",VLOOKUP(AK217,$BU$2:$BV$17,2,0),0)</f>
        <v>18</v>
      </c>
      <c r="BA217" s="26" t="n">
        <f aca="false">IF(Z217&lt;&gt;"",10,"")</f>
        <v>10</v>
      </c>
      <c r="BB217" s="26" t="n">
        <f aca="false">IF(AA217&lt;&gt;"",BA217+VLOOKUP(AH217,$BU$2:$BW$17,3,0),"")</f>
        <v>18</v>
      </c>
      <c r="BC217" s="26" t="n">
        <f aca="false">IF(AB217&lt;&gt;"",BB217+VLOOKUP(AI217,$BU$2:$BW$17,3,0),"")</f>
        <v>26</v>
      </c>
      <c r="BD217" s="26" t="str">
        <f aca="false">IF(AC217&lt;&gt;"",BC217+VLOOKUP(AJ217,$BU$2:$BW$17,3,0),"")</f>
        <v/>
      </c>
      <c r="BE217" s="26" t="n">
        <f aca="false">10+IF(Z217&lt;&gt;"",VLOOKUP(AH217,$BU$2:$BW$17,3,0),0)+IF(AA217&lt;&gt;"",VLOOKUP(AI217,$BU$2:$BW$17,3,0),0)+IF(AB217&lt;&gt;"",VLOOKUP(AJ217,$BU$2:$BW$17,3,0),0)+IF(AC217&lt;&gt;"",VLOOKUP(AK217,$BU$2:$BW$17,3,0),0)</f>
        <v>34</v>
      </c>
      <c r="BF217" s="36" t="str">
        <f aca="false">IF(AV217&lt;&gt;"","#define "&amp;AQ217&amp;" "&amp;AV217&amp;"&lt;end&gt; ","")&amp;IF(AW217&lt;&gt;"","#define "&amp;AR217&amp;" "&amp;AW217&amp;"&lt;end&gt; ","")&amp;IF(AX217&lt;&gt;"","#define "&amp;AS217&amp;" "&amp;AX217&amp;"&lt;end&gt; ","")&amp;IF(AY217&lt;&gt;"","#define "&amp;AT217&amp;" "&amp;AY217&amp;"&lt;end&gt; ","")&amp;"#define "&amp;AU217&amp;" "&amp;AZ217&amp;"&lt;end&gt;"</f>
        <v>#define AOFF_I 6&lt;end&gt; #define AOFF_IA 10&lt;end&gt; #define AOFF_IAA 14&lt;end&gt; #define ISIZ_IAAZ  18&lt;end&gt;</v>
      </c>
      <c r="BG217" s="36" t="str">
        <f aca="false">IF(BA217&lt;&gt;"","#define "&amp;AQ217&amp;" "&amp;BA217&amp;"&lt;end&gt; ","")&amp;IF(BB217&lt;&gt;"","#define "&amp;AR217&amp;" "&amp;BB217&amp;"&lt;end&gt; ","")&amp;IF(BC217&lt;&gt;"","#define "&amp;AS217&amp;" "&amp;BC217&amp;"&lt;end&gt; ","")&amp;IF(BD217&lt;&gt;"","#define "&amp;AT217&amp;" "&amp;BD217&amp;"&lt;end&gt; ","")&amp;"#define "&amp;AU217&amp;" "&amp;BE217&amp;"&lt;end&gt;"</f>
        <v>#define AOFF_I 10&lt;end&gt; #define AOFF_IA 18&lt;end&gt; #define AOFF_IAA 26&lt;end&gt; #define ISIZ_IAAZ  34&lt;end&gt;</v>
      </c>
      <c r="BH217" s="22" t="str">
        <f aca="false">"INSTDECODE_"&amp;D217&amp;IF(D217&lt;&gt;0,"_"&amp;CONCATENATE(Z217,AA217,AB217,AC217)&amp;"_"&amp;CONCATENATE(AD217,AE217,AF217,AG217),"")</f>
        <v>INSTDECODE_3_RMZ_AAV</v>
      </c>
      <c r="BI217" s="22" t="n">
        <f aca="false">LEN(BH217)</f>
        <v>20</v>
      </c>
      <c r="BJ217" s="22" t="str">
        <f aca="false">IF(Z217&lt;&gt;"","DECODE_"&amp;VLOOKUP(AD217,$CC:$CD,2,0)&amp;"("&amp;BJ$2&amp;","&amp;IF(K217="MR","REF",VLOOKUP(F217,$BR:$BS,2,0))&amp;",Cpu"&amp;PROPER(IF(K217="MR","REF",VLOOKUP(F217,$BR:$BS,2,0)))&amp;","&amp;AQ217&amp;"); ", "")</f>
        <v>DECODE_ADR(1,REF,CpuRef,AOFF_I); </v>
      </c>
      <c r="BK217" s="22" t="str">
        <f aca="false">IF(AA217&lt;&gt;"","DECODE_"&amp;VLOOKUP(AE217,$CC:$CD,2,0)&amp;"("&amp;BK$2&amp;","&amp;IF(L217="MR","REF",VLOOKUP(G217,$BR:$BS,2,0))&amp;",Cpu"&amp;PROPER(IF(L217="MR","REF",VLOOKUP(G217,$BR:$BS,2,0)))&amp;","&amp;AR217&amp;"); ", "")</f>
        <v>DECODE_ADR(2,MBL,CpuMbl,AOFF_IA); </v>
      </c>
      <c r="BL217" s="22" t="str">
        <f aca="false">IF(AB217&lt;&gt;"","DECODE_"&amp;VLOOKUP(AF217,$CC:$CD,2,0)&amp;"("&amp;BL$2&amp;","&amp;IF(M217="MR","REF",VLOOKUP(H217,$BR:$BS,2,0))&amp;",Cpu"&amp;PROPER(IF(M217="MR","REF",VLOOKUP(H217,$BR:$BS,2,0)))&amp;","&amp;AS217&amp;"); ", "")</f>
        <v>DECODE_LIT(3,WRD,CpuWrd,AOFF_IAA); </v>
      </c>
      <c r="BM217" s="22" t="str">
        <f aca="false">IF(AC217&lt;&gt;"","DECODE_"&amp;VLOOKUP(AG217,$CC:$CD,2,0)&amp;"("&amp;BM$2&amp;","&amp;IF(N217="MR","REF",VLOOKUP(I217,$BR:$BS,2,0))&amp;",Cpu"&amp;PROPER(IF(N217="MR","REF",VLOOKUP(I217,$BR:$BS,2,0)))&amp;","&amp;AT217&amp;"); ", "")</f>
        <v/>
      </c>
      <c r="BN217" s="22" t="str">
        <f aca="false">IF(ISERROR(VLOOKUP(BO217,BO$2:BO213,1,0))=0,"X","")</f>
        <v/>
      </c>
      <c r="BO217" s="22" t="str">
        <f aca="false">SUBSTITUTE("#define "&amp;BH217&amp;REPT(" ",28-LEN(BH217))&amp;BJ217&amp;BK217&amp;BL217&amp;BM217,"%","D")</f>
        <v>#define INSTDECODE_3_RMZ_AAV        DECODE_ADR(1,REF,CpuRef,AOFF_I); DECODE_ADR(2,MBL,CpuMbl,AOFF_IA); DECODE_LIT(3,WRD,CpuWrd,AOFF_IAA); </v>
      </c>
      <c r="BP217" s="22" t="str">
        <f aca="false">"#define "&amp;SUBSTITUTE(BH217,"INSTDECODE_",IF(P217="X","JMP_","")&amp;IF(Q217="X","CONST_","")&amp;"INSTEND_")&amp;IF(Q217="X",REPT(" ",20-LEN(BH217)),IF(P217="X",REPT(" ",22-LEN(BH217)),REPT(" ",26-LEN(BH217))))&amp;" "&amp;IF(P217="X","","IP+="&amp;TRIM(AU217)&amp;"; "&amp;REPT(" ",10-LEN(TRIM(AU217))))&amp;IF(Q217="X","CONST_INST_DISPATCH;","PROG_INST_DISPATCH;")</f>
        <v>#define INSTEND_3_RMZ_AAV       IP+=ISIZ_IAAZ;  PROG_INST_DISPATCH;</v>
      </c>
      <c r="BQ217" s="22" t="str">
        <f aca="false">""</f>
        <v/>
      </c>
    </row>
    <row r="218" customFormat="false" ht="15.95" hidden="false" customHeight="true" outlineLevel="0" collapsed="false">
      <c r="A218" s="22" t="s">
        <v>783</v>
      </c>
      <c r="B218" s="22" t="s">
        <v>790</v>
      </c>
      <c r="C218" s="26" t="s">
        <v>29</v>
      </c>
      <c r="D218" s="27" t="n">
        <f aca="false">4-COUNTIF(F218:I218,".")</f>
        <v>4</v>
      </c>
      <c r="E218" s="27" t="str">
        <f aca="false">IF(ISERROR(SEARCH("Z",F218&amp;G218&amp;H218&amp;I218))=0,"X","-")</f>
        <v>X</v>
      </c>
      <c r="F218" s="26" t="s">
        <v>409</v>
      </c>
      <c r="G218" s="26" t="s">
        <v>459</v>
      </c>
      <c r="H218" s="26" t="s">
        <v>462</v>
      </c>
      <c r="I218" s="26" t="s">
        <v>462</v>
      </c>
      <c r="J218" s="27" t="str">
        <f aca="false">IF(OR(ISERROR(SEARCH(MID($J$2,1,1),F218&amp;G218&amp;H218&amp;I218))=0,ISERROR(SEARCH(MID($J$2,2,1),F218&amp;G218&amp;H218&amp;I218))=0),"X","-")</f>
        <v>X</v>
      </c>
      <c r="K218" s="26" t="s">
        <v>453</v>
      </c>
      <c r="L218" s="26" t="s">
        <v>453</v>
      </c>
      <c r="M218" s="26" t="s">
        <v>453</v>
      </c>
      <c r="N218" s="26" t="s">
        <v>410</v>
      </c>
      <c r="O218" s="28" t="str">
        <f aca="false">IF(OR(K218=$O$2,L218=$O$2,M218=$O$2,N218=$O$2),"X","-")</f>
        <v>X</v>
      </c>
      <c r="R218" s="22" t="s">
        <v>791</v>
      </c>
      <c r="S218" s="22" t="s">
        <v>718</v>
      </c>
      <c r="T218" s="22" t="s">
        <v>752</v>
      </c>
      <c r="U218" s="22" t="s">
        <v>792</v>
      </c>
      <c r="V218" s="22" t="s">
        <v>712</v>
      </c>
      <c r="W218" s="30" t="str">
        <f aca="false">SUBSTITUTE(SUBSTITUTE(IF(AND(F218="%",K218&lt;&gt;"AD",K218&lt;&gt;"MR"),"Error1","Ok")&amp;" "&amp;IF(AND(G218="%",L218&lt;&gt;"AD",L218&lt;&gt;"MR"),"Error2","Ok")&amp;" "&amp;IF(AND(H218="%",M218&lt;&gt;"AD",M218&lt;&gt;"MR"),"Error3","Ok")&amp;" "&amp;IF(AND(I218="%",N218&lt;&gt;"AD",N218&lt;&gt;"MR"),"Error4","Ok"),"Ok Ok Ok Ok","Passed"),"Ok","")</f>
        <v>Passed</v>
      </c>
      <c r="X218" s="28" t="str">
        <f aca="false">IF(W218&lt;&gt;"Passed","--- Error ---",SUBSTITUTE(SUBSTITUTE(SUBSTITUTE(SUBSTITUTE(SUBSTITUTE(SUBSTITUTE(SUBSTITUTE(SUBSTITUTE(SUBSTITUTE(SUBSTITUTE(SUBSTITUTE(SUBSTITUTE(SUBSTITUTE(SUBSTITUTE(SUBSTITUTE(SUBSTITUTE(SUBSTITUTE(SUBSTITUTE($X$1, "&lt;mnemonic&gt;",""""&amp;B218&amp;""""&amp;REPT(" ",5-LEN(B218))), "&lt;argnr&gt;",D218), "&lt;type1&gt;",VLOOKUP(F218,BR:BZ,9,0)), "&lt;type2&gt;",VLOOKUP(G218,BR:BZ,9,0)), "&lt;type3&gt;",VLOOKUP(H218,BR:BZ,9,0)), "&lt;type4&gt;",VLOOKUP(I218,BR:BZ,9,0)), "&lt;mode1&gt;",VLOOKUP(K218, CB:CG,6,0)),"&lt;mode2&gt;",VLOOKUP(L218,CB:CG,6,0)),"&lt;mode3&gt;",VLOOKUP(M218,CB:CG,6,0)),"&lt;mode4&gt;",VLOOKUP(N218,CB:CG,6,0)), "."," "), "&lt;desc&gt;",R218), "&lt;size&gt;",AU218), "&lt;comma&gt;",IF(B219=""," ",",")),"&lt;off1&gt;",IF(AQ218&lt;&gt;"",AQ218,"0"&amp;REPT(" ",5+AQ$1-1))),"&lt;off2&gt;",IF(AR218&lt;&gt;"",AR218,"0"&amp;REPT(" ",5+AR$1-1))),"&lt;off3&gt;",IF(AS218&lt;&gt;"",AS218,"0"&amp;REPT(" ",5+AS$1-1))),"&lt;off4&gt;",IF(AT218&lt;&gt;"",AT218,"0"&amp;REPT(" ",5+AT$1-1))))</f>
        <v>{ "AD1IN",4, ISIZ_IAAAZ, {CpuDataType::Undefined,CpuDataType::ArrBlk   ,(CpuDataType)-1       ,(CpuDataType)-1       }, {_AmdAddr,_AmdAddr,_AmdAddr,_AmdLtVl}, {AOFF_I,AOFF_IA,AOFF_IAA,AOFF_IAAA} }, //Inserts position into array and gets reference to inserted element</v>
      </c>
      <c r="Y218" s="31" t="s">
        <v>28</v>
      </c>
      <c r="Z218" s="22" t="str">
        <f aca="false">IF(F218&lt;&gt;".",IF(K218="MR","R",VLOOKUP(F218,$BR:$BT,3,0)),"")</f>
        <v>R</v>
      </c>
      <c r="AA218" s="22" t="str">
        <f aca="false">IF(G218&lt;&gt;".",IF(L218="MR","R",VLOOKUP(G218,$BR:$BT,3,0)),"")</f>
        <v>M</v>
      </c>
      <c r="AB218" s="22" t="str">
        <f aca="false">IF(H218&lt;&gt;".",IF(M218="MR","R",VLOOKUP(H218,$BR:$BT,3,0)),"")</f>
        <v>Z</v>
      </c>
      <c r="AC218" s="22" t="str">
        <f aca="false">IF(I218&lt;&gt;".",IF(N218="MR","R",VLOOKUP(I218,$BR:$BT,3,0)),"")</f>
        <v>Z</v>
      </c>
      <c r="AD218" s="22" t="str">
        <f aca="false">IF(F218&lt;&gt;".",VLOOKUP(K218,$CB:$CC,2,0),"")</f>
        <v>A</v>
      </c>
      <c r="AE218" s="22" t="str">
        <f aca="false">IF(G218&lt;&gt;".",VLOOKUP(L218,$CB:$CC,2,0),"")</f>
        <v>A</v>
      </c>
      <c r="AF218" s="22" t="str">
        <f aca="false">IF(H218&lt;&gt;".",VLOOKUP(M218,$CB:$CC,2,0),"")</f>
        <v>A</v>
      </c>
      <c r="AG218" s="22" t="str">
        <f aca="false">IF(I218&lt;&gt;".",VLOOKUP(N218,$CB:$CC,2,0),"")</f>
        <v>V</v>
      </c>
      <c r="AH218" s="22" t="str">
        <f aca="false">IF(AD218&lt;&gt;"",IF(OR(AD218="A",AD218="I"),"SZA",VLOOKUP(Z218,$BT$3:$BU$16,2,0)),"")</f>
        <v>SZA</v>
      </c>
      <c r="AI218" s="22" t="str">
        <f aca="false">IF(AE218&lt;&gt;"",IF(OR(AE218="A",AE218="I"),"SZA",VLOOKUP(AA218,$BT$3:$BU$16,2,0)),"")</f>
        <v>SZA</v>
      </c>
      <c r="AJ218" s="22" t="str">
        <f aca="false">IF(AF218&lt;&gt;"",IF(OR(AF218="A",AF218="I"),"SZA",VLOOKUP(AB218,$BT$3:$BU$16,2,0)),"")</f>
        <v>SZA</v>
      </c>
      <c r="AK218" s="22" t="str">
        <f aca="false">IF(AG218&lt;&gt;"",IF(OR(AG218="A",AG218="I"),"SZA",VLOOKUP(AC218,$BT$3:$BU$16,2,0)),"")</f>
        <v>SZZ</v>
      </c>
      <c r="AL218" s="22" t="str">
        <f aca="false">IF(AD218&lt;&gt;"","I","")</f>
        <v>I</v>
      </c>
      <c r="AM218" s="22" t="str">
        <f aca="false">SUBSTITUTE(IF(AE218&lt;&gt;"",AL218&amp;"+"&amp;AH218,""),"+SZ","")</f>
        <v>IA</v>
      </c>
      <c r="AN218" s="22" t="str">
        <f aca="false">SUBSTITUTE(IF(AF218&lt;&gt;"",AM218&amp;"+"&amp;AI218,""),"+SZ","")</f>
        <v>IAA</v>
      </c>
      <c r="AO218" s="22" t="str">
        <f aca="false">SUBSTITUTE(IF(AG218&lt;&gt;"",AN218&amp;"+"&amp;AJ218,""),"+SZ","")</f>
        <v>IAAA</v>
      </c>
      <c r="AP218" s="22" t="str">
        <f aca="false">SUBSTITUTE("I"&amp;IF(AH218&lt;&gt;"","+"&amp;AH218,"")&amp;IF(AI218&lt;&gt;"","+"&amp;AI218,"")&amp;IF(AJ218&lt;&gt;"","+"&amp;AJ218,"")&amp;IF(AK218&lt;&gt;"","+"&amp;AK218,""),"+SZ","")</f>
        <v>IAAAZ</v>
      </c>
      <c r="AQ218" s="22" t="str">
        <f aca="false">IF(Z218&lt;&gt;"","AOFF_"&amp;AL218&amp;REPT(" ",AQ$1-LEN(AL218)),"")</f>
        <v>AOFF_I</v>
      </c>
      <c r="AR218" s="22" t="str">
        <f aca="false">IF(AA218&lt;&gt;"","AOFF_"&amp;AM218&amp;REPT(" ",AR$1-LEN(AM218)),"")</f>
        <v>AOFF_IA</v>
      </c>
      <c r="AS218" s="22" t="str">
        <f aca="false">IF(AB218&lt;&gt;"","AOFF_"&amp;AN218&amp;REPT(" ",AS$1-LEN(AN218)),"")</f>
        <v>AOFF_IAA</v>
      </c>
      <c r="AT218" s="22" t="str">
        <f aca="false">IF(AC218&lt;&gt;"","AOFF_"&amp;AO218&amp;REPT(" ",AT$1-LEN(AO218)),"")</f>
        <v>AOFF_IAAA</v>
      </c>
      <c r="AU218" s="22" t="str">
        <f aca="false">"ISIZ_"&amp;AP218&amp;REPT(" ",$AU$1-LEN(AP218))</f>
        <v>ISIZ_IAAAZ</v>
      </c>
      <c r="AV218" s="26" t="n">
        <f aca="false">IF(Z218&lt;&gt;"",6,"")</f>
        <v>6</v>
      </c>
      <c r="AW218" s="26" t="n">
        <f aca="false">IF(AA218&lt;&gt;"",AV218+VLOOKUP(AH218,$BU$2:$BV$17,2,0),"")</f>
        <v>10</v>
      </c>
      <c r="AX218" s="26" t="n">
        <f aca="false">IF(AB218&lt;&gt;"",AW218+VLOOKUP(AI218,$BU$2:$BV$17,2,0),"")</f>
        <v>14</v>
      </c>
      <c r="AY218" s="26" t="n">
        <f aca="false">IF(AC218&lt;&gt;"",AX218+VLOOKUP(AJ218,$BU$2:$BV$17,2,0),"")</f>
        <v>18</v>
      </c>
      <c r="AZ218" s="26" t="n">
        <f aca="false">6+IF(Z218&lt;&gt;"",VLOOKUP(AH218,$BU$2:$BV$17,2,0),0)+IF(AA218&lt;&gt;"",VLOOKUP(AI218,$BU$2:$BV$17,2,0),0)+IF(AB218&lt;&gt;"",VLOOKUP(AJ218,$BU$2:$BV$17,2,0),0)+IF(AC218&lt;&gt;"",VLOOKUP(AK218,$BU$2:$BV$17,2,0),0)</f>
        <v>22</v>
      </c>
      <c r="BA218" s="26" t="n">
        <f aca="false">IF(Z218&lt;&gt;"",10,"")</f>
        <v>10</v>
      </c>
      <c r="BB218" s="26" t="n">
        <f aca="false">IF(AA218&lt;&gt;"",BA218+VLOOKUP(AH218,$BU$2:$BW$17,3,0),"")</f>
        <v>18</v>
      </c>
      <c r="BC218" s="26" t="n">
        <f aca="false">IF(AB218&lt;&gt;"",BB218+VLOOKUP(AI218,$BU$2:$BW$17,3,0),"")</f>
        <v>26</v>
      </c>
      <c r="BD218" s="26" t="n">
        <f aca="false">IF(AC218&lt;&gt;"",BC218+VLOOKUP(AJ218,$BU$2:$BW$17,3,0),"")</f>
        <v>34</v>
      </c>
      <c r="BE218" s="26" t="n">
        <f aca="false">10+IF(Z218&lt;&gt;"",VLOOKUP(AH218,$BU$2:$BW$17,3,0),0)+IF(AA218&lt;&gt;"",VLOOKUP(AI218,$BU$2:$BW$17,3,0),0)+IF(AB218&lt;&gt;"",VLOOKUP(AJ218,$BU$2:$BW$17,3,0),0)+IF(AC218&lt;&gt;"",VLOOKUP(AK218,$BU$2:$BW$17,3,0),0)</f>
        <v>42</v>
      </c>
      <c r="BF218" s="36" t="str">
        <f aca="false">IF(AV218&lt;&gt;"","#define "&amp;AQ218&amp;" "&amp;AV218&amp;"&lt;end&gt; ","")&amp;IF(AW218&lt;&gt;"","#define "&amp;AR218&amp;" "&amp;AW218&amp;"&lt;end&gt; ","")&amp;IF(AX218&lt;&gt;"","#define "&amp;AS218&amp;" "&amp;AX218&amp;"&lt;end&gt; ","")&amp;IF(AY218&lt;&gt;"","#define "&amp;AT218&amp;" "&amp;AY218&amp;"&lt;end&gt; ","")&amp;"#define "&amp;AU218&amp;" "&amp;AZ218&amp;"&lt;end&gt;"</f>
        <v>#define AOFF_I 6&lt;end&gt; #define AOFF_IA 10&lt;end&gt; #define AOFF_IAA 14&lt;end&gt; #define AOFF_IAAA 18&lt;end&gt; #define ISIZ_IAAAZ 22&lt;end&gt;</v>
      </c>
      <c r="BG218" s="36" t="str">
        <f aca="false">IF(BA218&lt;&gt;"","#define "&amp;AQ218&amp;" "&amp;BA218&amp;"&lt;end&gt; ","")&amp;IF(BB218&lt;&gt;"","#define "&amp;AR218&amp;" "&amp;BB218&amp;"&lt;end&gt; ","")&amp;IF(BC218&lt;&gt;"","#define "&amp;AS218&amp;" "&amp;BC218&amp;"&lt;end&gt; ","")&amp;IF(BD218&lt;&gt;"","#define "&amp;AT218&amp;" "&amp;BD218&amp;"&lt;end&gt; ","")&amp;"#define "&amp;AU218&amp;" "&amp;BE218&amp;"&lt;end&gt;"</f>
        <v>#define AOFF_I 10&lt;end&gt; #define AOFF_IA 18&lt;end&gt; #define AOFF_IAA 26&lt;end&gt; #define AOFF_IAAA 34&lt;end&gt; #define ISIZ_IAAAZ 42&lt;end&gt;</v>
      </c>
      <c r="BH218" s="22" t="str">
        <f aca="false">"INSTDECODE_"&amp;D218&amp;IF(D218&lt;&gt;0,"_"&amp;CONCATENATE(Z218,AA218,AB218,AC218)&amp;"_"&amp;CONCATENATE(AD218,AE218,AF218,AG218),"")</f>
        <v>INSTDECODE_4_RMZZ_AAAV</v>
      </c>
      <c r="BI218" s="22" t="n">
        <f aca="false">LEN(BH218)</f>
        <v>22</v>
      </c>
      <c r="BJ218" s="22" t="str">
        <f aca="false">IF(Z218&lt;&gt;"","DECODE_"&amp;VLOOKUP(AD218,$CC:$CD,2,0)&amp;"("&amp;BJ$2&amp;","&amp;IF(K218="MR","REF",VLOOKUP(F218,$BR:$BS,2,0))&amp;",Cpu"&amp;PROPER(IF(K218="MR","REF",VLOOKUP(F218,$BR:$BS,2,0)))&amp;","&amp;AQ218&amp;"); ", "")</f>
        <v>DECODE_ADR(1,REF,CpuRef,AOFF_I); </v>
      </c>
      <c r="BK218" s="22" t="str">
        <f aca="false">IF(AA218&lt;&gt;"","DECODE_"&amp;VLOOKUP(AE218,$CC:$CD,2,0)&amp;"("&amp;BK$2&amp;","&amp;IF(L218="MR","REF",VLOOKUP(G218,$BR:$BS,2,0))&amp;",Cpu"&amp;PROPER(IF(L218="MR","REF",VLOOKUP(G218,$BR:$BS,2,0)))&amp;","&amp;AR218&amp;"); ", "")</f>
        <v>DECODE_ADR(2,MBL,CpuMbl,AOFF_IA); </v>
      </c>
      <c r="BL218" s="22" t="str">
        <f aca="false">IF(AB218&lt;&gt;"","DECODE_"&amp;VLOOKUP(AF218,$CC:$CD,2,0)&amp;"("&amp;BL$2&amp;","&amp;IF(M218="MR","REF",VLOOKUP(H218,$BR:$BS,2,0))&amp;",Cpu"&amp;PROPER(IF(M218="MR","REF",VLOOKUP(H218,$BR:$BS,2,0)))&amp;","&amp;AS218&amp;"); ", "")</f>
        <v>DECODE_ADR(3,WRD,CpuWrd,AOFF_IAA); </v>
      </c>
      <c r="BM218" s="22" t="str">
        <f aca="false">IF(AC218&lt;&gt;"","DECODE_"&amp;VLOOKUP(AG218,$CC:$CD,2,0)&amp;"("&amp;BM$2&amp;","&amp;IF(N218="MR","REF",VLOOKUP(I218,$BR:$BS,2,0))&amp;",Cpu"&amp;PROPER(IF(N218="MR","REF",VLOOKUP(I218,$BR:$BS,2,0)))&amp;","&amp;AT218&amp;"); ", "")</f>
        <v>DECODE_LIT(4,WRD,CpuWrd,AOFF_IAAA); </v>
      </c>
      <c r="BN218" s="22" t="str">
        <f aca="false">IF(ISERROR(VLOOKUP(BO218,BO$2:BO214,1,0))=0,"X","")</f>
        <v/>
      </c>
      <c r="BO218" s="22" t="str">
        <f aca="false">SUBSTITUTE("#define "&amp;BH218&amp;REPT(" ",28-LEN(BH218))&amp;BJ218&amp;BK218&amp;BL218&amp;BM218,"%","D")</f>
        <v>#define INSTDECODE_4_RMZZ_AAAV      DECODE_ADR(1,REF,CpuRef,AOFF_I); DECODE_ADR(2,MBL,CpuMbl,AOFF_IA); DECODE_ADR(3,WRD,CpuWrd,AOFF_IAA); DECODE_LIT(4,WRD,CpuWrd,AOFF_IAAA); </v>
      </c>
      <c r="BP218" s="22" t="str">
        <f aca="false">"#define "&amp;SUBSTITUTE(BH218,"INSTDECODE_",IF(P218="X","JMP_","")&amp;IF(Q218="X","CONST_","")&amp;"INSTEND_")&amp;IF(Q218="X",REPT(" ",20-LEN(BH218)),IF(P218="X",REPT(" ",22-LEN(BH218)),REPT(" ",26-LEN(BH218))))&amp;" "&amp;IF(P218="X","","IP+="&amp;TRIM(AU218)&amp;"; "&amp;REPT(" ",10-LEN(TRIM(AU218))))&amp;IF(Q218="X","CONST_INST_DISPATCH;","PROG_INST_DISPATCH;")</f>
        <v>#define INSTEND_4_RMZZ_AAAV     IP+=ISIZ_IAAAZ; PROG_INST_DISPATCH;</v>
      </c>
      <c r="BQ218" s="22" t="str">
        <f aca="false">""</f>
        <v/>
      </c>
    </row>
    <row r="219" customFormat="false" ht="15.95" hidden="false" customHeight="true" outlineLevel="0" collapsed="false">
      <c r="A219" s="22" t="s">
        <v>783</v>
      </c>
      <c r="B219" s="22" t="s">
        <v>793</v>
      </c>
      <c r="C219" s="26" t="s">
        <v>29</v>
      </c>
      <c r="D219" s="27" t="n">
        <f aca="false">4-COUNTIF(F219:I219,".")</f>
        <v>2</v>
      </c>
      <c r="E219" s="27" t="str">
        <f aca="false">IF(ISERROR(SEARCH("Z",F219&amp;G219&amp;H219&amp;I219))=0,"X","-")</f>
        <v>X</v>
      </c>
      <c r="F219" s="26" t="s">
        <v>459</v>
      </c>
      <c r="G219" s="26" t="s">
        <v>462</v>
      </c>
      <c r="H219" s="26" t="s">
        <v>28</v>
      </c>
      <c r="I219" s="26" t="s">
        <v>28</v>
      </c>
      <c r="J219" s="27" t="str">
        <f aca="false">IF(OR(ISERROR(SEARCH(MID($J$2,1,1),F219&amp;G219&amp;H219&amp;I219))=0,ISERROR(SEARCH(MID($J$2,2,1),F219&amp;G219&amp;H219&amp;I219))=0),"X","-")</f>
        <v>-</v>
      </c>
      <c r="K219" s="26" t="s">
        <v>453</v>
      </c>
      <c r="L219" s="26" t="s">
        <v>453</v>
      </c>
      <c r="M219" s="26" t="s">
        <v>28</v>
      </c>
      <c r="N219" s="26" t="s">
        <v>28</v>
      </c>
      <c r="O219" s="28" t="str">
        <f aca="false">IF(OR(K219=$O$2,L219=$O$2,M219=$O$2,N219=$O$2),"X","-")</f>
        <v>-</v>
      </c>
      <c r="R219" s="22" t="s">
        <v>794</v>
      </c>
      <c r="S219" s="22" t="s">
        <v>752</v>
      </c>
      <c r="T219" s="22" t="s">
        <v>792</v>
      </c>
      <c r="W219" s="30" t="str">
        <f aca="false">SUBSTITUTE(SUBSTITUTE(IF(AND(F219="%",K219&lt;&gt;"AD",K219&lt;&gt;"MR"),"Error1","Ok")&amp;" "&amp;IF(AND(G219="%",L219&lt;&gt;"AD",L219&lt;&gt;"MR"),"Error2","Ok")&amp;" "&amp;IF(AND(H219="%",M219&lt;&gt;"AD",M219&lt;&gt;"MR"),"Error3","Ok")&amp;" "&amp;IF(AND(I219="%",N219&lt;&gt;"AD",N219&lt;&gt;"MR"),"Error4","Ok"),"Ok Ok Ok Ok","Passed"),"Ok","")</f>
        <v>Passed</v>
      </c>
      <c r="X219" s="28" t="str">
        <f aca="false">IF(W219&lt;&gt;"Passed","--- Error ---",SUBSTITUTE(SUBSTITUTE(SUBSTITUTE(SUBSTITUTE(SUBSTITUTE(SUBSTITUTE(SUBSTITUTE(SUBSTITUTE(SUBSTITUTE(SUBSTITUTE(SUBSTITUTE(SUBSTITUTE(SUBSTITUTE(SUBSTITUTE(SUBSTITUTE(SUBSTITUTE(SUBSTITUTE(SUBSTITUTE($X$1, "&lt;mnemonic&gt;",""""&amp;B219&amp;""""&amp;REPT(" ",5-LEN(B219))), "&lt;argnr&gt;",D219), "&lt;type1&gt;",VLOOKUP(F219,BR:BZ,9,0)), "&lt;type2&gt;",VLOOKUP(G219,BR:BZ,9,0)), "&lt;type3&gt;",VLOOKUP(H219,BR:BZ,9,0)), "&lt;type4&gt;",VLOOKUP(I219,BR:BZ,9,0)), "&lt;mode1&gt;",VLOOKUP(K219, CB:CG,6,0)),"&lt;mode2&gt;",VLOOKUP(L219,CB:CG,6,0)),"&lt;mode3&gt;",VLOOKUP(M219,CB:CG,6,0)),"&lt;mode4&gt;",VLOOKUP(N219,CB:CG,6,0)), "."," "), "&lt;desc&gt;",R219), "&lt;size&gt;",AU219), "&lt;comma&gt;",IF(B220=""," ",",")),"&lt;off1&gt;",IF(AQ219&lt;&gt;"",AQ219,"0"&amp;REPT(" ",5+AQ$1-1))),"&lt;off2&gt;",IF(AR219&lt;&gt;"",AR219,"0"&amp;REPT(" ",5+AR$1-1))),"&lt;off3&gt;",IF(AS219&lt;&gt;"",AS219,"0"&amp;REPT(" ",5+AS$1-1))),"&lt;off4&gt;",IF(AT219&lt;&gt;"",AT219,"0"&amp;REPT(" ",5+AT$1-1))))</f>
        <v>{ "AD1DE",2, ISIZ_IAA  , {CpuDataType::ArrBlk   ,(CpuDataType)-1       ,(CpuDataType)0        ,(CpuDataType)0        }, {_AmdAddr,_AmdAddr,_AmdNull,_AmdNull}, {AOFF_I,AOFF_IA,0       ,0        } }, //Deletes position from array</v>
      </c>
      <c r="Y219" s="31" t="s">
        <v>28</v>
      </c>
      <c r="Z219" s="22" t="str">
        <f aca="false">IF(F219&lt;&gt;".",IF(K219="MR","R",VLOOKUP(F219,$BR:$BT,3,0)),"")</f>
        <v>M</v>
      </c>
      <c r="AA219" s="22" t="str">
        <f aca="false">IF(G219&lt;&gt;".",IF(L219="MR","R",VLOOKUP(G219,$BR:$BT,3,0)),"")</f>
        <v>Z</v>
      </c>
      <c r="AB219" s="22" t="str">
        <f aca="false">IF(H219&lt;&gt;".",IF(M219="MR","R",VLOOKUP(H219,$BR:$BT,3,0)),"")</f>
        <v/>
      </c>
      <c r="AC219" s="22" t="str">
        <f aca="false">IF(I219&lt;&gt;".",IF(N219="MR","R",VLOOKUP(I219,$BR:$BT,3,0)),"")</f>
        <v/>
      </c>
      <c r="AD219" s="22" t="str">
        <f aca="false">IF(F219&lt;&gt;".",VLOOKUP(K219,$CB:$CC,2,0),"")</f>
        <v>A</v>
      </c>
      <c r="AE219" s="22" t="str">
        <f aca="false">IF(G219&lt;&gt;".",VLOOKUP(L219,$CB:$CC,2,0),"")</f>
        <v>A</v>
      </c>
      <c r="AF219" s="22" t="str">
        <f aca="false">IF(H219&lt;&gt;".",VLOOKUP(M219,$CB:$CC,2,0),"")</f>
        <v/>
      </c>
      <c r="AG219" s="22" t="str">
        <f aca="false">IF(I219&lt;&gt;".",VLOOKUP(N219,$CB:$CC,2,0),"")</f>
        <v/>
      </c>
      <c r="AH219" s="22" t="str">
        <f aca="false">IF(AD219&lt;&gt;"",IF(OR(AD219="A",AD219="I"),"SZA",VLOOKUP(Z219,$BT$3:$BU$16,2,0)),"")</f>
        <v>SZA</v>
      </c>
      <c r="AI219" s="22" t="str">
        <f aca="false">IF(AE219&lt;&gt;"",IF(OR(AE219="A",AE219="I"),"SZA",VLOOKUP(AA219,$BT$3:$BU$16,2,0)),"")</f>
        <v>SZA</v>
      </c>
      <c r="AJ219" s="22" t="str">
        <f aca="false">IF(AF219&lt;&gt;"",IF(OR(AF219="A",AF219="I"),"SZA",VLOOKUP(AB219,$BT$3:$BU$16,2,0)),"")</f>
        <v/>
      </c>
      <c r="AK219" s="22" t="str">
        <f aca="false">IF(AG219&lt;&gt;"",IF(OR(AG219="A",AG219="I"),"SZA",VLOOKUP(AC219,$BT$3:$BU$16,2,0)),"")</f>
        <v/>
      </c>
      <c r="AL219" s="22" t="str">
        <f aca="false">IF(AD219&lt;&gt;"","I","")</f>
        <v>I</v>
      </c>
      <c r="AM219" s="22" t="str">
        <f aca="false">SUBSTITUTE(IF(AE219&lt;&gt;"",AL219&amp;"+"&amp;AH219,""),"+SZ","")</f>
        <v>IA</v>
      </c>
      <c r="AN219" s="22" t="str">
        <f aca="false">SUBSTITUTE(IF(AF219&lt;&gt;"",AM219&amp;"+"&amp;AI219,""),"+SZ","")</f>
        <v/>
      </c>
      <c r="AO219" s="22" t="str">
        <f aca="false">SUBSTITUTE(IF(AG219&lt;&gt;"",AN219&amp;"+"&amp;AJ219,""),"+SZ","")</f>
        <v/>
      </c>
      <c r="AP219" s="22" t="str">
        <f aca="false">SUBSTITUTE("I"&amp;IF(AH219&lt;&gt;"","+"&amp;AH219,"")&amp;IF(AI219&lt;&gt;"","+"&amp;AI219,"")&amp;IF(AJ219&lt;&gt;"","+"&amp;AJ219,"")&amp;IF(AK219&lt;&gt;"","+"&amp;AK219,""),"+SZ","")</f>
        <v>IAA</v>
      </c>
      <c r="AQ219" s="22" t="str">
        <f aca="false">IF(Z219&lt;&gt;"","AOFF_"&amp;AL219&amp;REPT(" ",AQ$1-LEN(AL219)),"")</f>
        <v>AOFF_I</v>
      </c>
      <c r="AR219" s="22" t="str">
        <f aca="false">IF(AA219&lt;&gt;"","AOFF_"&amp;AM219&amp;REPT(" ",AR$1-LEN(AM219)),"")</f>
        <v>AOFF_IA</v>
      </c>
      <c r="AS219" s="22" t="str">
        <f aca="false">IF(AB219&lt;&gt;"","AOFF_"&amp;AN219&amp;REPT(" ",AS$1-LEN(AN219)),"")</f>
        <v/>
      </c>
      <c r="AT219" s="22" t="str">
        <f aca="false">IF(AC219&lt;&gt;"","AOFF_"&amp;AO219&amp;REPT(" ",AT$1-LEN(AO219)),"")</f>
        <v/>
      </c>
      <c r="AU219" s="22" t="str">
        <f aca="false">"ISIZ_"&amp;AP219&amp;REPT(" ",$AU$1-LEN(AP219))</f>
        <v>ISIZ_IAA  </v>
      </c>
      <c r="AV219" s="26" t="n">
        <f aca="false">IF(Z219&lt;&gt;"",6,"")</f>
        <v>6</v>
      </c>
      <c r="AW219" s="26" t="n">
        <f aca="false">IF(AA219&lt;&gt;"",AV219+VLOOKUP(AH219,$BU$2:$BV$17,2,0),"")</f>
        <v>10</v>
      </c>
      <c r="AX219" s="26" t="str">
        <f aca="false">IF(AB219&lt;&gt;"",AW219+VLOOKUP(AI219,$BU$2:$BV$17,2,0),"")</f>
        <v/>
      </c>
      <c r="AY219" s="26" t="str">
        <f aca="false">IF(AC219&lt;&gt;"",AX219+VLOOKUP(AJ219,$BU$2:$BV$17,2,0),"")</f>
        <v/>
      </c>
      <c r="AZ219" s="26" t="n">
        <f aca="false">6+IF(Z219&lt;&gt;"",VLOOKUP(AH219,$BU$2:$BV$17,2,0),0)+IF(AA219&lt;&gt;"",VLOOKUP(AI219,$BU$2:$BV$17,2,0),0)+IF(AB219&lt;&gt;"",VLOOKUP(AJ219,$BU$2:$BV$17,2,0),0)+IF(AC219&lt;&gt;"",VLOOKUP(AK219,$BU$2:$BV$17,2,0),0)</f>
        <v>14</v>
      </c>
      <c r="BA219" s="26" t="n">
        <f aca="false">IF(Z219&lt;&gt;"",10,"")</f>
        <v>10</v>
      </c>
      <c r="BB219" s="26" t="n">
        <f aca="false">IF(AA219&lt;&gt;"",BA219+VLOOKUP(AH219,$BU$2:$BW$17,3,0),"")</f>
        <v>18</v>
      </c>
      <c r="BC219" s="26" t="str">
        <f aca="false">IF(AB219&lt;&gt;"",BB219+VLOOKUP(AI219,$BU$2:$BW$17,3,0),"")</f>
        <v/>
      </c>
      <c r="BD219" s="26" t="str">
        <f aca="false">IF(AC219&lt;&gt;"",BC219+VLOOKUP(AJ219,$BU$2:$BW$17,3,0),"")</f>
        <v/>
      </c>
      <c r="BE219" s="26" t="n">
        <f aca="false">10+IF(Z219&lt;&gt;"",VLOOKUP(AH219,$BU$2:$BW$17,3,0),0)+IF(AA219&lt;&gt;"",VLOOKUP(AI219,$BU$2:$BW$17,3,0),0)+IF(AB219&lt;&gt;"",VLOOKUP(AJ219,$BU$2:$BW$17,3,0),0)+IF(AC219&lt;&gt;"",VLOOKUP(AK219,$BU$2:$BW$17,3,0),0)</f>
        <v>26</v>
      </c>
      <c r="BF219" s="36" t="str">
        <f aca="false">IF(AV219&lt;&gt;"","#define "&amp;AQ219&amp;" "&amp;AV219&amp;"&lt;end&gt; ","")&amp;IF(AW219&lt;&gt;"","#define "&amp;AR219&amp;" "&amp;AW219&amp;"&lt;end&gt; ","")&amp;IF(AX219&lt;&gt;"","#define "&amp;AS219&amp;" "&amp;AX219&amp;"&lt;end&gt; ","")&amp;IF(AY219&lt;&gt;"","#define "&amp;AT219&amp;" "&amp;AY219&amp;"&lt;end&gt; ","")&amp;"#define "&amp;AU219&amp;" "&amp;AZ219&amp;"&lt;end&gt;"</f>
        <v>#define AOFF_I 6&lt;end&gt; #define AOFF_IA 10&lt;end&gt; #define ISIZ_IAA   14&lt;end&gt;</v>
      </c>
      <c r="BG219" s="36" t="str">
        <f aca="false">IF(BA219&lt;&gt;"","#define "&amp;AQ219&amp;" "&amp;BA219&amp;"&lt;end&gt; ","")&amp;IF(BB219&lt;&gt;"","#define "&amp;AR219&amp;" "&amp;BB219&amp;"&lt;end&gt; ","")&amp;IF(BC219&lt;&gt;"","#define "&amp;AS219&amp;" "&amp;BC219&amp;"&lt;end&gt; ","")&amp;IF(BD219&lt;&gt;"","#define "&amp;AT219&amp;" "&amp;BD219&amp;"&lt;end&gt; ","")&amp;"#define "&amp;AU219&amp;" "&amp;BE219&amp;"&lt;end&gt;"</f>
        <v>#define AOFF_I 10&lt;end&gt; #define AOFF_IA 18&lt;end&gt; #define ISIZ_IAA   26&lt;end&gt;</v>
      </c>
      <c r="BH219" s="22" t="str">
        <f aca="false">"INSTDECODE_"&amp;D219&amp;IF(D219&lt;&gt;0,"_"&amp;CONCATENATE(Z219,AA219,AB219,AC219)&amp;"_"&amp;CONCATENATE(AD219,AE219,AF219,AG219),"")</f>
        <v>INSTDECODE_2_MZ_AA</v>
      </c>
      <c r="BI219" s="22" t="n">
        <f aca="false">LEN(BH219)</f>
        <v>18</v>
      </c>
      <c r="BJ219" s="22" t="str">
        <f aca="false">IF(Z219&lt;&gt;"","DECODE_"&amp;VLOOKUP(AD219,$CC:$CD,2,0)&amp;"("&amp;BJ$2&amp;","&amp;IF(K219="MR","REF",VLOOKUP(F219,$BR:$BS,2,0))&amp;",Cpu"&amp;PROPER(IF(K219="MR","REF",VLOOKUP(F219,$BR:$BS,2,0)))&amp;","&amp;AQ219&amp;"); ", "")</f>
        <v>DECODE_ADR(1,MBL,CpuMbl,AOFF_I); </v>
      </c>
      <c r="BK219" s="22" t="str">
        <f aca="false">IF(AA219&lt;&gt;"","DECODE_"&amp;VLOOKUP(AE219,$CC:$CD,2,0)&amp;"("&amp;BK$2&amp;","&amp;IF(L219="MR","REF",VLOOKUP(G219,$BR:$BS,2,0))&amp;",Cpu"&amp;PROPER(IF(L219="MR","REF",VLOOKUP(G219,$BR:$BS,2,0)))&amp;","&amp;AR219&amp;"); ", "")</f>
        <v>DECODE_ADR(2,WRD,CpuWrd,AOFF_IA); </v>
      </c>
      <c r="BL219" s="22" t="str">
        <f aca="false">IF(AB219&lt;&gt;"","DECODE_"&amp;VLOOKUP(AF219,$CC:$CD,2,0)&amp;"("&amp;BL$2&amp;","&amp;IF(M219="MR","REF",VLOOKUP(H219,$BR:$BS,2,0))&amp;",Cpu"&amp;PROPER(IF(M219="MR","REF",VLOOKUP(H219,$BR:$BS,2,0)))&amp;","&amp;AS219&amp;"); ", "")</f>
        <v/>
      </c>
      <c r="BM219" s="22" t="str">
        <f aca="false">IF(AC219&lt;&gt;"","DECODE_"&amp;VLOOKUP(AG219,$CC:$CD,2,0)&amp;"("&amp;BM$2&amp;","&amp;IF(N219="MR","REF",VLOOKUP(I219,$BR:$BS,2,0))&amp;",Cpu"&amp;PROPER(IF(N219="MR","REF",VLOOKUP(I219,$BR:$BS,2,0)))&amp;","&amp;AT219&amp;"); ", "")</f>
        <v/>
      </c>
      <c r="BN219" s="22" t="str">
        <f aca="false">IF(ISERROR(VLOOKUP(BO219,BO$2:BO216,1,0))=0,"X","")</f>
        <v/>
      </c>
      <c r="BO219" s="22" t="str">
        <f aca="false">SUBSTITUTE("#define "&amp;BH219&amp;REPT(" ",28-LEN(BH219))&amp;BJ219&amp;BK219&amp;BL219&amp;BM219,"%","D")</f>
        <v>#define INSTDECODE_2_MZ_AA          DECODE_ADR(1,MBL,CpuMbl,AOFF_I); DECODE_ADR(2,WRD,CpuWrd,AOFF_IA); </v>
      </c>
      <c r="BP219" s="22" t="str">
        <f aca="false">"#define "&amp;SUBSTITUTE(BH219,"INSTDECODE_",IF(P219="X","JMP_","")&amp;IF(Q219="X","CONST_","")&amp;"INSTEND_")&amp;IF(Q219="X",REPT(" ",20-LEN(BH219)),IF(P219="X",REPT(" ",22-LEN(BH219)),REPT(" ",26-LEN(BH219))))&amp;" "&amp;IF(P219="X","","IP+="&amp;TRIM(AU219)&amp;"; "&amp;REPT(" ",10-LEN(TRIM(AU219))))&amp;IF(Q219="X","CONST_INST_DISPATCH;","PROG_INST_DISPATCH;")</f>
        <v>#define INSTEND_2_MZ_AA         IP+=ISIZ_IAA;   PROG_INST_DISPATCH;</v>
      </c>
      <c r="BQ219" s="22" t="str">
        <f aca="false">""</f>
        <v/>
      </c>
    </row>
    <row r="220" customFormat="false" ht="15.95" hidden="false" customHeight="true" outlineLevel="0" collapsed="false">
      <c r="A220" s="22" t="s">
        <v>783</v>
      </c>
      <c r="B220" s="22" t="s">
        <v>795</v>
      </c>
      <c r="C220" s="26" t="s">
        <v>29</v>
      </c>
      <c r="D220" s="27" t="n">
        <f aca="false">4-COUNTIF(F220:I220,".")</f>
        <v>3</v>
      </c>
      <c r="E220" s="27" t="str">
        <f aca="false">IF(ISERROR(SEARCH("Z",F220&amp;G220&amp;H220&amp;I220))=0,"X","-")</f>
        <v>X</v>
      </c>
      <c r="F220" s="26" t="s">
        <v>409</v>
      </c>
      <c r="G220" s="26" t="s">
        <v>459</v>
      </c>
      <c r="H220" s="26" t="s">
        <v>462</v>
      </c>
      <c r="I220" s="26" t="s">
        <v>28</v>
      </c>
      <c r="J220" s="27" t="str">
        <f aca="false">IF(OR(ISERROR(SEARCH(MID($J$2,1,1),F220&amp;G220&amp;H220&amp;I220))=0,ISERROR(SEARCH(MID($J$2,2,1),F220&amp;G220&amp;H220&amp;I220))=0),"X","-")</f>
        <v>X</v>
      </c>
      <c r="K220" s="26" t="s">
        <v>453</v>
      </c>
      <c r="L220" s="26" t="s">
        <v>453</v>
      </c>
      <c r="M220" s="26" t="s">
        <v>453</v>
      </c>
      <c r="N220" s="26" t="s">
        <v>28</v>
      </c>
      <c r="O220" s="28" t="str">
        <f aca="false">IF(OR(K220=$O$2,L220=$O$2,M220=$O$2,N220=$O$2),"X","-")</f>
        <v>-</v>
      </c>
      <c r="R220" s="22" t="s">
        <v>751</v>
      </c>
      <c r="S220" s="22" t="s">
        <v>718</v>
      </c>
      <c r="T220" s="22" t="s">
        <v>752</v>
      </c>
      <c r="U220" s="22" t="s">
        <v>754</v>
      </c>
      <c r="W220" s="30" t="str">
        <f aca="false">SUBSTITUTE(SUBSTITUTE(IF(AND(F220="%",K220&lt;&gt;"AD",K220&lt;&gt;"MR"),"Error1","Ok")&amp;" "&amp;IF(AND(G220="%",L220&lt;&gt;"AD",L220&lt;&gt;"MR"),"Error2","Ok")&amp;" "&amp;IF(AND(H220="%",M220&lt;&gt;"AD",M220&lt;&gt;"MR"),"Error3","Ok")&amp;" "&amp;IF(AND(I220="%",N220&lt;&gt;"AD",N220&lt;&gt;"MR"),"Error4","Ok"),"Ok Ok Ok Ok","Passed"),"Ok","")</f>
        <v>Passed</v>
      </c>
      <c r="X220" s="28" t="str">
        <f aca="false">IF(W220&lt;&gt;"Passed","--- Error ---",SUBSTITUTE(SUBSTITUTE(SUBSTITUTE(SUBSTITUTE(SUBSTITUTE(SUBSTITUTE(SUBSTITUTE(SUBSTITUTE(SUBSTITUTE(SUBSTITUTE(SUBSTITUTE(SUBSTITUTE(SUBSTITUTE(SUBSTITUTE(SUBSTITUTE(SUBSTITUTE(SUBSTITUTE(SUBSTITUTE($X$1, "&lt;mnemonic&gt;",""""&amp;B220&amp;""""&amp;REPT(" ",5-LEN(B220))), "&lt;argnr&gt;",D220), "&lt;type1&gt;",VLOOKUP(F220,BR:BZ,9,0)), "&lt;type2&gt;",VLOOKUP(G220,BR:BZ,9,0)), "&lt;type3&gt;",VLOOKUP(H220,BR:BZ,9,0)), "&lt;type4&gt;",VLOOKUP(I220,BR:BZ,9,0)), "&lt;mode1&gt;",VLOOKUP(K220, CB:CG,6,0)),"&lt;mode2&gt;",VLOOKUP(L220,CB:CG,6,0)),"&lt;mode3&gt;",VLOOKUP(M220,CB:CG,6,0)),"&lt;mode4&gt;",VLOOKUP(N220,CB:CG,6,0)), "."," "), "&lt;desc&gt;",R220), "&lt;size&gt;",AU220), "&lt;comma&gt;",IF(B221=""," ",",")),"&lt;off1&gt;",IF(AQ220&lt;&gt;"",AQ220,"0"&amp;REPT(" ",5+AQ$1-1))),"&lt;off2&gt;",IF(AR220&lt;&gt;"",AR220,"0"&amp;REPT(" ",5+AR$1-1))),"&lt;off3&gt;",IF(AS220&lt;&gt;"",AS220,"0"&amp;REPT(" ",5+AS$1-1))),"&lt;off4&gt;",IF(AT220&lt;&gt;"",AT220,"0"&amp;REPT(" ",5+AT$1-1))))</f>
        <v>{ "AD1RF",3, ISIZ_IAAA , {CpuDataType::Undefined,CpuDataType::ArrBlk   ,(CpuDataType)-1       ,(CpuDataType)0        }, {_AmdAddr,_AmdAddr,_AmdAddr,_AmdNull}, {AOFF_I,AOFF_IA,AOFF_IAA,0        } }, //Create reference to 1-dim array element</v>
      </c>
      <c r="Y220" s="31" t="s">
        <v>28</v>
      </c>
      <c r="Z220" s="22" t="str">
        <f aca="false">IF(F220&lt;&gt;".",IF(K220="MR","R",VLOOKUP(F220,$BR:$BT,3,0)),"")</f>
        <v>R</v>
      </c>
      <c r="AA220" s="22" t="str">
        <f aca="false">IF(G220&lt;&gt;".",IF(L220="MR","R",VLOOKUP(G220,$BR:$BT,3,0)),"")</f>
        <v>M</v>
      </c>
      <c r="AB220" s="22" t="str">
        <f aca="false">IF(H220&lt;&gt;".",IF(M220="MR","R",VLOOKUP(H220,$BR:$BT,3,0)),"")</f>
        <v>Z</v>
      </c>
      <c r="AC220" s="22" t="str">
        <f aca="false">IF(I220&lt;&gt;".",IF(N220="MR","R",VLOOKUP(I220,$BR:$BT,3,0)),"")</f>
        <v/>
      </c>
      <c r="AD220" s="22" t="str">
        <f aca="false">IF(F220&lt;&gt;".",VLOOKUP(K220,$CB:$CC,2,0),"")</f>
        <v>A</v>
      </c>
      <c r="AE220" s="22" t="str">
        <f aca="false">IF(G220&lt;&gt;".",VLOOKUP(L220,$CB:$CC,2,0),"")</f>
        <v>A</v>
      </c>
      <c r="AF220" s="22" t="str">
        <f aca="false">IF(H220&lt;&gt;".",VLOOKUP(M220,$CB:$CC,2,0),"")</f>
        <v>A</v>
      </c>
      <c r="AG220" s="22" t="str">
        <f aca="false">IF(I220&lt;&gt;".",VLOOKUP(N220,$CB:$CC,2,0),"")</f>
        <v/>
      </c>
      <c r="AH220" s="22" t="str">
        <f aca="false">IF(AD220&lt;&gt;"",IF(OR(AD220="A",AD220="I"),"SZA",VLOOKUP(Z220,$BT$3:$BU$16,2,0)),"")</f>
        <v>SZA</v>
      </c>
      <c r="AI220" s="22" t="str">
        <f aca="false">IF(AE220&lt;&gt;"",IF(OR(AE220="A",AE220="I"),"SZA",VLOOKUP(AA220,$BT$3:$BU$16,2,0)),"")</f>
        <v>SZA</v>
      </c>
      <c r="AJ220" s="22" t="str">
        <f aca="false">IF(AF220&lt;&gt;"",IF(OR(AF220="A",AF220="I"),"SZA",VLOOKUP(AB220,$BT$3:$BU$16,2,0)),"")</f>
        <v>SZA</v>
      </c>
      <c r="AK220" s="22" t="str">
        <f aca="false">IF(AG220&lt;&gt;"",IF(OR(AG220="A",AG220="I"),"SZA",VLOOKUP(AC220,$BT$3:$BU$16,2,0)),"")</f>
        <v/>
      </c>
      <c r="AL220" s="22" t="str">
        <f aca="false">IF(AD220&lt;&gt;"","I","")</f>
        <v>I</v>
      </c>
      <c r="AM220" s="22" t="str">
        <f aca="false">SUBSTITUTE(IF(AE220&lt;&gt;"",AL220&amp;"+"&amp;AH220,""),"+SZ","")</f>
        <v>IA</v>
      </c>
      <c r="AN220" s="22" t="str">
        <f aca="false">SUBSTITUTE(IF(AF220&lt;&gt;"",AM220&amp;"+"&amp;AI220,""),"+SZ","")</f>
        <v>IAA</v>
      </c>
      <c r="AO220" s="22" t="str">
        <f aca="false">SUBSTITUTE(IF(AG220&lt;&gt;"",AN220&amp;"+"&amp;AJ220,""),"+SZ","")</f>
        <v/>
      </c>
      <c r="AP220" s="22" t="str">
        <f aca="false">SUBSTITUTE("I"&amp;IF(AH220&lt;&gt;"","+"&amp;AH220,"")&amp;IF(AI220&lt;&gt;"","+"&amp;AI220,"")&amp;IF(AJ220&lt;&gt;"","+"&amp;AJ220,"")&amp;IF(AK220&lt;&gt;"","+"&amp;AK220,""),"+SZ","")</f>
        <v>IAAA</v>
      </c>
      <c r="AQ220" s="22" t="str">
        <f aca="false">IF(Z220&lt;&gt;"","AOFF_"&amp;AL220&amp;REPT(" ",AQ$1-LEN(AL220)),"")</f>
        <v>AOFF_I</v>
      </c>
      <c r="AR220" s="22" t="str">
        <f aca="false">IF(AA220&lt;&gt;"","AOFF_"&amp;AM220&amp;REPT(" ",AR$1-LEN(AM220)),"")</f>
        <v>AOFF_IA</v>
      </c>
      <c r="AS220" s="22" t="str">
        <f aca="false">IF(AB220&lt;&gt;"","AOFF_"&amp;AN220&amp;REPT(" ",AS$1-LEN(AN220)),"")</f>
        <v>AOFF_IAA</v>
      </c>
      <c r="AT220" s="22" t="str">
        <f aca="false">IF(AC220&lt;&gt;"","AOFF_"&amp;AO220&amp;REPT(" ",AT$1-LEN(AO220)),"")</f>
        <v/>
      </c>
      <c r="AU220" s="22" t="str">
        <f aca="false">"ISIZ_"&amp;AP220&amp;REPT(" ",$AU$1-LEN(AP220))</f>
        <v>ISIZ_IAAA </v>
      </c>
      <c r="AV220" s="26" t="n">
        <f aca="false">IF(Z220&lt;&gt;"",6,"")</f>
        <v>6</v>
      </c>
      <c r="AW220" s="26" t="n">
        <f aca="false">IF(AA220&lt;&gt;"",AV220+VLOOKUP(AH220,$BU$2:$BV$17,2,0),"")</f>
        <v>10</v>
      </c>
      <c r="AX220" s="26" t="n">
        <f aca="false">IF(AB220&lt;&gt;"",AW220+VLOOKUP(AI220,$BU$2:$BV$17,2,0),"")</f>
        <v>14</v>
      </c>
      <c r="AY220" s="26" t="str">
        <f aca="false">IF(AC220&lt;&gt;"",AX220+VLOOKUP(AJ220,$BU$2:$BV$17,2,0),"")</f>
        <v/>
      </c>
      <c r="AZ220" s="26" t="n">
        <f aca="false">6+IF(Z220&lt;&gt;"",VLOOKUP(AH220,$BU$2:$BV$17,2,0),0)+IF(AA220&lt;&gt;"",VLOOKUP(AI220,$BU$2:$BV$17,2,0),0)+IF(AB220&lt;&gt;"",VLOOKUP(AJ220,$BU$2:$BV$17,2,0),0)+IF(AC220&lt;&gt;"",VLOOKUP(AK220,$BU$2:$BV$17,2,0),0)</f>
        <v>18</v>
      </c>
      <c r="BA220" s="26" t="n">
        <f aca="false">IF(Z220&lt;&gt;"",10,"")</f>
        <v>10</v>
      </c>
      <c r="BB220" s="26" t="n">
        <f aca="false">IF(AA220&lt;&gt;"",BA220+VLOOKUP(AH220,$BU$2:$BW$17,3,0),"")</f>
        <v>18</v>
      </c>
      <c r="BC220" s="26" t="n">
        <f aca="false">IF(AB220&lt;&gt;"",BB220+VLOOKUP(AI220,$BU$2:$BW$17,3,0),"")</f>
        <v>26</v>
      </c>
      <c r="BD220" s="26" t="str">
        <f aca="false">IF(AC220&lt;&gt;"",BC220+VLOOKUP(AJ220,$BU$2:$BW$17,3,0),"")</f>
        <v/>
      </c>
      <c r="BE220" s="26" t="n">
        <f aca="false">10+IF(Z220&lt;&gt;"",VLOOKUP(AH220,$BU$2:$BW$17,3,0),0)+IF(AA220&lt;&gt;"",VLOOKUP(AI220,$BU$2:$BW$17,3,0),0)+IF(AB220&lt;&gt;"",VLOOKUP(AJ220,$BU$2:$BW$17,3,0),0)+IF(AC220&lt;&gt;"",VLOOKUP(AK220,$BU$2:$BW$17,3,0),0)</f>
        <v>34</v>
      </c>
      <c r="BF220" s="36" t="str">
        <f aca="false">IF(AV220&lt;&gt;"","#define "&amp;AQ220&amp;" "&amp;AV220&amp;"&lt;end&gt; ","")&amp;IF(AW220&lt;&gt;"","#define "&amp;AR220&amp;" "&amp;AW220&amp;"&lt;end&gt; ","")&amp;IF(AX220&lt;&gt;"","#define "&amp;AS220&amp;" "&amp;AX220&amp;"&lt;end&gt; ","")&amp;IF(AY220&lt;&gt;"","#define "&amp;AT220&amp;" "&amp;AY220&amp;"&lt;end&gt; ","")&amp;"#define "&amp;AU220&amp;" "&amp;AZ220&amp;"&lt;end&gt;"</f>
        <v>#define AOFF_I 6&lt;end&gt; #define AOFF_IA 10&lt;end&gt; #define AOFF_IAA 14&lt;end&gt; #define ISIZ_IAAA  18&lt;end&gt;</v>
      </c>
      <c r="BG220" s="36" t="str">
        <f aca="false">IF(BA220&lt;&gt;"","#define "&amp;AQ220&amp;" "&amp;BA220&amp;"&lt;end&gt; ","")&amp;IF(BB220&lt;&gt;"","#define "&amp;AR220&amp;" "&amp;BB220&amp;"&lt;end&gt; ","")&amp;IF(BC220&lt;&gt;"","#define "&amp;AS220&amp;" "&amp;BC220&amp;"&lt;end&gt; ","")&amp;IF(BD220&lt;&gt;"","#define "&amp;AT220&amp;" "&amp;BD220&amp;"&lt;end&gt; ","")&amp;"#define "&amp;AU220&amp;" "&amp;BE220&amp;"&lt;end&gt;"</f>
        <v>#define AOFF_I 10&lt;end&gt; #define AOFF_IA 18&lt;end&gt; #define AOFF_IAA 26&lt;end&gt; #define ISIZ_IAAA  34&lt;end&gt;</v>
      </c>
      <c r="BH220" s="22" t="str">
        <f aca="false">"INSTDECODE_"&amp;D220&amp;IF(D220&lt;&gt;0,"_"&amp;CONCATENATE(Z220,AA220,AB220,AC220)&amp;"_"&amp;CONCATENATE(AD220,AE220,AF220,AG220),"")</f>
        <v>INSTDECODE_3_RMZ_AAA</v>
      </c>
      <c r="BI220" s="22" t="n">
        <f aca="false">LEN(BH220)</f>
        <v>20</v>
      </c>
      <c r="BJ220" s="22" t="str">
        <f aca="false">IF(Z220&lt;&gt;"","DECODE_"&amp;VLOOKUP(AD220,$CC:$CD,2,0)&amp;"("&amp;BJ$2&amp;","&amp;IF(K220="MR","REF",VLOOKUP(F220,$BR:$BS,2,0))&amp;",Cpu"&amp;PROPER(IF(K220="MR","REF",VLOOKUP(F220,$BR:$BS,2,0)))&amp;","&amp;AQ220&amp;"); ", "")</f>
        <v>DECODE_ADR(1,REF,CpuRef,AOFF_I); </v>
      </c>
      <c r="BK220" s="22" t="str">
        <f aca="false">IF(AA220&lt;&gt;"","DECODE_"&amp;VLOOKUP(AE220,$CC:$CD,2,0)&amp;"("&amp;BK$2&amp;","&amp;IF(L220="MR","REF",VLOOKUP(G220,$BR:$BS,2,0))&amp;",Cpu"&amp;PROPER(IF(L220="MR","REF",VLOOKUP(G220,$BR:$BS,2,0)))&amp;","&amp;AR220&amp;"); ", "")</f>
        <v>DECODE_ADR(2,MBL,CpuMbl,AOFF_IA); </v>
      </c>
      <c r="BL220" s="22" t="str">
        <f aca="false">IF(AB220&lt;&gt;"","DECODE_"&amp;VLOOKUP(AF220,$CC:$CD,2,0)&amp;"("&amp;BL$2&amp;","&amp;IF(M220="MR","REF",VLOOKUP(H220,$BR:$BS,2,0))&amp;",Cpu"&amp;PROPER(IF(M220="MR","REF",VLOOKUP(H220,$BR:$BS,2,0)))&amp;","&amp;AS220&amp;"); ", "")</f>
        <v>DECODE_ADR(3,WRD,CpuWrd,AOFF_IAA); </v>
      </c>
      <c r="BM220" s="22" t="str">
        <f aca="false">IF(AC220&lt;&gt;"","DECODE_"&amp;VLOOKUP(AG220,$CC:$CD,2,0)&amp;"("&amp;BM$2&amp;","&amp;IF(N220="MR","REF",VLOOKUP(I220,$BR:$BS,2,0))&amp;",Cpu"&amp;PROPER(IF(N220="MR","REF",VLOOKUP(I220,$BR:$BS,2,0)))&amp;","&amp;AT220&amp;"); ", "")</f>
        <v/>
      </c>
      <c r="BN220" s="22" t="str">
        <f aca="false">IF(ISERROR(VLOOKUP(BO220,BO$2:BO214,1,0))=0,"X","")</f>
        <v/>
      </c>
      <c r="BO220" s="22" t="str">
        <f aca="false">SUBSTITUTE("#define "&amp;BH220&amp;REPT(" ",28-LEN(BH220))&amp;BJ220&amp;BK220&amp;BL220&amp;BM220,"%","D")</f>
        <v>#define INSTDECODE_3_RMZ_AAA        DECODE_ADR(1,REF,CpuRef,AOFF_I); DECODE_ADR(2,MBL,CpuMbl,AOFF_IA); DECODE_ADR(3,WRD,CpuWrd,AOFF_IAA); </v>
      </c>
      <c r="BP220" s="22" t="str">
        <f aca="false">"#define "&amp;SUBSTITUTE(BH220,"INSTDECODE_",IF(P220="X","JMP_","")&amp;IF(Q220="X","CONST_","")&amp;"INSTEND_")&amp;IF(Q220="X",REPT(" ",20-LEN(BH220)),IF(P220="X",REPT(" ",22-LEN(BH220)),REPT(" ",26-LEN(BH220))))&amp;" "&amp;IF(P220="X","","IP+="&amp;TRIM(AU220)&amp;"; "&amp;REPT(" ",10-LEN(TRIM(AU220))))&amp;IF(Q220="X","CONST_INST_DISPATCH;","PROG_INST_DISPATCH;")</f>
        <v>#define INSTEND_3_RMZ_AAA       IP+=ISIZ_IAAA;  PROG_INST_DISPATCH;</v>
      </c>
      <c r="BQ220" s="22" t="str">
        <f aca="false">""</f>
        <v/>
      </c>
    </row>
    <row r="221" customFormat="false" ht="15.95" hidden="false" customHeight="true" outlineLevel="0" collapsed="false">
      <c r="A221" s="22" t="s">
        <v>783</v>
      </c>
      <c r="B221" s="22" t="s">
        <v>796</v>
      </c>
      <c r="C221" s="26" t="s">
        <v>29</v>
      </c>
      <c r="D221" s="27" t="n">
        <f aca="false">4-COUNTIF(F221:I221,".")</f>
        <v>1</v>
      </c>
      <c r="E221" s="27" t="str">
        <f aca="false">IF(ISERROR(SEARCH("Z",F221&amp;G221&amp;H221&amp;I221))=0,"X","-")</f>
        <v>-</v>
      </c>
      <c r="F221" s="26" t="s">
        <v>459</v>
      </c>
      <c r="G221" s="26" t="s">
        <v>28</v>
      </c>
      <c r="H221" s="26" t="s">
        <v>28</v>
      </c>
      <c r="I221" s="26" t="s">
        <v>28</v>
      </c>
      <c r="J221" s="27" t="str">
        <f aca="false">IF(OR(ISERROR(SEARCH(MID($J$2,1,1),F221&amp;G221&amp;H221&amp;I221))=0,ISERROR(SEARCH(MID($J$2,2,1),F221&amp;G221&amp;H221&amp;I221))=0),"X","-")</f>
        <v>-</v>
      </c>
      <c r="K221" s="26" t="s">
        <v>453</v>
      </c>
      <c r="L221" s="26" t="s">
        <v>28</v>
      </c>
      <c r="M221" s="26" t="s">
        <v>28</v>
      </c>
      <c r="N221" s="26" t="s">
        <v>28</v>
      </c>
      <c r="O221" s="28" t="str">
        <f aca="false">IF(OR(K221=$O$2,L221=$O$2,M221=$O$2,N221=$O$2),"X","-")</f>
        <v>-</v>
      </c>
      <c r="R221" s="22" t="s">
        <v>797</v>
      </c>
      <c r="S221" s="22" t="s">
        <v>752</v>
      </c>
      <c r="W221" s="30" t="str">
        <f aca="false">SUBSTITUTE(SUBSTITUTE(IF(AND(F221="%",K221&lt;&gt;"AD",K221&lt;&gt;"MR"),"Error1","Ok")&amp;" "&amp;IF(AND(G221="%",L221&lt;&gt;"AD",L221&lt;&gt;"MR"),"Error2","Ok")&amp;" "&amp;IF(AND(H221="%",M221&lt;&gt;"AD",M221&lt;&gt;"MR"),"Error3","Ok")&amp;" "&amp;IF(AND(I221="%",N221&lt;&gt;"AD",N221&lt;&gt;"MR"),"Error4","Ok"),"Ok Ok Ok Ok","Passed"),"Ok","")</f>
        <v>Passed</v>
      </c>
      <c r="X221" s="28" t="str">
        <f aca="false">IF(W221&lt;&gt;"Passed","--- Error ---",SUBSTITUTE(SUBSTITUTE(SUBSTITUTE(SUBSTITUTE(SUBSTITUTE(SUBSTITUTE(SUBSTITUTE(SUBSTITUTE(SUBSTITUTE(SUBSTITUTE(SUBSTITUTE(SUBSTITUTE(SUBSTITUTE(SUBSTITUTE(SUBSTITUTE(SUBSTITUTE(SUBSTITUTE(SUBSTITUTE($X$1, "&lt;mnemonic&gt;",""""&amp;B221&amp;""""&amp;REPT(" ",5-LEN(B221))), "&lt;argnr&gt;",D221), "&lt;type1&gt;",VLOOKUP(F221,BR:BZ,9,0)), "&lt;type2&gt;",VLOOKUP(G221,BR:BZ,9,0)), "&lt;type3&gt;",VLOOKUP(H221,BR:BZ,9,0)), "&lt;type4&gt;",VLOOKUP(I221,BR:BZ,9,0)), "&lt;mode1&gt;",VLOOKUP(K221, CB:CG,6,0)),"&lt;mode2&gt;",VLOOKUP(L221,CB:CG,6,0)),"&lt;mode3&gt;",VLOOKUP(M221,CB:CG,6,0)),"&lt;mode4&gt;",VLOOKUP(N221,CB:CG,6,0)), "."," "), "&lt;desc&gt;",R221), "&lt;size&gt;",AU221), "&lt;comma&gt;",IF(B222=""," ",",")),"&lt;off1&gt;",IF(AQ221&lt;&gt;"",AQ221,"0"&amp;REPT(" ",5+AQ$1-1))),"&lt;off2&gt;",IF(AR221&lt;&gt;"",AR221,"0"&amp;REPT(" ",5+AR$1-1))),"&lt;off3&gt;",IF(AS221&lt;&gt;"",AS221,"0"&amp;REPT(" ",5+AS$1-1))),"&lt;off4&gt;",IF(AT221&lt;&gt;"",AT221,"0"&amp;REPT(" ",5+AT$1-1))))</f>
        <v>{ "AD1RS",1, ISIZ_IA   , {CpuDataType::ArrBlk   ,(CpuDataType)0        ,(CpuDataType)0        ,(CpuDataType)0        }, {_AmdAddr,_AmdNull,_AmdNull,_AmdNull}, {AOFF_I,0      ,0       ,0        } }, //Define 1-dim array and set to zero elements</v>
      </c>
      <c r="Y221" s="31" t="s">
        <v>28</v>
      </c>
      <c r="Z221" s="22" t="str">
        <f aca="false">IF(F221&lt;&gt;".",IF(K221="MR","R",VLOOKUP(F221,$BR:$BT,3,0)),"")</f>
        <v>M</v>
      </c>
      <c r="AA221" s="22" t="str">
        <f aca="false">IF(G221&lt;&gt;".",IF(L221="MR","R",VLOOKUP(G221,$BR:$BT,3,0)),"")</f>
        <v/>
      </c>
      <c r="AB221" s="22" t="str">
        <f aca="false">IF(H221&lt;&gt;".",IF(M221="MR","R",VLOOKUP(H221,$BR:$BT,3,0)),"")</f>
        <v/>
      </c>
      <c r="AC221" s="22" t="str">
        <f aca="false">IF(I221&lt;&gt;".",IF(N221="MR","R",VLOOKUP(I221,$BR:$BT,3,0)),"")</f>
        <v/>
      </c>
      <c r="AD221" s="22" t="str">
        <f aca="false">IF(F221&lt;&gt;".",VLOOKUP(K221,$CB:$CC,2,0),"")</f>
        <v>A</v>
      </c>
      <c r="AE221" s="22" t="str">
        <f aca="false">IF(G221&lt;&gt;".",VLOOKUP(L221,$CB:$CC,2,0),"")</f>
        <v/>
      </c>
      <c r="AF221" s="22" t="str">
        <f aca="false">IF(H221&lt;&gt;".",VLOOKUP(M221,$CB:$CC,2,0),"")</f>
        <v/>
      </c>
      <c r="AG221" s="22" t="str">
        <f aca="false">IF(I221&lt;&gt;".",VLOOKUP(N221,$CB:$CC,2,0),"")</f>
        <v/>
      </c>
      <c r="AH221" s="22" t="str">
        <f aca="false">IF(AD221&lt;&gt;"",IF(OR(AD221="A",AD221="I"),"SZA",VLOOKUP(Z221,$BT$3:$BU$16,2,0)),"")</f>
        <v>SZA</v>
      </c>
      <c r="AI221" s="22" t="str">
        <f aca="false">IF(AE221&lt;&gt;"",IF(OR(AE221="A",AE221="I"),"SZA",VLOOKUP(AA221,$BT$3:$BU$16,2,0)),"")</f>
        <v/>
      </c>
      <c r="AJ221" s="22" t="str">
        <f aca="false">IF(AF221&lt;&gt;"",IF(OR(AF221="A",AF221="I"),"SZA",VLOOKUP(AB221,$BT$3:$BU$16,2,0)),"")</f>
        <v/>
      </c>
      <c r="AK221" s="22" t="str">
        <f aca="false">IF(AG221&lt;&gt;"",IF(OR(AG221="A",AG221="I"),"SZA",VLOOKUP(AC221,$BT$3:$BU$16,2,0)),"")</f>
        <v/>
      </c>
      <c r="AL221" s="22" t="str">
        <f aca="false">IF(AD221&lt;&gt;"","I","")</f>
        <v>I</v>
      </c>
      <c r="AM221" s="22" t="str">
        <f aca="false">SUBSTITUTE(IF(AE221&lt;&gt;"",AL221&amp;"+"&amp;AH221,""),"+SZ","")</f>
        <v/>
      </c>
      <c r="AN221" s="22" t="str">
        <f aca="false">SUBSTITUTE(IF(AF221&lt;&gt;"",AM221&amp;"+"&amp;AI221,""),"+SZ","")</f>
        <v/>
      </c>
      <c r="AO221" s="22" t="str">
        <f aca="false">SUBSTITUTE(IF(AG221&lt;&gt;"",AN221&amp;"+"&amp;AJ221,""),"+SZ","")</f>
        <v/>
      </c>
      <c r="AP221" s="22" t="str">
        <f aca="false">SUBSTITUTE("I"&amp;IF(AH221&lt;&gt;"","+"&amp;AH221,"")&amp;IF(AI221&lt;&gt;"","+"&amp;AI221,"")&amp;IF(AJ221&lt;&gt;"","+"&amp;AJ221,"")&amp;IF(AK221&lt;&gt;"","+"&amp;AK221,""),"+SZ","")</f>
        <v>IA</v>
      </c>
      <c r="AQ221" s="22" t="str">
        <f aca="false">IF(Z221&lt;&gt;"","AOFF_"&amp;AL221&amp;REPT(" ",AQ$1-LEN(AL221)),"")</f>
        <v>AOFF_I</v>
      </c>
      <c r="AR221" s="22" t="str">
        <f aca="false">IF(AA221&lt;&gt;"","AOFF_"&amp;AM221&amp;REPT(" ",AR$1-LEN(AM221)),"")</f>
        <v/>
      </c>
      <c r="AS221" s="22" t="str">
        <f aca="false">IF(AB221&lt;&gt;"","AOFF_"&amp;AN221&amp;REPT(" ",AS$1-LEN(AN221)),"")</f>
        <v/>
      </c>
      <c r="AT221" s="22" t="str">
        <f aca="false">IF(AC221&lt;&gt;"","AOFF_"&amp;AO221&amp;REPT(" ",AT$1-LEN(AO221)),"")</f>
        <v/>
      </c>
      <c r="AU221" s="22" t="str">
        <f aca="false">"ISIZ_"&amp;AP221&amp;REPT(" ",$AU$1-LEN(AP221))</f>
        <v>ISIZ_IA   </v>
      </c>
      <c r="AV221" s="26" t="n">
        <f aca="false">IF(Z221&lt;&gt;"",6,"")</f>
        <v>6</v>
      </c>
      <c r="AW221" s="26" t="str">
        <f aca="false">IF(AA221&lt;&gt;"",AV221+VLOOKUP(AH221,$BU$2:$BV$17,2,0),"")</f>
        <v/>
      </c>
      <c r="AX221" s="26" t="str">
        <f aca="false">IF(AB221&lt;&gt;"",AW221+VLOOKUP(AI221,$BU$2:$BV$17,2,0),"")</f>
        <v/>
      </c>
      <c r="AY221" s="26" t="str">
        <f aca="false">IF(AC221&lt;&gt;"",AX221+VLOOKUP(AJ221,$BU$2:$BV$17,2,0),"")</f>
        <v/>
      </c>
      <c r="AZ221" s="26" t="n">
        <f aca="false">6+IF(Z221&lt;&gt;"",VLOOKUP(AH221,$BU$2:$BV$17,2,0),0)+IF(AA221&lt;&gt;"",VLOOKUP(AI221,$BU$2:$BV$17,2,0),0)+IF(AB221&lt;&gt;"",VLOOKUP(AJ221,$BU$2:$BV$17,2,0),0)+IF(AC221&lt;&gt;"",VLOOKUP(AK221,$BU$2:$BV$17,2,0),0)</f>
        <v>10</v>
      </c>
      <c r="BA221" s="26" t="n">
        <f aca="false">IF(Z221&lt;&gt;"",10,"")</f>
        <v>10</v>
      </c>
      <c r="BB221" s="26" t="str">
        <f aca="false">IF(AA221&lt;&gt;"",BA221+VLOOKUP(AH221,$BU$2:$BW$17,3,0),"")</f>
        <v/>
      </c>
      <c r="BC221" s="26" t="str">
        <f aca="false">IF(AB221&lt;&gt;"",BB221+VLOOKUP(AI221,$BU$2:$BW$17,3,0),"")</f>
        <v/>
      </c>
      <c r="BD221" s="26" t="str">
        <f aca="false">IF(AC221&lt;&gt;"",BC221+VLOOKUP(AJ221,$BU$2:$BW$17,3,0),"")</f>
        <v/>
      </c>
      <c r="BE221" s="26" t="n">
        <f aca="false">10+IF(Z221&lt;&gt;"",VLOOKUP(AH221,$BU$2:$BW$17,3,0),0)+IF(AA221&lt;&gt;"",VLOOKUP(AI221,$BU$2:$BW$17,3,0),0)+IF(AB221&lt;&gt;"",VLOOKUP(AJ221,$BU$2:$BW$17,3,0),0)+IF(AC221&lt;&gt;"",VLOOKUP(AK221,$BU$2:$BW$17,3,0),0)</f>
        <v>18</v>
      </c>
      <c r="BF221" s="36" t="str">
        <f aca="false">IF(AV221&lt;&gt;"","#define "&amp;AQ221&amp;" "&amp;AV221&amp;"&lt;end&gt; ","")&amp;IF(AW221&lt;&gt;"","#define "&amp;AR221&amp;" "&amp;AW221&amp;"&lt;end&gt; ","")&amp;IF(AX221&lt;&gt;"","#define "&amp;AS221&amp;" "&amp;AX221&amp;"&lt;end&gt; ","")&amp;IF(AY221&lt;&gt;"","#define "&amp;AT221&amp;" "&amp;AY221&amp;"&lt;end&gt; ","")&amp;"#define "&amp;AU221&amp;" "&amp;AZ221&amp;"&lt;end&gt;"</f>
        <v>#define AOFF_I 6&lt;end&gt; #define ISIZ_IA    10&lt;end&gt;</v>
      </c>
      <c r="BG221" s="36" t="str">
        <f aca="false">IF(BA221&lt;&gt;"","#define "&amp;AQ221&amp;" "&amp;BA221&amp;"&lt;end&gt; ","")&amp;IF(BB221&lt;&gt;"","#define "&amp;AR221&amp;" "&amp;BB221&amp;"&lt;end&gt; ","")&amp;IF(BC221&lt;&gt;"","#define "&amp;AS221&amp;" "&amp;BC221&amp;"&lt;end&gt; ","")&amp;IF(BD221&lt;&gt;"","#define "&amp;AT221&amp;" "&amp;BD221&amp;"&lt;end&gt; ","")&amp;"#define "&amp;AU221&amp;" "&amp;BE221&amp;"&lt;end&gt;"</f>
        <v>#define AOFF_I 10&lt;end&gt; #define ISIZ_IA    18&lt;end&gt;</v>
      </c>
      <c r="BH221" s="22" t="str">
        <f aca="false">"INSTDECODE_"&amp;D221&amp;IF(D221&lt;&gt;0,"_"&amp;CONCATENATE(Z221,AA221,AB221,AC221)&amp;"_"&amp;CONCATENATE(AD221,AE221,AF221,AG221),"")</f>
        <v>INSTDECODE_1_M_A</v>
      </c>
      <c r="BI221" s="22" t="n">
        <f aca="false">LEN(BH221)</f>
        <v>16</v>
      </c>
      <c r="BJ221" s="22" t="str">
        <f aca="false">IF(Z221&lt;&gt;"","DECODE_"&amp;VLOOKUP(AD221,$CC:$CD,2,0)&amp;"("&amp;BJ$2&amp;","&amp;IF(K221="MR","REF",VLOOKUP(F221,$BR:$BS,2,0))&amp;",Cpu"&amp;PROPER(IF(K221="MR","REF",VLOOKUP(F221,$BR:$BS,2,0)))&amp;","&amp;AQ221&amp;"); ", "")</f>
        <v>DECODE_ADR(1,MBL,CpuMbl,AOFF_I); </v>
      </c>
      <c r="BK221" s="22" t="str">
        <f aca="false">IF(AA221&lt;&gt;"","DECODE_"&amp;VLOOKUP(AE221,$CC:$CD,2,0)&amp;"("&amp;BK$2&amp;","&amp;IF(L221="MR","REF",VLOOKUP(G221,$BR:$BS,2,0))&amp;",Cpu"&amp;PROPER(IF(L221="MR","REF",VLOOKUP(G221,$BR:$BS,2,0)))&amp;","&amp;AR221&amp;"); ", "")</f>
        <v/>
      </c>
      <c r="BL221" s="22" t="str">
        <f aca="false">IF(AB221&lt;&gt;"","DECODE_"&amp;VLOOKUP(AF221,$CC:$CD,2,0)&amp;"("&amp;BL$2&amp;","&amp;IF(M221="MR","REF",VLOOKUP(H221,$BR:$BS,2,0))&amp;",Cpu"&amp;PROPER(IF(M221="MR","REF",VLOOKUP(H221,$BR:$BS,2,0)))&amp;","&amp;AS221&amp;"); ", "")</f>
        <v/>
      </c>
      <c r="BM221" s="22" t="str">
        <f aca="false">IF(AC221&lt;&gt;"","DECODE_"&amp;VLOOKUP(AG221,$CC:$CD,2,0)&amp;"("&amp;BM$2&amp;","&amp;IF(N221="MR","REF",VLOOKUP(I221,$BR:$BS,2,0))&amp;",Cpu"&amp;PROPER(IF(N221="MR","REF",VLOOKUP(I221,$BR:$BS,2,0)))&amp;","&amp;AT221&amp;"); ", "")</f>
        <v/>
      </c>
      <c r="BN221" s="22" t="str">
        <f aca="false">IF(ISERROR(VLOOKUP(BO221,BO$2:BO218,1,0))=0,"X","")</f>
        <v>X</v>
      </c>
      <c r="BO221" s="22" t="str">
        <f aca="false">SUBSTITUTE("#define "&amp;BH221&amp;REPT(" ",28-LEN(BH221))&amp;BJ221&amp;BK221&amp;BL221&amp;BM221,"%","D")</f>
        <v>#define INSTDECODE_1_M_A            DECODE_ADR(1,MBL,CpuMbl,AOFF_I); </v>
      </c>
      <c r="BP221" s="22" t="str">
        <f aca="false">"#define "&amp;SUBSTITUTE(BH221,"INSTDECODE_",IF(P221="X","JMP_","")&amp;IF(Q221="X","CONST_","")&amp;"INSTEND_")&amp;IF(Q221="X",REPT(" ",20-LEN(BH221)),IF(P221="X",REPT(" ",22-LEN(BH221)),REPT(" ",26-LEN(BH221))))&amp;" "&amp;IF(P221="X","","IP+="&amp;TRIM(AU221)&amp;"; "&amp;REPT(" ",10-LEN(TRIM(AU221))))&amp;IF(Q221="X","CONST_INST_DISPATCH;","PROG_INST_DISPATCH;")</f>
        <v>#define INSTEND_1_M_A           IP+=ISIZ_IA;    PROG_INST_DISPATCH;</v>
      </c>
      <c r="BQ221" s="22" t="str">
        <f aca="false">""</f>
        <v/>
      </c>
    </row>
    <row r="222" customFormat="false" ht="15.95" hidden="false" customHeight="true" outlineLevel="0" collapsed="false">
      <c r="A222" s="22" t="s">
        <v>783</v>
      </c>
      <c r="B222" s="22" t="s">
        <v>798</v>
      </c>
      <c r="C222" s="26" t="s">
        <v>29</v>
      </c>
      <c r="D222" s="27" t="n">
        <f aca="false">4-COUNTIF(F222:I222,".")</f>
        <v>3</v>
      </c>
      <c r="E222" s="27" t="str">
        <f aca="false">IF(ISERROR(SEARCH("Z",F222&amp;G222&amp;H222&amp;I222))=0,"X","-")</f>
        <v>-</v>
      </c>
      <c r="F222" s="26" t="s">
        <v>459</v>
      </c>
      <c r="G222" s="26" t="s">
        <v>467</v>
      </c>
      <c r="H222" s="26" t="s">
        <v>500</v>
      </c>
      <c r="I222" s="26" t="s">
        <v>28</v>
      </c>
      <c r="J222" s="27" t="str">
        <f aca="false">IF(OR(ISERROR(SEARCH(MID($J$2,1,1),F222&amp;G222&amp;H222&amp;I222))=0,ISERROR(SEARCH(MID($J$2,2,1),F222&amp;G222&amp;H222&amp;I222))=0),"X","-")</f>
        <v>-</v>
      </c>
      <c r="K222" s="26" t="s">
        <v>453</v>
      </c>
      <c r="L222" s="26" t="s">
        <v>410</v>
      </c>
      <c r="M222" s="26" t="s">
        <v>410</v>
      </c>
      <c r="N222" s="26" t="s">
        <v>28</v>
      </c>
      <c r="O222" s="28" t="str">
        <f aca="false">IF(OR(K222=$O$2,L222=$O$2,M222=$O$2,N222=$O$2),"X","-")</f>
        <v>X</v>
      </c>
      <c r="R222" s="22" t="s">
        <v>756</v>
      </c>
      <c r="S222" s="22" t="s">
        <v>752</v>
      </c>
      <c r="T222" s="22" t="s">
        <v>757</v>
      </c>
      <c r="U222" s="22" t="s">
        <v>758</v>
      </c>
      <c r="W222" s="30" t="str">
        <f aca="false">SUBSTITUTE(SUBSTITUTE(IF(AND(F222="%",K222&lt;&gt;"AD",K222&lt;&gt;"MR"),"Error1","Ok")&amp;" "&amp;IF(AND(G222="%",L222&lt;&gt;"AD",L222&lt;&gt;"MR"),"Error2","Ok")&amp;" "&amp;IF(AND(H222="%",M222&lt;&gt;"AD",M222&lt;&gt;"MR"),"Error3","Ok")&amp;" "&amp;IF(AND(I222="%",N222&lt;&gt;"AD",N222&lt;&gt;"MR"),"Error4","Ok"),"Ok Ok Ok Ok","Passed"),"Ok","")</f>
        <v>Passed</v>
      </c>
      <c r="X222" s="28" t="str">
        <f aca="false">IF(W222&lt;&gt;"Passed","--- Error ---",SUBSTITUTE(SUBSTITUTE(SUBSTITUTE(SUBSTITUTE(SUBSTITUTE(SUBSTITUTE(SUBSTITUTE(SUBSTITUTE(SUBSTITUTE(SUBSTITUTE(SUBSTITUTE(SUBSTITUTE(SUBSTITUTE(SUBSTITUTE(SUBSTITUTE(SUBSTITUTE(SUBSTITUTE(SUBSTITUTE($X$1, "&lt;mnemonic&gt;",""""&amp;B222&amp;""""&amp;REPT(" ",5-LEN(B222))), "&lt;argnr&gt;",D222), "&lt;type1&gt;",VLOOKUP(F222,BR:BZ,9,0)), "&lt;type2&gt;",VLOOKUP(G222,BR:BZ,9,0)), "&lt;type3&gt;",VLOOKUP(H222,BR:BZ,9,0)), "&lt;type4&gt;",VLOOKUP(I222,BR:BZ,9,0)), "&lt;mode1&gt;",VLOOKUP(K222, CB:CG,6,0)),"&lt;mode2&gt;",VLOOKUP(L222,CB:CG,6,0)),"&lt;mode3&gt;",VLOOKUP(M222,CB:CG,6,0)),"&lt;mode4&gt;",VLOOKUP(N222,CB:CG,6,0)), "."," "), "&lt;desc&gt;",R222), "&lt;size&gt;",AU222), "&lt;comma&gt;",IF(B223=""," ",",")),"&lt;off1&gt;",IF(AQ222&lt;&gt;"",AQ222,"0"&amp;REPT(" ",5+AQ$1-1))),"&lt;off2&gt;",IF(AR222&lt;&gt;"",AR222,"0"&amp;REPT(" ",5+AR$1-1))),"&lt;off3&gt;",IF(AS222&lt;&gt;"",AS222,"0"&amp;REPT(" ",5+AS$1-1))),"&lt;off4&gt;",IF(AT222&lt;&gt;"",AT222,"0"&amp;REPT(" ",5+AT$1-1))))</f>
        <v>{ "AD1RW",3, ISIZ_IAAA , {CpuDataType::ArrBlk   ,CpuDataType::VarAddr  ,CpuDataType::JumpAddr ,(CpuDataType)0        }, {_AmdAddr,_AmdLtVl,_AmdLtVl,_AmdNull}, {AOFF_I,AOFF_IA,AOFF_IAA,0        } }, //Rewinds array loop pointer, sets index variable and return address</v>
      </c>
      <c r="Y222" s="31" t="s">
        <v>28</v>
      </c>
      <c r="Z222" s="22" t="str">
        <f aca="false">IF(F222&lt;&gt;".",IF(K222="MR","R",VLOOKUP(F222,$BR:$BT,3,0)),"")</f>
        <v>M</v>
      </c>
      <c r="AA222" s="22" t="str">
        <f aca="false">IF(G222&lt;&gt;".",IF(L222="MR","R",VLOOKUP(G222,$BR:$BT,3,0)),"")</f>
        <v>A</v>
      </c>
      <c r="AB222" s="22" t="str">
        <f aca="false">IF(H222&lt;&gt;".",IF(M222="MR","R",VLOOKUP(H222,$BR:$BT,3,0)),"")</f>
        <v>A</v>
      </c>
      <c r="AC222" s="22" t="str">
        <f aca="false">IF(I222&lt;&gt;".",IF(N222="MR","R",VLOOKUP(I222,$BR:$BT,3,0)),"")</f>
        <v/>
      </c>
      <c r="AD222" s="22" t="str">
        <f aca="false">IF(F222&lt;&gt;".",VLOOKUP(K222,$CB:$CC,2,0),"")</f>
        <v>A</v>
      </c>
      <c r="AE222" s="22" t="str">
        <f aca="false">IF(G222&lt;&gt;".",VLOOKUP(L222,$CB:$CC,2,0),"")</f>
        <v>V</v>
      </c>
      <c r="AF222" s="22" t="str">
        <f aca="false">IF(H222&lt;&gt;".",VLOOKUP(M222,$CB:$CC,2,0),"")</f>
        <v>V</v>
      </c>
      <c r="AG222" s="22" t="str">
        <f aca="false">IF(I222&lt;&gt;".",VLOOKUP(N222,$CB:$CC,2,0),"")</f>
        <v/>
      </c>
      <c r="AH222" s="22" t="str">
        <f aca="false">IF(AD222&lt;&gt;"",IF(OR(AD222="A",AD222="I"),"SZA",VLOOKUP(Z222,$BT$3:$BU$16,2,0)),"")</f>
        <v>SZA</v>
      </c>
      <c r="AI222" s="22" t="str">
        <f aca="false">IF(AE222&lt;&gt;"",IF(OR(AE222="A",AE222="I"),"SZA",VLOOKUP(AA222,$BT$3:$BU$16,2,0)),"")</f>
        <v>SZA</v>
      </c>
      <c r="AJ222" s="22" t="str">
        <f aca="false">IF(AF222&lt;&gt;"",IF(OR(AF222="A",AF222="I"),"SZA",VLOOKUP(AB222,$BT$3:$BU$16,2,0)),"")</f>
        <v>SZA</v>
      </c>
      <c r="AK222" s="22" t="str">
        <f aca="false">IF(AG222&lt;&gt;"",IF(OR(AG222="A",AG222="I"),"SZA",VLOOKUP(AC222,$BT$3:$BU$16,2,0)),"")</f>
        <v/>
      </c>
      <c r="AL222" s="22" t="str">
        <f aca="false">IF(AD222&lt;&gt;"","I","")</f>
        <v>I</v>
      </c>
      <c r="AM222" s="22" t="str">
        <f aca="false">SUBSTITUTE(IF(AE222&lt;&gt;"",AL222&amp;"+"&amp;AH222,""),"+SZ","")</f>
        <v>IA</v>
      </c>
      <c r="AN222" s="22" t="str">
        <f aca="false">SUBSTITUTE(IF(AF222&lt;&gt;"",AM222&amp;"+"&amp;AI222,""),"+SZ","")</f>
        <v>IAA</v>
      </c>
      <c r="AO222" s="22" t="str">
        <f aca="false">SUBSTITUTE(IF(AG222&lt;&gt;"",AN222&amp;"+"&amp;AJ222,""),"+SZ","")</f>
        <v/>
      </c>
      <c r="AP222" s="22" t="str">
        <f aca="false">SUBSTITUTE("I"&amp;IF(AH222&lt;&gt;"","+"&amp;AH222,"")&amp;IF(AI222&lt;&gt;"","+"&amp;AI222,"")&amp;IF(AJ222&lt;&gt;"","+"&amp;AJ222,"")&amp;IF(AK222&lt;&gt;"","+"&amp;AK222,""),"+SZ","")</f>
        <v>IAAA</v>
      </c>
      <c r="AQ222" s="22" t="str">
        <f aca="false">IF(Z222&lt;&gt;"","AOFF_"&amp;AL222&amp;REPT(" ",AQ$1-LEN(AL222)),"")</f>
        <v>AOFF_I</v>
      </c>
      <c r="AR222" s="22" t="str">
        <f aca="false">IF(AA222&lt;&gt;"","AOFF_"&amp;AM222&amp;REPT(" ",AR$1-LEN(AM222)),"")</f>
        <v>AOFF_IA</v>
      </c>
      <c r="AS222" s="22" t="str">
        <f aca="false">IF(AB222&lt;&gt;"","AOFF_"&amp;AN222&amp;REPT(" ",AS$1-LEN(AN222)),"")</f>
        <v>AOFF_IAA</v>
      </c>
      <c r="AT222" s="22" t="str">
        <f aca="false">IF(AC222&lt;&gt;"","AOFF_"&amp;AO222&amp;REPT(" ",AT$1-LEN(AO222)),"")</f>
        <v/>
      </c>
      <c r="AU222" s="22" t="str">
        <f aca="false">"ISIZ_"&amp;AP222&amp;REPT(" ",$AU$1-LEN(AP222))</f>
        <v>ISIZ_IAAA </v>
      </c>
      <c r="AV222" s="26" t="n">
        <f aca="false">IF(Z222&lt;&gt;"",6,"")</f>
        <v>6</v>
      </c>
      <c r="AW222" s="26" t="n">
        <f aca="false">IF(AA222&lt;&gt;"",AV222+VLOOKUP(AH222,$BU$2:$BV$17,2,0),"")</f>
        <v>10</v>
      </c>
      <c r="AX222" s="26" t="n">
        <f aca="false">IF(AB222&lt;&gt;"",AW222+VLOOKUP(AI222,$BU$2:$BV$17,2,0),"")</f>
        <v>14</v>
      </c>
      <c r="AY222" s="26" t="str">
        <f aca="false">IF(AC222&lt;&gt;"",AX222+VLOOKUP(AJ222,$BU$2:$BV$17,2,0),"")</f>
        <v/>
      </c>
      <c r="AZ222" s="26" t="n">
        <f aca="false">6+IF(Z222&lt;&gt;"",VLOOKUP(AH222,$BU$2:$BV$17,2,0),0)+IF(AA222&lt;&gt;"",VLOOKUP(AI222,$BU$2:$BV$17,2,0),0)+IF(AB222&lt;&gt;"",VLOOKUP(AJ222,$BU$2:$BV$17,2,0),0)+IF(AC222&lt;&gt;"",VLOOKUP(AK222,$BU$2:$BV$17,2,0),0)</f>
        <v>18</v>
      </c>
      <c r="BA222" s="26" t="n">
        <f aca="false">IF(Z222&lt;&gt;"",10,"")</f>
        <v>10</v>
      </c>
      <c r="BB222" s="26" t="n">
        <f aca="false">IF(AA222&lt;&gt;"",BA222+VLOOKUP(AH222,$BU$2:$BW$17,3,0),"")</f>
        <v>18</v>
      </c>
      <c r="BC222" s="26" t="n">
        <f aca="false">IF(AB222&lt;&gt;"",BB222+VLOOKUP(AI222,$BU$2:$BW$17,3,0),"")</f>
        <v>26</v>
      </c>
      <c r="BD222" s="26" t="str">
        <f aca="false">IF(AC222&lt;&gt;"",BC222+VLOOKUP(AJ222,$BU$2:$BW$17,3,0),"")</f>
        <v/>
      </c>
      <c r="BE222" s="26" t="n">
        <f aca="false">10+IF(Z222&lt;&gt;"",VLOOKUP(AH222,$BU$2:$BW$17,3,0),0)+IF(AA222&lt;&gt;"",VLOOKUP(AI222,$BU$2:$BW$17,3,0),0)+IF(AB222&lt;&gt;"",VLOOKUP(AJ222,$BU$2:$BW$17,3,0),0)+IF(AC222&lt;&gt;"",VLOOKUP(AK222,$BU$2:$BW$17,3,0),0)</f>
        <v>34</v>
      </c>
      <c r="BF222" s="36" t="str">
        <f aca="false">IF(AV222&lt;&gt;"","#define "&amp;AQ222&amp;" "&amp;AV222&amp;"&lt;end&gt; ","")&amp;IF(AW222&lt;&gt;"","#define "&amp;AR222&amp;" "&amp;AW222&amp;"&lt;end&gt; ","")&amp;IF(AX222&lt;&gt;"","#define "&amp;AS222&amp;" "&amp;AX222&amp;"&lt;end&gt; ","")&amp;IF(AY222&lt;&gt;"","#define "&amp;AT222&amp;" "&amp;AY222&amp;"&lt;end&gt; ","")&amp;"#define "&amp;AU222&amp;" "&amp;AZ222&amp;"&lt;end&gt;"</f>
        <v>#define AOFF_I 6&lt;end&gt; #define AOFF_IA 10&lt;end&gt; #define AOFF_IAA 14&lt;end&gt; #define ISIZ_IAAA  18&lt;end&gt;</v>
      </c>
      <c r="BG222" s="36" t="str">
        <f aca="false">IF(BA222&lt;&gt;"","#define "&amp;AQ222&amp;" "&amp;BA222&amp;"&lt;end&gt; ","")&amp;IF(BB222&lt;&gt;"","#define "&amp;AR222&amp;" "&amp;BB222&amp;"&lt;end&gt; ","")&amp;IF(BC222&lt;&gt;"","#define "&amp;AS222&amp;" "&amp;BC222&amp;"&lt;end&gt; ","")&amp;IF(BD222&lt;&gt;"","#define "&amp;AT222&amp;" "&amp;BD222&amp;"&lt;end&gt; ","")&amp;"#define "&amp;AU222&amp;" "&amp;BE222&amp;"&lt;end&gt;"</f>
        <v>#define AOFF_I 10&lt;end&gt; #define AOFF_IA 18&lt;end&gt; #define AOFF_IAA 26&lt;end&gt; #define ISIZ_IAAA  34&lt;end&gt;</v>
      </c>
      <c r="BH222" s="22" t="str">
        <f aca="false">"INSTDECODE_"&amp;D222&amp;IF(D222&lt;&gt;0,"_"&amp;CONCATENATE(Z222,AA222,AB222,AC222)&amp;"_"&amp;CONCATENATE(AD222,AE222,AF222,AG222),"")</f>
        <v>INSTDECODE_3_MAA_AVV</v>
      </c>
      <c r="BI222" s="22" t="n">
        <f aca="false">LEN(BH222)</f>
        <v>20</v>
      </c>
      <c r="BJ222" s="22" t="str">
        <f aca="false">IF(Z222&lt;&gt;"","DECODE_"&amp;VLOOKUP(AD222,$CC:$CD,2,0)&amp;"("&amp;BJ$2&amp;","&amp;IF(K222="MR","REF",VLOOKUP(F222,$BR:$BS,2,0))&amp;",Cpu"&amp;PROPER(IF(K222="MR","REF",VLOOKUP(F222,$BR:$BS,2,0)))&amp;","&amp;AQ222&amp;"); ", "")</f>
        <v>DECODE_ADR(1,MBL,CpuMbl,AOFF_I); </v>
      </c>
      <c r="BK222" s="22" t="str">
        <f aca="false">IF(AA222&lt;&gt;"","DECODE_"&amp;VLOOKUP(AE222,$CC:$CD,2,0)&amp;"("&amp;BK$2&amp;","&amp;IF(L222="MR","REF",VLOOKUP(G222,$BR:$BS,2,0))&amp;",Cpu"&amp;PROPER(IF(L222="MR","REF",VLOOKUP(G222,$BR:$BS,2,0)))&amp;","&amp;AR222&amp;"); ", "")</f>
        <v>DECODE_LIT(2,ADR,CpuAdr,AOFF_IA); </v>
      </c>
      <c r="BL222" s="22" t="str">
        <f aca="false">IF(AB222&lt;&gt;"","DECODE_"&amp;VLOOKUP(AF222,$CC:$CD,2,0)&amp;"("&amp;BL$2&amp;","&amp;IF(M222="MR","REF",VLOOKUP(H222,$BR:$BS,2,0))&amp;",Cpu"&amp;PROPER(IF(M222="MR","REF",VLOOKUP(H222,$BR:$BS,2,0)))&amp;","&amp;AS222&amp;"); ", "")</f>
        <v>DECODE_LIT(3,ADR,CpuAdr,AOFF_IAA); </v>
      </c>
      <c r="BM222" s="22" t="str">
        <f aca="false">IF(AC222&lt;&gt;"","DECODE_"&amp;VLOOKUP(AG222,$CC:$CD,2,0)&amp;"("&amp;BM$2&amp;","&amp;IF(N222="MR","REF",VLOOKUP(I222,$BR:$BS,2,0))&amp;",Cpu"&amp;PROPER(IF(N222="MR","REF",VLOOKUP(I222,$BR:$BS,2,0)))&amp;","&amp;AT222&amp;"); ", "")</f>
        <v/>
      </c>
      <c r="BN222" s="22" t="str">
        <f aca="false">IF(ISERROR(VLOOKUP(BO222,BO$2:BO219,1,0))=0,"X","")</f>
        <v/>
      </c>
      <c r="BO222" s="22" t="str">
        <f aca="false">SUBSTITUTE("#define "&amp;BH222&amp;REPT(" ",28-LEN(BH222))&amp;BJ222&amp;BK222&amp;BL222&amp;BM222,"%","D")</f>
        <v>#define INSTDECODE_3_MAA_AVV        DECODE_ADR(1,MBL,CpuMbl,AOFF_I); DECODE_LIT(2,ADR,CpuAdr,AOFF_IA); DECODE_LIT(3,ADR,CpuAdr,AOFF_IAA); </v>
      </c>
      <c r="BP222" s="22" t="str">
        <f aca="false">"#define "&amp;SUBSTITUTE(BH222,"INSTDECODE_",IF(P222="X","JMP_","")&amp;IF(Q222="X","CONST_","")&amp;"INSTEND_")&amp;IF(Q222="X",REPT(" ",20-LEN(BH222)),IF(P222="X",REPT(" ",22-LEN(BH222)),REPT(" ",26-LEN(BH222))))&amp;" "&amp;IF(P222="X","","IP+="&amp;TRIM(AU222)&amp;"; "&amp;REPT(" ",10-LEN(TRIM(AU222))))&amp;IF(Q222="X","CONST_INST_DISPATCH;","PROG_INST_DISPATCH;")</f>
        <v>#define INSTEND_3_MAA_AVV       IP+=ISIZ_IAAA;  PROG_INST_DISPATCH;</v>
      </c>
      <c r="BQ222" s="22" t="str">
        <f aca="false">""</f>
        <v/>
      </c>
    </row>
    <row r="223" customFormat="false" ht="15.95" hidden="false" customHeight="true" outlineLevel="0" collapsed="false">
      <c r="A223" s="22" t="s">
        <v>783</v>
      </c>
      <c r="B223" s="22" t="s">
        <v>799</v>
      </c>
      <c r="C223" s="26" t="s">
        <v>29</v>
      </c>
      <c r="D223" s="27" t="n">
        <f aca="false">4-COUNTIF(F223:I223,".")</f>
        <v>2</v>
      </c>
      <c r="E223" s="27" t="str">
        <f aca="false">IF(ISERROR(SEARCH("Z",F223&amp;G223&amp;H223&amp;I223))=0,"X","-")</f>
        <v>-</v>
      </c>
      <c r="F223" s="26" t="s">
        <v>409</v>
      </c>
      <c r="G223" s="26" t="s">
        <v>459</v>
      </c>
      <c r="H223" s="26" t="s">
        <v>28</v>
      </c>
      <c r="I223" s="26" t="s">
        <v>28</v>
      </c>
      <c r="J223" s="27" t="str">
        <f aca="false">IF(OR(ISERROR(SEARCH(MID($J$2,1,1),F223&amp;G223&amp;H223&amp;I223))=0,ISERROR(SEARCH(MID($J$2,2,1),F223&amp;G223&amp;H223&amp;I223))=0),"X","-")</f>
        <v>X</v>
      </c>
      <c r="K223" s="26" t="s">
        <v>453</v>
      </c>
      <c r="L223" s="26" t="s">
        <v>453</v>
      </c>
      <c r="M223" s="26" t="s">
        <v>28</v>
      </c>
      <c r="N223" s="26" t="s">
        <v>28</v>
      </c>
      <c r="O223" s="28" t="str">
        <f aca="false">IF(OR(K223=$O$2,L223=$O$2,M223=$O$2,N223=$O$2),"X","-")</f>
        <v>-</v>
      </c>
      <c r="R223" s="22" t="s">
        <v>760</v>
      </c>
      <c r="S223" s="22" t="s">
        <v>718</v>
      </c>
      <c r="T223" s="22" t="s">
        <v>752</v>
      </c>
      <c r="W223" s="30" t="str">
        <f aca="false">SUBSTITUTE(SUBSTITUTE(IF(AND(F223="%",K223&lt;&gt;"AD",K223&lt;&gt;"MR"),"Error1","Ok")&amp;" "&amp;IF(AND(G223="%",L223&lt;&gt;"AD",L223&lt;&gt;"MR"),"Error2","Ok")&amp;" "&amp;IF(AND(H223="%",M223&lt;&gt;"AD",M223&lt;&gt;"MR"),"Error3","Ok")&amp;" "&amp;IF(AND(I223="%",N223&lt;&gt;"AD",N223&lt;&gt;"MR"),"Error4","Ok"),"Ok Ok Ok Ok","Passed"),"Ok","")</f>
        <v>Passed</v>
      </c>
      <c r="X223" s="28" t="str">
        <f aca="false">IF(W223&lt;&gt;"Passed","--- Error ---",SUBSTITUTE(SUBSTITUTE(SUBSTITUTE(SUBSTITUTE(SUBSTITUTE(SUBSTITUTE(SUBSTITUTE(SUBSTITUTE(SUBSTITUTE(SUBSTITUTE(SUBSTITUTE(SUBSTITUTE(SUBSTITUTE(SUBSTITUTE(SUBSTITUTE(SUBSTITUTE(SUBSTITUTE(SUBSTITUTE($X$1, "&lt;mnemonic&gt;",""""&amp;B223&amp;""""&amp;REPT(" ",5-LEN(B223))), "&lt;argnr&gt;",D223), "&lt;type1&gt;",VLOOKUP(F223,BR:BZ,9,0)), "&lt;type2&gt;",VLOOKUP(G223,BR:BZ,9,0)), "&lt;type3&gt;",VLOOKUP(H223,BR:BZ,9,0)), "&lt;type4&gt;",VLOOKUP(I223,BR:BZ,9,0)), "&lt;mode1&gt;",VLOOKUP(K223, CB:CG,6,0)),"&lt;mode2&gt;",VLOOKUP(L223,CB:CG,6,0)),"&lt;mode3&gt;",VLOOKUP(M223,CB:CG,6,0)),"&lt;mode4&gt;",VLOOKUP(N223,CB:CG,6,0)), "."," "), "&lt;desc&gt;",R223), "&lt;size&gt;",AU223), "&lt;comma&gt;",IF(B224=""," ",",")),"&lt;off1&gt;",IF(AQ223&lt;&gt;"",AQ223,"0"&amp;REPT(" ",5+AQ$1-1))),"&lt;off2&gt;",IF(AR223&lt;&gt;"",AR223,"0"&amp;REPT(" ",5+AR$1-1))),"&lt;off3&gt;",IF(AS223&lt;&gt;"",AS223,"0"&amp;REPT(" ",5+AS$1-1))),"&lt;off4&gt;",IF(AT223&lt;&gt;"",AT223,"0"&amp;REPT(" ",5+AT$1-1))))</f>
        <v>{ "AD1FO",2, ISIZ_IAA  , {CpuDataType::Undefined,CpuDataType::ArrBlk   ,(CpuDataType)0        ,(CpuDataType)0        }, {_AmdAddr,_AmdAddr,_AmdNull,_AmdNull}, {AOFF_I,AOFF_IA,0       ,0        } }, //If for loop points to index=elements jumps, if not provides reference to index n element</v>
      </c>
      <c r="Y223" s="31" t="s">
        <v>28</v>
      </c>
      <c r="Z223" s="22" t="str">
        <f aca="false">IF(F223&lt;&gt;".",IF(K223="MR","R",VLOOKUP(F223,$BR:$BT,3,0)),"")</f>
        <v>R</v>
      </c>
      <c r="AA223" s="22" t="str">
        <f aca="false">IF(G223&lt;&gt;".",IF(L223="MR","R",VLOOKUP(G223,$BR:$BT,3,0)),"")</f>
        <v>M</v>
      </c>
      <c r="AB223" s="22" t="str">
        <f aca="false">IF(H223&lt;&gt;".",IF(M223="MR","R",VLOOKUP(H223,$BR:$BT,3,0)),"")</f>
        <v/>
      </c>
      <c r="AC223" s="22" t="str">
        <f aca="false">IF(I223&lt;&gt;".",IF(N223="MR","R",VLOOKUP(I223,$BR:$BT,3,0)),"")</f>
        <v/>
      </c>
      <c r="AD223" s="22" t="str">
        <f aca="false">IF(F223&lt;&gt;".",VLOOKUP(K223,$CB:$CC,2,0),"")</f>
        <v>A</v>
      </c>
      <c r="AE223" s="22" t="str">
        <f aca="false">IF(G223&lt;&gt;".",VLOOKUP(L223,$CB:$CC,2,0),"")</f>
        <v>A</v>
      </c>
      <c r="AF223" s="22" t="str">
        <f aca="false">IF(H223&lt;&gt;".",VLOOKUP(M223,$CB:$CC,2,0),"")</f>
        <v/>
      </c>
      <c r="AG223" s="22" t="str">
        <f aca="false">IF(I223&lt;&gt;".",VLOOKUP(N223,$CB:$CC,2,0),"")</f>
        <v/>
      </c>
      <c r="AH223" s="22" t="str">
        <f aca="false">IF(AD223&lt;&gt;"",IF(OR(AD223="A",AD223="I"),"SZA",VLOOKUP(Z223,$BT$3:$BU$16,2,0)),"")</f>
        <v>SZA</v>
      </c>
      <c r="AI223" s="22" t="str">
        <f aca="false">IF(AE223&lt;&gt;"",IF(OR(AE223="A",AE223="I"),"SZA",VLOOKUP(AA223,$BT$3:$BU$16,2,0)),"")</f>
        <v>SZA</v>
      </c>
      <c r="AJ223" s="22" t="str">
        <f aca="false">IF(AF223&lt;&gt;"",IF(OR(AF223="A",AF223="I"),"SZA",VLOOKUP(AB223,$BT$3:$BU$16,2,0)),"")</f>
        <v/>
      </c>
      <c r="AK223" s="22" t="str">
        <f aca="false">IF(AG223&lt;&gt;"",IF(OR(AG223="A",AG223="I"),"SZA",VLOOKUP(AC223,$BT$3:$BU$16,2,0)),"")</f>
        <v/>
      </c>
      <c r="AL223" s="22" t="str">
        <f aca="false">IF(AD223&lt;&gt;"","I","")</f>
        <v>I</v>
      </c>
      <c r="AM223" s="22" t="str">
        <f aca="false">SUBSTITUTE(IF(AE223&lt;&gt;"",AL223&amp;"+"&amp;AH223,""),"+SZ","")</f>
        <v>IA</v>
      </c>
      <c r="AN223" s="22" t="str">
        <f aca="false">SUBSTITUTE(IF(AF223&lt;&gt;"",AM223&amp;"+"&amp;AI223,""),"+SZ","")</f>
        <v/>
      </c>
      <c r="AO223" s="22" t="str">
        <f aca="false">SUBSTITUTE(IF(AG223&lt;&gt;"",AN223&amp;"+"&amp;AJ223,""),"+SZ","")</f>
        <v/>
      </c>
      <c r="AP223" s="22" t="str">
        <f aca="false">SUBSTITUTE("I"&amp;IF(AH223&lt;&gt;"","+"&amp;AH223,"")&amp;IF(AI223&lt;&gt;"","+"&amp;AI223,"")&amp;IF(AJ223&lt;&gt;"","+"&amp;AJ223,"")&amp;IF(AK223&lt;&gt;"","+"&amp;AK223,""),"+SZ","")</f>
        <v>IAA</v>
      </c>
      <c r="AQ223" s="22" t="str">
        <f aca="false">IF(Z223&lt;&gt;"","AOFF_"&amp;AL223&amp;REPT(" ",AQ$1-LEN(AL223)),"")</f>
        <v>AOFF_I</v>
      </c>
      <c r="AR223" s="22" t="str">
        <f aca="false">IF(AA223&lt;&gt;"","AOFF_"&amp;AM223&amp;REPT(" ",AR$1-LEN(AM223)),"")</f>
        <v>AOFF_IA</v>
      </c>
      <c r="AS223" s="22" t="str">
        <f aca="false">IF(AB223&lt;&gt;"","AOFF_"&amp;AN223&amp;REPT(" ",AS$1-LEN(AN223)),"")</f>
        <v/>
      </c>
      <c r="AT223" s="22" t="str">
        <f aca="false">IF(AC223&lt;&gt;"","AOFF_"&amp;AO223&amp;REPT(" ",AT$1-LEN(AO223)),"")</f>
        <v/>
      </c>
      <c r="AU223" s="22" t="str">
        <f aca="false">"ISIZ_"&amp;AP223&amp;REPT(" ",$AU$1-LEN(AP223))</f>
        <v>ISIZ_IAA  </v>
      </c>
      <c r="AV223" s="26" t="n">
        <f aca="false">IF(Z223&lt;&gt;"",6,"")</f>
        <v>6</v>
      </c>
      <c r="AW223" s="26" t="n">
        <f aca="false">IF(AA223&lt;&gt;"",AV223+VLOOKUP(AH223,$BU$2:$BV$17,2,0),"")</f>
        <v>10</v>
      </c>
      <c r="AX223" s="26" t="str">
        <f aca="false">IF(AB223&lt;&gt;"",AW223+VLOOKUP(AI223,$BU$2:$BV$17,2,0),"")</f>
        <v/>
      </c>
      <c r="AY223" s="26" t="str">
        <f aca="false">IF(AC223&lt;&gt;"",AX223+VLOOKUP(AJ223,$BU$2:$BV$17,2,0),"")</f>
        <v/>
      </c>
      <c r="AZ223" s="26" t="n">
        <f aca="false">6+IF(Z223&lt;&gt;"",VLOOKUP(AH223,$BU$2:$BV$17,2,0),0)+IF(AA223&lt;&gt;"",VLOOKUP(AI223,$BU$2:$BV$17,2,0),0)+IF(AB223&lt;&gt;"",VLOOKUP(AJ223,$BU$2:$BV$17,2,0),0)+IF(AC223&lt;&gt;"",VLOOKUP(AK223,$BU$2:$BV$17,2,0),0)</f>
        <v>14</v>
      </c>
      <c r="BA223" s="26" t="n">
        <f aca="false">IF(Z223&lt;&gt;"",10,"")</f>
        <v>10</v>
      </c>
      <c r="BB223" s="26" t="n">
        <f aca="false">IF(AA223&lt;&gt;"",BA223+VLOOKUP(AH223,$BU$2:$BW$17,3,0),"")</f>
        <v>18</v>
      </c>
      <c r="BC223" s="26" t="str">
        <f aca="false">IF(AB223&lt;&gt;"",BB223+VLOOKUP(AI223,$BU$2:$BW$17,3,0),"")</f>
        <v/>
      </c>
      <c r="BD223" s="26" t="str">
        <f aca="false">IF(AC223&lt;&gt;"",BC223+VLOOKUP(AJ223,$BU$2:$BW$17,3,0),"")</f>
        <v/>
      </c>
      <c r="BE223" s="26" t="n">
        <f aca="false">10+IF(Z223&lt;&gt;"",VLOOKUP(AH223,$BU$2:$BW$17,3,0),0)+IF(AA223&lt;&gt;"",VLOOKUP(AI223,$BU$2:$BW$17,3,0),0)+IF(AB223&lt;&gt;"",VLOOKUP(AJ223,$BU$2:$BW$17,3,0),0)+IF(AC223&lt;&gt;"",VLOOKUP(AK223,$BU$2:$BW$17,3,0),0)</f>
        <v>26</v>
      </c>
      <c r="BF223" s="36" t="str">
        <f aca="false">IF(AV223&lt;&gt;"","#define "&amp;AQ223&amp;" "&amp;AV223&amp;"&lt;end&gt; ","")&amp;IF(AW223&lt;&gt;"","#define "&amp;AR223&amp;" "&amp;AW223&amp;"&lt;end&gt; ","")&amp;IF(AX223&lt;&gt;"","#define "&amp;AS223&amp;" "&amp;AX223&amp;"&lt;end&gt; ","")&amp;IF(AY223&lt;&gt;"","#define "&amp;AT223&amp;" "&amp;AY223&amp;"&lt;end&gt; ","")&amp;"#define "&amp;AU223&amp;" "&amp;AZ223&amp;"&lt;end&gt;"</f>
        <v>#define AOFF_I 6&lt;end&gt; #define AOFF_IA 10&lt;end&gt; #define ISIZ_IAA   14&lt;end&gt;</v>
      </c>
      <c r="BG223" s="36" t="str">
        <f aca="false">IF(BA223&lt;&gt;"","#define "&amp;AQ223&amp;" "&amp;BA223&amp;"&lt;end&gt; ","")&amp;IF(BB223&lt;&gt;"","#define "&amp;AR223&amp;" "&amp;BB223&amp;"&lt;end&gt; ","")&amp;IF(BC223&lt;&gt;"","#define "&amp;AS223&amp;" "&amp;BC223&amp;"&lt;end&gt; ","")&amp;IF(BD223&lt;&gt;"","#define "&amp;AT223&amp;" "&amp;BD223&amp;"&lt;end&gt; ","")&amp;"#define "&amp;AU223&amp;" "&amp;BE223&amp;"&lt;end&gt;"</f>
        <v>#define AOFF_I 10&lt;end&gt; #define AOFF_IA 18&lt;end&gt; #define ISIZ_IAA   26&lt;end&gt;</v>
      </c>
      <c r="BH223" s="22" t="str">
        <f aca="false">"INSTDECODE_"&amp;D223&amp;IF(D223&lt;&gt;0,"_"&amp;CONCATENATE(Z223,AA223,AB223,AC223)&amp;"_"&amp;CONCATENATE(AD223,AE223,AF223,AG223),"")</f>
        <v>INSTDECODE_2_RM_AA</v>
      </c>
      <c r="BI223" s="22" t="n">
        <f aca="false">LEN(BH223)</f>
        <v>18</v>
      </c>
      <c r="BJ223" s="22" t="str">
        <f aca="false">IF(Z223&lt;&gt;"","DECODE_"&amp;VLOOKUP(AD223,$CC:$CD,2,0)&amp;"("&amp;BJ$2&amp;","&amp;IF(K223="MR","REF",VLOOKUP(F223,$BR:$BS,2,0))&amp;",Cpu"&amp;PROPER(IF(K223="MR","REF",VLOOKUP(F223,$BR:$BS,2,0)))&amp;","&amp;AQ223&amp;"); ", "")</f>
        <v>DECODE_ADR(1,REF,CpuRef,AOFF_I); </v>
      </c>
      <c r="BK223" s="22" t="str">
        <f aca="false">IF(AA223&lt;&gt;"","DECODE_"&amp;VLOOKUP(AE223,$CC:$CD,2,0)&amp;"("&amp;BK$2&amp;","&amp;IF(L223="MR","REF",VLOOKUP(G223,$BR:$BS,2,0))&amp;",Cpu"&amp;PROPER(IF(L223="MR","REF",VLOOKUP(G223,$BR:$BS,2,0)))&amp;","&amp;AR223&amp;"); ", "")</f>
        <v>DECODE_ADR(2,MBL,CpuMbl,AOFF_IA); </v>
      </c>
      <c r="BL223" s="22" t="str">
        <f aca="false">IF(AB223&lt;&gt;"","DECODE_"&amp;VLOOKUP(AF223,$CC:$CD,2,0)&amp;"("&amp;BL$2&amp;","&amp;IF(M223="MR","REF",VLOOKUP(H223,$BR:$BS,2,0))&amp;",Cpu"&amp;PROPER(IF(M223="MR","REF",VLOOKUP(H223,$BR:$BS,2,0)))&amp;","&amp;AS223&amp;"); ", "")</f>
        <v/>
      </c>
      <c r="BM223" s="22" t="str">
        <f aca="false">IF(AC223&lt;&gt;"","DECODE_"&amp;VLOOKUP(AG223,$CC:$CD,2,0)&amp;"("&amp;BM$2&amp;","&amp;IF(N223="MR","REF",VLOOKUP(I223,$BR:$BS,2,0))&amp;",Cpu"&amp;PROPER(IF(N223="MR","REF",VLOOKUP(I223,$BR:$BS,2,0)))&amp;","&amp;AT223&amp;"); ", "")</f>
        <v/>
      </c>
      <c r="BN223" s="22" t="str">
        <f aca="false">IF(ISERROR(VLOOKUP(BO223,BO$2:BO220,1,0))=0,"X","")</f>
        <v/>
      </c>
      <c r="BO223" s="22" t="str">
        <f aca="false">SUBSTITUTE("#define "&amp;BH223&amp;REPT(" ",28-LEN(BH223))&amp;BJ223&amp;BK223&amp;BL223&amp;BM223,"%","D")</f>
        <v>#define INSTDECODE_2_RM_AA          DECODE_ADR(1,REF,CpuRef,AOFF_I); DECODE_ADR(2,MBL,CpuMbl,AOFF_IA); </v>
      </c>
      <c r="BP223" s="22" t="str">
        <f aca="false">"#define "&amp;SUBSTITUTE(BH223,"INSTDECODE_",IF(P223="X","JMP_","")&amp;IF(Q223="X","CONST_","")&amp;"INSTEND_")&amp;IF(Q223="X",REPT(" ",20-LEN(BH223)),IF(P223="X",REPT(" ",22-LEN(BH223)),REPT(" ",26-LEN(BH223))))&amp;" "&amp;IF(P223="X","","IP+="&amp;TRIM(AU223)&amp;"; "&amp;REPT(" ",10-LEN(TRIM(AU223))))&amp;IF(Q223="X","CONST_INST_DISPATCH;","PROG_INST_DISPATCH;")</f>
        <v>#define INSTEND_2_RM_AA         IP+=ISIZ_IAA;   PROG_INST_DISPATCH;</v>
      </c>
      <c r="BQ223" s="22" t="str">
        <f aca="false">""</f>
        <v/>
      </c>
    </row>
    <row r="224" customFormat="false" ht="15.95" hidden="false" customHeight="true" outlineLevel="0" collapsed="false">
      <c r="A224" s="22" t="s">
        <v>783</v>
      </c>
      <c r="B224" s="22" t="s">
        <v>800</v>
      </c>
      <c r="C224" s="26" t="s">
        <v>29</v>
      </c>
      <c r="D224" s="27" t="n">
        <f aca="false">4-COUNTIF(F224:I224,".")</f>
        <v>2</v>
      </c>
      <c r="E224" s="27" t="str">
        <f aca="false">IF(ISERROR(SEARCH("Z",F224&amp;G224&amp;H224&amp;I224))=0,"X","-")</f>
        <v>-</v>
      </c>
      <c r="F224" s="26" t="s">
        <v>459</v>
      </c>
      <c r="G224" s="26" t="s">
        <v>500</v>
      </c>
      <c r="H224" s="26" t="s">
        <v>28</v>
      </c>
      <c r="I224" s="26" t="s">
        <v>28</v>
      </c>
      <c r="J224" s="27" t="str">
        <f aca="false">IF(OR(ISERROR(SEARCH(MID($J$2,1,1),F224&amp;G224&amp;H224&amp;I224))=0,ISERROR(SEARCH(MID($J$2,2,1),F224&amp;G224&amp;H224&amp;I224))=0),"X","-")</f>
        <v>-</v>
      </c>
      <c r="K224" s="26" t="s">
        <v>453</v>
      </c>
      <c r="L224" s="26" t="s">
        <v>410</v>
      </c>
      <c r="M224" s="26" t="s">
        <v>28</v>
      </c>
      <c r="N224" s="26" t="s">
        <v>28</v>
      </c>
      <c r="O224" s="28" t="str">
        <f aca="false">IF(OR(K224=$O$2,L224=$O$2,M224=$O$2,N224=$O$2),"X","-")</f>
        <v>X</v>
      </c>
      <c r="P224" s="29" t="s">
        <v>29</v>
      </c>
      <c r="R224" s="22" t="s">
        <v>762</v>
      </c>
      <c r="S224" s="22" t="s">
        <v>752</v>
      </c>
      <c r="T224" s="22" t="s">
        <v>763</v>
      </c>
      <c r="W224" s="30" t="str">
        <f aca="false">SUBSTITUTE(SUBSTITUTE(IF(AND(F224="%",K224&lt;&gt;"AD",K224&lt;&gt;"MR"),"Error1","Ok")&amp;" "&amp;IF(AND(G224="%",L224&lt;&gt;"AD",L224&lt;&gt;"MR"),"Error2","Ok")&amp;" "&amp;IF(AND(H224="%",M224&lt;&gt;"AD",M224&lt;&gt;"MR"),"Error3","Ok")&amp;" "&amp;IF(AND(I224="%",N224&lt;&gt;"AD",N224&lt;&gt;"MR"),"Error4","Ok"),"Ok Ok Ok Ok","Passed"),"Ok","")</f>
        <v>Passed</v>
      </c>
      <c r="X224" s="28" t="str">
        <f aca="false">IF(W224&lt;&gt;"Passed","--- Error ---",SUBSTITUTE(SUBSTITUTE(SUBSTITUTE(SUBSTITUTE(SUBSTITUTE(SUBSTITUTE(SUBSTITUTE(SUBSTITUTE(SUBSTITUTE(SUBSTITUTE(SUBSTITUTE(SUBSTITUTE(SUBSTITUTE(SUBSTITUTE(SUBSTITUTE(SUBSTITUTE(SUBSTITUTE(SUBSTITUTE($X$1, "&lt;mnemonic&gt;",""""&amp;B224&amp;""""&amp;REPT(" ",5-LEN(B224))), "&lt;argnr&gt;",D224), "&lt;type1&gt;",VLOOKUP(F224,BR:BZ,9,0)), "&lt;type2&gt;",VLOOKUP(G224,BR:BZ,9,0)), "&lt;type3&gt;",VLOOKUP(H224,BR:BZ,9,0)), "&lt;type4&gt;",VLOOKUP(I224,BR:BZ,9,0)), "&lt;mode1&gt;",VLOOKUP(K224, CB:CG,6,0)),"&lt;mode2&gt;",VLOOKUP(L224,CB:CG,6,0)),"&lt;mode3&gt;",VLOOKUP(M224,CB:CG,6,0)),"&lt;mode4&gt;",VLOOKUP(N224,CB:CG,6,0)), "."," "), "&lt;desc&gt;",R224), "&lt;size&gt;",AU224), "&lt;comma&gt;",IF(B225=""," ",",")),"&lt;off1&gt;",IF(AQ224&lt;&gt;"",AQ224,"0"&amp;REPT(" ",5+AQ$1-1))),"&lt;off2&gt;",IF(AR224&lt;&gt;"",AR224,"0"&amp;REPT(" ",5+AR$1-1))),"&lt;off3&gt;",IF(AS224&lt;&gt;"",AS224,"0"&amp;REPT(" ",5+AS$1-1))),"&lt;off4&gt;",IF(AT224&lt;&gt;"",AT224,"0"&amp;REPT(" ",5+AT$1-1))))</f>
        <v>{ "AD1NX",2, ISIZ_IAA  , {CpuDataType::ArrBlk   ,CpuDataType::JumpAddr ,(CpuDataType)0        ,(CpuDataType)0        }, {_AmdAddr,_AmdLtVl,_AmdNull,_AmdNull}, {AOFF_I,AOFF_IA,0       ,0        } }, //Increases array for loop pointer then jumps to loop beginning</v>
      </c>
      <c r="Y224" s="31" t="s">
        <v>28</v>
      </c>
      <c r="Z224" s="22" t="str">
        <f aca="false">IF(F224&lt;&gt;".",IF(K224="MR","R",VLOOKUP(F224,$BR:$BT,3,0)),"")</f>
        <v>M</v>
      </c>
      <c r="AA224" s="22" t="str">
        <f aca="false">IF(G224&lt;&gt;".",IF(L224="MR","R",VLOOKUP(G224,$BR:$BT,3,0)),"")</f>
        <v>A</v>
      </c>
      <c r="AB224" s="22" t="str">
        <f aca="false">IF(H224&lt;&gt;".",IF(M224="MR","R",VLOOKUP(H224,$BR:$BT,3,0)),"")</f>
        <v/>
      </c>
      <c r="AC224" s="22" t="str">
        <f aca="false">IF(I224&lt;&gt;".",IF(N224="MR","R",VLOOKUP(I224,$BR:$BT,3,0)),"")</f>
        <v/>
      </c>
      <c r="AD224" s="22" t="str">
        <f aca="false">IF(F224&lt;&gt;".",VLOOKUP(K224,$CB:$CC,2,0),"")</f>
        <v>A</v>
      </c>
      <c r="AE224" s="22" t="str">
        <f aca="false">IF(G224&lt;&gt;".",VLOOKUP(L224,$CB:$CC,2,0),"")</f>
        <v>V</v>
      </c>
      <c r="AF224" s="22" t="str">
        <f aca="false">IF(H224&lt;&gt;".",VLOOKUP(M224,$CB:$CC,2,0),"")</f>
        <v/>
      </c>
      <c r="AG224" s="22" t="str">
        <f aca="false">IF(I224&lt;&gt;".",VLOOKUP(N224,$CB:$CC,2,0),"")</f>
        <v/>
      </c>
      <c r="AH224" s="22" t="str">
        <f aca="false">IF(AD224&lt;&gt;"",IF(OR(AD224="A",AD224="I"),"SZA",VLOOKUP(Z224,$BT$3:$BU$16,2,0)),"")</f>
        <v>SZA</v>
      </c>
      <c r="AI224" s="22" t="str">
        <f aca="false">IF(AE224&lt;&gt;"",IF(OR(AE224="A",AE224="I"),"SZA",VLOOKUP(AA224,$BT$3:$BU$16,2,0)),"")</f>
        <v>SZA</v>
      </c>
      <c r="AJ224" s="22" t="str">
        <f aca="false">IF(AF224&lt;&gt;"",IF(OR(AF224="A",AF224="I"),"SZA",VLOOKUP(AB224,$BT$3:$BU$16,2,0)),"")</f>
        <v/>
      </c>
      <c r="AK224" s="22" t="str">
        <f aca="false">IF(AG224&lt;&gt;"",IF(OR(AG224="A",AG224="I"),"SZA",VLOOKUP(AC224,$BT$3:$BU$16,2,0)),"")</f>
        <v/>
      </c>
      <c r="AL224" s="22" t="str">
        <f aca="false">IF(AD224&lt;&gt;"","I","")</f>
        <v>I</v>
      </c>
      <c r="AM224" s="22" t="str">
        <f aca="false">SUBSTITUTE(IF(AE224&lt;&gt;"",AL224&amp;"+"&amp;AH224,""),"+SZ","")</f>
        <v>IA</v>
      </c>
      <c r="AN224" s="22" t="str">
        <f aca="false">SUBSTITUTE(IF(AF224&lt;&gt;"",AM224&amp;"+"&amp;AI224,""),"+SZ","")</f>
        <v/>
      </c>
      <c r="AO224" s="22" t="str">
        <f aca="false">SUBSTITUTE(IF(AG224&lt;&gt;"",AN224&amp;"+"&amp;AJ224,""),"+SZ","")</f>
        <v/>
      </c>
      <c r="AP224" s="22" t="str">
        <f aca="false">SUBSTITUTE("I"&amp;IF(AH224&lt;&gt;"","+"&amp;AH224,"")&amp;IF(AI224&lt;&gt;"","+"&amp;AI224,"")&amp;IF(AJ224&lt;&gt;"","+"&amp;AJ224,"")&amp;IF(AK224&lt;&gt;"","+"&amp;AK224,""),"+SZ","")</f>
        <v>IAA</v>
      </c>
      <c r="AQ224" s="22" t="str">
        <f aca="false">IF(Z224&lt;&gt;"","AOFF_"&amp;AL224&amp;REPT(" ",AQ$1-LEN(AL224)),"")</f>
        <v>AOFF_I</v>
      </c>
      <c r="AR224" s="22" t="str">
        <f aca="false">IF(AA224&lt;&gt;"","AOFF_"&amp;AM224&amp;REPT(" ",AR$1-LEN(AM224)),"")</f>
        <v>AOFF_IA</v>
      </c>
      <c r="AS224" s="22" t="str">
        <f aca="false">IF(AB224&lt;&gt;"","AOFF_"&amp;AN224&amp;REPT(" ",AS$1-LEN(AN224)),"")</f>
        <v/>
      </c>
      <c r="AT224" s="22" t="str">
        <f aca="false">IF(AC224&lt;&gt;"","AOFF_"&amp;AO224&amp;REPT(" ",AT$1-LEN(AO224)),"")</f>
        <v/>
      </c>
      <c r="AU224" s="22" t="str">
        <f aca="false">"ISIZ_"&amp;AP224&amp;REPT(" ",$AU$1-LEN(AP224))</f>
        <v>ISIZ_IAA  </v>
      </c>
      <c r="AV224" s="26" t="n">
        <f aca="false">IF(Z224&lt;&gt;"",6,"")</f>
        <v>6</v>
      </c>
      <c r="AW224" s="26" t="n">
        <f aca="false">IF(AA224&lt;&gt;"",AV224+VLOOKUP(AH224,$BU$2:$BV$17,2,0),"")</f>
        <v>10</v>
      </c>
      <c r="AX224" s="26" t="str">
        <f aca="false">IF(AB224&lt;&gt;"",AW224+VLOOKUP(AI224,$BU$2:$BV$17,2,0),"")</f>
        <v/>
      </c>
      <c r="AY224" s="26" t="str">
        <f aca="false">IF(AC224&lt;&gt;"",AX224+VLOOKUP(AJ224,$BU$2:$BV$17,2,0),"")</f>
        <v/>
      </c>
      <c r="AZ224" s="26" t="n">
        <f aca="false">6+IF(Z224&lt;&gt;"",VLOOKUP(AH224,$BU$2:$BV$17,2,0),0)+IF(AA224&lt;&gt;"",VLOOKUP(AI224,$BU$2:$BV$17,2,0),0)+IF(AB224&lt;&gt;"",VLOOKUP(AJ224,$BU$2:$BV$17,2,0),0)+IF(AC224&lt;&gt;"",VLOOKUP(AK224,$BU$2:$BV$17,2,0),0)</f>
        <v>14</v>
      </c>
      <c r="BA224" s="26" t="n">
        <f aca="false">IF(Z224&lt;&gt;"",10,"")</f>
        <v>10</v>
      </c>
      <c r="BB224" s="26" t="n">
        <f aca="false">IF(AA224&lt;&gt;"",BA224+VLOOKUP(AH224,$BU$2:$BW$17,3,0),"")</f>
        <v>18</v>
      </c>
      <c r="BC224" s="26" t="str">
        <f aca="false">IF(AB224&lt;&gt;"",BB224+VLOOKUP(AI224,$BU$2:$BW$17,3,0),"")</f>
        <v/>
      </c>
      <c r="BD224" s="26" t="str">
        <f aca="false">IF(AC224&lt;&gt;"",BC224+VLOOKUP(AJ224,$BU$2:$BW$17,3,0),"")</f>
        <v/>
      </c>
      <c r="BE224" s="26" t="n">
        <f aca="false">10+IF(Z224&lt;&gt;"",VLOOKUP(AH224,$BU$2:$BW$17,3,0),0)+IF(AA224&lt;&gt;"",VLOOKUP(AI224,$BU$2:$BW$17,3,0),0)+IF(AB224&lt;&gt;"",VLOOKUP(AJ224,$BU$2:$BW$17,3,0),0)+IF(AC224&lt;&gt;"",VLOOKUP(AK224,$BU$2:$BW$17,3,0),0)</f>
        <v>26</v>
      </c>
      <c r="BF224" s="36" t="str">
        <f aca="false">IF(AV224&lt;&gt;"","#define "&amp;AQ224&amp;" "&amp;AV224&amp;"&lt;end&gt; ","")&amp;IF(AW224&lt;&gt;"","#define "&amp;AR224&amp;" "&amp;AW224&amp;"&lt;end&gt; ","")&amp;IF(AX224&lt;&gt;"","#define "&amp;AS224&amp;" "&amp;AX224&amp;"&lt;end&gt; ","")&amp;IF(AY224&lt;&gt;"","#define "&amp;AT224&amp;" "&amp;AY224&amp;"&lt;end&gt; ","")&amp;"#define "&amp;AU224&amp;" "&amp;AZ224&amp;"&lt;end&gt;"</f>
        <v>#define AOFF_I 6&lt;end&gt; #define AOFF_IA 10&lt;end&gt; #define ISIZ_IAA   14&lt;end&gt;</v>
      </c>
      <c r="BG224" s="36" t="str">
        <f aca="false">IF(BA224&lt;&gt;"","#define "&amp;AQ224&amp;" "&amp;BA224&amp;"&lt;end&gt; ","")&amp;IF(BB224&lt;&gt;"","#define "&amp;AR224&amp;" "&amp;BB224&amp;"&lt;end&gt; ","")&amp;IF(BC224&lt;&gt;"","#define "&amp;AS224&amp;" "&amp;BC224&amp;"&lt;end&gt; ","")&amp;IF(BD224&lt;&gt;"","#define "&amp;AT224&amp;" "&amp;BD224&amp;"&lt;end&gt; ","")&amp;"#define "&amp;AU224&amp;" "&amp;BE224&amp;"&lt;end&gt;"</f>
        <v>#define AOFF_I 10&lt;end&gt; #define AOFF_IA 18&lt;end&gt; #define ISIZ_IAA   26&lt;end&gt;</v>
      </c>
      <c r="BH224" s="22" t="str">
        <f aca="false">"INSTDECODE_"&amp;D224&amp;IF(D224&lt;&gt;0,"_"&amp;CONCATENATE(Z224,AA224,AB224,AC224)&amp;"_"&amp;CONCATENATE(AD224,AE224,AF224,AG224),"")</f>
        <v>INSTDECODE_2_MA_AV</v>
      </c>
      <c r="BI224" s="22" t="n">
        <f aca="false">LEN(BH224)</f>
        <v>18</v>
      </c>
      <c r="BJ224" s="22" t="str">
        <f aca="false">IF(Z224&lt;&gt;"","DECODE_"&amp;VLOOKUP(AD224,$CC:$CD,2,0)&amp;"("&amp;BJ$2&amp;","&amp;IF(K224="MR","REF",VLOOKUP(F224,$BR:$BS,2,0))&amp;",Cpu"&amp;PROPER(IF(K224="MR","REF",VLOOKUP(F224,$BR:$BS,2,0)))&amp;","&amp;AQ224&amp;"); ", "")</f>
        <v>DECODE_ADR(1,MBL,CpuMbl,AOFF_I); </v>
      </c>
      <c r="BK224" s="22" t="str">
        <f aca="false">IF(AA224&lt;&gt;"","DECODE_"&amp;VLOOKUP(AE224,$CC:$CD,2,0)&amp;"("&amp;BK$2&amp;","&amp;IF(L224="MR","REF",VLOOKUP(G224,$BR:$BS,2,0))&amp;",Cpu"&amp;PROPER(IF(L224="MR","REF",VLOOKUP(G224,$BR:$BS,2,0)))&amp;","&amp;AR224&amp;"); ", "")</f>
        <v>DECODE_LIT(2,ADR,CpuAdr,AOFF_IA); </v>
      </c>
      <c r="BL224" s="22" t="str">
        <f aca="false">IF(AB224&lt;&gt;"","DECODE_"&amp;VLOOKUP(AF224,$CC:$CD,2,0)&amp;"("&amp;BL$2&amp;","&amp;IF(M224="MR","REF",VLOOKUP(H224,$BR:$BS,2,0))&amp;",Cpu"&amp;PROPER(IF(M224="MR","REF",VLOOKUP(H224,$BR:$BS,2,0)))&amp;","&amp;AS224&amp;"); ", "")</f>
        <v/>
      </c>
      <c r="BM224" s="22" t="str">
        <f aca="false">IF(AC224&lt;&gt;"","DECODE_"&amp;VLOOKUP(AG224,$CC:$CD,2,0)&amp;"("&amp;BM$2&amp;","&amp;IF(N224="MR","REF",VLOOKUP(I224,$BR:$BS,2,0))&amp;",Cpu"&amp;PROPER(IF(N224="MR","REF",VLOOKUP(I224,$BR:$BS,2,0)))&amp;","&amp;AT224&amp;"); ", "")</f>
        <v/>
      </c>
      <c r="BN224" s="22" t="str">
        <f aca="false">IF(ISERROR(VLOOKUP(BO224,BO$2:BO221,1,0))=0,"X","")</f>
        <v/>
      </c>
      <c r="BO224" s="22" t="str">
        <f aca="false">SUBSTITUTE("#define "&amp;BH224&amp;REPT(" ",28-LEN(BH224))&amp;BJ224&amp;BK224&amp;BL224&amp;BM224,"%","D")</f>
        <v>#define INSTDECODE_2_MA_AV          DECODE_ADR(1,MBL,CpuMbl,AOFF_I); DECODE_LIT(2,ADR,CpuAdr,AOFF_IA); </v>
      </c>
      <c r="BP224" s="22" t="str">
        <f aca="false">"#define "&amp;SUBSTITUTE(BH224,"INSTDECODE_",IF(P224="X","JMP_","")&amp;IF(Q224="X","CONST_","")&amp;"INSTEND_")&amp;IF(Q224="X",REPT(" ",20-LEN(BH224)),IF(P224="X",REPT(" ",22-LEN(BH224)),REPT(" ",26-LEN(BH224))))&amp;" "&amp;IF(P224="X","","IP+="&amp;TRIM(AU224)&amp;"; "&amp;REPT(" ",10-LEN(TRIM(AU224))))&amp;IF(Q224="X","CONST_INST_DISPATCH;","PROG_INST_DISPATCH;")</f>
        <v>#define JMP_INSTEND_2_MA_AV     PROG_INST_DISPATCH;</v>
      </c>
      <c r="BQ224" s="22" t="str">
        <f aca="false">""</f>
        <v/>
      </c>
    </row>
    <row r="225" customFormat="false" ht="15.95" hidden="false" customHeight="true" outlineLevel="0" collapsed="false">
      <c r="A225" s="22" t="s">
        <v>783</v>
      </c>
      <c r="B225" s="22" t="s">
        <v>801</v>
      </c>
      <c r="C225" s="26" t="s">
        <v>29</v>
      </c>
      <c r="D225" s="27" t="n">
        <f aca="false">4-COUNTIF(F225:I225,".")</f>
        <v>3</v>
      </c>
      <c r="E225" s="27" t="str">
        <f aca="false">IF(ISERROR(SEARCH("Z",F225&amp;G225&amp;H225&amp;I225))=0,"X","-")</f>
        <v>-</v>
      </c>
      <c r="F225" s="26" t="s">
        <v>486</v>
      </c>
      <c r="G225" s="26" t="s">
        <v>459</v>
      </c>
      <c r="H225" s="26" t="s">
        <v>486</v>
      </c>
      <c r="I225" s="26" t="s">
        <v>28</v>
      </c>
      <c r="J225" s="27" t="str">
        <f aca="false">IF(OR(ISERROR(SEARCH(MID($J$2,1,1),F225&amp;G225&amp;H225&amp;I225))=0,ISERROR(SEARCH(MID($J$2,2,1),F225&amp;G225&amp;H225&amp;I225))=0),"X","-")</f>
        <v>-</v>
      </c>
      <c r="K225" s="26" t="s">
        <v>453</v>
      </c>
      <c r="L225" s="26" t="s">
        <v>453</v>
      </c>
      <c r="M225" s="26" t="s">
        <v>453</v>
      </c>
      <c r="N225" s="26" t="s">
        <v>28</v>
      </c>
      <c r="O225" s="28" t="str">
        <f aca="false">IF(OR(K225=$O$2,L225=$O$2,M225=$O$2,N225=$O$2),"X","-")</f>
        <v>-</v>
      </c>
      <c r="R225" s="22" t="s">
        <v>765</v>
      </c>
      <c r="S225" s="22" t="s">
        <v>766</v>
      </c>
      <c r="T225" s="22" t="s">
        <v>752</v>
      </c>
      <c r="U225" s="22" t="s">
        <v>767</v>
      </c>
      <c r="W225" s="30" t="str">
        <f aca="false">SUBSTITUTE(SUBSTITUTE(IF(AND(F225="%",K225&lt;&gt;"AD",K225&lt;&gt;"MR"),"Error1","Ok")&amp;" "&amp;IF(AND(G225="%",L225&lt;&gt;"AD",L225&lt;&gt;"MR"),"Error2","Ok")&amp;" "&amp;IF(AND(H225="%",M225&lt;&gt;"AD",M225&lt;&gt;"MR"),"Error3","Ok")&amp;" "&amp;IF(AND(I225="%",N225&lt;&gt;"AD",N225&lt;&gt;"MR"),"Error4","Ok"),"Ok Ok Ok Ok","Passed"),"Ok","")</f>
        <v>Passed</v>
      </c>
      <c r="X225" s="28" t="str">
        <f aca="false">IF(W225&lt;&gt;"Passed","--- Error ---",SUBSTITUTE(SUBSTITUTE(SUBSTITUTE(SUBSTITUTE(SUBSTITUTE(SUBSTITUTE(SUBSTITUTE(SUBSTITUTE(SUBSTITUTE(SUBSTITUTE(SUBSTITUTE(SUBSTITUTE(SUBSTITUTE(SUBSTITUTE(SUBSTITUTE(SUBSTITUTE(SUBSTITUTE(SUBSTITUTE($X$1, "&lt;mnemonic&gt;",""""&amp;B225&amp;""""&amp;REPT(" ",5-LEN(B225))), "&lt;argnr&gt;",D225), "&lt;type1&gt;",VLOOKUP(F225,BR:BZ,9,0)), "&lt;type2&gt;",VLOOKUP(G225,BR:BZ,9,0)), "&lt;type3&gt;",VLOOKUP(H225,BR:BZ,9,0)), "&lt;type4&gt;",VLOOKUP(I225,BR:BZ,9,0)), "&lt;mode1&gt;",VLOOKUP(K225, CB:CG,6,0)),"&lt;mode2&gt;",VLOOKUP(L225,CB:CG,6,0)),"&lt;mode3&gt;",VLOOKUP(M225,CB:CG,6,0)),"&lt;mode4&gt;",VLOOKUP(N225,CB:CG,6,0)), "."," "), "&lt;desc&gt;",R225), "&lt;size&gt;",AU225), "&lt;comma&gt;",IF(B226=""," ",",")),"&lt;off1&gt;",IF(AQ225&lt;&gt;"",AQ225,"0"&amp;REPT(" ",5+AQ$1-1))),"&lt;off2&gt;",IF(AR225&lt;&gt;"",AR225,"0"&amp;REPT(" ",5+AR$1-1))),"&lt;off3&gt;",IF(AS225&lt;&gt;"",AS225,"0"&amp;REPT(" ",5+AS$1-1))),"&lt;off4&gt;",IF(AT225&lt;&gt;"",AT225,"0"&amp;REPT(" ",5+AT$1-1))))</f>
        <v>{ "AD1SJ",3, ISIZ_IAAA , {CpuDataType::StrBlk   ,CpuDataType::ArrBlk   ,CpuDataType::StrBlk   ,(CpuDataType)0        }, {_AmdAddr,_AmdAddr,_AmdAddr,_AmdNull}, {AOFF_I,AOFF_IA,AOFF_IAA,0        } }, //Join string array</v>
      </c>
      <c r="Y225" s="31" t="s">
        <v>28</v>
      </c>
      <c r="Z225" s="22" t="str">
        <f aca="false">IF(F225&lt;&gt;".",IF(K225="MR","R",VLOOKUP(F225,$BR:$BT,3,0)),"")</f>
        <v>M</v>
      </c>
      <c r="AA225" s="22" t="str">
        <f aca="false">IF(G225&lt;&gt;".",IF(L225="MR","R",VLOOKUP(G225,$BR:$BT,3,0)),"")</f>
        <v>M</v>
      </c>
      <c r="AB225" s="22" t="str">
        <f aca="false">IF(H225&lt;&gt;".",IF(M225="MR","R",VLOOKUP(H225,$BR:$BT,3,0)),"")</f>
        <v>M</v>
      </c>
      <c r="AC225" s="22" t="str">
        <f aca="false">IF(I225&lt;&gt;".",IF(N225="MR","R",VLOOKUP(I225,$BR:$BT,3,0)),"")</f>
        <v/>
      </c>
      <c r="AD225" s="22" t="str">
        <f aca="false">IF(F225&lt;&gt;".",VLOOKUP(K225,$CB:$CC,2,0),"")</f>
        <v>A</v>
      </c>
      <c r="AE225" s="22" t="str">
        <f aca="false">IF(G225&lt;&gt;".",VLOOKUP(L225,$CB:$CC,2,0),"")</f>
        <v>A</v>
      </c>
      <c r="AF225" s="22" t="str">
        <f aca="false">IF(H225&lt;&gt;".",VLOOKUP(M225,$CB:$CC,2,0),"")</f>
        <v>A</v>
      </c>
      <c r="AG225" s="22" t="str">
        <f aca="false">IF(I225&lt;&gt;".",VLOOKUP(N225,$CB:$CC,2,0),"")</f>
        <v/>
      </c>
      <c r="AH225" s="22" t="str">
        <f aca="false">IF(AD225&lt;&gt;"",IF(OR(AD225="A",AD225="I"),"SZA",VLOOKUP(Z225,$BT$3:$BU$16,2,0)),"")</f>
        <v>SZA</v>
      </c>
      <c r="AI225" s="22" t="str">
        <f aca="false">IF(AE225&lt;&gt;"",IF(OR(AE225="A",AE225="I"),"SZA",VLOOKUP(AA225,$BT$3:$BU$16,2,0)),"")</f>
        <v>SZA</v>
      </c>
      <c r="AJ225" s="22" t="str">
        <f aca="false">IF(AF225&lt;&gt;"",IF(OR(AF225="A",AF225="I"),"SZA",VLOOKUP(AB225,$BT$3:$BU$16,2,0)),"")</f>
        <v>SZA</v>
      </c>
      <c r="AK225" s="22" t="str">
        <f aca="false">IF(AG225&lt;&gt;"",IF(OR(AG225="A",AG225="I"),"SZA",VLOOKUP(AC225,$BT$3:$BU$16,2,0)),"")</f>
        <v/>
      </c>
      <c r="AL225" s="22" t="str">
        <f aca="false">IF(AD225&lt;&gt;"","I","")</f>
        <v>I</v>
      </c>
      <c r="AM225" s="22" t="str">
        <f aca="false">SUBSTITUTE(IF(AE225&lt;&gt;"",AL225&amp;"+"&amp;AH225,""),"+SZ","")</f>
        <v>IA</v>
      </c>
      <c r="AN225" s="22" t="str">
        <f aca="false">SUBSTITUTE(IF(AF225&lt;&gt;"",AM225&amp;"+"&amp;AI225,""),"+SZ","")</f>
        <v>IAA</v>
      </c>
      <c r="AO225" s="22" t="str">
        <f aca="false">SUBSTITUTE(IF(AG225&lt;&gt;"",AN225&amp;"+"&amp;AJ225,""),"+SZ","")</f>
        <v/>
      </c>
      <c r="AP225" s="22" t="str">
        <f aca="false">SUBSTITUTE("I"&amp;IF(AH225&lt;&gt;"","+"&amp;AH225,"")&amp;IF(AI225&lt;&gt;"","+"&amp;AI225,"")&amp;IF(AJ225&lt;&gt;"","+"&amp;AJ225,"")&amp;IF(AK225&lt;&gt;"","+"&amp;AK225,""),"+SZ","")</f>
        <v>IAAA</v>
      </c>
      <c r="AQ225" s="22" t="str">
        <f aca="false">IF(Z225&lt;&gt;"","AOFF_"&amp;AL225&amp;REPT(" ",AQ$1-LEN(AL225)),"")</f>
        <v>AOFF_I</v>
      </c>
      <c r="AR225" s="22" t="str">
        <f aca="false">IF(AA225&lt;&gt;"","AOFF_"&amp;AM225&amp;REPT(" ",AR$1-LEN(AM225)),"")</f>
        <v>AOFF_IA</v>
      </c>
      <c r="AS225" s="22" t="str">
        <f aca="false">IF(AB225&lt;&gt;"","AOFF_"&amp;AN225&amp;REPT(" ",AS$1-LEN(AN225)),"")</f>
        <v>AOFF_IAA</v>
      </c>
      <c r="AT225" s="22" t="str">
        <f aca="false">IF(AC225&lt;&gt;"","AOFF_"&amp;AO225&amp;REPT(" ",AT$1-LEN(AO225)),"")</f>
        <v/>
      </c>
      <c r="AU225" s="22" t="str">
        <f aca="false">"ISIZ_"&amp;AP225&amp;REPT(" ",$AU$1-LEN(AP225))</f>
        <v>ISIZ_IAAA </v>
      </c>
      <c r="AV225" s="26" t="n">
        <f aca="false">IF(Z225&lt;&gt;"",6,"")</f>
        <v>6</v>
      </c>
      <c r="AW225" s="26" t="n">
        <f aca="false">IF(AA225&lt;&gt;"",AV225+VLOOKUP(AH225,$BU$2:$BV$17,2,0),"")</f>
        <v>10</v>
      </c>
      <c r="AX225" s="26" t="n">
        <f aca="false">IF(AB225&lt;&gt;"",AW225+VLOOKUP(AI225,$BU$2:$BV$17,2,0),"")</f>
        <v>14</v>
      </c>
      <c r="AY225" s="26" t="str">
        <f aca="false">IF(AC225&lt;&gt;"",AX225+VLOOKUP(AJ225,$BU$2:$BV$17,2,0),"")</f>
        <v/>
      </c>
      <c r="AZ225" s="26" t="n">
        <f aca="false">6+IF(Z225&lt;&gt;"",VLOOKUP(AH225,$BU$2:$BV$17,2,0),0)+IF(AA225&lt;&gt;"",VLOOKUP(AI225,$BU$2:$BV$17,2,0),0)+IF(AB225&lt;&gt;"",VLOOKUP(AJ225,$BU$2:$BV$17,2,0),0)+IF(AC225&lt;&gt;"",VLOOKUP(AK225,$BU$2:$BV$17,2,0),0)</f>
        <v>18</v>
      </c>
      <c r="BA225" s="26" t="n">
        <f aca="false">IF(Z225&lt;&gt;"",10,"")</f>
        <v>10</v>
      </c>
      <c r="BB225" s="26" t="n">
        <f aca="false">IF(AA225&lt;&gt;"",BA225+VLOOKUP(AH225,$BU$2:$BW$17,3,0),"")</f>
        <v>18</v>
      </c>
      <c r="BC225" s="26" t="n">
        <f aca="false">IF(AB225&lt;&gt;"",BB225+VLOOKUP(AI225,$BU$2:$BW$17,3,0),"")</f>
        <v>26</v>
      </c>
      <c r="BD225" s="26" t="str">
        <f aca="false">IF(AC225&lt;&gt;"",BC225+VLOOKUP(AJ225,$BU$2:$BW$17,3,0),"")</f>
        <v/>
      </c>
      <c r="BE225" s="26" t="n">
        <f aca="false">10+IF(Z225&lt;&gt;"",VLOOKUP(AH225,$BU$2:$BW$17,3,0),0)+IF(AA225&lt;&gt;"",VLOOKUP(AI225,$BU$2:$BW$17,3,0),0)+IF(AB225&lt;&gt;"",VLOOKUP(AJ225,$BU$2:$BW$17,3,0),0)+IF(AC225&lt;&gt;"",VLOOKUP(AK225,$BU$2:$BW$17,3,0),0)</f>
        <v>34</v>
      </c>
      <c r="BF225" s="36" t="str">
        <f aca="false">IF(AV225&lt;&gt;"","#define "&amp;AQ225&amp;" "&amp;AV225&amp;"&lt;end&gt; ","")&amp;IF(AW225&lt;&gt;"","#define "&amp;AR225&amp;" "&amp;AW225&amp;"&lt;end&gt; ","")&amp;IF(AX225&lt;&gt;"","#define "&amp;AS225&amp;" "&amp;AX225&amp;"&lt;end&gt; ","")&amp;IF(AY225&lt;&gt;"","#define "&amp;AT225&amp;" "&amp;AY225&amp;"&lt;end&gt; ","")&amp;"#define "&amp;AU225&amp;" "&amp;AZ225&amp;"&lt;end&gt;"</f>
        <v>#define AOFF_I 6&lt;end&gt; #define AOFF_IA 10&lt;end&gt; #define AOFF_IAA 14&lt;end&gt; #define ISIZ_IAAA  18&lt;end&gt;</v>
      </c>
      <c r="BG225" s="36" t="str">
        <f aca="false">IF(BA225&lt;&gt;"","#define "&amp;AQ225&amp;" "&amp;BA225&amp;"&lt;end&gt; ","")&amp;IF(BB225&lt;&gt;"","#define "&amp;AR225&amp;" "&amp;BB225&amp;"&lt;end&gt; ","")&amp;IF(BC225&lt;&gt;"","#define "&amp;AS225&amp;" "&amp;BC225&amp;"&lt;end&gt; ","")&amp;IF(BD225&lt;&gt;"","#define "&amp;AT225&amp;" "&amp;BD225&amp;"&lt;end&gt; ","")&amp;"#define "&amp;AU225&amp;" "&amp;BE225&amp;"&lt;end&gt;"</f>
        <v>#define AOFF_I 10&lt;end&gt; #define AOFF_IA 18&lt;end&gt; #define AOFF_IAA 26&lt;end&gt; #define ISIZ_IAAA  34&lt;end&gt;</v>
      </c>
      <c r="BH225" s="22" t="str">
        <f aca="false">"INSTDECODE_"&amp;D225&amp;IF(D225&lt;&gt;0,"_"&amp;CONCATENATE(Z225,AA225,AB225,AC225)&amp;"_"&amp;CONCATENATE(AD225,AE225,AF225,AG225),"")</f>
        <v>INSTDECODE_3_MMM_AAA</v>
      </c>
      <c r="BI225" s="22" t="n">
        <f aca="false">LEN(BH225)</f>
        <v>20</v>
      </c>
      <c r="BJ225" s="22" t="str">
        <f aca="false">IF(Z225&lt;&gt;"","DECODE_"&amp;VLOOKUP(AD225,$CC:$CD,2,0)&amp;"("&amp;BJ$2&amp;","&amp;IF(K225="MR","REF",VLOOKUP(F225,$BR:$BS,2,0))&amp;",Cpu"&amp;PROPER(IF(K225="MR","REF",VLOOKUP(F225,$BR:$BS,2,0)))&amp;","&amp;AQ225&amp;"); ", "")</f>
        <v>DECODE_ADR(1,MBL,CpuMbl,AOFF_I); </v>
      </c>
      <c r="BK225" s="22" t="str">
        <f aca="false">IF(AA225&lt;&gt;"","DECODE_"&amp;VLOOKUP(AE225,$CC:$CD,2,0)&amp;"("&amp;BK$2&amp;","&amp;IF(L225="MR","REF",VLOOKUP(G225,$BR:$BS,2,0))&amp;",Cpu"&amp;PROPER(IF(L225="MR","REF",VLOOKUP(G225,$BR:$BS,2,0)))&amp;","&amp;AR225&amp;"); ", "")</f>
        <v>DECODE_ADR(2,MBL,CpuMbl,AOFF_IA); </v>
      </c>
      <c r="BL225" s="22" t="str">
        <f aca="false">IF(AB225&lt;&gt;"","DECODE_"&amp;VLOOKUP(AF225,$CC:$CD,2,0)&amp;"("&amp;BL$2&amp;","&amp;IF(M225="MR","REF",VLOOKUP(H225,$BR:$BS,2,0))&amp;",Cpu"&amp;PROPER(IF(M225="MR","REF",VLOOKUP(H225,$BR:$BS,2,0)))&amp;","&amp;AS225&amp;"); ", "")</f>
        <v>DECODE_ADR(3,MBL,CpuMbl,AOFF_IAA); </v>
      </c>
      <c r="BM225" s="22" t="str">
        <f aca="false">IF(AC225&lt;&gt;"","DECODE_"&amp;VLOOKUP(AG225,$CC:$CD,2,0)&amp;"("&amp;BM$2&amp;","&amp;IF(N225="MR","REF",VLOOKUP(I225,$BR:$BS,2,0))&amp;",Cpu"&amp;PROPER(IF(N225="MR","REF",VLOOKUP(I225,$BR:$BS,2,0)))&amp;","&amp;AT225&amp;"); ", "")</f>
        <v/>
      </c>
      <c r="BN225" s="22" t="str">
        <f aca="false">IF(ISERROR(VLOOKUP(BO225,BO$2:BO224,1,0))=0,"X","")</f>
        <v/>
      </c>
      <c r="BO225" s="22" t="str">
        <f aca="false">SUBSTITUTE("#define "&amp;BH225&amp;REPT(" ",28-LEN(BH225))&amp;BJ225&amp;BK225&amp;BL225&amp;BM225,"%","D")</f>
        <v>#define INSTDECODE_3_MMM_AAA        DECODE_ADR(1,MBL,CpuMbl,AOFF_I); DECODE_ADR(2,MBL,CpuMbl,AOFF_IA); DECODE_ADR(3,MBL,CpuMbl,AOFF_IAA); </v>
      </c>
      <c r="BP225" s="22" t="str">
        <f aca="false">"#define "&amp;SUBSTITUTE(BH225,"INSTDECODE_",IF(P225="X","JMP_","")&amp;IF(Q225="X","CONST_","")&amp;"INSTEND_")&amp;IF(Q225="X",REPT(" ",20-LEN(BH225)),IF(P225="X",REPT(" ",22-LEN(BH225)),REPT(" ",26-LEN(BH225))))&amp;" "&amp;IF(P225="X","","IP+="&amp;TRIM(AU225)&amp;"; "&amp;REPT(" ",10-LEN(TRIM(AU225))))&amp;IF(Q225="X","CONST_INST_DISPATCH;","PROG_INST_DISPATCH;")</f>
        <v>#define INSTEND_3_MMM_AAA       IP+=ISIZ_IAAA;  PROG_INST_DISPATCH;</v>
      </c>
      <c r="BQ225" s="22" t="str">
        <f aca="false">""</f>
        <v/>
      </c>
    </row>
    <row r="226" customFormat="false" ht="15.95" hidden="false" customHeight="true" outlineLevel="0" collapsed="false">
      <c r="A226" s="22" t="s">
        <v>783</v>
      </c>
      <c r="B226" s="22" t="s">
        <v>802</v>
      </c>
      <c r="C226" s="26" t="s">
        <v>29</v>
      </c>
      <c r="D226" s="27" t="n">
        <f aca="false">4-COUNTIF(F226:I226,".")</f>
        <v>3</v>
      </c>
      <c r="E226" s="27" t="str">
        <f aca="false">IF(ISERROR(SEARCH("Z",F226&amp;G226&amp;H226&amp;I226))=0,"X","-")</f>
        <v>-</v>
      </c>
      <c r="F226" s="26" t="s">
        <v>486</v>
      </c>
      <c r="G226" s="26" t="s">
        <v>459</v>
      </c>
      <c r="H226" s="26" t="s">
        <v>486</v>
      </c>
      <c r="I226" s="26" t="s">
        <v>28</v>
      </c>
      <c r="J226" s="27" t="str">
        <f aca="false">IF(OR(ISERROR(SEARCH(MID($J$2,1,1),F226&amp;G226&amp;H226&amp;I226))=0,ISERROR(SEARCH(MID($J$2,2,1),F226&amp;G226&amp;H226&amp;I226))=0),"X","-")</f>
        <v>-</v>
      </c>
      <c r="K226" s="26" t="s">
        <v>453</v>
      </c>
      <c r="L226" s="26" t="s">
        <v>453</v>
      </c>
      <c r="M226" s="26" t="s">
        <v>453</v>
      </c>
      <c r="N226" s="26" t="s">
        <v>28</v>
      </c>
      <c r="O226" s="28" t="str">
        <f aca="false">IF(OR(K226=$O$2,L226=$O$2,M226=$O$2,N226=$O$2),"X","-")</f>
        <v>-</v>
      </c>
      <c r="R226" s="22" t="s">
        <v>769</v>
      </c>
      <c r="S226" s="22" t="s">
        <v>766</v>
      </c>
      <c r="T226" s="22" t="s">
        <v>752</v>
      </c>
      <c r="U226" s="22" t="s">
        <v>767</v>
      </c>
      <c r="W226" s="30" t="str">
        <f aca="false">SUBSTITUTE(SUBSTITUTE(IF(AND(F226="%",K226&lt;&gt;"AD",K226&lt;&gt;"MR"),"Error1","Ok")&amp;" "&amp;IF(AND(G226="%",L226&lt;&gt;"AD",L226&lt;&gt;"MR"),"Error2","Ok")&amp;" "&amp;IF(AND(H226="%",M226&lt;&gt;"AD",M226&lt;&gt;"MR"),"Error3","Ok")&amp;" "&amp;IF(AND(I226="%",N226&lt;&gt;"AD",N226&lt;&gt;"MR"),"Error4","Ok"),"Ok Ok Ok Ok","Passed"),"Ok","")</f>
        <v>Passed</v>
      </c>
      <c r="X226" s="28" t="str">
        <f aca="false">IF(W226&lt;&gt;"Passed","--- Error ---",SUBSTITUTE(SUBSTITUTE(SUBSTITUTE(SUBSTITUTE(SUBSTITUTE(SUBSTITUTE(SUBSTITUTE(SUBSTITUTE(SUBSTITUTE(SUBSTITUTE(SUBSTITUTE(SUBSTITUTE(SUBSTITUTE(SUBSTITUTE(SUBSTITUTE(SUBSTITUTE(SUBSTITUTE(SUBSTITUTE($X$1, "&lt;mnemonic&gt;",""""&amp;B226&amp;""""&amp;REPT(" ",5-LEN(B226))), "&lt;argnr&gt;",D226), "&lt;type1&gt;",VLOOKUP(F226,BR:BZ,9,0)), "&lt;type2&gt;",VLOOKUP(G226,BR:BZ,9,0)), "&lt;type3&gt;",VLOOKUP(H226,BR:BZ,9,0)), "&lt;type4&gt;",VLOOKUP(I226,BR:BZ,9,0)), "&lt;mode1&gt;",VLOOKUP(K226, CB:CG,6,0)),"&lt;mode2&gt;",VLOOKUP(L226,CB:CG,6,0)),"&lt;mode3&gt;",VLOOKUP(M226,CB:CG,6,0)),"&lt;mode4&gt;",VLOOKUP(N226,CB:CG,6,0)), "."," "), "&lt;desc&gt;",R226), "&lt;size&gt;",AU226), "&lt;comma&gt;",IF(B227=""," ",",")),"&lt;off1&gt;",IF(AQ226&lt;&gt;"",AQ226,"0"&amp;REPT(" ",5+AQ$1-1))),"&lt;off2&gt;",IF(AR226&lt;&gt;"",AR226,"0"&amp;REPT(" ",5+AR$1-1))),"&lt;off3&gt;",IF(AS226&lt;&gt;"",AS226,"0"&amp;REPT(" ",5+AS$1-1))),"&lt;off4&gt;",IF(AT226&lt;&gt;"",AT226,"0"&amp;REPT(" ",5+AT$1-1))))</f>
        <v>{ "AD1CJ",3, ISIZ_IAAA , {CpuDataType::StrBlk   ,CpuDataType::ArrBlk   ,CpuDataType::StrBlk   ,(CpuDataType)0        }, {_AmdAddr,_AmdAddr,_AmdAddr,_AmdNull}, {AOFF_I,AOFF_IA,AOFF_IAA,0        } }, //Join char array</v>
      </c>
      <c r="Y226" s="31" t="s">
        <v>28</v>
      </c>
      <c r="Z226" s="22" t="str">
        <f aca="false">IF(F226&lt;&gt;".",IF(K226="MR","R",VLOOKUP(F226,$BR:$BT,3,0)),"")</f>
        <v>M</v>
      </c>
      <c r="AA226" s="22" t="str">
        <f aca="false">IF(G226&lt;&gt;".",IF(L226="MR","R",VLOOKUP(G226,$BR:$BT,3,0)),"")</f>
        <v>M</v>
      </c>
      <c r="AB226" s="22" t="str">
        <f aca="false">IF(H226&lt;&gt;".",IF(M226="MR","R",VLOOKUP(H226,$BR:$BT,3,0)),"")</f>
        <v>M</v>
      </c>
      <c r="AC226" s="22" t="str">
        <f aca="false">IF(I226&lt;&gt;".",IF(N226="MR","R",VLOOKUP(I226,$BR:$BT,3,0)),"")</f>
        <v/>
      </c>
      <c r="AD226" s="22" t="str">
        <f aca="false">IF(F226&lt;&gt;".",VLOOKUP(K226,$CB:$CC,2,0),"")</f>
        <v>A</v>
      </c>
      <c r="AE226" s="22" t="str">
        <f aca="false">IF(G226&lt;&gt;".",VLOOKUP(L226,$CB:$CC,2,0),"")</f>
        <v>A</v>
      </c>
      <c r="AF226" s="22" t="str">
        <f aca="false">IF(H226&lt;&gt;".",VLOOKUP(M226,$CB:$CC,2,0),"")</f>
        <v>A</v>
      </c>
      <c r="AG226" s="22" t="str">
        <f aca="false">IF(I226&lt;&gt;".",VLOOKUP(N226,$CB:$CC,2,0),"")</f>
        <v/>
      </c>
      <c r="AH226" s="22" t="str">
        <f aca="false">IF(AD226&lt;&gt;"",IF(OR(AD226="A",AD226="I"),"SZA",VLOOKUP(Z226,$BT$3:$BU$16,2,0)),"")</f>
        <v>SZA</v>
      </c>
      <c r="AI226" s="22" t="str">
        <f aca="false">IF(AE226&lt;&gt;"",IF(OR(AE226="A",AE226="I"),"SZA",VLOOKUP(AA226,$BT$3:$BU$16,2,0)),"")</f>
        <v>SZA</v>
      </c>
      <c r="AJ226" s="22" t="str">
        <f aca="false">IF(AF226&lt;&gt;"",IF(OR(AF226="A",AF226="I"),"SZA",VLOOKUP(AB226,$BT$3:$BU$16,2,0)),"")</f>
        <v>SZA</v>
      </c>
      <c r="AK226" s="22" t="str">
        <f aca="false">IF(AG226&lt;&gt;"",IF(OR(AG226="A",AG226="I"),"SZA",VLOOKUP(AC226,$BT$3:$BU$16,2,0)),"")</f>
        <v/>
      </c>
      <c r="AL226" s="22" t="str">
        <f aca="false">IF(AD226&lt;&gt;"","I","")</f>
        <v>I</v>
      </c>
      <c r="AM226" s="22" t="str">
        <f aca="false">SUBSTITUTE(IF(AE226&lt;&gt;"",AL226&amp;"+"&amp;AH226,""),"+SZ","")</f>
        <v>IA</v>
      </c>
      <c r="AN226" s="22" t="str">
        <f aca="false">SUBSTITUTE(IF(AF226&lt;&gt;"",AM226&amp;"+"&amp;AI226,""),"+SZ","")</f>
        <v>IAA</v>
      </c>
      <c r="AO226" s="22" t="str">
        <f aca="false">SUBSTITUTE(IF(AG226&lt;&gt;"",AN226&amp;"+"&amp;AJ226,""),"+SZ","")</f>
        <v/>
      </c>
      <c r="AP226" s="22" t="str">
        <f aca="false">SUBSTITUTE("I"&amp;IF(AH226&lt;&gt;"","+"&amp;AH226,"")&amp;IF(AI226&lt;&gt;"","+"&amp;AI226,"")&amp;IF(AJ226&lt;&gt;"","+"&amp;AJ226,"")&amp;IF(AK226&lt;&gt;"","+"&amp;AK226,""),"+SZ","")</f>
        <v>IAAA</v>
      </c>
      <c r="AQ226" s="22" t="str">
        <f aca="false">IF(Z226&lt;&gt;"","AOFF_"&amp;AL226&amp;REPT(" ",AQ$1-LEN(AL226)),"")</f>
        <v>AOFF_I</v>
      </c>
      <c r="AR226" s="22" t="str">
        <f aca="false">IF(AA226&lt;&gt;"","AOFF_"&amp;AM226&amp;REPT(" ",AR$1-LEN(AM226)),"")</f>
        <v>AOFF_IA</v>
      </c>
      <c r="AS226" s="22" t="str">
        <f aca="false">IF(AB226&lt;&gt;"","AOFF_"&amp;AN226&amp;REPT(" ",AS$1-LEN(AN226)),"")</f>
        <v>AOFF_IAA</v>
      </c>
      <c r="AT226" s="22" t="str">
        <f aca="false">IF(AC226&lt;&gt;"","AOFF_"&amp;AO226&amp;REPT(" ",AT$1-LEN(AO226)),"")</f>
        <v/>
      </c>
      <c r="AU226" s="22" t="str">
        <f aca="false">"ISIZ_"&amp;AP226&amp;REPT(" ",$AU$1-LEN(AP226))</f>
        <v>ISIZ_IAAA </v>
      </c>
      <c r="AV226" s="26" t="n">
        <f aca="false">IF(Z226&lt;&gt;"",6,"")</f>
        <v>6</v>
      </c>
      <c r="AW226" s="26" t="n">
        <f aca="false">IF(AA226&lt;&gt;"",AV226+VLOOKUP(AH226,$BU$2:$BV$17,2,0),"")</f>
        <v>10</v>
      </c>
      <c r="AX226" s="26" t="n">
        <f aca="false">IF(AB226&lt;&gt;"",AW226+VLOOKUP(AI226,$BU$2:$BV$17,2,0),"")</f>
        <v>14</v>
      </c>
      <c r="AY226" s="26" t="str">
        <f aca="false">IF(AC226&lt;&gt;"",AX226+VLOOKUP(AJ226,$BU$2:$BV$17,2,0),"")</f>
        <v/>
      </c>
      <c r="AZ226" s="26" t="n">
        <f aca="false">6+IF(Z226&lt;&gt;"",VLOOKUP(AH226,$BU$2:$BV$17,2,0),0)+IF(AA226&lt;&gt;"",VLOOKUP(AI226,$BU$2:$BV$17,2,0),0)+IF(AB226&lt;&gt;"",VLOOKUP(AJ226,$BU$2:$BV$17,2,0),0)+IF(AC226&lt;&gt;"",VLOOKUP(AK226,$BU$2:$BV$17,2,0),0)</f>
        <v>18</v>
      </c>
      <c r="BA226" s="26" t="n">
        <f aca="false">IF(Z226&lt;&gt;"",10,"")</f>
        <v>10</v>
      </c>
      <c r="BB226" s="26" t="n">
        <f aca="false">IF(AA226&lt;&gt;"",BA226+VLOOKUP(AH226,$BU$2:$BW$17,3,0),"")</f>
        <v>18</v>
      </c>
      <c r="BC226" s="26" t="n">
        <f aca="false">IF(AB226&lt;&gt;"",BB226+VLOOKUP(AI226,$BU$2:$BW$17,3,0),"")</f>
        <v>26</v>
      </c>
      <c r="BD226" s="26" t="str">
        <f aca="false">IF(AC226&lt;&gt;"",BC226+VLOOKUP(AJ226,$BU$2:$BW$17,3,0),"")</f>
        <v/>
      </c>
      <c r="BE226" s="26" t="n">
        <f aca="false">10+IF(Z226&lt;&gt;"",VLOOKUP(AH226,$BU$2:$BW$17,3,0),0)+IF(AA226&lt;&gt;"",VLOOKUP(AI226,$BU$2:$BW$17,3,0),0)+IF(AB226&lt;&gt;"",VLOOKUP(AJ226,$BU$2:$BW$17,3,0),0)+IF(AC226&lt;&gt;"",VLOOKUP(AK226,$BU$2:$BW$17,3,0),0)</f>
        <v>34</v>
      </c>
      <c r="BF226" s="36" t="str">
        <f aca="false">IF(AV226&lt;&gt;"","#define "&amp;AQ226&amp;" "&amp;AV226&amp;"&lt;end&gt; ","")&amp;IF(AW226&lt;&gt;"","#define "&amp;AR226&amp;" "&amp;AW226&amp;"&lt;end&gt; ","")&amp;IF(AX226&lt;&gt;"","#define "&amp;AS226&amp;" "&amp;AX226&amp;"&lt;end&gt; ","")&amp;IF(AY226&lt;&gt;"","#define "&amp;AT226&amp;" "&amp;AY226&amp;"&lt;end&gt; ","")&amp;"#define "&amp;AU226&amp;" "&amp;AZ226&amp;"&lt;end&gt;"</f>
        <v>#define AOFF_I 6&lt;end&gt; #define AOFF_IA 10&lt;end&gt; #define AOFF_IAA 14&lt;end&gt; #define ISIZ_IAAA  18&lt;end&gt;</v>
      </c>
      <c r="BG226" s="36" t="str">
        <f aca="false">IF(BA226&lt;&gt;"","#define "&amp;AQ226&amp;" "&amp;BA226&amp;"&lt;end&gt; ","")&amp;IF(BB226&lt;&gt;"","#define "&amp;AR226&amp;" "&amp;BB226&amp;"&lt;end&gt; ","")&amp;IF(BC226&lt;&gt;"","#define "&amp;AS226&amp;" "&amp;BC226&amp;"&lt;end&gt; ","")&amp;IF(BD226&lt;&gt;"","#define "&amp;AT226&amp;" "&amp;BD226&amp;"&lt;end&gt; ","")&amp;"#define "&amp;AU226&amp;" "&amp;BE226&amp;"&lt;end&gt;"</f>
        <v>#define AOFF_I 10&lt;end&gt; #define AOFF_IA 18&lt;end&gt; #define AOFF_IAA 26&lt;end&gt; #define ISIZ_IAAA  34&lt;end&gt;</v>
      </c>
      <c r="BH226" s="22" t="str">
        <f aca="false">"INSTDECODE_"&amp;D226&amp;IF(D226&lt;&gt;0,"_"&amp;CONCATENATE(Z226,AA226,AB226,AC226)&amp;"_"&amp;CONCATENATE(AD226,AE226,AF226,AG226),"")</f>
        <v>INSTDECODE_3_MMM_AAA</v>
      </c>
      <c r="BI226" s="22" t="n">
        <f aca="false">LEN(BH226)</f>
        <v>20</v>
      </c>
      <c r="BJ226" s="22" t="str">
        <f aca="false">IF(Z226&lt;&gt;"","DECODE_"&amp;VLOOKUP(AD226,$CC:$CD,2,0)&amp;"("&amp;BJ$2&amp;","&amp;IF(K226="MR","REF",VLOOKUP(F226,$BR:$BS,2,0))&amp;",Cpu"&amp;PROPER(IF(K226="MR","REF",VLOOKUP(F226,$BR:$BS,2,0)))&amp;","&amp;AQ226&amp;"); ", "")</f>
        <v>DECODE_ADR(1,MBL,CpuMbl,AOFF_I); </v>
      </c>
      <c r="BK226" s="22" t="str">
        <f aca="false">IF(AA226&lt;&gt;"","DECODE_"&amp;VLOOKUP(AE226,$CC:$CD,2,0)&amp;"("&amp;BK$2&amp;","&amp;IF(L226="MR","REF",VLOOKUP(G226,$BR:$BS,2,0))&amp;",Cpu"&amp;PROPER(IF(L226="MR","REF",VLOOKUP(G226,$BR:$BS,2,0)))&amp;","&amp;AR226&amp;"); ", "")</f>
        <v>DECODE_ADR(2,MBL,CpuMbl,AOFF_IA); </v>
      </c>
      <c r="BL226" s="22" t="str">
        <f aca="false">IF(AB226&lt;&gt;"","DECODE_"&amp;VLOOKUP(AF226,$CC:$CD,2,0)&amp;"("&amp;BL$2&amp;","&amp;IF(M226="MR","REF",VLOOKUP(H226,$BR:$BS,2,0))&amp;",Cpu"&amp;PROPER(IF(M226="MR","REF",VLOOKUP(H226,$BR:$BS,2,0)))&amp;","&amp;AS226&amp;"); ", "")</f>
        <v>DECODE_ADR(3,MBL,CpuMbl,AOFF_IAA); </v>
      </c>
      <c r="BM226" s="22" t="str">
        <f aca="false">IF(AC226&lt;&gt;"","DECODE_"&amp;VLOOKUP(AG226,$CC:$CD,2,0)&amp;"("&amp;BM$2&amp;","&amp;IF(N226="MR","REF",VLOOKUP(I226,$BR:$BS,2,0))&amp;",Cpu"&amp;PROPER(IF(N226="MR","REF",VLOOKUP(I226,$BR:$BS,2,0)))&amp;","&amp;AT226&amp;"); ", "")</f>
        <v/>
      </c>
      <c r="BN226" s="22" t="str">
        <f aca="false">IF(ISERROR(VLOOKUP(BO226,BO$2:BO225,1,0))=0,"X","")</f>
        <v>X</v>
      </c>
      <c r="BO226" s="22" t="str">
        <f aca="false">SUBSTITUTE("#define "&amp;BH226&amp;REPT(" ",28-LEN(BH226))&amp;BJ226&amp;BK226&amp;BL226&amp;BM226,"%","D")</f>
        <v>#define INSTDECODE_3_MMM_AAA        DECODE_ADR(1,MBL,CpuMbl,AOFF_I); DECODE_ADR(2,MBL,CpuMbl,AOFF_IA); DECODE_ADR(3,MBL,CpuMbl,AOFF_IAA); </v>
      </c>
      <c r="BP226" s="22" t="str">
        <f aca="false">"#define "&amp;SUBSTITUTE(BH226,"INSTDECODE_",IF(P226="X","JMP_","")&amp;IF(Q226="X","CONST_","")&amp;"INSTEND_")&amp;IF(Q226="X",REPT(" ",20-LEN(BH226)),IF(P226="X",REPT(" ",22-LEN(BH226)),REPT(" ",26-LEN(BH226))))&amp;" "&amp;IF(P226="X","","IP+="&amp;TRIM(AU226)&amp;"; "&amp;REPT(" ",10-LEN(TRIM(AU226))))&amp;IF(Q226="X","CONST_INST_DISPATCH;","PROG_INST_DISPATCH;")</f>
        <v>#define INSTEND_3_MMM_AAA       IP+=ISIZ_IAAA;  PROG_INST_DISPATCH;</v>
      </c>
      <c r="BQ226" s="22" t="str">
        <f aca="false">""</f>
        <v/>
      </c>
    </row>
    <row r="227" customFormat="false" ht="15.95" hidden="false" customHeight="true" outlineLevel="0" collapsed="false">
      <c r="A227" s="22" t="s">
        <v>803</v>
      </c>
      <c r="B227" s="22" t="s">
        <v>804</v>
      </c>
      <c r="C227" s="26" t="s">
        <v>29</v>
      </c>
      <c r="D227" s="27" t="n">
        <f aca="false">4-COUNTIF(F227:I227,".")</f>
        <v>3</v>
      </c>
      <c r="E227" s="27" t="str">
        <f aca="false">IF(ISERROR(SEARCH("Z",F227&amp;G227&amp;H227&amp;I227))=0,"X","-")</f>
        <v>X</v>
      </c>
      <c r="F227" s="26" t="s">
        <v>459</v>
      </c>
      <c r="G227" s="26" t="s">
        <v>452</v>
      </c>
      <c r="H227" s="26" t="s">
        <v>462</v>
      </c>
      <c r="I227" s="26" t="s">
        <v>28</v>
      </c>
      <c r="J227" s="27" t="str">
        <f aca="false">IF(OR(ISERROR(SEARCH(MID($J$2,1,1),F227&amp;G227&amp;H227&amp;I227))=0,ISERROR(SEARCH(MID($J$2,2,1),F227&amp;G227&amp;H227&amp;I227))=0),"X","-")</f>
        <v>-</v>
      </c>
      <c r="K227" s="26" t="s">
        <v>453</v>
      </c>
      <c r="L227" s="26" t="s">
        <v>410</v>
      </c>
      <c r="M227" s="26" t="s">
        <v>410</v>
      </c>
      <c r="N227" s="26" t="s">
        <v>28</v>
      </c>
      <c r="O227" s="28" t="str">
        <f aca="false">IF(OR(K227=$O$2,L227=$O$2,M227=$O$2,N227=$O$2),"X","-")</f>
        <v>X</v>
      </c>
      <c r="R227" s="22" t="s">
        <v>805</v>
      </c>
      <c r="S227" s="22" t="s">
        <v>752</v>
      </c>
      <c r="T227" s="22" t="s">
        <v>711</v>
      </c>
      <c r="U227" s="22" t="s">
        <v>712</v>
      </c>
      <c r="W227" s="30" t="str">
        <f aca="false">SUBSTITUTE(SUBSTITUTE(IF(AND(F227="%",K227&lt;&gt;"AD",K227&lt;&gt;"MR"),"Error1","Ok")&amp;" "&amp;IF(AND(G227="%",L227&lt;&gt;"AD",L227&lt;&gt;"MR"),"Error2","Ok")&amp;" "&amp;IF(AND(H227="%",M227&lt;&gt;"AD",M227&lt;&gt;"MR"),"Error3","Ok")&amp;" "&amp;IF(AND(I227="%",N227&lt;&gt;"AD",N227&lt;&gt;"MR"),"Error4","Ok"),"Ok Ok Ok Ok","Passed"),"Ok","")</f>
        <v>Passed</v>
      </c>
      <c r="X227" s="28" t="str">
        <f aca="false">IF(W227&lt;&gt;"Passed","--- Error ---",SUBSTITUTE(SUBSTITUTE(SUBSTITUTE(SUBSTITUTE(SUBSTITUTE(SUBSTITUTE(SUBSTITUTE(SUBSTITUTE(SUBSTITUTE(SUBSTITUTE(SUBSTITUTE(SUBSTITUTE(SUBSTITUTE(SUBSTITUTE(SUBSTITUTE(SUBSTITUTE(SUBSTITUTE(SUBSTITUTE($X$1, "&lt;mnemonic&gt;",""""&amp;B227&amp;""""&amp;REPT(" ",5-LEN(B227))), "&lt;argnr&gt;",D227), "&lt;type1&gt;",VLOOKUP(F227,BR:BZ,9,0)), "&lt;type2&gt;",VLOOKUP(G227,BR:BZ,9,0)), "&lt;type3&gt;",VLOOKUP(H227,BR:BZ,9,0)), "&lt;type4&gt;",VLOOKUP(I227,BR:BZ,9,0)), "&lt;mode1&gt;",VLOOKUP(K227, CB:CG,6,0)),"&lt;mode2&gt;",VLOOKUP(L227,CB:CG,6,0)),"&lt;mode3&gt;",VLOOKUP(M227,CB:CG,6,0)),"&lt;mode4&gt;",VLOOKUP(N227,CB:CG,6,0)), "."," "), "&lt;desc&gt;",R227), "&lt;size&gt;",AU227), "&lt;comma&gt;",IF(B228=""," ",",")),"&lt;off1&gt;",IF(AQ227&lt;&gt;"",AQ227,"0"&amp;REPT(" ",5+AQ$1-1))),"&lt;off2&gt;",IF(AR227&lt;&gt;"",AR227,"0"&amp;REPT(" ",5+AR$1-1))),"&lt;off3&gt;",IF(AS227&lt;&gt;"",AS227,"0"&amp;REPT(" ",5+AS$1-1))),"&lt;off4&gt;",IF(AT227&lt;&gt;"",AT227,"0"&amp;REPT(" ",5+AT$1-1))))</f>
        <v>{ "ADEMP",3, ISIZ_IACZ , {CpuDataType::ArrBlk   ,CpuDataType::Char     ,(CpuDataType)-1       ,(CpuDataType)0        }, {_AmdAddr,_AmdLtVl,_AmdLtVl,_AmdNull}, {AOFF_I,AOFF_IA,AOFF_IAC,0        } }, //Define empty array</v>
      </c>
      <c r="Y227" s="31" t="s">
        <v>28</v>
      </c>
      <c r="Z227" s="22" t="str">
        <f aca="false">IF(F227&lt;&gt;".",IF(K227="MR","R",VLOOKUP(F227,$BR:$BT,3,0)),"")</f>
        <v>M</v>
      </c>
      <c r="AA227" s="22" t="str">
        <f aca="false">IF(G227&lt;&gt;".",IF(L227="MR","R",VLOOKUP(G227,$BR:$BT,3,0)),"")</f>
        <v>C</v>
      </c>
      <c r="AB227" s="22" t="str">
        <f aca="false">IF(H227&lt;&gt;".",IF(M227="MR","R",VLOOKUP(H227,$BR:$BT,3,0)),"")</f>
        <v>Z</v>
      </c>
      <c r="AC227" s="22" t="str">
        <f aca="false">IF(I227&lt;&gt;".",IF(N227="MR","R",VLOOKUP(I227,$BR:$BT,3,0)),"")</f>
        <v/>
      </c>
      <c r="AD227" s="22" t="str">
        <f aca="false">IF(F227&lt;&gt;".",VLOOKUP(K227,$CB:$CC,2,0),"")</f>
        <v>A</v>
      </c>
      <c r="AE227" s="22" t="str">
        <f aca="false">IF(G227&lt;&gt;".",VLOOKUP(L227,$CB:$CC,2,0),"")</f>
        <v>V</v>
      </c>
      <c r="AF227" s="22" t="str">
        <f aca="false">IF(H227&lt;&gt;".",VLOOKUP(M227,$CB:$CC,2,0),"")</f>
        <v>V</v>
      </c>
      <c r="AG227" s="22" t="str">
        <f aca="false">IF(I227&lt;&gt;".",VLOOKUP(N227,$CB:$CC,2,0),"")</f>
        <v/>
      </c>
      <c r="AH227" s="22" t="str">
        <f aca="false">IF(AD227&lt;&gt;"",IF(OR(AD227="A",AD227="I"),"SZA",VLOOKUP(Z227,$BT$3:$BU$16,2,0)),"")</f>
        <v>SZA</v>
      </c>
      <c r="AI227" s="22" t="str">
        <f aca="false">IF(AE227&lt;&gt;"",IF(OR(AE227="A",AE227="I"),"SZA",VLOOKUP(AA227,$BT$3:$BU$16,2,0)),"")</f>
        <v>SZC</v>
      </c>
      <c r="AJ227" s="22" t="str">
        <f aca="false">IF(AF227&lt;&gt;"",IF(OR(AF227="A",AF227="I"),"SZA",VLOOKUP(AB227,$BT$3:$BU$16,2,0)),"")</f>
        <v>SZZ</v>
      </c>
      <c r="AK227" s="22" t="str">
        <f aca="false">IF(AG227&lt;&gt;"",IF(OR(AG227="A",AG227="I"),"SZA",VLOOKUP(AC227,$BT$3:$BU$16,2,0)),"")</f>
        <v/>
      </c>
      <c r="AL227" s="22" t="str">
        <f aca="false">IF(AD227&lt;&gt;"","I","")</f>
        <v>I</v>
      </c>
      <c r="AM227" s="22" t="str">
        <f aca="false">SUBSTITUTE(IF(AE227&lt;&gt;"",AL227&amp;"+"&amp;AH227,""),"+SZ","")</f>
        <v>IA</v>
      </c>
      <c r="AN227" s="22" t="str">
        <f aca="false">SUBSTITUTE(IF(AF227&lt;&gt;"",AM227&amp;"+"&amp;AI227,""),"+SZ","")</f>
        <v>IAC</v>
      </c>
      <c r="AO227" s="22" t="str">
        <f aca="false">SUBSTITUTE(IF(AG227&lt;&gt;"",AN227&amp;"+"&amp;AJ227,""),"+SZ","")</f>
        <v/>
      </c>
      <c r="AP227" s="22" t="str">
        <f aca="false">SUBSTITUTE("I"&amp;IF(AH227&lt;&gt;"","+"&amp;AH227,"")&amp;IF(AI227&lt;&gt;"","+"&amp;AI227,"")&amp;IF(AJ227&lt;&gt;"","+"&amp;AJ227,"")&amp;IF(AK227&lt;&gt;"","+"&amp;AK227,""),"+SZ","")</f>
        <v>IACZ</v>
      </c>
      <c r="AQ227" s="22" t="str">
        <f aca="false">IF(Z227&lt;&gt;"","AOFF_"&amp;AL227&amp;REPT(" ",AQ$1-LEN(AL227)),"")</f>
        <v>AOFF_I</v>
      </c>
      <c r="AR227" s="22" t="str">
        <f aca="false">IF(AA227&lt;&gt;"","AOFF_"&amp;AM227&amp;REPT(" ",AR$1-LEN(AM227)),"")</f>
        <v>AOFF_IA</v>
      </c>
      <c r="AS227" s="22" t="str">
        <f aca="false">IF(AB227&lt;&gt;"","AOFF_"&amp;AN227&amp;REPT(" ",AS$1-LEN(AN227)),"")</f>
        <v>AOFF_IAC</v>
      </c>
      <c r="AT227" s="22" t="str">
        <f aca="false">IF(AC227&lt;&gt;"","AOFF_"&amp;AO227&amp;REPT(" ",AT$1-LEN(AO227)),"")</f>
        <v/>
      </c>
      <c r="AU227" s="22" t="str">
        <f aca="false">"ISIZ_"&amp;AP227&amp;REPT(" ",$AU$1-LEN(AP227))</f>
        <v>ISIZ_IACZ </v>
      </c>
      <c r="AV227" s="26" t="n">
        <f aca="false">IF(Z227&lt;&gt;"",6,"")</f>
        <v>6</v>
      </c>
      <c r="AW227" s="26" t="n">
        <f aca="false">IF(AA227&lt;&gt;"",AV227+VLOOKUP(AH227,$BU$2:$BV$17,2,0),"")</f>
        <v>10</v>
      </c>
      <c r="AX227" s="26" t="n">
        <f aca="false">IF(AB227&lt;&gt;"",AW227+VLOOKUP(AI227,$BU$2:$BV$17,2,0),"")</f>
        <v>11</v>
      </c>
      <c r="AY227" s="26" t="str">
        <f aca="false">IF(AC227&lt;&gt;"",AX227+VLOOKUP(AJ227,$BU$2:$BV$17,2,0),"")</f>
        <v/>
      </c>
      <c r="AZ227" s="26" t="n">
        <f aca="false">6+IF(Z227&lt;&gt;"",VLOOKUP(AH227,$BU$2:$BV$17,2,0),0)+IF(AA227&lt;&gt;"",VLOOKUP(AI227,$BU$2:$BV$17,2,0),0)+IF(AB227&lt;&gt;"",VLOOKUP(AJ227,$BU$2:$BV$17,2,0),0)+IF(AC227&lt;&gt;"",VLOOKUP(AK227,$BU$2:$BV$17,2,0),0)</f>
        <v>15</v>
      </c>
      <c r="BA227" s="26" t="n">
        <f aca="false">IF(Z227&lt;&gt;"",10,"")</f>
        <v>10</v>
      </c>
      <c r="BB227" s="26" t="n">
        <f aca="false">IF(AA227&lt;&gt;"",BA227+VLOOKUP(AH227,$BU$2:$BW$17,3,0),"")</f>
        <v>18</v>
      </c>
      <c r="BC227" s="26" t="n">
        <f aca="false">IF(AB227&lt;&gt;"",BB227+VLOOKUP(AI227,$BU$2:$BW$17,3,0),"")</f>
        <v>19</v>
      </c>
      <c r="BD227" s="26" t="str">
        <f aca="false">IF(AC227&lt;&gt;"",BC227+VLOOKUP(AJ227,$BU$2:$BW$17,3,0),"")</f>
        <v/>
      </c>
      <c r="BE227" s="26" t="n">
        <f aca="false">10+IF(Z227&lt;&gt;"",VLOOKUP(AH227,$BU$2:$BW$17,3,0),0)+IF(AA227&lt;&gt;"",VLOOKUP(AI227,$BU$2:$BW$17,3,0),0)+IF(AB227&lt;&gt;"",VLOOKUP(AJ227,$BU$2:$BW$17,3,0),0)+IF(AC227&lt;&gt;"",VLOOKUP(AK227,$BU$2:$BW$17,3,0),0)</f>
        <v>27</v>
      </c>
      <c r="BF227" s="36" t="str">
        <f aca="false">IF(AV227&lt;&gt;"","#define "&amp;AQ227&amp;" "&amp;AV227&amp;"&lt;end&gt; ","")&amp;IF(AW227&lt;&gt;"","#define "&amp;AR227&amp;" "&amp;AW227&amp;"&lt;end&gt; ","")&amp;IF(AX227&lt;&gt;"","#define "&amp;AS227&amp;" "&amp;AX227&amp;"&lt;end&gt; ","")&amp;IF(AY227&lt;&gt;"","#define "&amp;AT227&amp;" "&amp;AY227&amp;"&lt;end&gt; ","")&amp;"#define "&amp;AU227&amp;" "&amp;AZ227&amp;"&lt;end&gt;"</f>
        <v>#define AOFF_I 6&lt;end&gt; #define AOFF_IA 10&lt;end&gt; #define AOFF_IAC 11&lt;end&gt; #define ISIZ_IACZ  15&lt;end&gt;</v>
      </c>
      <c r="BG227" s="36" t="str">
        <f aca="false">IF(BA227&lt;&gt;"","#define "&amp;AQ227&amp;" "&amp;BA227&amp;"&lt;end&gt; ","")&amp;IF(BB227&lt;&gt;"","#define "&amp;AR227&amp;" "&amp;BB227&amp;"&lt;end&gt; ","")&amp;IF(BC227&lt;&gt;"","#define "&amp;AS227&amp;" "&amp;BC227&amp;"&lt;end&gt; ","")&amp;IF(BD227&lt;&gt;"","#define "&amp;AT227&amp;" "&amp;BD227&amp;"&lt;end&gt; ","")&amp;"#define "&amp;AU227&amp;" "&amp;BE227&amp;"&lt;end&gt;"</f>
        <v>#define AOFF_I 10&lt;end&gt; #define AOFF_IA 18&lt;end&gt; #define AOFF_IAC 19&lt;end&gt; #define ISIZ_IACZ  27&lt;end&gt;</v>
      </c>
      <c r="BH227" s="22" t="str">
        <f aca="false">"INSTDECODE_"&amp;D227&amp;IF(D227&lt;&gt;0,"_"&amp;CONCATENATE(Z227,AA227,AB227,AC227)&amp;"_"&amp;CONCATENATE(AD227,AE227,AF227,AG227),"")</f>
        <v>INSTDECODE_3_MCZ_AVV</v>
      </c>
      <c r="BI227" s="22" t="n">
        <f aca="false">LEN(BH227)</f>
        <v>20</v>
      </c>
      <c r="BJ227" s="22" t="str">
        <f aca="false">IF(Z227&lt;&gt;"","DECODE_"&amp;VLOOKUP(AD227,$CC:$CD,2,0)&amp;"("&amp;BJ$2&amp;","&amp;IF(K227="MR","REF",VLOOKUP(F227,$BR:$BS,2,0))&amp;",Cpu"&amp;PROPER(IF(K227="MR","REF",VLOOKUP(F227,$BR:$BS,2,0)))&amp;","&amp;AQ227&amp;"); ", "")</f>
        <v>DECODE_ADR(1,MBL,CpuMbl,AOFF_I); </v>
      </c>
      <c r="BK227" s="22" t="str">
        <f aca="false">IF(AA227&lt;&gt;"","DECODE_"&amp;VLOOKUP(AE227,$CC:$CD,2,0)&amp;"("&amp;BK$2&amp;","&amp;IF(L227="MR","REF",VLOOKUP(G227,$BR:$BS,2,0))&amp;",Cpu"&amp;PROPER(IF(L227="MR","REF",VLOOKUP(G227,$BR:$BS,2,0)))&amp;","&amp;AR227&amp;"); ", "")</f>
        <v>DECODE_LIT(2,CHR,CpuChr,AOFF_IA); </v>
      </c>
      <c r="BL227" s="22" t="str">
        <f aca="false">IF(AB227&lt;&gt;"","DECODE_"&amp;VLOOKUP(AF227,$CC:$CD,2,0)&amp;"("&amp;BL$2&amp;","&amp;IF(M227="MR","REF",VLOOKUP(H227,$BR:$BS,2,0))&amp;",Cpu"&amp;PROPER(IF(M227="MR","REF",VLOOKUP(H227,$BR:$BS,2,0)))&amp;","&amp;AS227&amp;"); ", "")</f>
        <v>DECODE_LIT(3,WRD,CpuWrd,AOFF_IAC); </v>
      </c>
      <c r="BM227" s="22" t="str">
        <f aca="false">IF(AC227&lt;&gt;"","DECODE_"&amp;VLOOKUP(AG227,$CC:$CD,2,0)&amp;"("&amp;BM$2&amp;","&amp;IF(N227="MR","REF",VLOOKUP(I227,$BR:$BS,2,0))&amp;",Cpu"&amp;PROPER(IF(N227="MR","REF",VLOOKUP(I227,$BR:$BS,2,0)))&amp;","&amp;AT227&amp;"); ", "")</f>
        <v/>
      </c>
      <c r="BN227" s="22" t="str">
        <f aca="false">IF(ISERROR(VLOOKUP(BO227,BO$2:BO213,1,0))=0,"X","")</f>
        <v/>
      </c>
      <c r="BO227" s="22" t="str">
        <f aca="false">SUBSTITUTE("#define "&amp;BH227&amp;REPT(" ",28-LEN(BH227))&amp;BJ227&amp;BK227&amp;BL227&amp;BM227,"%","D")</f>
        <v>#define INSTDECODE_3_MCZ_AVV        DECODE_ADR(1,MBL,CpuMbl,AOFF_I); DECODE_LIT(2,CHR,CpuChr,AOFF_IA); DECODE_LIT(3,WRD,CpuWrd,AOFF_IAC); </v>
      </c>
      <c r="BP227" s="22" t="str">
        <f aca="false">"#define "&amp;SUBSTITUTE(BH227,"INSTDECODE_",IF(P227="X","JMP_","")&amp;IF(Q227="X","CONST_","")&amp;"INSTEND_")&amp;IF(Q227="X",REPT(" ",20-LEN(BH227)),IF(P227="X",REPT(" ",22-LEN(BH227)),REPT(" ",26-LEN(BH227))))&amp;" "&amp;IF(P227="X","","IP+="&amp;TRIM(AU227)&amp;"; "&amp;REPT(" ",10-LEN(TRIM(AU227))))&amp;IF(Q227="X","CONST_INST_DISPATCH;","PROG_INST_DISPATCH;")</f>
        <v>#define INSTEND_3_MCZ_AVV       IP+=ISIZ_IACZ;  PROG_INST_DISPATCH;</v>
      </c>
      <c r="BQ227" s="22" t="str">
        <f aca="false">""</f>
        <v/>
      </c>
    </row>
    <row r="228" customFormat="false" ht="15.95" hidden="false" customHeight="true" outlineLevel="0" collapsed="false">
      <c r="A228" s="22" t="s">
        <v>803</v>
      </c>
      <c r="B228" s="22" t="s">
        <v>806</v>
      </c>
      <c r="C228" s="26" t="s">
        <v>29</v>
      </c>
      <c r="D228" s="27" t="n">
        <f aca="false">4-COUNTIF(F228:I228,".")</f>
        <v>3</v>
      </c>
      <c r="E228" s="27" t="str">
        <f aca="false">IF(ISERROR(SEARCH("Z",F228&amp;G228&amp;H228&amp;I228))=0,"X","-")</f>
        <v>X</v>
      </c>
      <c r="F228" s="26" t="s">
        <v>459</v>
      </c>
      <c r="G228" s="26" t="s">
        <v>452</v>
      </c>
      <c r="H228" s="26" t="s">
        <v>462</v>
      </c>
      <c r="I228" s="26" t="s">
        <v>28</v>
      </c>
      <c r="J228" s="27" t="str">
        <f aca="false">IF(OR(ISERROR(SEARCH(MID($J$2,1,1),F228&amp;G228&amp;H228&amp;I228))=0,ISERROR(SEARCH(MID($J$2,2,1),F228&amp;G228&amp;H228&amp;I228))=0),"X","-")</f>
        <v>-</v>
      </c>
      <c r="K228" s="26" t="s">
        <v>453</v>
      </c>
      <c r="L228" s="26" t="s">
        <v>410</v>
      </c>
      <c r="M228" s="26" t="s">
        <v>410</v>
      </c>
      <c r="N228" s="26" t="s">
        <v>28</v>
      </c>
      <c r="O228" s="28" t="str">
        <f aca="false">IF(OR(K228=$O$2,L228=$O$2,M228=$O$2,N228=$O$2),"X","-")</f>
        <v>X</v>
      </c>
      <c r="R228" s="22" t="s">
        <v>772</v>
      </c>
      <c r="S228" s="22" t="s">
        <v>752</v>
      </c>
      <c r="T228" s="22" t="s">
        <v>711</v>
      </c>
      <c r="U228" s="22" t="s">
        <v>712</v>
      </c>
      <c r="W228" s="30" t="str">
        <f aca="false">SUBSTITUTE(SUBSTITUTE(IF(AND(F228="%",K228&lt;&gt;"AD",K228&lt;&gt;"MR"),"Error1","Ok")&amp;" "&amp;IF(AND(G228="%",L228&lt;&gt;"AD",L228&lt;&gt;"MR"),"Error2","Ok")&amp;" "&amp;IF(AND(H228="%",M228&lt;&gt;"AD",M228&lt;&gt;"MR"),"Error3","Ok")&amp;" "&amp;IF(AND(I228="%",N228&lt;&gt;"AD",N228&lt;&gt;"MR"),"Error4","Ok"),"Ok Ok Ok Ok","Passed"),"Ok","")</f>
        <v>Passed</v>
      </c>
      <c r="X228" s="28" t="str">
        <f aca="false">IF(W228&lt;&gt;"Passed","--- Error ---",SUBSTITUTE(SUBSTITUTE(SUBSTITUTE(SUBSTITUTE(SUBSTITUTE(SUBSTITUTE(SUBSTITUTE(SUBSTITUTE(SUBSTITUTE(SUBSTITUTE(SUBSTITUTE(SUBSTITUTE(SUBSTITUTE(SUBSTITUTE(SUBSTITUTE(SUBSTITUTE(SUBSTITUTE(SUBSTITUTE($X$1, "&lt;mnemonic&gt;",""""&amp;B228&amp;""""&amp;REPT(" ",5-LEN(B228))), "&lt;argnr&gt;",D228), "&lt;type1&gt;",VLOOKUP(F228,BR:BZ,9,0)), "&lt;type2&gt;",VLOOKUP(G228,BR:BZ,9,0)), "&lt;type3&gt;",VLOOKUP(H228,BR:BZ,9,0)), "&lt;type4&gt;",VLOOKUP(I228,BR:BZ,9,0)), "&lt;mode1&gt;",VLOOKUP(K228, CB:CG,6,0)),"&lt;mode2&gt;",VLOOKUP(L228,CB:CG,6,0)),"&lt;mode3&gt;",VLOOKUP(M228,CB:CG,6,0)),"&lt;mode4&gt;",VLOOKUP(N228,CB:CG,6,0)), "."," "), "&lt;desc&gt;",R228), "&lt;size&gt;",AU228), "&lt;comma&gt;",IF(B229=""," ",",")),"&lt;off1&gt;",IF(AQ228&lt;&gt;"",AQ228,"0"&amp;REPT(" ",5+AQ$1-1))),"&lt;off2&gt;",IF(AR228&lt;&gt;"",AR228,"0"&amp;REPT(" ",5+AR$1-1))),"&lt;off3&gt;",IF(AS228&lt;&gt;"",AS228,"0"&amp;REPT(" ",5+AS$1-1))),"&lt;off4&gt;",IF(AT228&lt;&gt;"",AT228,"0"&amp;REPT(" ",5+AT$1-1))))</f>
        <v>{ "ADDEF",3, ISIZ_IACZ , {CpuDataType::ArrBlk   ,CpuDataType::Char     ,(CpuDataType)-1       ,(CpuDataType)0        }, {_AmdAddr,_AmdLtVl,_AmdLtVl,_AmdNull}, {AOFF_I,AOFF_IA,AOFF_IAC,0        } }, //Set array dimensions and cell size</v>
      </c>
      <c r="Y228" s="31" t="s">
        <v>28</v>
      </c>
      <c r="Z228" s="22" t="str">
        <f aca="false">IF(F228&lt;&gt;".",IF(K228="MR","R",VLOOKUP(F228,$BR:$BT,3,0)),"")</f>
        <v>M</v>
      </c>
      <c r="AA228" s="22" t="str">
        <f aca="false">IF(G228&lt;&gt;".",IF(L228="MR","R",VLOOKUP(G228,$BR:$BT,3,0)),"")</f>
        <v>C</v>
      </c>
      <c r="AB228" s="22" t="str">
        <f aca="false">IF(H228&lt;&gt;".",IF(M228="MR","R",VLOOKUP(H228,$BR:$BT,3,0)),"")</f>
        <v>Z</v>
      </c>
      <c r="AC228" s="22" t="str">
        <f aca="false">IF(I228&lt;&gt;".",IF(N228="MR","R",VLOOKUP(I228,$BR:$BT,3,0)),"")</f>
        <v/>
      </c>
      <c r="AD228" s="22" t="str">
        <f aca="false">IF(F228&lt;&gt;".",VLOOKUP(K228,$CB:$CC,2,0),"")</f>
        <v>A</v>
      </c>
      <c r="AE228" s="22" t="str">
        <f aca="false">IF(G228&lt;&gt;".",VLOOKUP(L228,$CB:$CC,2,0),"")</f>
        <v>V</v>
      </c>
      <c r="AF228" s="22" t="str">
        <f aca="false">IF(H228&lt;&gt;".",VLOOKUP(M228,$CB:$CC,2,0),"")</f>
        <v>V</v>
      </c>
      <c r="AG228" s="22" t="str">
        <f aca="false">IF(I228&lt;&gt;".",VLOOKUP(N228,$CB:$CC,2,0),"")</f>
        <v/>
      </c>
      <c r="AH228" s="22" t="str">
        <f aca="false">IF(AD228&lt;&gt;"",IF(OR(AD228="A",AD228="I"),"SZA",VLOOKUP(Z228,$BT$3:$BU$16,2,0)),"")</f>
        <v>SZA</v>
      </c>
      <c r="AI228" s="22" t="str">
        <f aca="false">IF(AE228&lt;&gt;"",IF(OR(AE228="A",AE228="I"),"SZA",VLOOKUP(AA228,$BT$3:$BU$16,2,0)),"")</f>
        <v>SZC</v>
      </c>
      <c r="AJ228" s="22" t="str">
        <f aca="false">IF(AF228&lt;&gt;"",IF(OR(AF228="A",AF228="I"),"SZA",VLOOKUP(AB228,$BT$3:$BU$16,2,0)),"")</f>
        <v>SZZ</v>
      </c>
      <c r="AK228" s="22" t="str">
        <f aca="false">IF(AG228&lt;&gt;"",IF(OR(AG228="A",AG228="I"),"SZA",VLOOKUP(AC228,$BT$3:$BU$16,2,0)),"")</f>
        <v/>
      </c>
      <c r="AL228" s="22" t="str">
        <f aca="false">IF(AD228&lt;&gt;"","I","")</f>
        <v>I</v>
      </c>
      <c r="AM228" s="22" t="str">
        <f aca="false">SUBSTITUTE(IF(AE228&lt;&gt;"",AL228&amp;"+"&amp;AH228,""),"+SZ","")</f>
        <v>IA</v>
      </c>
      <c r="AN228" s="22" t="str">
        <f aca="false">SUBSTITUTE(IF(AF228&lt;&gt;"",AM228&amp;"+"&amp;AI228,""),"+SZ","")</f>
        <v>IAC</v>
      </c>
      <c r="AO228" s="22" t="str">
        <f aca="false">SUBSTITUTE(IF(AG228&lt;&gt;"",AN228&amp;"+"&amp;AJ228,""),"+SZ","")</f>
        <v/>
      </c>
      <c r="AP228" s="22" t="str">
        <f aca="false">SUBSTITUTE("I"&amp;IF(AH228&lt;&gt;"","+"&amp;AH228,"")&amp;IF(AI228&lt;&gt;"","+"&amp;AI228,"")&amp;IF(AJ228&lt;&gt;"","+"&amp;AJ228,"")&amp;IF(AK228&lt;&gt;"","+"&amp;AK228,""),"+SZ","")</f>
        <v>IACZ</v>
      </c>
      <c r="AQ228" s="22" t="str">
        <f aca="false">IF(Z228&lt;&gt;"","AOFF_"&amp;AL228&amp;REPT(" ",AQ$1-LEN(AL228)),"")</f>
        <v>AOFF_I</v>
      </c>
      <c r="AR228" s="22" t="str">
        <f aca="false">IF(AA228&lt;&gt;"","AOFF_"&amp;AM228&amp;REPT(" ",AR$1-LEN(AM228)),"")</f>
        <v>AOFF_IA</v>
      </c>
      <c r="AS228" s="22" t="str">
        <f aca="false">IF(AB228&lt;&gt;"","AOFF_"&amp;AN228&amp;REPT(" ",AS$1-LEN(AN228)),"")</f>
        <v>AOFF_IAC</v>
      </c>
      <c r="AT228" s="22" t="str">
        <f aca="false">IF(AC228&lt;&gt;"","AOFF_"&amp;AO228&amp;REPT(" ",AT$1-LEN(AO228)),"")</f>
        <v/>
      </c>
      <c r="AU228" s="22" t="str">
        <f aca="false">"ISIZ_"&amp;AP228&amp;REPT(" ",$AU$1-LEN(AP228))</f>
        <v>ISIZ_IACZ </v>
      </c>
      <c r="AV228" s="26" t="n">
        <f aca="false">IF(Z228&lt;&gt;"",6,"")</f>
        <v>6</v>
      </c>
      <c r="AW228" s="26" t="n">
        <f aca="false">IF(AA228&lt;&gt;"",AV228+VLOOKUP(AH228,$BU$2:$BV$17,2,0),"")</f>
        <v>10</v>
      </c>
      <c r="AX228" s="26" t="n">
        <f aca="false">IF(AB228&lt;&gt;"",AW228+VLOOKUP(AI228,$BU$2:$BV$17,2,0),"")</f>
        <v>11</v>
      </c>
      <c r="AY228" s="26" t="str">
        <f aca="false">IF(AC228&lt;&gt;"",AX228+VLOOKUP(AJ228,$BU$2:$BV$17,2,0),"")</f>
        <v/>
      </c>
      <c r="AZ228" s="26" t="n">
        <f aca="false">6+IF(Z228&lt;&gt;"",VLOOKUP(AH228,$BU$2:$BV$17,2,0),0)+IF(AA228&lt;&gt;"",VLOOKUP(AI228,$BU$2:$BV$17,2,0),0)+IF(AB228&lt;&gt;"",VLOOKUP(AJ228,$BU$2:$BV$17,2,0),0)+IF(AC228&lt;&gt;"",VLOOKUP(AK228,$BU$2:$BV$17,2,0),0)</f>
        <v>15</v>
      </c>
      <c r="BA228" s="26" t="n">
        <f aca="false">IF(Z228&lt;&gt;"",10,"")</f>
        <v>10</v>
      </c>
      <c r="BB228" s="26" t="n">
        <f aca="false">IF(AA228&lt;&gt;"",BA228+VLOOKUP(AH228,$BU$2:$BW$17,3,0),"")</f>
        <v>18</v>
      </c>
      <c r="BC228" s="26" t="n">
        <f aca="false">IF(AB228&lt;&gt;"",BB228+VLOOKUP(AI228,$BU$2:$BW$17,3,0),"")</f>
        <v>19</v>
      </c>
      <c r="BD228" s="26" t="str">
        <f aca="false">IF(AC228&lt;&gt;"",BC228+VLOOKUP(AJ228,$BU$2:$BW$17,3,0),"")</f>
        <v/>
      </c>
      <c r="BE228" s="26" t="n">
        <f aca="false">10+IF(Z228&lt;&gt;"",VLOOKUP(AH228,$BU$2:$BW$17,3,0),0)+IF(AA228&lt;&gt;"",VLOOKUP(AI228,$BU$2:$BW$17,3,0),0)+IF(AB228&lt;&gt;"",VLOOKUP(AJ228,$BU$2:$BW$17,3,0),0)+IF(AC228&lt;&gt;"",VLOOKUP(AK228,$BU$2:$BW$17,3,0),0)</f>
        <v>27</v>
      </c>
      <c r="BF228" s="36" t="str">
        <f aca="false">IF(AV228&lt;&gt;"","#define "&amp;AQ228&amp;" "&amp;AV228&amp;"&lt;end&gt; ","")&amp;IF(AW228&lt;&gt;"","#define "&amp;AR228&amp;" "&amp;AW228&amp;"&lt;end&gt; ","")&amp;IF(AX228&lt;&gt;"","#define "&amp;AS228&amp;" "&amp;AX228&amp;"&lt;end&gt; ","")&amp;IF(AY228&lt;&gt;"","#define "&amp;AT228&amp;" "&amp;AY228&amp;"&lt;end&gt; ","")&amp;"#define "&amp;AU228&amp;" "&amp;AZ228&amp;"&lt;end&gt;"</f>
        <v>#define AOFF_I 6&lt;end&gt; #define AOFF_IA 10&lt;end&gt; #define AOFF_IAC 11&lt;end&gt; #define ISIZ_IACZ  15&lt;end&gt;</v>
      </c>
      <c r="BG228" s="36" t="str">
        <f aca="false">IF(BA228&lt;&gt;"","#define "&amp;AQ228&amp;" "&amp;BA228&amp;"&lt;end&gt; ","")&amp;IF(BB228&lt;&gt;"","#define "&amp;AR228&amp;" "&amp;BB228&amp;"&lt;end&gt; ","")&amp;IF(BC228&lt;&gt;"","#define "&amp;AS228&amp;" "&amp;BC228&amp;"&lt;end&gt; ","")&amp;IF(BD228&lt;&gt;"","#define "&amp;AT228&amp;" "&amp;BD228&amp;"&lt;end&gt; ","")&amp;"#define "&amp;AU228&amp;" "&amp;BE228&amp;"&lt;end&gt;"</f>
        <v>#define AOFF_I 10&lt;end&gt; #define AOFF_IA 18&lt;end&gt; #define AOFF_IAC 19&lt;end&gt; #define ISIZ_IACZ  27&lt;end&gt;</v>
      </c>
      <c r="BH228" s="22" t="str">
        <f aca="false">"INSTDECODE_"&amp;D228&amp;IF(D228&lt;&gt;0,"_"&amp;CONCATENATE(Z228,AA228,AB228,AC228)&amp;"_"&amp;CONCATENATE(AD228,AE228,AF228,AG228),"")</f>
        <v>INSTDECODE_3_MCZ_AVV</v>
      </c>
      <c r="BI228" s="22" t="n">
        <f aca="false">LEN(BH228)</f>
        <v>20</v>
      </c>
      <c r="BJ228" s="22" t="str">
        <f aca="false">IF(Z228&lt;&gt;"","DECODE_"&amp;VLOOKUP(AD228,$CC:$CD,2,0)&amp;"("&amp;BJ$2&amp;","&amp;IF(K228="MR","REF",VLOOKUP(F228,$BR:$BS,2,0))&amp;",Cpu"&amp;PROPER(IF(K228="MR","REF",VLOOKUP(F228,$BR:$BS,2,0)))&amp;","&amp;AQ228&amp;"); ", "")</f>
        <v>DECODE_ADR(1,MBL,CpuMbl,AOFF_I); </v>
      </c>
      <c r="BK228" s="22" t="str">
        <f aca="false">IF(AA228&lt;&gt;"","DECODE_"&amp;VLOOKUP(AE228,$CC:$CD,2,0)&amp;"("&amp;BK$2&amp;","&amp;IF(L228="MR","REF",VLOOKUP(G228,$BR:$BS,2,0))&amp;",Cpu"&amp;PROPER(IF(L228="MR","REF",VLOOKUP(G228,$BR:$BS,2,0)))&amp;","&amp;AR228&amp;"); ", "")</f>
        <v>DECODE_LIT(2,CHR,CpuChr,AOFF_IA); </v>
      </c>
      <c r="BL228" s="22" t="str">
        <f aca="false">IF(AB228&lt;&gt;"","DECODE_"&amp;VLOOKUP(AF228,$CC:$CD,2,0)&amp;"("&amp;BL$2&amp;","&amp;IF(M228="MR","REF",VLOOKUP(H228,$BR:$BS,2,0))&amp;",Cpu"&amp;PROPER(IF(M228="MR","REF",VLOOKUP(H228,$BR:$BS,2,0)))&amp;","&amp;AS228&amp;"); ", "")</f>
        <v>DECODE_LIT(3,WRD,CpuWrd,AOFF_IAC); </v>
      </c>
      <c r="BM228" s="22" t="str">
        <f aca="false">IF(AC228&lt;&gt;"","DECODE_"&amp;VLOOKUP(AG228,$CC:$CD,2,0)&amp;"("&amp;BM$2&amp;","&amp;IF(N228="MR","REF",VLOOKUP(I228,$BR:$BS,2,0))&amp;",Cpu"&amp;PROPER(IF(N228="MR","REF",VLOOKUP(I228,$BR:$BS,2,0)))&amp;","&amp;AT228&amp;"); ", "")</f>
        <v/>
      </c>
      <c r="BN228" s="22" t="str">
        <f aca="false">IF(ISERROR(VLOOKUP(BO228,BO$2:BO214,1,0))=0,"X","")</f>
        <v/>
      </c>
      <c r="BO228" s="22" t="str">
        <f aca="false">SUBSTITUTE("#define "&amp;BH228&amp;REPT(" ",28-LEN(BH228))&amp;BJ228&amp;BK228&amp;BL228&amp;BM228,"%","D")</f>
        <v>#define INSTDECODE_3_MCZ_AVV        DECODE_ADR(1,MBL,CpuMbl,AOFF_I); DECODE_LIT(2,CHR,CpuChr,AOFF_IA); DECODE_LIT(3,WRD,CpuWrd,AOFF_IAC); </v>
      </c>
      <c r="BP228" s="22" t="str">
        <f aca="false">"#define "&amp;SUBSTITUTE(BH228,"INSTDECODE_",IF(P228="X","JMP_","")&amp;IF(Q228="X","CONST_","")&amp;"INSTEND_")&amp;IF(Q228="X",REPT(" ",20-LEN(BH228)),IF(P228="X",REPT(" ",22-LEN(BH228)),REPT(" ",26-LEN(BH228))))&amp;" "&amp;IF(P228="X","","IP+="&amp;TRIM(AU228)&amp;"; "&amp;REPT(" ",10-LEN(TRIM(AU228))))&amp;IF(Q228="X","CONST_INST_DISPATCH;","PROG_INST_DISPATCH;")</f>
        <v>#define INSTEND_3_MCZ_AVV       IP+=ISIZ_IACZ;  PROG_INST_DISPATCH;</v>
      </c>
      <c r="BQ228" s="22" t="str">
        <f aca="false">""</f>
        <v/>
      </c>
    </row>
    <row r="229" customFormat="false" ht="15.95" hidden="false" customHeight="true" outlineLevel="0" collapsed="false">
      <c r="A229" s="22" t="s">
        <v>803</v>
      </c>
      <c r="B229" s="22" t="s">
        <v>807</v>
      </c>
      <c r="C229" s="26" t="s">
        <v>29</v>
      </c>
      <c r="D229" s="27" t="n">
        <f aca="false">4-COUNTIF(F229:I229,".")</f>
        <v>3</v>
      </c>
      <c r="E229" s="27" t="str">
        <f aca="false">IF(ISERROR(SEARCH("Z",F229&amp;G229&amp;H229&amp;I229))=0,"X","-")</f>
        <v>X</v>
      </c>
      <c r="F229" s="26" t="s">
        <v>459</v>
      </c>
      <c r="G229" s="26" t="s">
        <v>452</v>
      </c>
      <c r="H229" s="26" t="s">
        <v>462</v>
      </c>
      <c r="I229" s="26" t="s">
        <v>28</v>
      </c>
      <c r="J229" s="27" t="str">
        <f aca="false">IF(OR(ISERROR(SEARCH(MID($J$2,1,1),F229&amp;G229&amp;H229&amp;I229))=0,ISERROR(SEARCH(MID($J$2,2,1),F229&amp;G229&amp;H229&amp;I229))=0),"X","-")</f>
        <v>-</v>
      </c>
      <c r="K229" s="26" t="s">
        <v>453</v>
      </c>
      <c r="L229" s="26" t="s">
        <v>410</v>
      </c>
      <c r="M229" s="26" t="s">
        <v>453</v>
      </c>
      <c r="N229" s="26" t="s">
        <v>28</v>
      </c>
      <c r="O229" s="28" t="str">
        <f aca="false">IF(OR(K229=$O$2,L229=$O$2,M229=$O$2,N229=$O$2),"X","-")</f>
        <v>X</v>
      </c>
      <c r="R229" s="22" t="s">
        <v>774</v>
      </c>
      <c r="S229" s="22" t="s">
        <v>752</v>
      </c>
      <c r="T229" s="22" t="s">
        <v>775</v>
      </c>
      <c r="U229" s="22" t="s">
        <v>776</v>
      </c>
      <c r="W229" s="30" t="str">
        <f aca="false">SUBSTITUTE(SUBSTITUTE(IF(AND(F229="%",K229&lt;&gt;"AD",K229&lt;&gt;"MR"),"Error1","Ok")&amp;" "&amp;IF(AND(G229="%",L229&lt;&gt;"AD",L229&lt;&gt;"MR"),"Error2","Ok")&amp;" "&amp;IF(AND(H229="%",M229&lt;&gt;"AD",M229&lt;&gt;"MR"),"Error3","Ok")&amp;" "&amp;IF(AND(I229="%",N229&lt;&gt;"AD",N229&lt;&gt;"MR"),"Error4","Ok"),"Ok Ok Ok Ok","Passed"),"Ok","")</f>
        <v>Passed</v>
      </c>
      <c r="X229" s="28" t="str">
        <f aca="false">IF(W229&lt;&gt;"Passed","--- Error ---",SUBSTITUTE(SUBSTITUTE(SUBSTITUTE(SUBSTITUTE(SUBSTITUTE(SUBSTITUTE(SUBSTITUTE(SUBSTITUTE(SUBSTITUTE(SUBSTITUTE(SUBSTITUTE(SUBSTITUTE(SUBSTITUTE(SUBSTITUTE(SUBSTITUTE(SUBSTITUTE(SUBSTITUTE(SUBSTITUTE($X$1, "&lt;mnemonic&gt;",""""&amp;B229&amp;""""&amp;REPT(" ",5-LEN(B229))), "&lt;argnr&gt;",D229), "&lt;type1&gt;",VLOOKUP(F229,BR:BZ,9,0)), "&lt;type2&gt;",VLOOKUP(G229,BR:BZ,9,0)), "&lt;type3&gt;",VLOOKUP(H229,BR:BZ,9,0)), "&lt;type4&gt;",VLOOKUP(I229,BR:BZ,9,0)), "&lt;mode1&gt;",VLOOKUP(K229, CB:CG,6,0)),"&lt;mode2&gt;",VLOOKUP(L229,CB:CG,6,0)),"&lt;mode3&gt;",VLOOKUP(M229,CB:CG,6,0)),"&lt;mode4&gt;",VLOOKUP(N229,CB:CG,6,0)), "."," "), "&lt;desc&gt;",R229), "&lt;size&gt;",AU229), "&lt;comma&gt;",IF(B230=""," ",",")),"&lt;off1&gt;",IF(AQ229&lt;&gt;"",AQ229,"0"&amp;REPT(" ",5+AQ$1-1))),"&lt;off2&gt;",IF(AR229&lt;&gt;"",AR229,"0"&amp;REPT(" ",5+AR$1-1))),"&lt;off3&gt;",IF(AS229&lt;&gt;"",AS229,"0"&amp;REPT(" ",5+AS$1-1))),"&lt;off4&gt;",IF(AT229&lt;&gt;"",AT229,"0"&amp;REPT(" ",5+AT$1-1))))</f>
        <v>{ "ADSET",3, ISIZ_IACA , {CpuDataType::ArrBlk   ,CpuDataType::Char     ,(CpuDataType)-1       ,(CpuDataType)0        }, {_AmdAddr,_AmdLtVl,_AmdAddr,_AmdNull}, {AOFF_I,AOFF_IA,AOFF_IAC,0        } }, //Set array dimension size</v>
      </c>
      <c r="Y229" s="31" t="s">
        <v>28</v>
      </c>
      <c r="Z229" s="22" t="str">
        <f aca="false">IF(F229&lt;&gt;".",IF(K229="MR","R",VLOOKUP(F229,$BR:$BT,3,0)),"")</f>
        <v>M</v>
      </c>
      <c r="AA229" s="22" t="str">
        <f aca="false">IF(G229&lt;&gt;".",IF(L229="MR","R",VLOOKUP(G229,$BR:$BT,3,0)),"")</f>
        <v>C</v>
      </c>
      <c r="AB229" s="22" t="str">
        <f aca="false">IF(H229&lt;&gt;".",IF(M229="MR","R",VLOOKUP(H229,$BR:$BT,3,0)),"")</f>
        <v>Z</v>
      </c>
      <c r="AC229" s="22" t="str">
        <f aca="false">IF(I229&lt;&gt;".",IF(N229="MR","R",VLOOKUP(I229,$BR:$BT,3,0)),"")</f>
        <v/>
      </c>
      <c r="AD229" s="22" t="str">
        <f aca="false">IF(F229&lt;&gt;".",VLOOKUP(K229,$CB:$CC,2,0),"")</f>
        <v>A</v>
      </c>
      <c r="AE229" s="22" t="str">
        <f aca="false">IF(G229&lt;&gt;".",VLOOKUP(L229,$CB:$CC,2,0),"")</f>
        <v>V</v>
      </c>
      <c r="AF229" s="22" t="str">
        <f aca="false">IF(H229&lt;&gt;".",VLOOKUP(M229,$CB:$CC,2,0),"")</f>
        <v>A</v>
      </c>
      <c r="AG229" s="22" t="str">
        <f aca="false">IF(I229&lt;&gt;".",VLOOKUP(N229,$CB:$CC,2,0),"")</f>
        <v/>
      </c>
      <c r="AH229" s="22" t="str">
        <f aca="false">IF(AD229&lt;&gt;"",IF(OR(AD229="A",AD229="I"),"SZA",VLOOKUP(Z229,$BT$3:$BU$16,2,0)),"")</f>
        <v>SZA</v>
      </c>
      <c r="AI229" s="22" t="str">
        <f aca="false">IF(AE229&lt;&gt;"",IF(OR(AE229="A",AE229="I"),"SZA",VLOOKUP(AA229,$BT$3:$BU$16,2,0)),"")</f>
        <v>SZC</v>
      </c>
      <c r="AJ229" s="22" t="str">
        <f aca="false">IF(AF229&lt;&gt;"",IF(OR(AF229="A",AF229="I"),"SZA",VLOOKUP(AB229,$BT$3:$BU$16,2,0)),"")</f>
        <v>SZA</v>
      </c>
      <c r="AK229" s="22" t="str">
        <f aca="false">IF(AG229&lt;&gt;"",IF(OR(AG229="A",AG229="I"),"SZA",VLOOKUP(AC229,$BT$3:$BU$16,2,0)),"")</f>
        <v/>
      </c>
      <c r="AL229" s="22" t="str">
        <f aca="false">IF(AD229&lt;&gt;"","I","")</f>
        <v>I</v>
      </c>
      <c r="AM229" s="22" t="str">
        <f aca="false">SUBSTITUTE(IF(AE229&lt;&gt;"",AL229&amp;"+"&amp;AH229,""),"+SZ","")</f>
        <v>IA</v>
      </c>
      <c r="AN229" s="22" t="str">
        <f aca="false">SUBSTITUTE(IF(AF229&lt;&gt;"",AM229&amp;"+"&amp;AI229,""),"+SZ","")</f>
        <v>IAC</v>
      </c>
      <c r="AO229" s="22" t="str">
        <f aca="false">SUBSTITUTE(IF(AG229&lt;&gt;"",AN229&amp;"+"&amp;AJ229,""),"+SZ","")</f>
        <v/>
      </c>
      <c r="AP229" s="22" t="str">
        <f aca="false">SUBSTITUTE("I"&amp;IF(AH229&lt;&gt;"","+"&amp;AH229,"")&amp;IF(AI229&lt;&gt;"","+"&amp;AI229,"")&amp;IF(AJ229&lt;&gt;"","+"&amp;AJ229,"")&amp;IF(AK229&lt;&gt;"","+"&amp;AK229,""),"+SZ","")</f>
        <v>IACA</v>
      </c>
      <c r="AQ229" s="22" t="str">
        <f aca="false">IF(Z229&lt;&gt;"","AOFF_"&amp;AL229&amp;REPT(" ",AQ$1-LEN(AL229)),"")</f>
        <v>AOFF_I</v>
      </c>
      <c r="AR229" s="22" t="str">
        <f aca="false">IF(AA229&lt;&gt;"","AOFF_"&amp;AM229&amp;REPT(" ",AR$1-LEN(AM229)),"")</f>
        <v>AOFF_IA</v>
      </c>
      <c r="AS229" s="22" t="str">
        <f aca="false">IF(AB229&lt;&gt;"","AOFF_"&amp;AN229&amp;REPT(" ",AS$1-LEN(AN229)),"")</f>
        <v>AOFF_IAC</v>
      </c>
      <c r="AT229" s="22" t="str">
        <f aca="false">IF(AC229&lt;&gt;"","AOFF_"&amp;AO229&amp;REPT(" ",AT$1-LEN(AO229)),"")</f>
        <v/>
      </c>
      <c r="AU229" s="22" t="str">
        <f aca="false">"ISIZ_"&amp;AP229&amp;REPT(" ",$AU$1-LEN(AP229))</f>
        <v>ISIZ_IACA </v>
      </c>
      <c r="AV229" s="26" t="n">
        <f aca="false">IF(Z229&lt;&gt;"",6,"")</f>
        <v>6</v>
      </c>
      <c r="AW229" s="26" t="n">
        <f aca="false">IF(AA229&lt;&gt;"",AV229+VLOOKUP(AH229,$BU$2:$BV$17,2,0),"")</f>
        <v>10</v>
      </c>
      <c r="AX229" s="26" t="n">
        <f aca="false">IF(AB229&lt;&gt;"",AW229+VLOOKUP(AI229,$BU$2:$BV$17,2,0),"")</f>
        <v>11</v>
      </c>
      <c r="AY229" s="26" t="str">
        <f aca="false">IF(AC229&lt;&gt;"",AX229+VLOOKUP(AJ229,$BU$2:$BV$17,2,0),"")</f>
        <v/>
      </c>
      <c r="AZ229" s="26" t="n">
        <f aca="false">6+IF(Z229&lt;&gt;"",VLOOKUP(AH229,$BU$2:$BV$17,2,0),0)+IF(AA229&lt;&gt;"",VLOOKUP(AI229,$BU$2:$BV$17,2,0),0)+IF(AB229&lt;&gt;"",VLOOKUP(AJ229,$BU$2:$BV$17,2,0),0)+IF(AC229&lt;&gt;"",VLOOKUP(AK229,$BU$2:$BV$17,2,0),0)</f>
        <v>15</v>
      </c>
      <c r="BA229" s="26" t="n">
        <f aca="false">IF(Z229&lt;&gt;"",10,"")</f>
        <v>10</v>
      </c>
      <c r="BB229" s="26" t="n">
        <f aca="false">IF(AA229&lt;&gt;"",BA229+VLOOKUP(AH229,$BU$2:$BW$17,3,0),"")</f>
        <v>18</v>
      </c>
      <c r="BC229" s="26" t="n">
        <f aca="false">IF(AB229&lt;&gt;"",BB229+VLOOKUP(AI229,$BU$2:$BW$17,3,0),"")</f>
        <v>19</v>
      </c>
      <c r="BD229" s="26" t="str">
        <f aca="false">IF(AC229&lt;&gt;"",BC229+VLOOKUP(AJ229,$BU$2:$BW$17,3,0),"")</f>
        <v/>
      </c>
      <c r="BE229" s="26" t="n">
        <f aca="false">10+IF(Z229&lt;&gt;"",VLOOKUP(AH229,$BU$2:$BW$17,3,0),0)+IF(AA229&lt;&gt;"",VLOOKUP(AI229,$BU$2:$BW$17,3,0),0)+IF(AB229&lt;&gt;"",VLOOKUP(AJ229,$BU$2:$BW$17,3,0),0)+IF(AC229&lt;&gt;"",VLOOKUP(AK229,$BU$2:$BW$17,3,0),0)</f>
        <v>27</v>
      </c>
      <c r="BF229" s="36" t="str">
        <f aca="false">IF(AV229&lt;&gt;"","#define "&amp;AQ229&amp;" "&amp;AV229&amp;"&lt;end&gt; ","")&amp;IF(AW229&lt;&gt;"","#define "&amp;AR229&amp;" "&amp;AW229&amp;"&lt;end&gt; ","")&amp;IF(AX229&lt;&gt;"","#define "&amp;AS229&amp;" "&amp;AX229&amp;"&lt;end&gt; ","")&amp;IF(AY229&lt;&gt;"","#define "&amp;AT229&amp;" "&amp;AY229&amp;"&lt;end&gt; ","")&amp;"#define "&amp;AU229&amp;" "&amp;AZ229&amp;"&lt;end&gt;"</f>
        <v>#define AOFF_I 6&lt;end&gt; #define AOFF_IA 10&lt;end&gt; #define AOFF_IAC 11&lt;end&gt; #define ISIZ_IACA  15&lt;end&gt;</v>
      </c>
      <c r="BG229" s="36" t="str">
        <f aca="false">IF(BA229&lt;&gt;"","#define "&amp;AQ229&amp;" "&amp;BA229&amp;"&lt;end&gt; ","")&amp;IF(BB229&lt;&gt;"","#define "&amp;AR229&amp;" "&amp;BB229&amp;"&lt;end&gt; ","")&amp;IF(BC229&lt;&gt;"","#define "&amp;AS229&amp;" "&amp;BC229&amp;"&lt;end&gt; ","")&amp;IF(BD229&lt;&gt;"","#define "&amp;AT229&amp;" "&amp;BD229&amp;"&lt;end&gt; ","")&amp;"#define "&amp;AU229&amp;" "&amp;BE229&amp;"&lt;end&gt;"</f>
        <v>#define AOFF_I 10&lt;end&gt; #define AOFF_IA 18&lt;end&gt; #define AOFF_IAC 19&lt;end&gt; #define ISIZ_IACA  27&lt;end&gt;</v>
      </c>
      <c r="BH229" s="22" t="str">
        <f aca="false">"INSTDECODE_"&amp;D229&amp;IF(D229&lt;&gt;0,"_"&amp;CONCATENATE(Z229,AA229,AB229,AC229)&amp;"_"&amp;CONCATENATE(AD229,AE229,AF229,AG229),"")</f>
        <v>INSTDECODE_3_MCZ_AVA</v>
      </c>
      <c r="BI229" s="22" t="n">
        <f aca="false">LEN(BH229)</f>
        <v>20</v>
      </c>
      <c r="BJ229" s="22" t="str">
        <f aca="false">IF(Z229&lt;&gt;"","DECODE_"&amp;VLOOKUP(AD229,$CC:$CD,2,0)&amp;"("&amp;BJ$2&amp;","&amp;IF(K229="MR","REF",VLOOKUP(F229,$BR:$BS,2,0))&amp;",Cpu"&amp;PROPER(IF(K229="MR","REF",VLOOKUP(F229,$BR:$BS,2,0)))&amp;","&amp;AQ229&amp;"); ", "")</f>
        <v>DECODE_ADR(1,MBL,CpuMbl,AOFF_I); </v>
      </c>
      <c r="BK229" s="22" t="str">
        <f aca="false">IF(AA229&lt;&gt;"","DECODE_"&amp;VLOOKUP(AE229,$CC:$CD,2,0)&amp;"("&amp;BK$2&amp;","&amp;IF(L229="MR","REF",VLOOKUP(G229,$BR:$BS,2,0))&amp;",Cpu"&amp;PROPER(IF(L229="MR","REF",VLOOKUP(G229,$BR:$BS,2,0)))&amp;","&amp;AR229&amp;"); ", "")</f>
        <v>DECODE_LIT(2,CHR,CpuChr,AOFF_IA); </v>
      </c>
      <c r="BL229" s="22" t="str">
        <f aca="false">IF(AB229&lt;&gt;"","DECODE_"&amp;VLOOKUP(AF229,$CC:$CD,2,0)&amp;"("&amp;BL$2&amp;","&amp;IF(M229="MR","REF",VLOOKUP(H229,$BR:$BS,2,0))&amp;",Cpu"&amp;PROPER(IF(M229="MR","REF",VLOOKUP(H229,$BR:$BS,2,0)))&amp;","&amp;AS229&amp;"); ", "")</f>
        <v>DECODE_ADR(3,WRD,CpuWrd,AOFF_IAC); </v>
      </c>
      <c r="BM229" s="22" t="str">
        <f aca="false">IF(AC229&lt;&gt;"","DECODE_"&amp;VLOOKUP(AG229,$CC:$CD,2,0)&amp;"("&amp;BM$2&amp;","&amp;IF(N229="MR","REF",VLOOKUP(I229,$BR:$BS,2,0))&amp;",Cpu"&amp;PROPER(IF(N229="MR","REF",VLOOKUP(I229,$BR:$BS,2,0)))&amp;","&amp;AT229&amp;"); ", "")</f>
        <v/>
      </c>
      <c r="BN229" s="22" t="str">
        <f aca="false">IF(ISERROR(VLOOKUP(BO229,BO$2:BO228,1,0))=0,"X","")</f>
        <v/>
      </c>
      <c r="BO229" s="22" t="str">
        <f aca="false">SUBSTITUTE("#define "&amp;BH229&amp;REPT(" ",28-LEN(BH229))&amp;BJ229&amp;BK229&amp;BL229&amp;BM229,"%","D")</f>
        <v>#define INSTDECODE_3_MCZ_AVA        DECODE_ADR(1,MBL,CpuMbl,AOFF_I); DECODE_LIT(2,CHR,CpuChr,AOFF_IA); DECODE_ADR(3,WRD,CpuWrd,AOFF_IAC); </v>
      </c>
      <c r="BP229" s="22" t="str">
        <f aca="false">"#define "&amp;SUBSTITUTE(BH229,"INSTDECODE_",IF(P229="X","JMP_","")&amp;IF(Q229="X","CONST_","")&amp;"INSTEND_")&amp;IF(Q229="X",REPT(" ",20-LEN(BH229)),IF(P229="X",REPT(" ",22-LEN(BH229)),REPT(" ",26-LEN(BH229))))&amp;" "&amp;IF(P229="X","","IP+="&amp;TRIM(AU229)&amp;"; "&amp;REPT(" ",10-LEN(TRIM(AU229))))&amp;IF(Q229="X","CONST_INST_DISPATCH;","PROG_INST_DISPATCH;")</f>
        <v>#define INSTEND_3_MCZ_AVA       IP+=ISIZ_IACA;  PROG_INST_DISPATCH;</v>
      </c>
      <c r="BQ229" s="22" t="str">
        <f aca="false">""</f>
        <v/>
      </c>
    </row>
    <row r="230" customFormat="false" ht="15.95" hidden="false" customHeight="true" outlineLevel="0" collapsed="false">
      <c r="A230" s="22" t="s">
        <v>803</v>
      </c>
      <c r="B230" s="22" t="s">
        <v>808</v>
      </c>
      <c r="C230" s="26" t="s">
        <v>29</v>
      </c>
      <c r="D230" s="27" t="n">
        <f aca="false">4-COUNTIF(F230:I230,".")</f>
        <v>1</v>
      </c>
      <c r="E230" s="27" t="str">
        <f aca="false">IF(ISERROR(SEARCH("Z",F230&amp;G230&amp;H230&amp;I230))=0,"X","-")</f>
        <v>-</v>
      </c>
      <c r="F230" s="26" t="s">
        <v>459</v>
      </c>
      <c r="G230" s="26" t="s">
        <v>28</v>
      </c>
      <c r="H230" s="26" t="s">
        <v>28</v>
      </c>
      <c r="I230" s="26" t="s">
        <v>28</v>
      </c>
      <c r="J230" s="27" t="str">
        <f aca="false">IF(OR(ISERROR(SEARCH(MID($J$2,1,1),F230&amp;G230&amp;H230&amp;I230))=0,ISERROR(SEARCH(MID($J$2,2,1),F230&amp;G230&amp;H230&amp;I230))=0),"X","-")</f>
        <v>-</v>
      </c>
      <c r="K230" s="26" t="s">
        <v>453</v>
      </c>
      <c r="L230" s="26" t="s">
        <v>28</v>
      </c>
      <c r="M230" s="26" t="s">
        <v>28</v>
      </c>
      <c r="N230" s="26" t="s">
        <v>28</v>
      </c>
      <c r="O230" s="28" t="str">
        <f aca="false">IF(OR(K230=$O$2,L230=$O$2,M230=$O$2,N230=$O$2),"X","-")</f>
        <v>-</v>
      </c>
      <c r="R230" s="22" t="s">
        <v>809</v>
      </c>
      <c r="S230" s="22" t="s">
        <v>752</v>
      </c>
      <c r="W230" s="30" t="str">
        <f aca="false">SUBSTITUTE(SUBSTITUTE(IF(AND(F230="%",K230&lt;&gt;"AD",K230&lt;&gt;"MR"),"Error1","Ok")&amp;" "&amp;IF(AND(G230="%",L230&lt;&gt;"AD",L230&lt;&gt;"MR"),"Error2","Ok")&amp;" "&amp;IF(AND(H230="%",M230&lt;&gt;"AD",M230&lt;&gt;"MR"),"Error3","Ok")&amp;" "&amp;IF(AND(I230="%",N230&lt;&gt;"AD",N230&lt;&gt;"MR"),"Error4","Ok"),"Ok Ok Ok Ok","Passed"),"Ok","")</f>
        <v>Passed</v>
      </c>
      <c r="X230" s="28" t="str">
        <f aca="false">IF(W230&lt;&gt;"Passed","--- Error ---",SUBSTITUTE(SUBSTITUTE(SUBSTITUTE(SUBSTITUTE(SUBSTITUTE(SUBSTITUTE(SUBSTITUTE(SUBSTITUTE(SUBSTITUTE(SUBSTITUTE(SUBSTITUTE(SUBSTITUTE(SUBSTITUTE(SUBSTITUTE(SUBSTITUTE(SUBSTITUTE(SUBSTITUTE(SUBSTITUTE($X$1, "&lt;mnemonic&gt;",""""&amp;B230&amp;""""&amp;REPT(" ",5-LEN(B230))), "&lt;argnr&gt;",D230), "&lt;type1&gt;",VLOOKUP(F230,BR:BZ,9,0)), "&lt;type2&gt;",VLOOKUP(G230,BR:BZ,9,0)), "&lt;type3&gt;",VLOOKUP(H230,BR:BZ,9,0)), "&lt;type4&gt;",VLOOKUP(I230,BR:BZ,9,0)), "&lt;mode1&gt;",VLOOKUP(K230, CB:CG,6,0)),"&lt;mode2&gt;",VLOOKUP(L230,CB:CG,6,0)),"&lt;mode3&gt;",VLOOKUP(M230,CB:CG,6,0)),"&lt;mode4&gt;",VLOOKUP(N230,CB:CG,6,0)), "."," "), "&lt;desc&gt;",R230), "&lt;size&gt;",AU230), "&lt;comma&gt;",IF(B231=""," ",",")),"&lt;off1&gt;",IF(AQ230&lt;&gt;"",AQ230,"0"&amp;REPT(" ",5+AQ$1-1))),"&lt;off2&gt;",IF(AR230&lt;&gt;"",AR230,"0"&amp;REPT(" ",5+AR$1-1))),"&lt;off3&gt;",IF(AS230&lt;&gt;"",AS230,"0"&amp;REPT(" ",5+AS$1-1))),"&lt;off4&gt;",IF(AT230&lt;&gt;"",AT230,"0"&amp;REPT(" ",5+AT$1-1))))</f>
        <v>{ "ADRSZ",1, ISIZ_IA   , {CpuDataType::ArrBlk   ,(CpuDataType)0        ,(CpuDataType)0        ,(CpuDataType)0        }, {_AmdAddr,_AmdNull,_AmdNull,_AmdNull}, {AOFF_I,0      ,0       ,0        } }, //Set array memory buffer size</v>
      </c>
      <c r="Y230" s="31" t="s">
        <v>28</v>
      </c>
      <c r="Z230" s="22" t="str">
        <f aca="false">IF(F230&lt;&gt;".",IF(K230="MR","R",VLOOKUP(F230,$BR:$BT,3,0)),"")</f>
        <v>M</v>
      </c>
      <c r="AA230" s="22" t="str">
        <f aca="false">IF(G230&lt;&gt;".",IF(L230="MR","R",VLOOKUP(G230,$BR:$BT,3,0)),"")</f>
        <v/>
      </c>
      <c r="AB230" s="22" t="str">
        <f aca="false">IF(H230&lt;&gt;".",IF(M230="MR","R",VLOOKUP(H230,$BR:$BT,3,0)),"")</f>
        <v/>
      </c>
      <c r="AC230" s="22" t="str">
        <f aca="false">IF(I230&lt;&gt;".",IF(N230="MR","R",VLOOKUP(I230,$BR:$BT,3,0)),"")</f>
        <v/>
      </c>
      <c r="AD230" s="22" t="str">
        <f aca="false">IF(F230&lt;&gt;".",VLOOKUP(K230,$CB:$CC,2,0),"")</f>
        <v>A</v>
      </c>
      <c r="AE230" s="22" t="str">
        <f aca="false">IF(G230&lt;&gt;".",VLOOKUP(L230,$CB:$CC,2,0),"")</f>
        <v/>
      </c>
      <c r="AF230" s="22" t="str">
        <f aca="false">IF(H230&lt;&gt;".",VLOOKUP(M230,$CB:$CC,2,0),"")</f>
        <v/>
      </c>
      <c r="AG230" s="22" t="str">
        <f aca="false">IF(I230&lt;&gt;".",VLOOKUP(N230,$CB:$CC,2,0),"")</f>
        <v/>
      </c>
      <c r="AH230" s="22" t="str">
        <f aca="false">IF(AD230&lt;&gt;"",IF(OR(AD230="A",AD230="I"),"SZA",VLOOKUP(Z230,$BT$3:$BU$16,2,0)),"")</f>
        <v>SZA</v>
      </c>
      <c r="AI230" s="22" t="str">
        <f aca="false">IF(AE230&lt;&gt;"",IF(OR(AE230="A",AE230="I"),"SZA",VLOOKUP(AA230,$BT$3:$BU$16,2,0)),"")</f>
        <v/>
      </c>
      <c r="AJ230" s="22" t="str">
        <f aca="false">IF(AF230&lt;&gt;"",IF(OR(AF230="A",AF230="I"),"SZA",VLOOKUP(AB230,$BT$3:$BU$16,2,0)),"")</f>
        <v/>
      </c>
      <c r="AK230" s="22" t="str">
        <f aca="false">IF(AG230&lt;&gt;"",IF(OR(AG230="A",AG230="I"),"SZA",VLOOKUP(AC230,$BT$3:$BU$16,2,0)),"")</f>
        <v/>
      </c>
      <c r="AL230" s="22" t="str">
        <f aca="false">IF(AD230&lt;&gt;"","I","")</f>
        <v>I</v>
      </c>
      <c r="AM230" s="22" t="str">
        <f aca="false">SUBSTITUTE(IF(AE230&lt;&gt;"",AL230&amp;"+"&amp;AH230,""),"+SZ","")</f>
        <v/>
      </c>
      <c r="AN230" s="22" t="str">
        <f aca="false">SUBSTITUTE(IF(AF230&lt;&gt;"",AM230&amp;"+"&amp;AI230,""),"+SZ","")</f>
        <v/>
      </c>
      <c r="AO230" s="22" t="str">
        <f aca="false">SUBSTITUTE(IF(AG230&lt;&gt;"",AN230&amp;"+"&amp;AJ230,""),"+SZ","")</f>
        <v/>
      </c>
      <c r="AP230" s="22" t="str">
        <f aca="false">SUBSTITUTE("I"&amp;IF(AH230&lt;&gt;"","+"&amp;AH230,"")&amp;IF(AI230&lt;&gt;"","+"&amp;AI230,"")&amp;IF(AJ230&lt;&gt;"","+"&amp;AJ230,"")&amp;IF(AK230&lt;&gt;"","+"&amp;AK230,""),"+SZ","")</f>
        <v>IA</v>
      </c>
      <c r="AQ230" s="22" t="str">
        <f aca="false">IF(Z230&lt;&gt;"","AOFF_"&amp;AL230&amp;REPT(" ",AQ$1-LEN(AL230)),"")</f>
        <v>AOFF_I</v>
      </c>
      <c r="AR230" s="22" t="str">
        <f aca="false">IF(AA230&lt;&gt;"","AOFF_"&amp;AM230&amp;REPT(" ",AR$1-LEN(AM230)),"")</f>
        <v/>
      </c>
      <c r="AS230" s="22" t="str">
        <f aca="false">IF(AB230&lt;&gt;"","AOFF_"&amp;AN230&amp;REPT(" ",AS$1-LEN(AN230)),"")</f>
        <v/>
      </c>
      <c r="AT230" s="22" t="str">
        <f aca="false">IF(AC230&lt;&gt;"","AOFF_"&amp;AO230&amp;REPT(" ",AT$1-LEN(AO230)),"")</f>
        <v/>
      </c>
      <c r="AU230" s="22" t="str">
        <f aca="false">"ISIZ_"&amp;AP230&amp;REPT(" ",$AU$1-LEN(AP230))</f>
        <v>ISIZ_IA   </v>
      </c>
      <c r="AV230" s="26" t="n">
        <f aca="false">IF(Z230&lt;&gt;"",6,"")</f>
        <v>6</v>
      </c>
      <c r="AW230" s="26" t="str">
        <f aca="false">IF(AA230&lt;&gt;"",AV230+VLOOKUP(AH230,$BU$2:$BV$17,2,0),"")</f>
        <v/>
      </c>
      <c r="AX230" s="26" t="str">
        <f aca="false">IF(AB230&lt;&gt;"",AW230+VLOOKUP(AI230,$BU$2:$BV$17,2,0),"")</f>
        <v/>
      </c>
      <c r="AY230" s="26" t="str">
        <f aca="false">IF(AC230&lt;&gt;"",AX230+VLOOKUP(AJ230,$BU$2:$BV$17,2,0),"")</f>
        <v/>
      </c>
      <c r="AZ230" s="26" t="n">
        <f aca="false">6+IF(Z230&lt;&gt;"",VLOOKUP(AH230,$BU$2:$BV$17,2,0),0)+IF(AA230&lt;&gt;"",VLOOKUP(AI230,$BU$2:$BV$17,2,0),0)+IF(AB230&lt;&gt;"",VLOOKUP(AJ230,$BU$2:$BV$17,2,0),0)+IF(AC230&lt;&gt;"",VLOOKUP(AK230,$BU$2:$BV$17,2,0),0)</f>
        <v>10</v>
      </c>
      <c r="BA230" s="26" t="n">
        <f aca="false">IF(Z230&lt;&gt;"",10,"")</f>
        <v>10</v>
      </c>
      <c r="BB230" s="26" t="str">
        <f aca="false">IF(AA230&lt;&gt;"",BA230+VLOOKUP(AH230,$BU$2:$BW$17,3,0),"")</f>
        <v/>
      </c>
      <c r="BC230" s="26" t="str">
        <f aca="false">IF(AB230&lt;&gt;"",BB230+VLOOKUP(AI230,$BU$2:$BW$17,3,0),"")</f>
        <v/>
      </c>
      <c r="BD230" s="26" t="str">
        <f aca="false">IF(AC230&lt;&gt;"",BC230+VLOOKUP(AJ230,$BU$2:$BW$17,3,0),"")</f>
        <v/>
      </c>
      <c r="BE230" s="26" t="n">
        <f aca="false">10+IF(Z230&lt;&gt;"",VLOOKUP(AH230,$BU$2:$BW$17,3,0),0)+IF(AA230&lt;&gt;"",VLOOKUP(AI230,$BU$2:$BW$17,3,0),0)+IF(AB230&lt;&gt;"",VLOOKUP(AJ230,$BU$2:$BW$17,3,0),0)+IF(AC230&lt;&gt;"",VLOOKUP(AK230,$BU$2:$BW$17,3,0),0)</f>
        <v>18</v>
      </c>
      <c r="BF230" s="36" t="str">
        <f aca="false">IF(AV230&lt;&gt;"","#define "&amp;AQ230&amp;" "&amp;AV230&amp;"&lt;end&gt; ","")&amp;IF(AW230&lt;&gt;"","#define "&amp;AR230&amp;" "&amp;AW230&amp;"&lt;end&gt; ","")&amp;IF(AX230&lt;&gt;"","#define "&amp;AS230&amp;" "&amp;AX230&amp;"&lt;end&gt; ","")&amp;IF(AY230&lt;&gt;"","#define "&amp;AT230&amp;" "&amp;AY230&amp;"&lt;end&gt; ","")&amp;"#define "&amp;AU230&amp;" "&amp;AZ230&amp;"&lt;end&gt;"</f>
        <v>#define AOFF_I 6&lt;end&gt; #define ISIZ_IA    10&lt;end&gt;</v>
      </c>
      <c r="BG230" s="36" t="str">
        <f aca="false">IF(BA230&lt;&gt;"","#define "&amp;AQ230&amp;" "&amp;BA230&amp;"&lt;end&gt; ","")&amp;IF(BB230&lt;&gt;"","#define "&amp;AR230&amp;" "&amp;BB230&amp;"&lt;end&gt; ","")&amp;IF(BC230&lt;&gt;"","#define "&amp;AS230&amp;" "&amp;BC230&amp;"&lt;end&gt; ","")&amp;IF(BD230&lt;&gt;"","#define "&amp;AT230&amp;" "&amp;BD230&amp;"&lt;end&gt; ","")&amp;"#define "&amp;AU230&amp;" "&amp;BE230&amp;"&lt;end&gt;"</f>
        <v>#define AOFF_I 10&lt;end&gt; #define ISIZ_IA    18&lt;end&gt;</v>
      </c>
      <c r="BH230" s="22" t="str">
        <f aca="false">"INSTDECODE_"&amp;D230&amp;IF(D230&lt;&gt;0,"_"&amp;CONCATENATE(Z230,AA230,AB230,AC230)&amp;"_"&amp;CONCATENATE(AD230,AE230,AF230,AG230),"")</f>
        <v>INSTDECODE_1_M_A</v>
      </c>
      <c r="BI230" s="22" t="n">
        <f aca="false">LEN(BH230)</f>
        <v>16</v>
      </c>
      <c r="BJ230" s="22" t="str">
        <f aca="false">IF(Z230&lt;&gt;"","DECODE_"&amp;VLOOKUP(AD230,$CC:$CD,2,0)&amp;"("&amp;BJ$2&amp;","&amp;IF(K230="MR","REF",VLOOKUP(F230,$BR:$BS,2,0))&amp;",Cpu"&amp;PROPER(IF(K230="MR","REF",VLOOKUP(F230,$BR:$BS,2,0)))&amp;","&amp;AQ230&amp;"); ", "")</f>
        <v>DECODE_ADR(1,MBL,CpuMbl,AOFF_I); </v>
      </c>
      <c r="BK230" s="22" t="str">
        <f aca="false">IF(AA230&lt;&gt;"","DECODE_"&amp;VLOOKUP(AE230,$CC:$CD,2,0)&amp;"("&amp;BK$2&amp;","&amp;IF(L230="MR","REF",VLOOKUP(G230,$BR:$BS,2,0))&amp;",Cpu"&amp;PROPER(IF(L230="MR","REF",VLOOKUP(G230,$BR:$BS,2,0)))&amp;","&amp;AR230&amp;"); ", "")</f>
        <v/>
      </c>
      <c r="BL230" s="22" t="str">
        <f aca="false">IF(AB230&lt;&gt;"","DECODE_"&amp;VLOOKUP(AF230,$CC:$CD,2,0)&amp;"("&amp;BL$2&amp;","&amp;IF(M230="MR","REF",VLOOKUP(H230,$BR:$BS,2,0))&amp;",Cpu"&amp;PROPER(IF(M230="MR","REF",VLOOKUP(H230,$BR:$BS,2,0)))&amp;","&amp;AS230&amp;"); ", "")</f>
        <v/>
      </c>
      <c r="BM230" s="22" t="str">
        <f aca="false">IF(AC230&lt;&gt;"","DECODE_"&amp;VLOOKUP(AG230,$CC:$CD,2,0)&amp;"("&amp;BM$2&amp;","&amp;IF(N230="MR","REF",VLOOKUP(I230,$BR:$BS,2,0))&amp;",Cpu"&amp;PROPER(IF(N230="MR","REF",VLOOKUP(I230,$BR:$BS,2,0)))&amp;","&amp;AT230&amp;"); ", "")</f>
        <v/>
      </c>
      <c r="BN230" s="22" t="str">
        <f aca="false">IF(ISERROR(VLOOKUP(BO230,BO$2:BO229,1,0))=0,"X","")</f>
        <v>X</v>
      </c>
      <c r="BO230" s="22" t="str">
        <f aca="false">SUBSTITUTE("#define "&amp;BH230&amp;REPT(" ",28-LEN(BH230))&amp;BJ230&amp;BK230&amp;BL230&amp;BM230,"%","D")</f>
        <v>#define INSTDECODE_1_M_A            DECODE_ADR(1,MBL,CpuMbl,AOFF_I); </v>
      </c>
      <c r="BP230" s="22" t="str">
        <f aca="false">"#define "&amp;SUBSTITUTE(BH230,"INSTDECODE_",IF(P230="X","JMP_","")&amp;IF(Q230="X","CONST_","")&amp;"INSTEND_")&amp;IF(Q230="X",REPT(" ",20-LEN(BH230)),IF(P230="X",REPT(" ",22-LEN(BH230)),REPT(" ",26-LEN(BH230))))&amp;" "&amp;IF(P230="X","","IP+="&amp;TRIM(AU230)&amp;"; "&amp;REPT(" ",10-LEN(TRIM(AU230))))&amp;IF(Q230="X","CONST_INST_DISPATCH;","PROG_INST_DISPATCH;")</f>
        <v>#define INSTEND_1_M_A           IP+=ISIZ_IA;    PROG_INST_DISPATCH;</v>
      </c>
      <c r="BQ230" s="22" t="str">
        <f aca="false">""</f>
        <v/>
      </c>
    </row>
    <row r="231" customFormat="false" ht="15.95" hidden="false" customHeight="true" outlineLevel="0" collapsed="false">
      <c r="A231" s="22" t="s">
        <v>803</v>
      </c>
      <c r="B231" s="22" t="s">
        <v>810</v>
      </c>
      <c r="C231" s="26" t="s">
        <v>29</v>
      </c>
      <c r="D231" s="27" t="n">
        <f aca="false">4-COUNTIF(F231:I231,".")</f>
        <v>3</v>
      </c>
      <c r="E231" s="27" t="str">
        <f aca="false">IF(ISERROR(SEARCH("Z",F231&amp;G231&amp;H231&amp;I231))=0,"X","-")</f>
        <v>X</v>
      </c>
      <c r="F231" s="26" t="s">
        <v>459</v>
      </c>
      <c r="G231" s="26" t="s">
        <v>452</v>
      </c>
      <c r="H231" s="26" t="s">
        <v>462</v>
      </c>
      <c r="I231" s="26" t="s">
        <v>28</v>
      </c>
      <c r="J231" s="27" t="str">
        <f aca="false">IF(OR(ISERROR(SEARCH(MID($J$2,1,1),F231&amp;G231&amp;H231&amp;I231))=0,ISERROR(SEARCH(MID($J$2,2,1),F231&amp;G231&amp;H231&amp;I231))=0),"X","-")</f>
        <v>-</v>
      </c>
      <c r="K231" s="26" t="s">
        <v>453</v>
      </c>
      <c r="L231" s="26" t="s">
        <v>453</v>
      </c>
      <c r="M231" s="26" t="s">
        <v>453</v>
      </c>
      <c r="N231" s="26" t="s">
        <v>28</v>
      </c>
      <c r="O231" s="28" t="str">
        <f aca="false">IF(OR(K231=$O$2,L231=$O$2,M231=$O$2,N231=$O$2),"X","-")</f>
        <v>-</v>
      </c>
      <c r="R231" s="22" t="s">
        <v>778</v>
      </c>
      <c r="S231" s="22" t="s">
        <v>752</v>
      </c>
      <c r="T231" s="22" t="s">
        <v>775</v>
      </c>
      <c r="U231" s="22" t="s">
        <v>776</v>
      </c>
      <c r="W231" s="30" t="str">
        <f aca="false">SUBSTITUTE(SUBSTITUTE(IF(AND(F231="%",K231&lt;&gt;"AD",K231&lt;&gt;"MR"),"Error1","Ok")&amp;" "&amp;IF(AND(G231="%",L231&lt;&gt;"AD",L231&lt;&gt;"MR"),"Error2","Ok")&amp;" "&amp;IF(AND(H231="%",M231&lt;&gt;"AD",M231&lt;&gt;"MR"),"Error3","Ok")&amp;" "&amp;IF(AND(I231="%",N231&lt;&gt;"AD",N231&lt;&gt;"MR"),"Error4","Ok"),"Ok Ok Ok Ok","Passed"),"Ok","")</f>
        <v>Passed</v>
      </c>
      <c r="X231" s="28" t="str">
        <f aca="false">IF(W231&lt;&gt;"Passed","--- Error ---",SUBSTITUTE(SUBSTITUTE(SUBSTITUTE(SUBSTITUTE(SUBSTITUTE(SUBSTITUTE(SUBSTITUTE(SUBSTITUTE(SUBSTITUTE(SUBSTITUTE(SUBSTITUTE(SUBSTITUTE(SUBSTITUTE(SUBSTITUTE(SUBSTITUTE(SUBSTITUTE(SUBSTITUTE(SUBSTITUTE($X$1, "&lt;mnemonic&gt;",""""&amp;B231&amp;""""&amp;REPT(" ",5-LEN(B231))), "&lt;argnr&gt;",D231), "&lt;type1&gt;",VLOOKUP(F231,BR:BZ,9,0)), "&lt;type2&gt;",VLOOKUP(G231,BR:BZ,9,0)), "&lt;type3&gt;",VLOOKUP(H231,BR:BZ,9,0)), "&lt;type4&gt;",VLOOKUP(I231,BR:BZ,9,0)), "&lt;mode1&gt;",VLOOKUP(K231, CB:CG,6,0)),"&lt;mode2&gt;",VLOOKUP(L231,CB:CG,6,0)),"&lt;mode3&gt;",VLOOKUP(M231,CB:CG,6,0)),"&lt;mode4&gt;",VLOOKUP(N231,CB:CG,6,0)), "."," "), "&lt;desc&gt;",R231), "&lt;size&gt;",AU231), "&lt;comma&gt;",IF(B232=""," ",",")),"&lt;off1&gt;",IF(AQ231&lt;&gt;"",AQ231,"0"&amp;REPT(" ",5+AQ$1-1))),"&lt;off2&gt;",IF(AR231&lt;&gt;"",AR231,"0"&amp;REPT(" ",5+AR$1-1))),"&lt;off3&gt;",IF(AS231&lt;&gt;"",AS231,"0"&amp;REPT(" ",5+AS$1-1))),"&lt;off4&gt;",IF(AT231&lt;&gt;"",AT231,"0"&amp;REPT(" ",5+AT$1-1))))</f>
        <v>{ "ADGET",3, ISIZ_IAAA , {CpuDataType::ArrBlk   ,CpuDataType::Char     ,(CpuDataType)-1       ,(CpuDataType)0        }, {_AmdAddr,_AmdAddr,_AmdAddr,_AmdNull}, {AOFF_I,AOFF_IA,AOFF_IAA,0        } }, //Get array dimension size</v>
      </c>
      <c r="Y231" s="31" t="s">
        <v>28</v>
      </c>
      <c r="Z231" s="22" t="str">
        <f aca="false">IF(F231&lt;&gt;".",IF(K231="MR","R",VLOOKUP(F231,$BR:$BT,3,0)),"")</f>
        <v>M</v>
      </c>
      <c r="AA231" s="22" t="str">
        <f aca="false">IF(G231&lt;&gt;".",IF(L231="MR","R",VLOOKUP(G231,$BR:$BT,3,0)),"")</f>
        <v>C</v>
      </c>
      <c r="AB231" s="22" t="str">
        <f aca="false">IF(H231&lt;&gt;".",IF(M231="MR","R",VLOOKUP(H231,$BR:$BT,3,0)),"")</f>
        <v>Z</v>
      </c>
      <c r="AC231" s="22" t="str">
        <f aca="false">IF(I231&lt;&gt;".",IF(N231="MR","R",VLOOKUP(I231,$BR:$BT,3,0)),"")</f>
        <v/>
      </c>
      <c r="AD231" s="22" t="str">
        <f aca="false">IF(F231&lt;&gt;".",VLOOKUP(K231,$CB:$CC,2,0),"")</f>
        <v>A</v>
      </c>
      <c r="AE231" s="22" t="str">
        <f aca="false">IF(G231&lt;&gt;".",VLOOKUP(L231,$CB:$CC,2,0),"")</f>
        <v>A</v>
      </c>
      <c r="AF231" s="22" t="str">
        <f aca="false">IF(H231&lt;&gt;".",VLOOKUP(M231,$CB:$CC,2,0),"")</f>
        <v>A</v>
      </c>
      <c r="AG231" s="22" t="str">
        <f aca="false">IF(I231&lt;&gt;".",VLOOKUP(N231,$CB:$CC,2,0),"")</f>
        <v/>
      </c>
      <c r="AH231" s="22" t="str">
        <f aca="false">IF(AD231&lt;&gt;"",IF(OR(AD231="A",AD231="I"),"SZA",VLOOKUP(Z231,$BT$3:$BU$16,2,0)),"")</f>
        <v>SZA</v>
      </c>
      <c r="AI231" s="22" t="str">
        <f aca="false">IF(AE231&lt;&gt;"",IF(OR(AE231="A",AE231="I"),"SZA",VLOOKUP(AA231,$BT$3:$BU$16,2,0)),"")</f>
        <v>SZA</v>
      </c>
      <c r="AJ231" s="22" t="str">
        <f aca="false">IF(AF231&lt;&gt;"",IF(OR(AF231="A",AF231="I"),"SZA",VLOOKUP(AB231,$BT$3:$BU$16,2,0)),"")</f>
        <v>SZA</v>
      </c>
      <c r="AK231" s="22" t="str">
        <f aca="false">IF(AG231&lt;&gt;"",IF(OR(AG231="A",AG231="I"),"SZA",VLOOKUP(AC231,$BT$3:$BU$16,2,0)),"")</f>
        <v/>
      </c>
      <c r="AL231" s="22" t="str">
        <f aca="false">IF(AD231&lt;&gt;"","I","")</f>
        <v>I</v>
      </c>
      <c r="AM231" s="22" t="str">
        <f aca="false">SUBSTITUTE(IF(AE231&lt;&gt;"",AL231&amp;"+"&amp;AH231,""),"+SZ","")</f>
        <v>IA</v>
      </c>
      <c r="AN231" s="22" t="str">
        <f aca="false">SUBSTITUTE(IF(AF231&lt;&gt;"",AM231&amp;"+"&amp;AI231,""),"+SZ","")</f>
        <v>IAA</v>
      </c>
      <c r="AO231" s="22" t="str">
        <f aca="false">SUBSTITUTE(IF(AG231&lt;&gt;"",AN231&amp;"+"&amp;AJ231,""),"+SZ","")</f>
        <v/>
      </c>
      <c r="AP231" s="22" t="str">
        <f aca="false">SUBSTITUTE("I"&amp;IF(AH231&lt;&gt;"","+"&amp;AH231,"")&amp;IF(AI231&lt;&gt;"","+"&amp;AI231,"")&amp;IF(AJ231&lt;&gt;"","+"&amp;AJ231,"")&amp;IF(AK231&lt;&gt;"","+"&amp;AK231,""),"+SZ","")</f>
        <v>IAAA</v>
      </c>
      <c r="AQ231" s="22" t="str">
        <f aca="false">IF(Z231&lt;&gt;"","AOFF_"&amp;AL231&amp;REPT(" ",AQ$1-LEN(AL231)),"")</f>
        <v>AOFF_I</v>
      </c>
      <c r="AR231" s="22" t="str">
        <f aca="false">IF(AA231&lt;&gt;"","AOFF_"&amp;AM231&amp;REPT(" ",AR$1-LEN(AM231)),"")</f>
        <v>AOFF_IA</v>
      </c>
      <c r="AS231" s="22" t="str">
        <f aca="false">IF(AB231&lt;&gt;"","AOFF_"&amp;AN231&amp;REPT(" ",AS$1-LEN(AN231)),"")</f>
        <v>AOFF_IAA</v>
      </c>
      <c r="AT231" s="22" t="str">
        <f aca="false">IF(AC231&lt;&gt;"","AOFF_"&amp;AO231&amp;REPT(" ",AT$1-LEN(AO231)),"")</f>
        <v/>
      </c>
      <c r="AU231" s="22" t="str">
        <f aca="false">"ISIZ_"&amp;AP231&amp;REPT(" ",$AU$1-LEN(AP231))</f>
        <v>ISIZ_IAAA </v>
      </c>
      <c r="AV231" s="26" t="n">
        <f aca="false">IF(Z231&lt;&gt;"",6,"")</f>
        <v>6</v>
      </c>
      <c r="AW231" s="26" t="n">
        <f aca="false">IF(AA231&lt;&gt;"",AV231+VLOOKUP(AH231,$BU$2:$BV$17,2,0),"")</f>
        <v>10</v>
      </c>
      <c r="AX231" s="26" t="n">
        <f aca="false">IF(AB231&lt;&gt;"",AW231+VLOOKUP(AI231,$BU$2:$BV$17,2,0),"")</f>
        <v>14</v>
      </c>
      <c r="AY231" s="26" t="str">
        <f aca="false">IF(AC231&lt;&gt;"",AX231+VLOOKUP(AJ231,$BU$2:$BV$17,2,0),"")</f>
        <v/>
      </c>
      <c r="AZ231" s="26" t="n">
        <f aca="false">6+IF(Z231&lt;&gt;"",VLOOKUP(AH231,$BU$2:$BV$17,2,0),0)+IF(AA231&lt;&gt;"",VLOOKUP(AI231,$BU$2:$BV$17,2,0),0)+IF(AB231&lt;&gt;"",VLOOKUP(AJ231,$BU$2:$BV$17,2,0),0)+IF(AC231&lt;&gt;"",VLOOKUP(AK231,$BU$2:$BV$17,2,0),0)</f>
        <v>18</v>
      </c>
      <c r="BA231" s="26" t="n">
        <f aca="false">IF(Z231&lt;&gt;"",10,"")</f>
        <v>10</v>
      </c>
      <c r="BB231" s="26" t="n">
        <f aca="false">IF(AA231&lt;&gt;"",BA231+VLOOKUP(AH231,$BU$2:$BW$17,3,0),"")</f>
        <v>18</v>
      </c>
      <c r="BC231" s="26" t="n">
        <f aca="false">IF(AB231&lt;&gt;"",BB231+VLOOKUP(AI231,$BU$2:$BW$17,3,0),"")</f>
        <v>26</v>
      </c>
      <c r="BD231" s="26" t="str">
        <f aca="false">IF(AC231&lt;&gt;"",BC231+VLOOKUP(AJ231,$BU$2:$BW$17,3,0),"")</f>
        <v/>
      </c>
      <c r="BE231" s="26" t="n">
        <f aca="false">10+IF(Z231&lt;&gt;"",VLOOKUP(AH231,$BU$2:$BW$17,3,0),0)+IF(AA231&lt;&gt;"",VLOOKUP(AI231,$BU$2:$BW$17,3,0),0)+IF(AB231&lt;&gt;"",VLOOKUP(AJ231,$BU$2:$BW$17,3,0),0)+IF(AC231&lt;&gt;"",VLOOKUP(AK231,$BU$2:$BW$17,3,0),0)</f>
        <v>34</v>
      </c>
      <c r="BF231" s="36" t="str">
        <f aca="false">IF(AV231&lt;&gt;"","#define "&amp;AQ231&amp;" "&amp;AV231&amp;"&lt;end&gt; ","")&amp;IF(AW231&lt;&gt;"","#define "&amp;AR231&amp;" "&amp;AW231&amp;"&lt;end&gt; ","")&amp;IF(AX231&lt;&gt;"","#define "&amp;AS231&amp;" "&amp;AX231&amp;"&lt;end&gt; ","")&amp;IF(AY231&lt;&gt;"","#define "&amp;AT231&amp;" "&amp;AY231&amp;"&lt;end&gt; ","")&amp;"#define "&amp;AU231&amp;" "&amp;AZ231&amp;"&lt;end&gt;"</f>
        <v>#define AOFF_I 6&lt;end&gt; #define AOFF_IA 10&lt;end&gt; #define AOFF_IAA 14&lt;end&gt; #define ISIZ_IAAA  18&lt;end&gt;</v>
      </c>
      <c r="BG231" s="36" t="str">
        <f aca="false">IF(BA231&lt;&gt;"","#define "&amp;AQ231&amp;" "&amp;BA231&amp;"&lt;end&gt; ","")&amp;IF(BB231&lt;&gt;"","#define "&amp;AR231&amp;" "&amp;BB231&amp;"&lt;end&gt; ","")&amp;IF(BC231&lt;&gt;"","#define "&amp;AS231&amp;" "&amp;BC231&amp;"&lt;end&gt; ","")&amp;IF(BD231&lt;&gt;"","#define "&amp;AT231&amp;" "&amp;BD231&amp;"&lt;end&gt; ","")&amp;"#define "&amp;AU231&amp;" "&amp;BE231&amp;"&lt;end&gt;"</f>
        <v>#define AOFF_I 10&lt;end&gt; #define AOFF_IA 18&lt;end&gt; #define AOFF_IAA 26&lt;end&gt; #define ISIZ_IAAA  34&lt;end&gt;</v>
      </c>
      <c r="BH231" s="22" t="str">
        <f aca="false">"INSTDECODE_"&amp;D231&amp;IF(D231&lt;&gt;0,"_"&amp;CONCATENATE(Z231,AA231,AB231,AC231)&amp;"_"&amp;CONCATENATE(AD231,AE231,AF231,AG231),"")</f>
        <v>INSTDECODE_3_MCZ_AAA</v>
      </c>
      <c r="BI231" s="22" t="n">
        <f aca="false">LEN(BH231)</f>
        <v>20</v>
      </c>
      <c r="BJ231" s="22" t="str">
        <f aca="false">IF(Z231&lt;&gt;"","DECODE_"&amp;VLOOKUP(AD231,$CC:$CD,2,0)&amp;"("&amp;BJ$2&amp;","&amp;IF(K231="MR","REF",VLOOKUP(F231,$BR:$BS,2,0))&amp;",Cpu"&amp;PROPER(IF(K231="MR","REF",VLOOKUP(F231,$BR:$BS,2,0)))&amp;","&amp;AQ231&amp;"); ", "")</f>
        <v>DECODE_ADR(1,MBL,CpuMbl,AOFF_I); </v>
      </c>
      <c r="BK231" s="22" t="str">
        <f aca="false">IF(AA231&lt;&gt;"","DECODE_"&amp;VLOOKUP(AE231,$CC:$CD,2,0)&amp;"("&amp;BK$2&amp;","&amp;IF(L231="MR","REF",VLOOKUP(G231,$BR:$BS,2,0))&amp;",Cpu"&amp;PROPER(IF(L231="MR","REF",VLOOKUP(G231,$BR:$BS,2,0)))&amp;","&amp;AR231&amp;"); ", "")</f>
        <v>DECODE_ADR(2,CHR,CpuChr,AOFF_IA); </v>
      </c>
      <c r="BL231" s="22" t="str">
        <f aca="false">IF(AB231&lt;&gt;"","DECODE_"&amp;VLOOKUP(AF231,$CC:$CD,2,0)&amp;"("&amp;BL$2&amp;","&amp;IF(M231="MR","REF",VLOOKUP(H231,$BR:$BS,2,0))&amp;",Cpu"&amp;PROPER(IF(M231="MR","REF",VLOOKUP(H231,$BR:$BS,2,0)))&amp;","&amp;AS231&amp;"); ", "")</f>
        <v>DECODE_ADR(3,WRD,CpuWrd,AOFF_IAA); </v>
      </c>
      <c r="BM231" s="22" t="str">
        <f aca="false">IF(AC231&lt;&gt;"","DECODE_"&amp;VLOOKUP(AG231,$CC:$CD,2,0)&amp;"("&amp;BM$2&amp;","&amp;IF(N231="MR","REF",VLOOKUP(I231,$BR:$BS,2,0))&amp;",Cpu"&amp;PROPER(IF(N231="MR","REF",VLOOKUP(I231,$BR:$BS,2,0)))&amp;","&amp;AT231&amp;"); ", "")</f>
        <v/>
      </c>
      <c r="BN231" s="22" t="str">
        <f aca="false">IF(ISERROR(VLOOKUP(BO231,BO$2:BO230,1,0))=0,"X","")</f>
        <v/>
      </c>
      <c r="BO231" s="22" t="str">
        <f aca="false">SUBSTITUTE("#define "&amp;BH231&amp;REPT(" ",28-LEN(BH231))&amp;BJ231&amp;BK231&amp;BL231&amp;BM231,"%","D")</f>
        <v>#define INSTDECODE_3_MCZ_AAA        DECODE_ADR(1,MBL,CpuMbl,AOFF_I); DECODE_ADR(2,CHR,CpuChr,AOFF_IA); DECODE_ADR(3,WRD,CpuWrd,AOFF_IAA); </v>
      </c>
      <c r="BP231" s="22" t="str">
        <f aca="false">"#define "&amp;SUBSTITUTE(BH231,"INSTDECODE_",IF(P231="X","JMP_","")&amp;IF(Q231="X","CONST_","")&amp;"INSTEND_")&amp;IF(Q231="X",REPT(" ",20-LEN(BH231)),IF(P231="X",REPT(" ",22-LEN(BH231)),REPT(" ",26-LEN(BH231))))&amp;" "&amp;IF(P231="X","","IP+="&amp;TRIM(AU231)&amp;"; "&amp;REPT(" ",10-LEN(TRIM(AU231))))&amp;IF(Q231="X","CONST_INST_DISPATCH;","PROG_INST_DISPATCH;")</f>
        <v>#define INSTEND_3_MCZ_AAA       IP+=ISIZ_IAAA;  PROG_INST_DISPATCH;</v>
      </c>
      <c r="BQ231" s="22" t="str">
        <f aca="false">""</f>
        <v/>
      </c>
    </row>
    <row r="232" customFormat="false" ht="15.95" hidden="false" customHeight="true" outlineLevel="0" collapsed="false">
      <c r="A232" s="22" t="s">
        <v>803</v>
      </c>
      <c r="B232" s="22" t="s">
        <v>811</v>
      </c>
      <c r="C232" s="26" t="s">
        <v>29</v>
      </c>
      <c r="D232" s="27" t="n">
        <f aca="false">4-COUNTIF(F232:I232,".")</f>
        <v>1</v>
      </c>
      <c r="E232" s="27" t="str">
        <f aca="false">IF(ISERROR(SEARCH("Z",F232&amp;G232&amp;H232&amp;I232))=0,"X","-")</f>
        <v>-</v>
      </c>
      <c r="F232" s="26" t="s">
        <v>459</v>
      </c>
      <c r="G232" s="26" t="s">
        <v>28</v>
      </c>
      <c r="H232" s="26" t="s">
        <v>28</v>
      </c>
      <c r="I232" s="26" t="s">
        <v>28</v>
      </c>
      <c r="J232" s="27" t="str">
        <f aca="false">IF(OR(ISERROR(SEARCH(MID($J$2,1,1),F232&amp;G232&amp;H232&amp;I232))=0,ISERROR(SEARCH(MID($J$2,2,1),F232&amp;G232&amp;H232&amp;I232))=0),"X","-")</f>
        <v>-</v>
      </c>
      <c r="K232" s="26" t="s">
        <v>453</v>
      </c>
      <c r="L232" s="26" t="s">
        <v>28</v>
      </c>
      <c r="M232" s="26" t="s">
        <v>28</v>
      </c>
      <c r="N232" s="26" t="s">
        <v>28</v>
      </c>
      <c r="O232" s="28" t="str">
        <f aca="false">IF(OR(K232=$O$2,L232=$O$2,M232=$O$2,N232=$O$2),"X","-")</f>
        <v>-</v>
      </c>
      <c r="R232" s="22" t="s">
        <v>812</v>
      </c>
      <c r="S232" s="22" t="s">
        <v>752</v>
      </c>
      <c r="W232" s="30" t="str">
        <f aca="false">SUBSTITUTE(SUBSTITUTE(IF(AND(F232="%",K232&lt;&gt;"AD",K232&lt;&gt;"MR"),"Error1","Ok")&amp;" "&amp;IF(AND(G232="%",L232&lt;&gt;"AD",L232&lt;&gt;"MR"),"Error2","Ok")&amp;" "&amp;IF(AND(H232="%",M232&lt;&gt;"AD",M232&lt;&gt;"MR"),"Error3","Ok")&amp;" "&amp;IF(AND(I232="%",N232&lt;&gt;"AD",N232&lt;&gt;"MR"),"Error4","Ok"),"Ok Ok Ok Ok","Passed"),"Ok","")</f>
        <v>Passed</v>
      </c>
      <c r="X232" s="28" t="str">
        <f aca="false">IF(W232&lt;&gt;"Passed","--- Error ---",SUBSTITUTE(SUBSTITUTE(SUBSTITUTE(SUBSTITUTE(SUBSTITUTE(SUBSTITUTE(SUBSTITUTE(SUBSTITUTE(SUBSTITUTE(SUBSTITUTE(SUBSTITUTE(SUBSTITUTE(SUBSTITUTE(SUBSTITUTE(SUBSTITUTE(SUBSTITUTE(SUBSTITUTE(SUBSTITUTE($X$1, "&lt;mnemonic&gt;",""""&amp;B232&amp;""""&amp;REPT(" ",5-LEN(B232))), "&lt;argnr&gt;",D232), "&lt;type1&gt;",VLOOKUP(F232,BR:BZ,9,0)), "&lt;type2&gt;",VLOOKUP(G232,BR:BZ,9,0)), "&lt;type3&gt;",VLOOKUP(H232,BR:BZ,9,0)), "&lt;type4&gt;",VLOOKUP(I232,BR:BZ,9,0)), "&lt;mode1&gt;",VLOOKUP(K232, CB:CG,6,0)),"&lt;mode2&gt;",VLOOKUP(L232,CB:CG,6,0)),"&lt;mode3&gt;",VLOOKUP(M232,CB:CG,6,0)),"&lt;mode4&gt;",VLOOKUP(N232,CB:CG,6,0)), "."," "), "&lt;desc&gt;",R232), "&lt;size&gt;",AU232), "&lt;comma&gt;",IF(B233=""," ",",")),"&lt;off1&gt;",IF(AQ232&lt;&gt;"",AQ232,"0"&amp;REPT(" ",5+AQ$1-1))),"&lt;off2&gt;",IF(AR232&lt;&gt;"",AR232,"0"&amp;REPT(" ",5+AR$1-1))),"&lt;off3&gt;",IF(AS232&lt;&gt;"",AS232,"0"&amp;REPT(" ",5+AS$1-1))),"&lt;off4&gt;",IF(AT232&lt;&gt;"",AT232,"0"&amp;REPT(" ",5+AT$1-1))))</f>
        <v>{ "ADRST",1, ISIZ_IA   , {CpuDataType::ArrBlk   ,(CpuDataType)0        ,(CpuDataType)0        ,(CpuDataType)0        }, {_AmdAddr,_AmdNull,_AmdNull,_AmdNull}, {AOFF_I,0      ,0       ,0        } }, //Destroy array memory</v>
      </c>
      <c r="Y232" s="31" t="s">
        <v>28</v>
      </c>
      <c r="Z232" s="22" t="str">
        <f aca="false">IF(F232&lt;&gt;".",IF(K232="MR","R",VLOOKUP(F232,$BR:$BT,3,0)),"")</f>
        <v>M</v>
      </c>
      <c r="AA232" s="22" t="str">
        <f aca="false">IF(G232&lt;&gt;".",IF(L232="MR","R",VLOOKUP(G232,$BR:$BT,3,0)),"")</f>
        <v/>
      </c>
      <c r="AB232" s="22" t="str">
        <f aca="false">IF(H232&lt;&gt;".",IF(M232="MR","R",VLOOKUP(H232,$BR:$BT,3,0)),"")</f>
        <v/>
      </c>
      <c r="AC232" s="22" t="str">
        <f aca="false">IF(I232&lt;&gt;".",IF(N232="MR","R",VLOOKUP(I232,$BR:$BT,3,0)),"")</f>
        <v/>
      </c>
      <c r="AD232" s="22" t="str">
        <f aca="false">IF(F232&lt;&gt;".",VLOOKUP(K232,$CB:$CC,2,0),"")</f>
        <v>A</v>
      </c>
      <c r="AE232" s="22" t="str">
        <f aca="false">IF(G232&lt;&gt;".",VLOOKUP(L232,$CB:$CC,2,0),"")</f>
        <v/>
      </c>
      <c r="AF232" s="22" t="str">
        <f aca="false">IF(H232&lt;&gt;".",VLOOKUP(M232,$CB:$CC,2,0),"")</f>
        <v/>
      </c>
      <c r="AG232" s="22" t="str">
        <f aca="false">IF(I232&lt;&gt;".",VLOOKUP(N232,$CB:$CC,2,0),"")</f>
        <v/>
      </c>
      <c r="AH232" s="22" t="str">
        <f aca="false">IF(AD232&lt;&gt;"",IF(OR(AD232="A",AD232="I"),"SZA",VLOOKUP(Z232,$BT$3:$BU$16,2,0)),"")</f>
        <v>SZA</v>
      </c>
      <c r="AI232" s="22" t="str">
        <f aca="false">IF(AE232&lt;&gt;"",IF(OR(AE232="A",AE232="I"),"SZA",VLOOKUP(AA232,$BT$3:$BU$16,2,0)),"")</f>
        <v/>
      </c>
      <c r="AJ232" s="22" t="str">
        <f aca="false">IF(AF232&lt;&gt;"",IF(OR(AF232="A",AF232="I"),"SZA",VLOOKUP(AB232,$BT$3:$BU$16,2,0)),"")</f>
        <v/>
      </c>
      <c r="AK232" s="22" t="str">
        <f aca="false">IF(AG232&lt;&gt;"",IF(OR(AG232="A",AG232="I"),"SZA",VLOOKUP(AC232,$BT$3:$BU$16,2,0)),"")</f>
        <v/>
      </c>
      <c r="AL232" s="22" t="str">
        <f aca="false">IF(AD232&lt;&gt;"","I","")</f>
        <v>I</v>
      </c>
      <c r="AM232" s="22" t="str">
        <f aca="false">SUBSTITUTE(IF(AE232&lt;&gt;"",AL232&amp;"+"&amp;AH232,""),"+SZ","")</f>
        <v/>
      </c>
      <c r="AN232" s="22" t="str">
        <f aca="false">SUBSTITUTE(IF(AF232&lt;&gt;"",AM232&amp;"+"&amp;AI232,""),"+SZ","")</f>
        <v/>
      </c>
      <c r="AO232" s="22" t="str">
        <f aca="false">SUBSTITUTE(IF(AG232&lt;&gt;"",AN232&amp;"+"&amp;AJ232,""),"+SZ","")</f>
        <v/>
      </c>
      <c r="AP232" s="22" t="str">
        <f aca="false">SUBSTITUTE("I"&amp;IF(AH232&lt;&gt;"","+"&amp;AH232,"")&amp;IF(AI232&lt;&gt;"","+"&amp;AI232,"")&amp;IF(AJ232&lt;&gt;"","+"&amp;AJ232,"")&amp;IF(AK232&lt;&gt;"","+"&amp;AK232,""),"+SZ","")</f>
        <v>IA</v>
      </c>
      <c r="AQ232" s="22" t="str">
        <f aca="false">IF(Z232&lt;&gt;"","AOFF_"&amp;AL232&amp;REPT(" ",AQ$1-LEN(AL232)),"")</f>
        <v>AOFF_I</v>
      </c>
      <c r="AR232" s="22" t="str">
        <f aca="false">IF(AA232&lt;&gt;"","AOFF_"&amp;AM232&amp;REPT(" ",AR$1-LEN(AM232)),"")</f>
        <v/>
      </c>
      <c r="AS232" s="22" t="str">
        <f aca="false">IF(AB232&lt;&gt;"","AOFF_"&amp;AN232&amp;REPT(" ",AS$1-LEN(AN232)),"")</f>
        <v/>
      </c>
      <c r="AT232" s="22" t="str">
        <f aca="false">IF(AC232&lt;&gt;"","AOFF_"&amp;AO232&amp;REPT(" ",AT$1-LEN(AO232)),"")</f>
        <v/>
      </c>
      <c r="AU232" s="22" t="str">
        <f aca="false">"ISIZ_"&amp;AP232&amp;REPT(" ",$AU$1-LEN(AP232))</f>
        <v>ISIZ_IA   </v>
      </c>
      <c r="AV232" s="26" t="n">
        <f aca="false">IF(Z232&lt;&gt;"",6,"")</f>
        <v>6</v>
      </c>
      <c r="AW232" s="26" t="str">
        <f aca="false">IF(AA232&lt;&gt;"",AV232+VLOOKUP(AH232,$BU$2:$BV$17,2,0),"")</f>
        <v/>
      </c>
      <c r="AX232" s="26" t="str">
        <f aca="false">IF(AB232&lt;&gt;"",AW232+VLOOKUP(AI232,$BU$2:$BV$17,2,0),"")</f>
        <v/>
      </c>
      <c r="AY232" s="26" t="str">
        <f aca="false">IF(AC232&lt;&gt;"",AX232+VLOOKUP(AJ232,$BU$2:$BV$17,2,0),"")</f>
        <v/>
      </c>
      <c r="AZ232" s="26" t="n">
        <f aca="false">6+IF(Z232&lt;&gt;"",VLOOKUP(AH232,$BU$2:$BV$17,2,0),0)+IF(AA232&lt;&gt;"",VLOOKUP(AI232,$BU$2:$BV$17,2,0),0)+IF(AB232&lt;&gt;"",VLOOKUP(AJ232,$BU$2:$BV$17,2,0),0)+IF(AC232&lt;&gt;"",VLOOKUP(AK232,$BU$2:$BV$17,2,0),0)</f>
        <v>10</v>
      </c>
      <c r="BA232" s="26" t="n">
        <f aca="false">IF(Z232&lt;&gt;"",10,"")</f>
        <v>10</v>
      </c>
      <c r="BB232" s="26" t="str">
        <f aca="false">IF(AA232&lt;&gt;"",BA232+VLOOKUP(AH232,$BU$2:$BW$17,3,0),"")</f>
        <v/>
      </c>
      <c r="BC232" s="26" t="str">
        <f aca="false">IF(AB232&lt;&gt;"",BB232+VLOOKUP(AI232,$BU$2:$BW$17,3,0),"")</f>
        <v/>
      </c>
      <c r="BD232" s="26" t="str">
        <f aca="false">IF(AC232&lt;&gt;"",BC232+VLOOKUP(AJ232,$BU$2:$BW$17,3,0),"")</f>
        <v/>
      </c>
      <c r="BE232" s="26" t="n">
        <f aca="false">10+IF(Z232&lt;&gt;"",VLOOKUP(AH232,$BU$2:$BW$17,3,0),0)+IF(AA232&lt;&gt;"",VLOOKUP(AI232,$BU$2:$BW$17,3,0),0)+IF(AB232&lt;&gt;"",VLOOKUP(AJ232,$BU$2:$BW$17,3,0),0)+IF(AC232&lt;&gt;"",VLOOKUP(AK232,$BU$2:$BW$17,3,0),0)</f>
        <v>18</v>
      </c>
      <c r="BF232" s="36" t="str">
        <f aca="false">IF(AV232&lt;&gt;"","#define "&amp;AQ232&amp;" "&amp;AV232&amp;"&lt;end&gt; ","")&amp;IF(AW232&lt;&gt;"","#define "&amp;AR232&amp;" "&amp;AW232&amp;"&lt;end&gt; ","")&amp;IF(AX232&lt;&gt;"","#define "&amp;AS232&amp;" "&amp;AX232&amp;"&lt;end&gt; ","")&amp;IF(AY232&lt;&gt;"","#define "&amp;AT232&amp;" "&amp;AY232&amp;"&lt;end&gt; ","")&amp;"#define "&amp;AU232&amp;" "&amp;AZ232&amp;"&lt;end&gt;"</f>
        <v>#define AOFF_I 6&lt;end&gt; #define ISIZ_IA    10&lt;end&gt;</v>
      </c>
      <c r="BG232" s="36" t="str">
        <f aca="false">IF(BA232&lt;&gt;"","#define "&amp;AQ232&amp;" "&amp;BA232&amp;"&lt;end&gt; ","")&amp;IF(BB232&lt;&gt;"","#define "&amp;AR232&amp;" "&amp;BB232&amp;"&lt;end&gt; ","")&amp;IF(BC232&lt;&gt;"","#define "&amp;AS232&amp;" "&amp;BC232&amp;"&lt;end&gt; ","")&amp;IF(BD232&lt;&gt;"","#define "&amp;AT232&amp;" "&amp;BD232&amp;"&lt;end&gt; ","")&amp;"#define "&amp;AU232&amp;" "&amp;BE232&amp;"&lt;end&gt;"</f>
        <v>#define AOFF_I 10&lt;end&gt; #define ISIZ_IA    18&lt;end&gt;</v>
      </c>
      <c r="BH232" s="22" t="str">
        <f aca="false">"INSTDECODE_"&amp;D232&amp;IF(D232&lt;&gt;0,"_"&amp;CONCATENATE(Z232,AA232,AB232,AC232)&amp;"_"&amp;CONCATENATE(AD232,AE232,AF232,AG232),"")</f>
        <v>INSTDECODE_1_M_A</v>
      </c>
      <c r="BI232" s="22" t="n">
        <f aca="false">LEN(BH232)</f>
        <v>16</v>
      </c>
      <c r="BJ232" s="22" t="str">
        <f aca="false">IF(Z232&lt;&gt;"","DECODE_"&amp;VLOOKUP(AD232,$CC:$CD,2,0)&amp;"("&amp;BJ$2&amp;","&amp;IF(K232="MR","REF",VLOOKUP(F232,$BR:$BS,2,0))&amp;",Cpu"&amp;PROPER(IF(K232="MR","REF",VLOOKUP(F232,$BR:$BS,2,0)))&amp;","&amp;AQ232&amp;"); ", "")</f>
        <v>DECODE_ADR(1,MBL,CpuMbl,AOFF_I); </v>
      </c>
      <c r="BK232" s="22" t="str">
        <f aca="false">IF(AA232&lt;&gt;"","DECODE_"&amp;VLOOKUP(AE232,$CC:$CD,2,0)&amp;"("&amp;BK$2&amp;","&amp;IF(L232="MR","REF",VLOOKUP(G232,$BR:$BS,2,0))&amp;",Cpu"&amp;PROPER(IF(L232="MR","REF",VLOOKUP(G232,$BR:$BS,2,0)))&amp;","&amp;AR232&amp;"); ", "")</f>
        <v/>
      </c>
      <c r="BL232" s="22" t="str">
        <f aca="false">IF(AB232&lt;&gt;"","DECODE_"&amp;VLOOKUP(AF232,$CC:$CD,2,0)&amp;"("&amp;BL$2&amp;","&amp;IF(M232="MR","REF",VLOOKUP(H232,$BR:$BS,2,0))&amp;",Cpu"&amp;PROPER(IF(M232="MR","REF",VLOOKUP(H232,$BR:$BS,2,0)))&amp;","&amp;AS232&amp;"); ", "")</f>
        <v/>
      </c>
      <c r="BM232" s="22" t="str">
        <f aca="false">IF(AC232&lt;&gt;"","DECODE_"&amp;VLOOKUP(AG232,$CC:$CD,2,0)&amp;"("&amp;BM$2&amp;","&amp;IF(N232="MR","REF",VLOOKUP(I232,$BR:$BS,2,0))&amp;",Cpu"&amp;PROPER(IF(N232="MR","REF",VLOOKUP(I232,$BR:$BS,2,0)))&amp;","&amp;AT232&amp;"); ", "")</f>
        <v/>
      </c>
      <c r="BN232" s="22" t="str">
        <f aca="false">IF(ISERROR(VLOOKUP(BO232,BO$2:BO231,1,0))=0,"X","")</f>
        <v>X</v>
      </c>
      <c r="BO232" s="22" t="str">
        <f aca="false">SUBSTITUTE("#define "&amp;BH232&amp;REPT(" ",28-LEN(BH232))&amp;BJ232&amp;BK232&amp;BL232&amp;BM232,"%","D")</f>
        <v>#define INSTDECODE_1_M_A            DECODE_ADR(1,MBL,CpuMbl,AOFF_I); </v>
      </c>
      <c r="BP232" s="22" t="str">
        <f aca="false">"#define "&amp;SUBSTITUTE(BH232,"INSTDECODE_",IF(P232="X","JMP_","")&amp;IF(Q232="X","CONST_","")&amp;"INSTEND_")&amp;IF(Q232="X",REPT(" ",20-LEN(BH232)),IF(P232="X",REPT(" ",22-LEN(BH232)),REPT(" ",26-LEN(BH232))))&amp;" "&amp;IF(P232="X","","IP+="&amp;TRIM(AU232)&amp;"; "&amp;REPT(" ",10-LEN(TRIM(AU232))))&amp;IF(Q232="X","CONST_INST_DISPATCH;","PROG_INST_DISPATCH;")</f>
        <v>#define INSTEND_1_M_A           IP+=ISIZ_IA;    PROG_INST_DISPATCH;</v>
      </c>
      <c r="BQ232" s="22" t="str">
        <f aca="false">""</f>
        <v/>
      </c>
    </row>
    <row r="233" customFormat="false" ht="15.95" hidden="false" customHeight="true" outlineLevel="0" collapsed="false">
      <c r="A233" s="22" t="s">
        <v>803</v>
      </c>
      <c r="B233" s="22" t="s">
        <v>813</v>
      </c>
      <c r="C233" s="26" t="s">
        <v>29</v>
      </c>
      <c r="D233" s="27" t="n">
        <f aca="false">4-COUNTIF(F233:I233,".")</f>
        <v>3</v>
      </c>
      <c r="E233" s="27" t="str">
        <f aca="false">IF(ISERROR(SEARCH("Z",F233&amp;G233&amp;H233&amp;I233))=0,"X","-")</f>
        <v>X</v>
      </c>
      <c r="F233" s="26" t="s">
        <v>459</v>
      </c>
      <c r="G233" s="26" t="s">
        <v>452</v>
      </c>
      <c r="H233" s="26" t="s">
        <v>462</v>
      </c>
      <c r="I233" s="26" t="s">
        <v>28</v>
      </c>
      <c r="J233" s="27" t="str">
        <f aca="false">IF(OR(ISERROR(SEARCH(MID($J$2,1,1),F233&amp;G233&amp;H233&amp;I233))=0,ISERROR(SEARCH(MID($J$2,2,1),F233&amp;G233&amp;H233&amp;I233))=0),"X","-")</f>
        <v>-</v>
      </c>
      <c r="K233" s="26" t="s">
        <v>453</v>
      </c>
      <c r="L233" s="26" t="s">
        <v>410</v>
      </c>
      <c r="M233" s="26" t="s">
        <v>453</v>
      </c>
      <c r="N233" s="26" t="s">
        <v>28</v>
      </c>
      <c r="O233" s="28" t="str">
        <f aca="false">IF(OR(K233=$O$2,L233=$O$2,M233=$O$2,N233=$O$2),"X","-")</f>
        <v>X</v>
      </c>
      <c r="R233" s="22" t="s">
        <v>780</v>
      </c>
      <c r="S233" s="22" t="s">
        <v>752</v>
      </c>
      <c r="T233" s="22" t="s">
        <v>775</v>
      </c>
      <c r="U233" s="22" t="s">
        <v>754</v>
      </c>
      <c r="W233" s="30" t="str">
        <f aca="false">SUBSTITUTE(SUBSTITUTE(IF(AND(F233="%",K233&lt;&gt;"AD",K233&lt;&gt;"MR"),"Error1","Ok")&amp;" "&amp;IF(AND(G233="%",L233&lt;&gt;"AD",L233&lt;&gt;"MR"),"Error2","Ok")&amp;" "&amp;IF(AND(H233="%",M233&lt;&gt;"AD",M233&lt;&gt;"MR"),"Error3","Ok")&amp;" "&amp;IF(AND(I233="%",N233&lt;&gt;"AD",N233&lt;&gt;"MR"),"Error4","Ok"),"Ok Ok Ok Ok","Passed"),"Ok","")</f>
        <v>Passed</v>
      </c>
      <c r="X233" s="28" t="str">
        <f aca="false">IF(W233&lt;&gt;"Passed","--- Error ---",SUBSTITUTE(SUBSTITUTE(SUBSTITUTE(SUBSTITUTE(SUBSTITUTE(SUBSTITUTE(SUBSTITUTE(SUBSTITUTE(SUBSTITUTE(SUBSTITUTE(SUBSTITUTE(SUBSTITUTE(SUBSTITUTE(SUBSTITUTE(SUBSTITUTE(SUBSTITUTE(SUBSTITUTE(SUBSTITUTE($X$1, "&lt;mnemonic&gt;",""""&amp;B233&amp;""""&amp;REPT(" ",5-LEN(B233))), "&lt;argnr&gt;",D233), "&lt;type1&gt;",VLOOKUP(F233,BR:BZ,9,0)), "&lt;type2&gt;",VLOOKUP(G233,BR:BZ,9,0)), "&lt;type3&gt;",VLOOKUP(H233,BR:BZ,9,0)), "&lt;type4&gt;",VLOOKUP(I233,BR:BZ,9,0)), "&lt;mode1&gt;",VLOOKUP(K233, CB:CG,6,0)),"&lt;mode2&gt;",VLOOKUP(L233,CB:CG,6,0)),"&lt;mode3&gt;",VLOOKUP(M233,CB:CG,6,0)),"&lt;mode4&gt;",VLOOKUP(N233,CB:CG,6,0)), "."," "), "&lt;desc&gt;",R233), "&lt;size&gt;",AU233), "&lt;comma&gt;",IF(B234=""," ",",")),"&lt;off1&gt;",IF(AQ233&lt;&gt;"",AQ233,"0"&amp;REPT(" ",5+AQ$1-1))),"&lt;off2&gt;",IF(AR233&lt;&gt;"",AR233,"0"&amp;REPT(" ",5+AR$1-1))),"&lt;off3&gt;",IF(AS233&lt;&gt;"",AS233,"0"&amp;REPT(" ",5+AS$1-1))),"&lt;off4&gt;",IF(AT233&lt;&gt;"",AT233,"0"&amp;REPT(" ",5+AT$1-1))))</f>
        <v>{ "ADIDX",3, ISIZ_IACA , {CpuDataType::ArrBlk   ,CpuDataType::Char     ,(CpuDataType)-1       ,(CpuDataType)0        }, {_AmdAddr,_AmdLtVl,_AmdAddr,_AmdNull}, {AOFF_I,AOFF_IA,AOFF_IAC,0        } }, //Set array dimension index</v>
      </c>
      <c r="Y233" s="31" t="s">
        <v>28</v>
      </c>
      <c r="Z233" s="22" t="str">
        <f aca="false">IF(F233&lt;&gt;".",IF(K233="MR","R",VLOOKUP(F233,$BR:$BT,3,0)),"")</f>
        <v>M</v>
      </c>
      <c r="AA233" s="22" t="str">
        <f aca="false">IF(G233&lt;&gt;".",IF(L233="MR","R",VLOOKUP(G233,$BR:$BT,3,0)),"")</f>
        <v>C</v>
      </c>
      <c r="AB233" s="22" t="str">
        <f aca="false">IF(H233&lt;&gt;".",IF(M233="MR","R",VLOOKUP(H233,$BR:$BT,3,0)),"")</f>
        <v>Z</v>
      </c>
      <c r="AC233" s="22" t="str">
        <f aca="false">IF(I233&lt;&gt;".",IF(N233="MR","R",VLOOKUP(I233,$BR:$BT,3,0)),"")</f>
        <v/>
      </c>
      <c r="AD233" s="22" t="str">
        <f aca="false">IF(F233&lt;&gt;".",VLOOKUP(K233,$CB:$CC,2,0),"")</f>
        <v>A</v>
      </c>
      <c r="AE233" s="22" t="str">
        <f aca="false">IF(G233&lt;&gt;".",VLOOKUP(L233,$CB:$CC,2,0),"")</f>
        <v>V</v>
      </c>
      <c r="AF233" s="22" t="str">
        <f aca="false">IF(H233&lt;&gt;".",VLOOKUP(M233,$CB:$CC,2,0),"")</f>
        <v>A</v>
      </c>
      <c r="AG233" s="22" t="str">
        <f aca="false">IF(I233&lt;&gt;".",VLOOKUP(N233,$CB:$CC,2,0),"")</f>
        <v/>
      </c>
      <c r="AH233" s="22" t="str">
        <f aca="false">IF(AD233&lt;&gt;"",IF(OR(AD233="A",AD233="I"),"SZA",VLOOKUP(Z233,$BT$3:$BU$16,2,0)),"")</f>
        <v>SZA</v>
      </c>
      <c r="AI233" s="22" t="str">
        <f aca="false">IF(AE233&lt;&gt;"",IF(OR(AE233="A",AE233="I"),"SZA",VLOOKUP(AA233,$BT$3:$BU$16,2,0)),"")</f>
        <v>SZC</v>
      </c>
      <c r="AJ233" s="22" t="str">
        <f aca="false">IF(AF233&lt;&gt;"",IF(OR(AF233="A",AF233="I"),"SZA",VLOOKUP(AB233,$BT$3:$BU$16,2,0)),"")</f>
        <v>SZA</v>
      </c>
      <c r="AK233" s="22" t="str">
        <f aca="false">IF(AG233&lt;&gt;"",IF(OR(AG233="A",AG233="I"),"SZA",VLOOKUP(AC233,$BT$3:$BU$16,2,0)),"")</f>
        <v/>
      </c>
      <c r="AL233" s="22" t="str">
        <f aca="false">IF(AD233&lt;&gt;"","I","")</f>
        <v>I</v>
      </c>
      <c r="AM233" s="22" t="str">
        <f aca="false">SUBSTITUTE(IF(AE233&lt;&gt;"",AL233&amp;"+"&amp;AH233,""),"+SZ","")</f>
        <v>IA</v>
      </c>
      <c r="AN233" s="22" t="str">
        <f aca="false">SUBSTITUTE(IF(AF233&lt;&gt;"",AM233&amp;"+"&amp;AI233,""),"+SZ","")</f>
        <v>IAC</v>
      </c>
      <c r="AO233" s="22" t="str">
        <f aca="false">SUBSTITUTE(IF(AG233&lt;&gt;"",AN233&amp;"+"&amp;AJ233,""),"+SZ","")</f>
        <v/>
      </c>
      <c r="AP233" s="22" t="str">
        <f aca="false">SUBSTITUTE("I"&amp;IF(AH233&lt;&gt;"","+"&amp;AH233,"")&amp;IF(AI233&lt;&gt;"","+"&amp;AI233,"")&amp;IF(AJ233&lt;&gt;"","+"&amp;AJ233,"")&amp;IF(AK233&lt;&gt;"","+"&amp;AK233,""),"+SZ","")</f>
        <v>IACA</v>
      </c>
      <c r="AQ233" s="22" t="str">
        <f aca="false">IF(Z233&lt;&gt;"","AOFF_"&amp;AL233&amp;REPT(" ",AQ$1-LEN(AL233)),"")</f>
        <v>AOFF_I</v>
      </c>
      <c r="AR233" s="22" t="str">
        <f aca="false">IF(AA233&lt;&gt;"","AOFF_"&amp;AM233&amp;REPT(" ",AR$1-LEN(AM233)),"")</f>
        <v>AOFF_IA</v>
      </c>
      <c r="AS233" s="22" t="str">
        <f aca="false">IF(AB233&lt;&gt;"","AOFF_"&amp;AN233&amp;REPT(" ",AS$1-LEN(AN233)),"")</f>
        <v>AOFF_IAC</v>
      </c>
      <c r="AT233" s="22" t="str">
        <f aca="false">IF(AC233&lt;&gt;"","AOFF_"&amp;AO233&amp;REPT(" ",AT$1-LEN(AO233)),"")</f>
        <v/>
      </c>
      <c r="AU233" s="22" t="str">
        <f aca="false">"ISIZ_"&amp;AP233&amp;REPT(" ",$AU$1-LEN(AP233))</f>
        <v>ISIZ_IACA </v>
      </c>
      <c r="AV233" s="26" t="n">
        <f aca="false">IF(Z233&lt;&gt;"",6,"")</f>
        <v>6</v>
      </c>
      <c r="AW233" s="26" t="n">
        <f aca="false">IF(AA233&lt;&gt;"",AV233+VLOOKUP(AH233,$BU$2:$BV$17,2,0),"")</f>
        <v>10</v>
      </c>
      <c r="AX233" s="26" t="n">
        <f aca="false">IF(AB233&lt;&gt;"",AW233+VLOOKUP(AI233,$BU$2:$BV$17,2,0),"")</f>
        <v>11</v>
      </c>
      <c r="AY233" s="26" t="str">
        <f aca="false">IF(AC233&lt;&gt;"",AX233+VLOOKUP(AJ233,$BU$2:$BV$17,2,0),"")</f>
        <v/>
      </c>
      <c r="AZ233" s="26" t="n">
        <f aca="false">6+IF(Z233&lt;&gt;"",VLOOKUP(AH233,$BU$2:$BV$17,2,0),0)+IF(AA233&lt;&gt;"",VLOOKUP(AI233,$BU$2:$BV$17,2,0),0)+IF(AB233&lt;&gt;"",VLOOKUP(AJ233,$BU$2:$BV$17,2,0),0)+IF(AC233&lt;&gt;"",VLOOKUP(AK233,$BU$2:$BV$17,2,0),0)</f>
        <v>15</v>
      </c>
      <c r="BA233" s="26" t="n">
        <f aca="false">IF(Z233&lt;&gt;"",10,"")</f>
        <v>10</v>
      </c>
      <c r="BB233" s="26" t="n">
        <f aca="false">IF(AA233&lt;&gt;"",BA233+VLOOKUP(AH233,$BU$2:$BW$17,3,0),"")</f>
        <v>18</v>
      </c>
      <c r="BC233" s="26" t="n">
        <f aca="false">IF(AB233&lt;&gt;"",BB233+VLOOKUP(AI233,$BU$2:$BW$17,3,0),"")</f>
        <v>19</v>
      </c>
      <c r="BD233" s="26" t="str">
        <f aca="false">IF(AC233&lt;&gt;"",BC233+VLOOKUP(AJ233,$BU$2:$BW$17,3,0),"")</f>
        <v/>
      </c>
      <c r="BE233" s="26" t="n">
        <f aca="false">10+IF(Z233&lt;&gt;"",VLOOKUP(AH233,$BU$2:$BW$17,3,0),0)+IF(AA233&lt;&gt;"",VLOOKUP(AI233,$BU$2:$BW$17,3,0),0)+IF(AB233&lt;&gt;"",VLOOKUP(AJ233,$BU$2:$BW$17,3,0),0)+IF(AC233&lt;&gt;"",VLOOKUP(AK233,$BU$2:$BW$17,3,0),0)</f>
        <v>27</v>
      </c>
      <c r="BF233" s="36" t="str">
        <f aca="false">IF(AV233&lt;&gt;"","#define "&amp;AQ233&amp;" "&amp;AV233&amp;"&lt;end&gt; ","")&amp;IF(AW233&lt;&gt;"","#define "&amp;AR233&amp;" "&amp;AW233&amp;"&lt;end&gt; ","")&amp;IF(AX233&lt;&gt;"","#define "&amp;AS233&amp;" "&amp;AX233&amp;"&lt;end&gt; ","")&amp;IF(AY233&lt;&gt;"","#define "&amp;AT233&amp;" "&amp;AY233&amp;"&lt;end&gt; ","")&amp;"#define "&amp;AU233&amp;" "&amp;AZ233&amp;"&lt;end&gt;"</f>
        <v>#define AOFF_I 6&lt;end&gt; #define AOFF_IA 10&lt;end&gt; #define AOFF_IAC 11&lt;end&gt; #define ISIZ_IACA  15&lt;end&gt;</v>
      </c>
      <c r="BG233" s="36" t="str">
        <f aca="false">IF(BA233&lt;&gt;"","#define "&amp;AQ233&amp;" "&amp;BA233&amp;"&lt;end&gt; ","")&amp;IF(BB233&lt;&gt;"","#define "&amp;AR233&amp;" "&amp;BB233&amp;"&lt;end&gt; ","")&amp;IF(BC233&lt;&gt;"","#define "&amp;AS233&amp;" "&amp;BC233&amp;"&lt;end&gt; ","")&amp;IF(BD233&lt;&gt;"","#define "&amp;AT233&amp;" "&amp;BD233&amp;"&lt;end&gt; ","")&amp;"#define "&amp;AU233&amp;" "&amp;BE233&amp;"&lt;end&gt;"</f>
        <v>#define AOFF_I 10&lt;end&gt; #define AOFF_IA 18&lt;end&gt; #define AOFF_IAC 19&lt;end&gt; #define ISIZ_IACA  27&lt;end&gt;</v>
      </c>
      <c r="BH233" s="22" t="str">
        <f aca="false">"INSTDECODE_"&amp;D233&amp;IF(D233&lt;&gt;0,"_"&amp;CONCATENATE(Z233,AA233,AB233,AC233)&amp;"_"&amp;CONCATENATE(AD233,AE233,AF233,AG233),"")</f>
        <v>INSTDECODE_3_MCZ_AVA</v>
      </c>
      <c r="BI233" s="22" t="n">
        <f aca="false">LEN(BH233)</f>
        <v>20</v>
      </c>
      <c r="BJ233" s="22" t="str">
        <f aca="false">IF(Z233&lt;&gt;"","DECODE_"&amp;VLOOKUP(AD233,$CC:$CD,2,0)&amp;"("&amp;BJ$2&amp;","&amp;IF(K233="MR","REF",VLOOKUP(F233,$BR:$BS,2,0))&amp;",Cpu"&amp;PROPER(IF(K233="MR","REF",VLOOKUP(F233,$BR:$BS,2,0)))&amp;","&amp;AQ233&amp;"); ", "")</f>
        <v>DECODE_ADR(1,MBL,CpuMbl,AOFF_I); </v>
      </c>
      <c r="BK233" s="22" t="str">
        <f aca="false">IF(AA233&lt;&gt;"","DECODE_"&amp;VLOOKUP(AE233,$CC:$CD,2,0)&amp;"("&amp;BK$2&amp;","&amp;IF(L233="MR","REF",VLOOKUP(G233,$BR:$BS,2,0))&amp;",Cpu"&amp;PROPER(IF(L233="MR","REF",VLOOKUP(G233,$BR:$BS,2,0)))&amp;","&amp;AR233&amp;"); ", "")</f>
        <v>DECODE_LIT(2,CHR,CpuChr,AOFF_IA); </v>
      </c>
      <c r="BL233" s="22" t="str">
        <f aca="false">IF(AB233&lt;&gt;"","DECODE_"&amp;VLOOKUP(AF233,$CC:$CD,2,0)&amp;"("&amp;BL$2&amp;","&amp;IF(M233="MR","REF",VLOOKUP(H233,$BR:$BS,2,0))&amp;",Cpu"&amp;PROPER(IF(M233="MR","REF",VLOOKUP(H233,$BR:$BS,2,0)))&amp;","&amp;AS233&amp;"); ", "")</f>
        <v>DECODE_ADR(3,WRD,CpuWrd,AOFF_IAC); </v>
      </c>
      <c r="BM233" s="22" t="str">
        <f aca="false">IF(AC233&lt;&gt;"","DECODE_"&amp;VLOOKUP(AG233,$CC:$CD,2,0)&amp;"("&amp;BM$2&amp;","&amp;IF(N233="MR","REF",VLOOKUP(I233,$BR:$BS,2,0))&amp;",Cpu"&amp;PROPER(IF(N233="MR","REF",VLOOKUP(I233,$BR:$BS,2,0)))&amp;","&amp;AT233&amp;"); ", "")</f>
        <v/>
      </c>
      <c r="BN233" s="22" t="str">
        <f aca="false">IF(ISERROR(VLOOKUP(BO233,BO$2:BO232,1,0))=0,"X","")</f>
        <v>X</v>
      </c>
      <c r="BO233" s="22" t="str">
        <f aca="false">SUBSTITUTE("#define "&amp;BH233&amp;REPT(" ",28-LEN(BH233))&amp;BJ233&amp;BK233&amp;BL233&amp;BM233,"%","D")</f>
        <v>#define INSTDECODE_3_MCZ_AVA        DECODE_ADR(1,MBL,CpuMbl,AOFF_I); DECODE_LIT(2,CHR,CpuChr,AOFF_IA); DECODE_ADR(3,WRD,CpuWrd,AOFF_IAC); </v>
      </c>
      <c r="BP233" s="22" t="str">
        <f aca="false">"#define "&amp;SUBSTITUTE(BH233,"INSTDECODE_",IF(P233="X","JMP_","")&amp;IF(Q233="X","CONST_","")&amp;"INSTEND_")&amp;IF(Q233="X",REPT(" ",20-LEN(BH233)),IF(P233="X",REPT(" ",22-LEN(BH233)),REPT(" ",26-LEN(BH233))))&amp;" "&amp;IF(P233="X","","IP+="&amp;TRIM(AU233)&amp;"; "&amp;REPT(" ",10-LEN(TRIM(AU233))))&amp;IF(Q233="X","CONST_INST_DISPATCH;","PROG_INST_DISPATCH;")</f>
        <v>#define INSTEND_3_MCZ_AVA       IP+=ISIZ_IACA;  PROG_INST_DISPATCH;</v>
      </c>
      <c r="BQ233" s="22" t="str">
        <f aca="false">""</f>
        <v/>
      </c>
    </row>
    <row r="234" customFormat="false" ht="15.95" hidden="false" customHeight="true" outlineLevel="0" collapsed="false">
      <c r="A234" s="22" t="s">
        <v>803</v>
      </c>
      <c r="B234" s="22" t="s">
        <v>814</v>
      </c>
      <c r="C234" s="26" t="s">
        <v>29</v>
      </c>
      <c r="D234" s="27" t="n">
        <f aca="false">4-COUNTIF(F234:I234,".")</f>
        <v>2</v>
      </c>
      <c r="E234" s="27" t="str">
        <f aca="false">IF(ISERROR(SEARCH("Z",F234&amp;G234&amp;H234&amp;I234))=0,"X","-")</f>
        <v>-</v>
      </c>
      <c r="F234" s="26" t="s">
        <v>409</v>
      </c>
      <c r="G234" s="26" t="s">
        <v>459</v>
      </c>
      <c r="H234" s="26" t="s">
        <v>28</v>
      </c>
      <c r="I234" s="26" t="s">
        <v>28</v>
      </c>
      <c r="J234" s="27" t="str">
        <f aca="false">IF(OR(ISERROR(SEARCH(MID($J$2,1,1),F234&amp;G234&amp;H234&amp;I234))=0,ISERROR(SEARCH(MID($J$2,2,1),F234&amp;G234&amp;H234&amp;I234))=0),"X","-")</f>
        <v>X</v>
      </c>
      <c r="K234" s="26" t="s">
        <v>453</v>
      </c>
      <c r="L234" s="26" t="s">
        <v>453</v>
      </c>
      <c r="M234" s="26" t="s">
        <v>28</v>
      </c>
      <c r="N234" s="26" t="s">
        <v>28</v>
      </c>
      <c r="O234" s="28" t="str">
        <f aca="false">IF(OR(K234=$O$2,L234=$O$2,M234=$O$2,N234=$O$2),"X","-")</f>
        <v>-</v>
      </c>
      <c r="R234" s="22" t="s">
        <v>782</v>
      </c>
      <c r="S234" s="22" t="s">
        <v>718</v>
      </c>
      <c r="T234" s="22" t="s">
        <v>752</v>
      </c>
      <c r="W234" s="30" t="str">
        <f aca="false">SUBSTITUTE(SUBSTITUTE(IF(AND(F234="%",K234&lt;&gt;"AD",K234&lt;&gt;"MR"),"Error1","Ok")&amp;" "&amp;IF(AND(G234="%",L234&lt;&gt;"AD",L234&lt;&gt;"MR"),"Error2","Ok")&amp;" "&amp;IF(AND(H234="%",M234&lt;&gt;"AD",M234&lt;&gt;"MR"),"Error3","Ok")&amp;" "&amp;IF(AND(I234="%",N234&lt;&gt;"AD",N234&lt;&gt;"MR"),"Error4","Ok"),"Ok Ok Ok Ok","Passed"),"Ok","")</f>
        <v>Passed</v>
      </c>
      <c r="X234" s="28" t="str">
        <f aca="false">IF(W234&lt;&gt;"Passed","--- Error ---",SUBSTITUTE(SUBSTITUTE(SUBSTITUTE(SUBSTITUTE(SUBSTITUTE(SUBSTITUTE(SUBSTITUTE(SUBSTITUTE(SUBSTITUTE(SUBSTITUTE(SUBSTITUTE(SUBSTITUTE(SUBSTITUTE(SUBSTITUTE(SUBSTITUTE(SUBSTITUTE(SUBSTITUTE(SUBSTITUTE($X$1, "&lt;mnemonic&gt;",""""&amp;B234&amp;""""&amp;REPT(" ",5-LEN(B234))), "&lt;argnr&gt;",D234), "&lt;type1&gt;",VLOOKUP(F234,BR:BZ,9,0)), "&lt;type2&gt;",VLOOKUP(G234,BR:BZ,9,0)), "&lt;type3&gt;",VLOOKUP(H234,BR:BZ,9,0)), "&lt;type4&gt;",VLOOKUP(I234,BR:BZ,9,0)), "&lt;mode1&gt;",VLOOKUP(K234, CB:CG,6,0)),"&lt;mode2&gt;",VLOOKUP(L234,CB:CG,6,0)),"&lt;mode3&gt;",VLOOKUP(M234,CB:CG,6,0)),"&lt;mode4&gt;",VLOOKUP(N234,CB:CG,6,0)), "."," "), "&lt;desc&gt;",R234), "&lt;size&gt;",AU234), "&lt;comma&gt;",IF(B235=""," ",",")),"&lt;off1&gt;",IF(AQ234&lt;&gt;"",AQ234,"0"&amp;REPT(" ",5+AQ$1-1))),"&lt;off2&gt;",IF(AR234&lt;&gt;"",AR234,"0"&amp;REPT(" ",5+AR$1-1))),"&lt;off3&gt;",IF(AS234&lt;&gt;"",AS234,"0"&amp;REPT(" ",5+AS$1-1))),"&lt;off4&gt;",IF(AT234&lt;&gt;"",AT234,"0"&amp;REPT(" ",5+AT$1-1))))</f>
        <v>{ "ADREF",2, ISIZ_IAA  , {CpuDataType::Undefined,CpuDataType::ArrBlk   ,(CpuDataType)0        ,(CpuDataType)0        }, {_AmdAddr,_AmdAddr,_AmdNull,_AmdNull}, {AOFF_I,AOFF_IA,0       ,0        } }, //Create reference to array element (uses indexes set with AIDX)</v>
      </c>
      <c r="Y234" s="31" t="s">
        <v>28</v>
      </c>
      <c r="Z234" s="22" t="str">
        <f aca="false">IF(F234&lt;&gt;".",IF(K234="MR","R",VLOOKUP(F234,$BR:$BT,3,0)),"")</f>
        <v>R</v>
      </c>
      <c r="AA234" s="22" t="str">
        <f aca="false">IF(G234&lt;&gt;".",IF(L234="MR","R",VLOOKUP(G234,$BR:$BT,3,0)),"")</f>
        <v>M</v>
      </c>
      <c r="AB234" s="22" t="str">
        <f aca="false">IF(H234&lt;&gt;".",IF(M234="MR","R",VLOOKUP(H234,$BR:$BT,3,0)),"")</f>
        <v/>
      </c>
      <c r="AC234" s="22" t="str">
        <f aca="false">IF(I234&lt;&gt;".",IF(N234="MR","R",VLOOKUP(I234,$BR:$BT,3,0)),"")</f>
        <v/>
      </c>
      <c r="AD234" s="22" t="str">
        <f aca="false">IF(F234&lt;&gt;".",VLOOKUP(K234,$CB:$CC,2,0),"")</f>
        <v>A</v>
      </c>
      <c r="AE234" s="22" t="str">
        <f aca="false">IF(G234&lt;&gt;".",VLOOKUP(L234,$CB:$CC,2,0),"")</f>
        <v>A</v>
      </c>
      <c r="AF234" s="22" t="str">
        <f aca="false">IF(H234&lt;&gt;".",VLOOKUP(M234,$CB:$CC,2,0),"")</f>
        <v/>
      </c>
      <c r="AG234" s="22" t="str">
        <f aca="false">IF(I234&lt;&gt;".",VLOOKUP(N234,$CB:$CC,2,0),"")</f>
        <v/>
      </c>
      <c r="AH234" s="22" t="str">
        <f aca="false">IF(AD234&lt;&gt;"",IF(OR(AD234="A",AD234="I"),"SZA",VLOOKUP(Z234,$BT$3:$BU$16,2,0)),"")</f>
        <v>SZA</v>
      </c>
      <c r="AI234" s="22" t="str">
        <f aca="false">IF(AE234&lt;&gt;"",IF(OR(AE234="A",AE234="I"),"SZA",VLOOKUP(AA234,$BT$3:$BU$16,2,0)),"")</f>
        <v>SZA</v>
      </c>
      <c r="AJ234" s="22" t="str">
        <f aca="false">IF(AF234&lt;&gt;"",IF(OR(AF234="A",AF234="I"),"SZA",VLOOKUP(AB234,$BT$3:$BU$16,2,0)),"")</f>
        <v/>
      </c>
      <c r="AK234" s="22" t="str">
        <f aca="false">IF(AG234&lt;&gt;"",IF(OR(AG234="A",AG234="I"),"SZA",VLOOKUP(AC234,$BT$3:$BU$16,2,0)),"")</f>
        <v/>
      </c>
      <c r="AL234" s="22" t="str">
        <f aca="false">IF(AD234&lt;&gt;"","I","")</f>
        <v>I</v>
      </c>
      <c r="AM234" s="22" t="str">
        <f aca="false">SUBSTITUTE(IF(AE234&lt;&gt;"",AL234&amp;"+"&amp;AH234,""),"+SZ","")</f>
        <v>IA</v>
      </c>
      <c r="AN234" s="22" t="str">
        <f aca="false">SUBSTITUTE(IF(AF234&lt;&gt;"",AM234&amp;"+"&amp;AI234,""),"+SZ","")</f>
        <v/>
      </c>
      <c r="AO234" s="22" t="str">
        <f aca="false">SUBSTITUTE(IF(AG234&lt;&gt;"",AN234&amp;"+"&amp;AJ234,""),"+SZ","")</f>
        <v/>
      </c>
      <c r="AP234" s="22" t="str">
        <f aca="false">SUBSTITUTE("I"&amp;IF(AH234&lt;&gt;"","+"&amp;AH234,"")&amp;IF(AI234&lt;&gt;"","+"&amp;AI234,"")&amp;IF(AJ234&lt;&gt;"","+"&amp;AJ234,"")&amp;IF(AK234&lt;&gt;"","+"&amp;AK234,""),"+SZ","")</f>
        <v>IAA</v>
      </c>
      <c r="AQ234" s="22" t="str">
        <f aca="false">IF(Z234&lt;&gt;"","AOFF_"&amp;AL234&amp;REPT(" ",AQ$1-LEN(AL234)),"")</f>
        <v>AOFF_I</v>
      </c>
      <c r="AR234" s="22" t="str">
        <f aca="false">IF(AA234&lt;&gt;"","AOFF_"&amp;AM234&amp;REPT(" ",AR$1-LEN(AM234)),"")</f>
        <v>AOFF_IA</v>
      </c>
      <c r="AS234" s="22" t="str">
        <f aca="false">IF(AB234&lt;&gt;"","AOFF_"&amp;AN234&amp;REPT(" ",AS$1-LEN(AN234)),"")</f>
        <v/>
      </c>
      <c r="AT234" s="22" t="str">
        <f aca="false">IF(AC234&lt;&gt;"","AOFF_"&amp;AO234&amp;REPT(" ",AT$1-LEN(AO234)),"")</f>
        <v/>
      </c>
      <c r="AU234" s="22" t="str">
        <f aca="false">"ISIZ_"&amp;AP234&amp;REPT(" ",$AU$1-LEN(AP234))</f>
        <v>ISIZ_IAA  </v>
      </c>
      <c r="AV234" s="26" t="n">
        <f aca="false">IF(Z234&lt;&gt;"",6,"")</f>
        <v>6</v>
      </c>
      <c r="AW234" s="26" t="n">
        <f aca="false">IF(AA234&lt;&gt;"",AV234+VLOOKUP(AH234,$BU$2:$BV$17,2,0),"")</f>
        <v>10</v>
      </c>
      <c r="AX234" s="26" t="str">
        <f aca="false">IF(AB234&lt;&gt;"",AW234+VLOOKUP(AI234,$BU$2:$BV$17,2,0),"")</f>
        <v/>
      </c>
      <c r="AY234" s="26" t="str">
        <f aca="false">IF(AC234&lt;&gt;"",AX234+VLOOKUP(AJ234,$BU$2:$BV$17,2,0),"")</f>
        <v/>
      </c>
      <c r="AZ234" s="26" t="n">
        <f aca="false">6+IF(Z234&lt;&gt;"",VLOOKUP(AH234,$BU$2:$BV$17,2,0),0)+IF(AA234&lt;&gt;"",VLOOKUP(AI234,$BU$2:$BV$17,2,0),0)+IF(AB234&lt;&gt;"",VLOOKUP(AJ234,$BU$2:$BV$17,2,0),0)+IF(AC234&lt;&gt;"",VLOOKUP(AK234,$BU$2:$BV$17,2,0),0)</f>
        <v>14</v>
      </c>
      <c r="BA234" s="26" t="n">
        <f aca="false">IF(Z234&lt;&gt;"",10,"")</f>
        <v>10</v>
      </c>
      <c r="BB234" s="26" t="n">
        <f aca="false">IF(AA234&lt;&gt;"",BA234+VLOOKUP(AH234,$BU$2:$BW$17,3,0),"")</f>
        <v>18</v>
      </c>
      <c r="BC234" s="26" t="str">
        <f aca="false">IF(AB234&lt;&gt;"",BB234+VLOOKUP(AI234,$BU$2:$BW$17,3,0),"")</f>
        <v/>
      </c>
      <c r="BD234" s="26" t="str">
        <f aca="false">IF(AC234&lt;&gt;"",BC234+VLOOKUP(AJ234,$BU$2:$BW$17,3,0),"")</f>
        <v/>
      </c>
      <c r="BE234" s="26" t="n">
        <f aca="false">10+IF(Z234&lt;&gt;"",VLOOKUP(AH234,$BU$2:$BW$17,3,0),0)+IF(AA234&lt;&gt;"",VLOOKUP(AI234,$BU$2:$BW$17,3,0),0)+IF(AB234&lt;&gt;"",VLOOKUP(AJ234,$BU$2:$BW$17,3,0),0)+IF(AC234&lt;&gt;"",VLOOKUP(AK234,$BU$2:$BW$17,3,0),0)</f>
        <v>26</v>
      </c>
      <c r="BF234" s="36" t="str">
        <f aca="false">IF(AV234&lt;&gt;"","#define "&amp;AQ234&amp;" "&amp;AV234&amp;"&lt;end&gt; ","")&amp;IF(AW234&lt;&gt;"","#define "&amp;AR234&amp;" "&amp;AW234&amp;"&lt;end&gt; ","")&amp;IF(AX234&lt;&gt;"","#define "&amp;AS234&amp;" "&amp;AX234&amp;"&lt;end&gt; ","")&amp;IF(AY234&lt;&gt;"","#define "&amp;AT234&amp;" "&amp;AY234&amp;"&lt;end&gt; ","")&amp;"#define "&amp;AU234&amp;" "&amp;AZ234&amp;"&lt;end&gt;"</f>
        <v>#define AOFF_I 6&lt;end&gt; #define AOFF_IA 10&lt;end&gt; #define ISIZ_IAA   14&lt;end&gt;</v>
      </c>
      <c r="BG234" s="36" t="str">
        <f aca="false">IF(BA234&lt;&gt;"","#define "&amp;AQ234&amp;" "&amp;BA234&amp;"&lt;end&gt; ","")&amp;IF(BB234&lt;&gt;"","#define "&amp;AR234&amp;" "&amp;BB234&amp;"&lt;end&gt; ","")&amp;IF(BC234&lt;&gt;"","#define "&amp;AS234&amp;" "&amp;BC234&amp;"&lt;end&gt; ","")&amp;IF(BD234&lt;&gt;"","#define "&amp;AT234&amp;" "&amp;BD234&amp;"&lt;end&gt; ","")&amp;"#define "&amp;AU234&amp;" "&amp;BE234&amp;"&lt;end&gt;"</f>
        <v>#define AOFF_I 10&lt;end&gt; #define AOFF_IA 18&lt;end&gt; #define ISIZ_IAA   26&lt;end&gt;</v>
      </c>
      <c r="BH234" s="22" t="str">
        <f aca="false">"INSTDECODE_"&amp;D234&amp;IF(D234&lt;&gt;0,"_"&amp;CONCATENATE(Z234,AA234,AB234,AC234)&amp;"_"&amp;CONCATENATE(AD234,AE234,AF234,AG234),"")</f>
        <v>INSTDECODE_2_RM_AA</v>
      </c>
      <c r="BI234" s="22" t="n">
        <f aca="false">LEN(BH234)</f>
        <v>18</v>
      </c>
      <c r="BJ234" s="22" t="str">
        <f aca="false">IF(Z234&lt;&gt;"","DECODE_"&amp;VLOOKUP(AD234,$CC:$CD,2,0)&amp;"("&amp;BJ$2&amp;","&amp;IF(K234="MR","REF",VLOOKUP(F234,$BR:$BS,2,0))&amp;",Cpu"&amp;PROPER(IF(K234="MR","REF",VLOOKUP(F234,$BR:$BS,2,0)))&amp;","&amp;AQ234&amp;"); ", "")</f>
        <v>DECODE_ADR(1,REF,CpuRef,AOFF_I); </v>
      </c>
      <c r="BK234" s="22" t="str">
        <f aca="false">IF(AA234&lt;&gt;"","DECODE_"&amp;VLOOKUP(AE234,$CC:$CD,2,0)&amp;"("&amp;BK$2&amp;","&amp;IF(L234="MR","REF",VLOOKUP(G234,$BR:$BS,2,0))&amp;",Cpu"&amp;PROPER(IF(L234="MR","REF",VLOOKUP(G234,$BR:$BS,2,0)))&amp;","&amp;AR234&amp;"); ", "")</f>
        <v>DECODE_ADR(2,MBL,CpuMbl,AOFF_IA); </v>
      </c>
      <c r="BL234" s="22" t="str">
        <f aca="false">IF(AB234&lt;&gt;"","DECODE_"&amp;VLOOKUP(AF234,$CC:$CD,2,0)&amp;"("&amp;BL$2&amp;","&amp;IF(M234="MR","REF",VLOOKUP(H234,$BR:$BS,2,0))&amp;",Cpu"&amp;PROPER(IF(M234="MR","REF",VLOOKUP(H234,$BR:$BS,2,0)))&amp;","&amp;AS234&amp;"); ", "")</f>
        <v/>
      </c>
      <c r="BM234" s="22" t="str">
        <f aca="false">IF(AC234&lt;&gt;"","DECODE_"&amp;VLOOKUP(AG234,$CC:$CD,2,0)&amp;"("&amp;BM$2&amp;","&amp;IF(N234="MR","REF",VLOOKUP(I234,$BR:$BS,2,0))&amp;",Cpu"&amp;PROPER(IF(N234="MR","REF",VLOOKUP(I234,$BR:$BS,2,0)))&amp;","&amp;AT234&amp;"); ", "")</f>
        <v/>
      </c>
      <c r="BN234" s="22" t="str">
        <f aca="false">IF(ISERROR(VLOOKUP(BO234,BO$2:BO233,1,0))=0,"X","")</f>
        <v>X</v>
      </c>
      <c r="BO234" s="22" t="str">
        <f aca="false">SUBSTITUTE("#define "&amp;BH234&amp;REPT(" ",28-LEN(BH234))&amp;BJ234&amp;BK234&amp;BL234&amp;BM234,"%","D")</f>
        <v>#define INSTDECODE_2_RM_AA          DECODE_ADR(1,REF,CpuRef,AOFF_I); DECODE_ADR(2,MBL,CpuMbl,AOFF_IA); </v>
      </c>
      <c r="BP234" s="22" t="str">
        <f aca="false">"#define "&amp;SUBSTITUTE(BH234,"INSTDECODE_",IF(P234="X","JMP_","")&amp;IF(Q234="X","CONST_","")&amp;"INSTEND_")&amp;IF(Q234="X",REPT(" ",20-LEN(BH234)),IF(P234="X",REPT(" ",22-LEN(BH234)),REPT(" ",26-LEN(BH234))))&amp;" "&amp;IF(P234="X","","IP+="&amp;TRIM(AU234)&amp;"; "&amp;REPT(" ",10-LEN(TRIM(AU234))))&amp;IF(Q234="X","CONST_INST_DISPATCH;","PROG_INST_DISPATCH;")</f>
        <v>#define INSTEND_2_RM_AA         IP+=ISIZ_IAA;   PROG_INST_DISPATCH;</v>
      </c>
      <c r="BQ234" s="22" t="str">
        <f aca="false">""</f>
        <v/>
      </c>
    </row>
    <row r="235" customFormat="false" ht="15.95" hidden="false" customHeight="true" outlineLevel="0" collapsed="false">
      <c r="A235" s="22" t="s">
        <v>803</v>
      </c>
      <c r="B235" s="22" t="s">
        <v>815</v>
      </c>
      <c r="C235" s="26" t="s">
        <v>29</v>
      </c>
      <c r="D235" s="27" t="n">
        <f aca="false">4-COUNTIF(F235:I235,".")</f>
        <v>2</v>
      </c>
      <c r="E235" s="27" t="str">
        <f aca="false">IF(ISERROR(SEARCH("Z",F235&amp;G235&amp;H235&amp;I235))=0,"X","-")</f>
        <v>X</v>
      </c>
      <c r="F235" s="26" t="s">
        <v>459</v>
      </c>
      <c r="G235" s="26" t="s">
        <v>462</v>
      </c>
      <c r="H235" s="26" t="s">
        <v>28</v>
      </c>
      <c r="I235" s="26" t="s">
        <v>28</v>
      </c>
      <c r="J235" s="27" t="str">
        <f aca="false">IF(OR(ISERROR(SEARCH(MID($J$2,1,1),F235&amp;G235&amp;H235&amp;I235))=0,ISERROR(SEARCH(MID($J$2,2,1),F235&amp;G235&amp;H235&amp;I235))=0),"X","-")</f>
        <v>-</v>
      </c>
      <c r="K235" s="26" t="s">
        <v>453</v>
      </c>
      <c r="L235" s="26" t="s">
        <v>453</v>
      </c>
      <c r="M235" s="26" t="s">
        <v>28</v>
      </c>
      <c r="N235" s="26" t="s">
        <v>28</v>
      </c>
      <c r="O235" s="28" t="str">
        <f aca="false">IF(OR(K235=$O$2,L235=$O$2,M235=$O$2,N235=$O$2),"X","-")</f>
        <v>-</v>
      </c>
      <c r="R235" s="22" t="s">
        <v>816</v>
      </c>
      <c r="S235" s="22" t="s">
        <v>752</v>
      </c>
      <c r="T235" s="22" t="s">
        <v>817</v>
      </c>
      <c r="W235" s="30" t="str">
        <f aca="false">SUBSTITUTE(SUBSTITUTE(IF(AND(F235="%",K235&lt;&gt;"AD",K235&lt;&gt;"MR"),"Error1","Ok")&amp;" "&amp;IF(AND(G235="%",L235&lt;&gt;"AD",L235&lt;&gt;"MR"),"Error2","Ok")&amp;" "&amp;IF(AND(H235="%",M235&lt;&gt;"AD",M235&lt;&gt;"MR"),"Error3","Ok")&amp;" "&amp;IF(AND(I235="%",N235&lt;&gt;"AD",N235&lt;&gt;"MR"),"Error4","Ok"),"Ok Ok Ok Ok","Passed"),"Ok","")</f>
        <v>Passed</v>
      </c>
      <c r="X235" s="28" t="str">
        <f aca="false">IF(W235&lt;&gt;"Passed","--- Error ---",SUBSTITUTE(SUBSTITUTE(SUBSTITUTE(SUBSTITUTE(SUBSTITUTE(SUBSTITUTE(SUBSTITUTE(SUBSTITUTE(SUBSTITUTE(SUBSTITUTE(SUBSTITUTE(SUBSTITUTE(SUBSTITUTE(SUBSTITUTE(SUBSTITUTE(SUBSTITUTE(SUBSTITUTE(SUBSTITUTE($X$1, "&lt;mnemonic&gt;",""""&amp;B235&amp;""""&amp;REPT(" ",5-LEN(B235))), "&lt;argnr&gt;",D235), "&lt;type1&gt;",VLOOKUP(F235,BR:BZ,9,0)), "&lt;type2&gt;",VLOOKUP(G235,BR:BZ,9,0)), "&lt;type3&gt;",VLOOKUP(H235,BR:BZ,9,0)), "&lt;type4&gt;",VLOOKUP(I235,BR:BZ,9,0)), "&lt;mode1&gt;",VLOOKUP(K235, CB:CG,6,0)),"&lt;mode2&gt;",VLOOKUP(L235,CB:CG,6,0)),"&lt;mode3&gt;",VLOOKUP(M235,CB:CG,6,0)),"&lt;mode4&gt;",VLOOKUP(N235,CB:CG,6,0)), "."," "), "&lt;desc&gt;",R235), "&lt;size&gt;",AU235), "&lt;comma&gt;",IF(B236=""," ",",")),"&lt;off1&gt;",IF(AQ235&lt;&gt;"",AQ235,"0"&amp;REPT(" ",5+AQ$1-1))),"&lt;off2&gt;",IF(AR235&lt;&gt;"",AR235,"0"&amp;REPT(" ",5+AR$1-1))),"&lt;off3&gt;",IF(AS235&lt;&gt;"",AS235,"0"&amp;REPT(" ",5+AS$1-1))),"&lt;off4&gt;",IF(AT235&lt;&gt;"",AT235,"0"&amp;REPT(" ",5+AT$1-1))))</f>
        <v>{ "ADSIZ",2, ISIZ_IAA  , {CpuDataType::ArrBlk   ,(CpuDataType)-1       ,(CpuDataType)0        ,(CpuDataType)0        }, {_AmdAddr,_AmdAddr,_AmdNull,_AmdNull}, {AOFF_I,AOFF_IA,0       ,0        } }, //Calculate array size</v>
      </c>
      <c r="Y235" s="31" t="s">
        <v>28</v>
      </c>
      <c r="Z235" s="22" t="str">
        <f aca="false">IF(F235&lt;&gt;".",IF(K235="MR","R",VLOOKUP(F235,$BR:$BT,3,0)),"")</f>
        <v>M</v>
      </c>
      <c r="AA235" s="22" t="str">
        <f aca="false">IF(G235&lt;&gt;".",IF(L235="MR","R",VLOOKUP(G235,$BR:$BT,3,0)),"")</f>
        <v>Z</v>
      </c>
      <c r="AB235" s="22" t="str">
        <f aca="false">IF(H235&lt;&gt;".",IF(M235="MR","R",VLOOKUP(H235,$BR:$BT,3,0)),"")</f>
        <v/>
      </c>
      <c r="AC235" s="22" t="str">
        <f aca="false">IF(I235&lt;&gt;".",IF(N235="MR","R",VLOOKUP(I235,$BR:$BT,3,0)),"")</f>
        <v/>
      </c>
      <c r="AD235" s="22" t="str">
        <f aca="false">IF(F235&lt;&gt;".",VLOOKUP(K235,$CB:$CC,2,0),"")</f>
        <v>A</v>
      </c>
      <c r="AE235" s="22" t="str">
        <f aca="false">IF(G235&lt;&gt;".",VLOOKUP(L235,$CB:$CC,2,0),"")</f>
        <v>A</v>
      </c>
      <c r="AF235" s="22" t="str">
        <f aca="false">IF(H235&lt;&gt;".",VLOOKUP(M235,$CB:$CC,2,0),"")</f>
        <v/>
      </c>
      <c r="AG235" s="22" t="str">
        <f aca="false">IF(I235&lt;&gt;".",VLOOKUP(N235,$CB:$CC,2,0),"")</f>
        <v/>
      </c>
      <c r="AH235" s="22" t="str">
        <f aca="false">IF(AD235&lt;&gt;"",IF(OR(AD235="A",AD235="I"),"SZA",VLOOKUP(Z235,$BT$3:$BU$16,2,0)),"")</f>
        <v>SZA</v>
      </c>
      <c r="AI235" s="22" t="str">
        <f aca="false">IF(AE235&lt;&gt;"",IF(OR(AE235="A",AE235="I"),"SZA",VLOOKUP(AA235,$BT$3:$BU$16,2,0)),"")</f>
        <v>SZA</v>
      </c>
      <c r="AJ235" s="22" t="str">
        <f aca="false">IF(AF235&lt;&gt;"",IF(OR(AF235="A",AF235="I"),"SZA",VLOOKUP(AB235,$BT$3:$BU$16,2,0)),"")</f>
        <v/>
      </c>
      <c r="AK235" s="22" t="str">
        <f aca="false">IF(AG235&lt;&gt;"",IF(OR(AG235="A",AG235="I"),"SZA",VLOOKUP(AC235,$BT$3:$BU$16,2,0)),"")</f>
        <v/>
      </c>
      <c r="AL235" s="22" t="str">
        <f aca="false">IF(AD235&lt;&gt;"","I","")</f>
        <v>I</v>
      </c>
      <c r="AM235" s="22" t="str">
        <f aca="false">SUBSTITUTE(IF(AE235&lt;&gt;"",AL235&amp;"+"&amp;AH235,""),"+SZ","")</f>
        <v>IA</v>
      </c>
      <c r="AN235" s="22" t="str">
        <f aca="false">SUBSTITUTE(IF(AF235&lt;&gt;"",AM235&amp;"+"&amp;AI235,""),"+SZ","")</f>
        <v/>
      </c>
      <c r="AO235" s="22" t="str">
        <f aca="false">SUBSTITUTE(IF(AG235&lt;&gt;"",AN235&amp;"+"&amp;AJ235,""),"+SZ","")</f>
        <v/>
      </c>
      <c r="AP235" s="22" t="str">
        <f aca="false">SUBSTITUTE("I"&amp;IF(AH235&lt;&gt;"","+"&amp;AH235,"")&amp;IF(AI235&lt;&gt;"","+"&amp;AI235,"")&amp;IF(AJ235&lt;&gt;"","+"&amp;AJ235,"")&amp;IF(AK235&lt;&gt;"","+"&amp;AK235,""),"+SZ","")</f>
        <v>IAA</v>
      </c>
      <c r="AQ235" s="22" t="str">
        <f aca="false">IF(Z235&lt;&gt;"","AOFF_"&amp;AL235&amp;REPT(" ",AQ$1-LEN(AL235)),"")</f>
        <v>AOFF_I</v>
      </c>
      <c r="AR235" s="22" t="str">
        <f aca="false">IF(AA235&lt;&gt;"","AOFF_"&amp;AM235&amp;REPT(" ",AR$1-LEN(AM235)),"")</f>
        <v>AOFF_IA</v>
      </c>
      <c r="AS235" s="22" t="str">
        <f aca="false">IF(AB235&lt;&gt;"","AOFF_"&amp;AN235&amp;REPT(" ",AS$1-LEN(AN235)),"")</f>
        <v/>
      </c>
      <c r="AT235" s="22" t="str">
        <f aca="false">IF(AC235&lt;&gt;"","AOFF_"&amp;AO235&amp;REPT(" ",AT$1-LEN(AO235)),"")</f>
        <v/>
      </c>
      <c r="AU235" s="22" t="str">
        <f aca="false">"ISIZ_"&amp;AP235&amp;REPT(" ",$AU$1-LEN(AP235))</f>
        <v>ISIZ_IAA  </v>
      </c>
      <c r="AV235" s="26" t="n">
        <f aca="false">IF(Z235&lt;&gt;"",6,"")</f>
        <v>6</v>
      </c>
      <c r="AW235" s="26" t="n">
        <f aca="false">IF(AA235&lt;&gt;"",AV235+VLOOKUP(AH235,$BU$2:$BV$17,2,0),"")</f>
        <v>10</v>
      </c>
      <c r="AX235" s="26" t="str">
        <f aca="false">IF(AB235&lt;&gt;"",AW235+VLOOKUP(AI235,$BU$2:$BV$17,2,0),"")</f>
        <v/>
      </c>
      <c r="AY235" s="26" t="str">
        <f aca="false">IF(AC235&lt;&gt;"",AX235+VLOOKUP(AJ235,$BU$2:$BV$17,2,0),"")</f>
        <v/>
      </c>
      <c r="AZ235" s="26" t="n">
        <f aca="false">6+IF(Z235&lt;&gt;"",VLOOKUP(AH235,$BU$2:$BV$17,2,0),0)+IF(AA235&lt;&gt;"",VLOOKUP(AI235,$BU$2:$BV$17,2,0),0)+IF(AB235&lt;&gt;"",VLOOKUP(AJ235,$BU$2:$BV$17,2,0),0)+IF(AC235&lt;&gt;"",VLOOKUP(AK235,$BU$2:$BV$17,2,0),0)</f>
        <v>14</v>
      </c>
      <c r="BA235" s="26" t="n">
        <f aca="false">IF(Z235&lt;&gt;"",10,"")</f>
        <v>10</v>
      </c>
      <c r="BB235" s="26" t="n">
        <f aca="false">IF(AA235&lt;&gt;"",BA235+VLOOKUP(AH235,$BU$2:$BW$17,3,0),"")</f>
        <v>18</v>
      </c>
      <c r="BC235" s="26" t="str">
        <f aca="false">IF(AB235&lt;&gt;"",BB235+VLOOKUP(AI235,$BU$2:$BW$17,3,0),"")</f>
        <v/>
      </c>
      <c r="BD235" s="26" t="str">
        <f aca="false">IF(AC235&lt;&gt;"",BC235+VLOOKUP(AJ235,$BU$2:$BW$17,3,0),"")</f>
        <v/>
      </c>
      <c r="BE235" s="26" t="n">
        <f aca="false">10+IF(Z235&lt;&gt;"",VLOOKUP(AH235,$BU$2:$BW$17,3,0),0)+IF(AA235&lt;&gt;"",VLOOKUP(AI235,$BU$2:$BW$17,3,0),0)+IF(AB235&lt;&gt;"",VLOOKUP(AJ235,$BU$2:$BW$17,3,0),0)+IF(AC235&lt;&gt;"",VLOOKUP(AK235,$BU$2:$BW$17,3,0),0)</f>
        <v>26</v>
      </c>
      <c r="BF235" s="36" t="str">
        <f aca="false">IF(AV235&lt;&gt;"","#define "&amp;AQ235&amp;" "&amp;AV235&amp;"&lt;end&gt; ","")&amp;IF(AW235&lt;&gt;"","#define "&amp;AR235&amp;" "&amp;AW235&amp;"&lt;end&gt; ","")&amp;IF(AX235&lt;&gt;"","#define "&amp;AS235&amp;" "&amp;AX235&amp;"&lt;end&gt; ","")&amp;IF(AY235&lt;&gt;"","#define "&amp;AT235&amp;" "&amp;AY235&amp;"&lt;end&gt; ","")&amp;"#define "&amp;AU235&amp;" "&amp;AZ235&amp;"&lt;end&gt;"</f>
        <v>#define AOFF_I 6&lt;end&gt; #define AOFF_IA 10&lt;end&gt; #define ISIZ_IAA   14&lt;end&gt;</v>
      </c>
      <c r="BG235" s="36" t="str">
        <f aca="false">IF(BA235&lt;&gt;"","#define "&amp;AQ235&amp;" "&amp;BA235&amp;"&lt;end&gt; ","")&amp;IF(BB235&lt;&gt;"","#define "&amp;AR235&amp;" "&amp;BB235&amp;"&lt;end&gt; ","")&amp;IF(BC235&lt;&gt;"","#define "&amp;AS235&amp;" "&amp;BC235&amp;"&lt;end&gt; ","")&amp;IF(BD235&lt;&gt;"","#define "&amp;AT235&amp;" "&amp;BD235&amp;"&lt;end&gt; ","")&amp;"#define "&amp;AU235&amp;" "&amp;BE235&amp;"&lt;end&gt;"</f>
        <v>#define AOFF_I 10&lt;end&gt; #define AOFF_IA 18&lt;end&gt; #define ISIZ_IAA   26&lt;end&gt;</v>
      </c>
      <c r="BH235" s="22" t="str">
        <f aca="false">"INSTDECODE_"&amp;D235&amp;IF(D235&lt;&gt;0,"_"&amp;CONCATENATE(Z235,AA235,AB235,AC235)&amp;"_"&amp;CONCATENATE(AD235,AE235,AF235,AG235),"")</f>
        <v>INSTDECODE_2_MZ_AA</v>
      </c>
      <c r="BI235" s="22" t="n">
        <f aca="false">LEN(BH235)</f>
        <v>18</v>
      </c>
      <c r="BJ235" s="22" t="str">
        <f aca="false">IF(Z235&lt;&gt;"","DECODE_"&amp;VLOOKUP(AD235,$CC:$CD,2,0)&amp;"("&amp;BJ$2&amp;","&amp;IF(K235="MR","REF",VLOOKUP(F235,$BR:$BS,2,0))&amp;",Cpu"&amp;PROPER(IF(K235="MR","REF",VLOOKUP(F235,$BR:$BS,2,0)))&amp;","&amp;AQ235&amp;"); ", "")</f>
        <v>DECODE_ADR(1,MBL,CpuMbl,AOFF_I); </v>
      </c>
      <c r="BK235" s="22" t="str">
        <f aca="false">IF(AA235&lt;&gt;"","DECODE_"&amp;VLOOKUP(AE235,$CC:$CD,2,0)&amp;"("&amp;BK$2&amp;","&amp;IF(L235="MR","REF",VLOOKUP(G235,$BR:$BS,2,0))&amp;",Cpu"&amp;PROPER(IF(L235="MR","REF",VLOOKUP(G235,$BR:$BS,2,0)))&amp;","&amp;AR235&amp;"); ", "")</f>
        <v>DECODE_ADR(2,WRD,CpuWrd,AOFF_IA); </v>
      </c>
      <c r="BL235" s="22" t="str">
        <f aca="false">IF(AB235&lt;&gt;"","DECODE_"&amp;VLOOKUP(AF235,$CC:$CD,2,0)&amp;"("&amp;BL$2&amp;","&amp;IF(M235="MR","REF",VLOOKUP(H235,$BR:$BS,2,0))&amp;",Cpu"&amp;PROPER(IF(M235="MR","REF",VLOOKUP(H235,$BR:$BS,2,0)))&amp;","&amp;AS235&amp;"); ", "")</f>
        <v/>
      </c>
      <c r="BM235" s="22" t="str">
        <f aca="false">IF(AC235&lt;&gt;"","DECODE_"&amp;VLOOKUP(AG235,$CC:$CD,2,0)&amp;"("&amp;BM$2&amp;","&amp;IF(N235="MR","REF",VLOOKUP(I235,$BR:$BS,2,0))&amp;",Cpu"&amp;PROPER(IF(N235="MR","REF",VLOOKUP(I235,$BR:$BS,2,0)))&amp;","&amp;AT235&amp;"); ", "")</f>
        <v/>
      </c>
      <c r="BN235" s="22" t="str">
        <f aca="false">IF(ISERROR(VLOOKUP(BO235,BO$2:BO234,1,0))=0,"X","")</f>
        <v>X</v>
      </c>
      <c r="BO235" s="22" t="str">
        <f aca="false">SUBSTITUTE("#define "&amp;BH235&amp;REPT(" ",28-LEN(BH235))&amp;BJ235&amp;BK235&amp;BL235&amp;BM235,"%","D")</f>
        <v>#define INSTDECODE_2_MZ_AA          DECODE_ADR(1,MBL,CpuMbl,AOFF_I); DECODE_ADR(2,WRD,CpuWrd,AOFF_IA); </v>
      </c>
      <c r="BP235" s="22" t="str">
        <f aca="false">"#define "&amp;SUBSTITUTE(BH235,"INSTDECODE_",IF(P235="X","JMP_","")&amp;IF(Q235="X","CONST_","")&amp;"INSTEND_")&amp;IF(Q235="X",REPT(" ",20-LEN(BH235)),IF(P235="X",REPT(" ",22-LEN(BH235)),REPT(" ",26-LEN(BH235))))&amp;" "&amp;IF(P235="X","","IP+="&amp;TRIM(AU235)&amp;"; "&amp;REPT(" ",10-LEN(TRIM(AU235))))&amp;IF(Q235="X","CONST_INST_DISPATCH;","PROG_INST_DISPATCH;")</f>
        <v>#define INSTEND_2_MZ_AA         IP+=ISIZ_IAA;   PROG_INST_DISPATCH;</v>
      </c>
      <c r="BQ235" s="22" t="str">
        <f aca="false">""</f>
        <v/>
      </c>
    </row>
    <row r="236" customFormat="false" ht="15.95" hidden="false" customHeight="true" outlineLevel="0" collapsed="false">
      <c r="A236" s="22" t="s">
        <v>818</v>
      </c>
      <c r="B236" s="22" t="s">
        <v>819</v>
      </c>
      <c r="C236" s="26" t="s">
        <v>29</v>
      </c>
      <c r="D236" s="27" t="n">
        <f aca="false">4-COUNTIF(F236:I236,".")</f>
        <v>4</v>
      </c>
      <c r="E236" s="27" t="str">
        <f aca="false">IF(ISERROR(SEARCH("Z",F236&amp;G236&amp;H236&amp;I236))=0,"X","-")</f>
        <v>-</v>
      </c>
      <c r="F236" s="26" t="s">
        <v>63</v>
      </c>
      <c r="G236" s="26" t="s">
        <v>493</v>
      </c>
      <c r="H236" s="26" t="s">
        <v>63</v>
      </c>
      <c r="I236" s="26" t="s">
        <v>493</v>
      </c>
      <c r="J236" s="27" t="str">
        <f aca="false">IF(OR(ISERROR(SEARCH(MID($J$2,1,1),F236&amp;G236&amp;H236&amp;I236))=0,ISERROR(SEARCH(MID($J$2,2,1),F236&amp;G236&amp;H236&amp;I236))=0),"X","-")</f>
        <v>-</v>
      </c>
      <c r="K236" s="26" t="s">
        <v>453</v>
      </c>
      <c r="L236" s="26" t="s">
        <v>410</v>
      </c>
      <c r="M236" s="26" t="s">
        <v>453</v>
      </c>
      <c r="N236" s="26" t="s">
        <v>410</v>
      </c>
      <c r="O236" s="28" t="str">
        <f aca="false">IF(OR(K236=$O$2,L236=$O$2,M236=$O$2,N236=$O$2),"X","-")</f>
        <v>X</v>
      </c>
      <c r="R236" s="22" t="s">
        <v>820</v>
      </c>
      <c r="S236" s="22" t="s">
        <v>821</v>
      </c>
      <c r="T236" s="22" t="s">
        <v>822</v>
      </c>
      <c r="U236" s="22" t="s">
        <v>823</v>
      </c>
      <c r="V236" s="22" t="s">
        <v>824</v>
      </c>
      <c r="W236" s="30" t="str">
        <f aca="false">SUBSTITUTE(SUBSTITUTE(IF(AND(F236="%",K236&lt;&gt;"AD",K236&lt;&gt;"MR"),"Error1","Ok")&amp;" "&amp;IF(AND(G236="%",L236&lt;&gt;"AD",L236&lt;&gt;"MR"),"Error2","Ok")&amp;" "&amp;IF(AND(H236="%",M236&lt;&gt;"AD",M236&lt;&gt;"MR"),"Error3","Ok")&amp;" "&amp;IF(AND(I236="%",N236&lt;&gt;"AD",N236&lt;&gt;"MR"),"Error4","Ok"),"Ok Ok Ok Ok","Passed"),"Ok","")</f>
        <v>Passed</v>
      </c>
      <c r="X236" s="28" t="str">
        <f aca="false">IF(W236&lt;&gt;"Passed","--- Error ---",SUBSTITUTE(SUBSTITUTE(SUBSTITUTE(SUBSTITUTE(SUBSTITUTE(SUBSTITUTE(SUBSTITUTE(SUBSTITUTE(SUBSTITUTE(SUBSTITUTE(SUBSTITUTE(SUBSTITUTE(SUBSTITUTE(SUBSTITUTE(SUBSTITUTE(SUBSTITUTE(SUBSTITUTE(SUBSTITUTE($X$1, "&lt;mnemonic&gt;",""""&amp;B236&amp;""""&amp;REPT(" ",5-LEN(B236))), "&lt;argnr&gt;",D236), "&lt;type1&gt;",VLOOKUP(F236,BR:BZ,9,0)), "&lt;type2&gt;",VLOOKUP(G236,BR:BZ,9,0)), "&lt;type3&gt;",VLOOKUP(H236,BR:BZ,9,0)), "&lt;type4&gt;",VLOOKUP(I236,BR:BZ,9,0)), "&lt;mode1&gt;",VLOOKUP(K236, CB:CG,6,0)),"&lt;mode2&gt;",VLOOKUP(L236,CB:CG,6,0)),"&lt;mode3&gt;",VLOOKUP(M236,CB:CG,6,0)),"&lt;mode4&gt;",VLOOKUP(N236,CB:CG,6,0)), "."," "), "&lt;desc&gt;",R236), "&lt;size&gt;",AU236), "&lt;comma&gt;",IF(B237=""," ",",")),"&lt;off1&gt;",IF(AQ236&lt;&gt;"",AQ236,"0"&amp;REPT(" ",5+AQ$1-1))),"&lt;off2&gt;",IF(AR236&lt;&gt;"",AR236,"0"&amp;REPT(" ",5+AR$1-1))),"&lt;off3&gt;",IF(AS236&lt;&gt;"",AS236,"0"&amp;REPT(" ",5+AS$1-1))),"&lt;off4&gt;",IF(AT236&lt;&gt;"",AT236,"0"&amp;REPT(" ",5+AT$1-1))))</f>
        <v>{ "AF2F" ,4, ISIZ_IAGAG, {CpuDataType::Undefined,CpuDataType::ArrGeom  ,CpuDataType::Undefined,CpuDataType::ArrGeom  }, {_AmdAddr,_AmdLtVl,_AmdAddr,_AmdLtVl}, {AOFF_I,AOFF_IA,AOFF_IAG,AOFF_IAGA} }, //Cast fixed array to fixed</v>
      </c>
      <c r="Y236" s="31" t="s">
        <v>28</v>
      </c>
      <c r="Z236" s="22" t="str">
        <f aca="false">IF(F236&lt;&gt;".",IF(K236="MR","R",VLOOKUP(F236,$BR:$BT,3,0)),"")</f>
        <v>D</v>
      </c>
      <c r="AA236" s="22" t="str">
        <f aca="false">IF(G236&lt;&gt;".",IF(L236="MR","R",VLOOKUP(G236,$BR:$BT,3,0)),"")</f>
        <v>G</v>
      </c>
      <c r="AB236" s="22" t="str">
        <f aca="false">IF(H236&lt;&gt;".",IF(M236="MR","R",VLOOKUP(H236,$BR:$BT,3,0)),"")</f>
        <v>D</v>
      </c>
      <c r="AC236" s="22" t="str">
        <f aca="false">IF(I236&lt;&gt;".",IF(N236="MR","R",VLOOKUP(I236,$BR:$BT,3,0)),"")</f>
        <v>G</v>
      </c>
      <c r="AD236" s="22" t="str">
        <f aca="false">IF(F236&lt;&gt;".",VLOOKUP(K236,$CB:$CC,2,0),"")</f>
        <v>A</v>
      </c>
      <c r="AE236" s="22" t="str">
        <f aca="false">IF(G236&lt;&gt;".",VLOOKUP(L236,$CB:$CC,2,0),"")</f>
        <v>V</v>
      </c>
      <c r="AF236" s="22" t="str">
        <f aca="false">IF(H236&lt;&gt;".",VLOOKUP(M236,$CB:$CC,2,0),"")</f>
        <v>A</v>
      </c>
      <c r="AG236" s="22" t="str">
        <f aca="false">IF(I236&lt;&gt;".",VLOOKUP(N236,$CB:$CC,2,0),"")</f>
        <v>V</v>
      </c>
      <c r="AH236" s="22" t="str">
        <f aca="false">IF(AD236&lt;&gt;"",IF(OR(AD236="A",AD236="I"),"SZA",VLOOKUP(Z236,$BT$3:$BU$16,2,0)),"")</f>
        <v>SZA</v>
      </c>
      <c r="AI236" s="22" t="str">
        <f aca="false">IF(AE236&lt;&gt;"",IF(OR(AE236="A",AE236="I"),"SZA",VLOOKUP(AA236,$BT$3:$BU$16,2,0)),"")</f>
        <v>SZG</v>
      </c>
      <c r="AJ236" s="22" t="str">
        <f aca="false">IF(AF236&lt;&gt;"",IF(OR(AF236="A",AF236="I"),"SZA",VLOOKUP(AB236,$BT$3:$BU$16,2,0)),"")</f>
        <v>SZA</v>
      </c>
      <c r="AK236" s="22" t="str">
        <f aca="false">IF(AG236&lt;&gt;"",IF(OR(AG236="A",AG236="I"),"SZA",VLOOKUP(AC236,$BT$3:$BU$16,2,0)),"")</f>
        <v>SZG</v>
      </c>
      <c r="AL236" s="22" t="str">
        <f aca="false">IF(AD236&lt;&gt;"","I","")</f>
        <v>I</v>
      </c>
      <c r="AM236" s="22" t="str">
        <f aca="false">SUBSTITUTE(IF(AE236&lt;&gt;"",AL236&amp;"+"&amp;AH236,""),"+SZ","")</f>
        <v>IA</v>
      </c>
      <c r="AN236" s="22" t="str">
        <f aca="false">SUBSTITUTE(IF(AF236&lt;&gt;"",AM236&amp;"+"&amp;AI236,""),"+SZ","")</f>
        <v>IAG</v>
      </c>
      <c r="AO236" s="22" t="str">
        <f aca="false">SUBSTITUTE(IF(AG236&lt;&gt;"",AN236&amp;"+"&amp;AJ236,""),"+SZ","")</f>
        <v>IAGA</v>
      </c>
      <c r="AP236" s="22" t="str">
        <f aca="false">SUBSTITUTE("I"&amp;IF(AH236&lt;&gt;"","+"&amp;AH236,"")&amp;IF(AI236&lt;&gt;"","+"&amp;AI236,"")&amp;IF(AJ236&lt;&gt;"","+"&amp;AJ236,"")&amp;IF(AK236&lt;&gt;"","+"&amp;AK236,""),"+SZ","")</f>
        <v>IAGAG</v>
      </c>
      <c r="AQ236" s="22" t="str">
        <f aca="false">IF(Z236&lt;&gt;"","AOFF_"&amp;AL236&amp;REPT(" ",AQ$1-LEN(AL236)),"")</f>
        <v>AOFF_I</v>
      </c>
      <c r="AR236" s="22" t="str">
        <f aca="false">IF(AA236&lt;&gt;"","AOFF_"&amp;AM236&amp;REPT(" ",AR$1-LEN(AM236)),"")</f>
        <v>AOFF_IA</v>
      </c>
      <c r="AS236" s="22" t="str">
        <f aca="false">IF(AB236&lt;&gt;"","AOFF_"&amp;AN236&amp;REPT(" ",AS$1-LEN(AN236)),"")</f>
        <v>AOFF_IAG</v>
      </c>
      <c r="AT236" s="22" t="str">
        <f aca="false">IF(AC236&lt;&gt;"","AOFF_"&amp;AO236&amp;REPT(" ",AT$1-LEN(AO236)),"")</f>
        <v>AOFF_IAGA</v>
      </c>
      <c r="AU236" s="22" t="str">
        <f aca="false">"ISIZ_"&amp;AP236&amp;REPT(" ",$AU$1-LEN(AP236))</f>
        <v>ISIZ_IAGAG</v>
      </c>
      <c r="AV236" s="26" t="n">
        <f aca="false">IF(Z236&lt;&gt;"",6,"")</f>
        <v>6</v>
      </c>
      <c r="AW236" s="26" t="n">
        <f aca="false">IF(AA236&lt;&gt;"",AV236+VLOOKUP(AH236,$BU$2:$BV$17,2,0),"")</f>
        <v>10</v>
      </c>
      <c r="AX236" s="26" t="n">
        <f aca="false">IF(AB236&lt;&gt;"",AW236+VLOOKUP(AI236,$BU$2:$BV$17,2,0),"")</f>
        <v>12</v>
      </c>
      <c r="AY236" s="26" t="n">
        <f aca="false">IF(AC236&lt;&gt;"",AX236+VLOOKUP(AJ236,$BU$2:$BV$17,2,0),"")</f>
        <v>16</v>
      </c>
      <c r="AZ236" s="26" t="n">
        <f aca="false">6+IF(Z236&lt;&gt;"",VLOOKUP(AH236,$BU$2:$BV$17,2,0),0)+IF(AA236&lt;&gt;"",VLOOKUP(AI236,$BU$2:$BV$17,2,0),0)+IF(AB236&lt;&gt;"",VLOOKUP(AJ236,$BU$2:$BV$17,2,0),0)+IF(AC236&lt;&gt;"",VLOOKUP(AK236,$BU$2:$BV$17,2,0),0)</f>
        <v>18</v>
      </c>
      <c r="BA236" s="26" t="n">
        <f aca="false">IF(Z236&lt;&gt;"",10,"")</f>
        <v>10</v>
      </c>
      <c r="BB236" s="26" t="n">
        <f aca="false">IF(AA236&lt;&gt;"",BA236+VLOOKUP(AH236,$BU$2:$BW$17,3,0),"")</f>
        <v>18</v>
      </c>
      <c r="BC236" s="26" t="n">
        <f aca="false">IF(AB236&lt;&gt;"",BB236+VLOOKUP(AI236,$BU$2:$BW$17,3,0),"")</f>
        <v>20</v>
      </c>
      <c r="BD236" s="26" t="n">
        <f aca="false">IF(AC236&lt;&gt;"",BC236+VLOOKUP(AJ236,$BU$2:$BW$17,3,0),"")</f>
        <v>28</v>
      </c>
      <c r="BE236" s="26" t="n">
        <f aca="false">10+IF(Z236&lt;&gt;"",VLOOKUP(AH236,$BU$2:$BW$17,3,0),0)+IF(AA236&lt;&gt;"",VLOOKUP(AI236,$BU$2:$BW$17,3,0),0)+IF(AB236&lt;&gt;"",VLOOKUP(AJ236,$BU$2:$BW$17,3,0),0)+IF(AC236&lt;&gt;"",VLOOKUP(AK236,$BU$2:$BW$17,3,0),0)</f>
        <v>30</v>
      </c>
      <c r="BF236" s="36" t="str">
        <f aca="false">IF(AV236&lt;&gt;"","#define "&amp;AQ236&amp;" "&amp;AV236&amp;"&lt;end&gt; ","")&amp;IF(AW236&lt;&gt;"","#define "&amp;AR236&amp;" "&amp;AW236&amp;"&lt;end&gt; ","")&amp;IF(AX236&lt;&gt;"","#define "&amp;AS236&amp;" "&amp;AX236&amp;"&lt;end&gt; ","")&amp;IF(AY236&lt;&gt;"","#define "&amp;AT236&amp;" "&amp;AY236&amp;"&lt;end&gt; ","")&amp;"#define "&amp;AU236&amp;" "&amp;AZ236&amp;"&lt;end&gt;"</f>
        <v>#define AOFF_I 6&lt;end&gt; #define AOFF_IA 10&lt;end&gt; #define AOFF_IAG 12&lt;end&gt; #define AOFF_IAGA 16&lt;end&gt; #define ISIZ_IAGAG 18&lt;end&gt;</v>
      </c>
      <c r="BG236" s="36" t="str">
        <f aca="false">IF(BA236&lt;&gt;"","#define "&amp;AQ236&amp;" "&amp;BA236&amp;"&lt;end&gt; ","")&amp;IF(BB236&lt;&gt;"","#define "&amp;AR236&amp;" "&amp;BB236&amp;"&lt;end&gt; ","")&amp;IF(BC236&lt;&gt;"","#define "&amp;AS236&amp;" "&amp;BC236&amp;"&lt;end&gt; ","")&amp;IF(BD236&lt;&gt;"","#define "&amp;AT236&amp;" "&amp;BD236&amp;"&lt;end&gt; ","")&amp;"#define "&amp;AU236&amp;" "&amp;BE236&amp;"&lt;end&gt;"</f>
        <v>#define AOFF_I 10&lt;end&gt; #define AOFF_IA 18&lt;end&gt; #define AOFF_IAG 20&lt;end&gt; #define AOFF_IAGA 28&lt;end&gt; #define ISIZ_IAGAG 30&lt;end&gt;</v>
      </c>
      <c r="BH236" s="22" t="str">
        <f aca="false">"INSTDECODE_"&amp;D236&amp;IF(D236&lt;&gt;0,"_"&amp;CONCATENATE(Z236,AA236,AB236,AC236)&amp;"_"&amp;CONCATENATE(AD236,AE236,AF236,AG236),"")</f>
        <v>INSTDECODE_4_DGDG_AVAV</v>
      </c>
      <c r="BI236" s="22" t="n">
        <f aca="false">LEN(BH236)</f>
        <v>22</v>
      </c>
      <c r="BJ236" s="22" t="str">
        <f aca="false">IF(Z236&lt;&gt;"","DECODE_"&amp;VLOOKUP(AD236,$CC:$CD,2,0)&amp;"("&amp;BJ$2&amp;","&amp;IF(K236="MR","REF",VLOOKUP(F236,$BR:$BS,2,0))&amp;",Cpu"&amp;PROPER(IF(K236="MR","REF",VLOOKUP(F236,$BR:$BS,2,0)))&amp;","&amp;AQ236&amp;"); ", "")</f>
        <v>DECODE_ADR(1,DAT,CpuDat,AOFF_I); </v>
      </c>
      <c r="BK236" s="22" t="str">
        <f aca="false">IF(AA236&lt;&gt;"","DECODE_"&amp;VLOOKUP(AE236,$CC:$CD,2,0)&amp;"("&amp;BK$2&amp;","&amp;IF(L236="MR","REF",VLOOKUP(G236,$BR:$BS,2,0))&amp;",Cpu"&amp;PROPER(IF(L236="MR","REF",VLOOKUP(G236,$BR:$BS,2,0)))&amp;","&amp;AR236&amp;"); ", "")</f>
        <v>DECODE_LIT(2,AGX,CpuAgx,AOFF_IA); </v>
      </c>
      <c r="BL236" s="22" t="str">
        <f aca="false">IF(AB236&lt;&gt;"","DECODE_"&amp;VLOOKUP(AF236,$CC:$CD,2,0)&amp;"("&amp;BL$2&amp;","&amp;IF(M236="MR","REF",VLOOKUP(H236,$BR:$BS,2,0))&amp;",Cpu"&amp;PROPER(IF(M236="MR","REF",VLOOKUP(H236,$BR:$BS,2,0)))&amp;","&amp;AS236&amp;"); ", "")</f>
        <v>DECODE_ADR(3,DAT,CpuDat,AOFF_IAG); </v>
      </c>
      <c r="BM236" s="22" t="str">
        <f aca="false">IF(AC236&lt;&gt;"","DECODE_"&amp;VLOOKUP(AG236,$CC:$CD,2,0)&amp;"("&amp;BM$2&amp;","&amp;IF(N236="MR","REF",VLOOKUP(I236,$BR:$BS,2,0))&amp;",Cpu"&amp;PROPER(IF(N236="MR","REF",VLOOKUP(I236,$BR:$BS,2,0)))&amp;","&amp;AT236&amp;"); ", "")</f>
        <v>DECODE_LIT(4,AGX,CpuAgx,AOFF_IAGA); </v>
      </c>
      <c r="BN236" s="22" t="str">
        <f aca="false">IF(ISERROR(VLOOKUP(BO236,BO$2:BO235,1,0))=0,"X","")</f>
        <v/>
      </c>
      <c r="BO236" s="22" t="str">
        <f aca="false">SUBSTITUTE("#define "&amp;BH236&amp;REPT(" ",28-LEN(BH236))&amp;BJ236&amp;BK236&amp;BL236&amp;BM236,"%","D")</f>
        <v>#define INSTDECODE_4_DGDG_AVAV      DECODE_ADR(1,DAT,CpuDat,AOFF_I); DECODE_LIT(2,AGX,CpuAgx,AOFF_IA); DECODE_ADR(3,DAT,CpuDat,AOFF_IAG); DECODE_LIT(4,AGX,CpuAgx,AOFF_IAGA); </v>
      </c>
      <c r="BP236" s="22" t="str">
        <f aca="false">"#define "&amp;SUBSTITUTE(BH236,"INSTDECODE_",IF(P236="X","JMP_","")&amp;IF(Q236="X","CONST_","")&amp;"INSTEND_")&amp;IF(Q236="X",REPT(" ",20-LEN(BH236)),IF(P236="X",REPT(" ",22-LEN(BH236)),REPT(" ",26-LEN(BH236))))&amp;" "&amp;IF(P236="X","","IP+="&amp;TRIM(AU236)&amp;"; "&amp;REPT(" ",10-LEN(TRIM(AU236))))&amp;IF(Q236="X","CONST_INST_DISPATCH;","PROG_INST_DISPATCH;")</f>
        <v>#define INSTEND_4_DGDG_AVAV     IP+=ISIZ_IAGAG; PROG_INST_DISPATCH;</v>
      </c>
      <c r="BQ236" s="22" t="str">
        <f aca="false">""</f>
        <v/>
      </c>
    </row>
    <row r="237" customFormat="false" ht="15.95" hidden="false" customHeight="true" outlineLevel="0" collapsed="false">
      <c r="A237" s="22" t="s">
        <v>818</v>
      </c>
      <c r="B237" s="22" t="s">
        <v>825</v>
      </c>
      <c r="C237" s="26" t="s">
        <v>29</v>
      </c>
      <c r="D237" s="27" t="n">
        <f aca="false">4-COUNTIF(F237:I237,".")</f>
        <v>3</v>
      </c>
      <c r="E237" s="27" t="str">
        <f aca="false">IF(ISERROR(SEARCH("Z",F237&amp;G237&amp;H237&amp;I237))=0,"X","-")</f>
        <v>-</v>
      </c>
      <c r="F237" s="26" t="s">
        <v>459</v>
      </c>
      <c r="G237" s="26" t="s">
        <v>63</v>
      </c>
      <c r="H237" s="26" t="s">
        <v>493</v>
      </c>
      <c r="I237" s="26" t="s">
        <v>28</v>
      </c>
      <c r="J237" s="27" t="str">
        <f aca="false">IF(OR(ISERROR(SEARCH(MID($J$2,1,1),F237&amp;G237&amp;H237&amp;I237))=0,ISERROR(SEARCH(MID($J$2,2,1),F237&amp;G237&amp;H237&amp;I237))=0),"X","-")</f>
        <v>-</v>
      </c>
      <c r="K237" s="26" t="s">
        <v>453</v>
      </c>
      <c r="L237" s="26" t="s">
        <v>453</v>
      </c>
      <c r="M237" s="26" t="s">
        <v>410</v>
      </c>
      <c r="N237" s="26" t="s">
        <v>28</v>
      </c>
      <c r="O237" s="28" t="str">
        <f aca="false">IF(OR(K237=$O$2,L237=$O$2,M237=$O$2,N237=$O$2),"X","-")</f>
        <v>X</v>
      </c>
      <c r="R237" s="22" t="s">
        <v>826</v>
      </c>
      <c r="S237" s="22" t="s">
        <v>821</v>
      </c>
      <c r="T237" s="22" t="s">
        <v>823</v>
      </c>
      <c r="U237" s="22" t="s">
        <v>824</v>
      </c>
      <c r="W237" s="30" t="str">
        <f aca="false">SUBSTITUTE(SUBSTITUTE(IF(AND(F237="%",K237&lt;&gt;"AD",K237&lt;&gt;"MR"),"Error1","Ok")&amp;" "&amp;IF(AND(G237="%",L237&lt;&gt;"AD",L237&lt;&gt;"MR"),"Error2","Ok")&amp;" "&amp;IF(AND(H237="%",M237&lt;&gt;"AD",M237&lt;&gt;"MR"),"Error3","Ok")&amp;" "&amp;IF(AND(I237="%",N237&lt;&gt;"AD",N237&lt;&gt;"MR"),"Error4","Ok"),"Ok Ok Ok Ok","Passed"),"Ok","")</f>
        <v>Passed</v>
      </c>
      <c r="X237" s="28" t="str">
        <f aca="false">IF(W237&lt;&gt;"Passed","--- Error ---",SUBSTITUTE(SUBSTITUTE(SUBSTITUTE(SUBSTITUTE(SUBSTITUTE(SUBSTITUTE(SUBSTITUTE(SUBSTITUTE(SUBSTITUTE(SUBSTITUTE(SUBSTITUTE(SUBSTITUTE(SUBSTITUTE(SUBSTITUTE(SUBSTITUTE(SUBSTITUTE(SUBSTITUTE(SUBSTITUTE($X$1, "&lt;mnemonic&gt;",""""&amp;B237&amp;""""&amp;REPT(" ",5-LEN(B237))), "&lt;argnr&gt;",D237), "&lt;type1&gt;",VLOOKUP(F237,BR:BZ,9,0)), "&lt;type2&gt;",VLOOKUP(G237,BR:BZ,9,0)), "&lt;type3&gt;",VLOOKUP(H237,BR:BZ,9,0)), "&lt;type4&gt;",VLOOKUP(I237,BR:BZ,9,0)), "&lt;mode1&gt;",VLOOKUP(K237, CB:CG,6,0)),"&lt;mode2&gt;",VLOOKUP(L237,CB:CG,6,0)),"&lt;mode3&gt;",VLOOKUP(M237,CB:CG,6,0)),"&lt;mode4&gt;",VLOOKUP(N237,CB:CG,6,0)), "."," "), "&lt;desc&gt;",R237), "&lt;size&gt;",AU237), "&lt;comma&gt;",IF(B238=""," ",",")),"&lt;off1&gt;",IF(AQ237&lt;&gt;"",AQ237,"0"&amp;REPT(" ",5+AQ$1-1))),"&lt;off2&gt;",IF(AR237&lt;&gt;"",AR237,"0"&amp;REPT(" ",5+AR$1-1))),"&lt;off3&gt;",IF(AS237&lt;&gt;"",AS237,"0"&amp;REPT(" ",5+AS$1-1))),"&lt;off4&gt;",IF(AT237&lt;&gt;"",AT237,"0"&amp;REPT(" ",5+AT$1-1))))</f>
        <v>{ "AF2D" ,3, ISIZ_IAAG , {CpuDataType::ArrBlk   ,CpuDataType::Undefined,CpuDataType::ArrGeom  ,(CpuDataType)0        }, {_AmdAddr,_AmdAddr,_AmdLtVl,_AmdNull}, {AOFF_I,AOFF_IA,AOFF_IAA,0        } }, //Cast fixed array to dynamic</v>
      </c>
      <c r="Y237" s="31" t="s">
        <v>28</v>
      </c>
      <c r="Z237" s="22" t="str">
        <f aca="false">IF(F237&lt;&gt;".",IF(K237="MR","R",VLOOKUP(F237,$BR:$BT,3,0)),"")</f>
        <v>M</v>
      </c>
      <c r="AA237" s="22" t="str">
        <f aca="false">IF(G237&lt;&gt;".",IF(L237="MR","R",VLOOKUP(G237,$BR:$BT,3,0)),"")</f>
        <v>D</v>
      </c>
      <c r="AB237" s="22" t="str">
        <f aca="false">IF(H237&lt;&gt;".",IF(M237="MR","R",VLOOKUP(H237,$BR:$BT,3,0)),"")</f>
        <v>G</v>
      </c>
      <c r="AC237" s="22" t="str">
        <f aca="false">IF(I237&lt;&gt;".",IF(N237="MR","R",VLOOKUP(I237,$BR:$BT,3,0)),"")</f>
        <v/>
      </c>
      <c r="AD237" s="22" t="str">
        <f aca="false">IF(F237&lt;&gt;".",VLOOKUP(K237,$CB:$CC,2,0),"")</f>
        <v>A</v>
      </c>
      <c r="AE237" s="22" t="str">
        <f aca="false">IF(G237&lt;&gt;".",VLOOKUP(L237,$CB:$CC,2,0),"")</f>
        <v>A</v>
      </c>
      <c r="AF237" s="22" t="str">
        <f aca="false">IF(H237&lt;&gt;".",VLOOKUP(M237,$CB:$CC,2,0),"")</f>
        <v>V</v>
      </c>
      <c r="AG237" s="22" t="str">
        <f aca="false">IF(I237&lt;&gt;".",VLOOKUP(N237,$CB:$CC,2,0),"")</f>
        <v/>
      </c>
      <c r="AH237" s="22" t="str">
        <f aca="false">IF(AD237&lt;&gt;"",IF(OR(AD237="A",AD237="I"),"SZA",VLOOKUP(Z237,$BT$3:$BU$16,2,0)),"")</f>
        <v>SZA</v>
      </c>
      <c r="AI237" s="22" t="str">
        <f aca="false">IF(AE237&lt;&gt;"",IF(OR(AE237="A",AE237="I"),"SZA",VLOOKUP(AA237,$BT$3:$BU$16,2,0)),"")</f>
        <v>SZA</v>
      </c>
      <c r="AJ237" s="22" t="str">
        <f aca="false">IF(AF237&lt;&gt;"",IF(OR(AF237="A",AF237="I"),"SZA",VLOOKUP(AB237,$BT$3:$BU$16,2,0)),"")</f>
        <v>SZG</v>
      </c>
      <c r="AK237" s="22" t="str">
        <f aca="false">IF(AG237&lt;&gt;"",IF(OR(AG237="A",AG237="I"),"SZA",VLOOKUP(AC237,$BT$3:$BU$16,2,0)),"")</f>
        <v/>
      </c>
      <c r="AL237" s="22" t="str">
        <f aca="false">IF(AD237&lt;&gt;"","I","")</f>
        <v>I</v>
      </c>
      <c r="AM237" s="22" t="str">
        <f aca="false">SUBSTITUTE(IF(AE237&lt;&gt;"",AL237&amp;"+"&amp;AH237,""),"+SZ","")</f>
        <v>IA</v>
      </c>
      <c r="AN237" s="22" t="str">
        <f aca="false">SUBSTITUTE(IF(AF237&lt;&gt;"",AM237&amp;"+"&amp;AI237,""),"+SZ","")</f>
        <v>IAA</v>
      </c>
      <c r="AO237" s="22" t="str">
        <f aca="false">SUBSTITUTE(IF(AG237&lt;&gt;"",AN237&amp;"+"&amp;AJ237,""),"+SZ","")</f>
        <v/>
      </c>
      <c r="AP237" s="22" t="str">
        <f aca="false">SUBSTITUTE("I"&amp;IF(AH237&lt;&gt;"","+"&amp;AH237,"")&amp;IF(AI237&lt;&gt;"","+"&amp;AI237,"")&amp;IF(AJ237&lt;&gt;"","+"&amp;AJ237,"")&amp;IF(AK237&lt;&gt;"","+"&amp;AK237,""),"+SZ","")</f>
        <v>IAAG</v>
      </c>
      <c r="AQ237" s="22" t="str">
        <f aca="false">IF(Z237&lt;&gt;"","AOFF_"&amp;AL237&amp;REPT(" ",AQ$1-LEN(AL237)),"")</f>
        <v>AOFF_I</v>
      </c>
      <c r="AR237" s="22" t="str">
        <f aca="false">IF(AA237&lt;&gt;"","AOFF_"&amp;AM237&amp;REPT(" ",AR$1-LEN(AM237)),"")</f>
        <v>AOFF_IA</v>
      </c>
      <c r="AS237" s="22" t="str">
        <f aca="false">IF(AB237&lt;&gt;"","AOFF_"&amp;AN237&amp;REPT(" ",AS$1-LEN(AN237)),"")</f>
        <v>AOFF_IAA</v>
      </c>
      <c r="AT237" s="22" t="str">
        <f aca="false">IF(AC237&lt;&gt;"","AOFF_"&amp;AO237&amp;REPT(" ",AT$1-LEN(AO237)),"")</f>
        <v/>
      </c>
      <c r="AU237" s="22" t="str">
        <f aca="false">"ISIZ_"&amp;AP237&amp;REPT(" ",$AU$1-LEN(AP237))</f>
        <v>ISIZ_IAAG </v>
      </c>
      <c r="AV237" s="26" t="n">
        <f aca="false">IF(Z237&lt;&gt;"",6,"")</f>
        <v>6</v>
      </c>
      <c r="AW237" s="26" t="n">
        <f aca="false">IF(AA237&lt;&gt;"",AV237+VLOOKUP(AH237,$BU$2:$BV$17,2,0),"")</f>
        <v>10</v>
      </c>
      <c r="AX237" s="26" t="n">
        <f aca="false">IF(AB237&lt;&gt;"",AW237+VLOOKUP(AI237,$BU$2:$BV$17,2,0),"")</f>
        <v>14</v>
      </c>
      <c r="AY237" s="26" t="str">
        <f aca="false">IF(AC237&lt;&gt;"",AX237+VLOOKUP(AJ237,$BU$2:$BV$17,2,0),"")</f>
        <v/>
      </c>
      <c r="AZ237" s="26" t="n">
        <f aca="false">6+IF(Z237&lt;&gt;"",VLOOKUP(AH237,$BU$2:$BV$17,2,0),0)+IF(AA237&lt;&gt;"",VLOOKUP(AI237,$BU$2:$BV$17,2,0),0)+IF(AB237&lt;&gt;"",VLOOKUP(AJ237,$BU$2:$BV$17,2,0),0)+IF(AC237&lt;&gt;"",VLOOKUP(AK237,$BU$2:$BV$17,2,0),0)</f>
        <v>16</v>
      </c>
      <c r="BA237" s="26" t="n">
        <f aca="false">IF(Z237&lt;&gt;"",10,"")</f>
        <v>10</v>
      </c>
      <c r="BB237" s="26" t="n">
        <f aca="false">IF(AA237&lt;&gt;"",BA237+VLOOKUP(AH237,$BU$2:$BW$17,3,0),"")</f>
        <v>18</v>
      </c>
      <c r="BC237" s="26" t="n">
        <f aca="false">IF(AB237&lt;&gt;"",BB237+VLOOKUP(AI237,$BU$2:$BW$17,3,0),"")</f>
        <v>26</v>
      </c>
      <c r="BD237" s="26" t="str">
        <f aca="false">IF(AC237&lt;&gt;"",BC237+VLOOKUP(AJ237,$BU$2:$BW$17,3,0),"")</f>
        <v/>
      </c>
      <c r="BE237" s="26" t="n">
        <f aca="false">10+IF(Z237&lt;&gt;"",VLOOKUP(AH237,$BU$2:$BW$17,3,0),0)+IF(AA237&lt;&gt;"",VLOOKUP(AI237,$BU$2:$BW$17,3,0),0)+IF(AB237&lt;&gt;"",VLOOKUP(AJ237,$BU$2:$BW$17,3,0),0)+IF(AC237&lt;&gt;"",VLOOKUP(AK237,$BU$2:$BW$17,3,0),0)</f>
        <v>28</v>
      </c>
      <c r="BF237" s="36" t="str">
        <f aca="false">IF(AV237&lt;&gt;"","#define "&amp;AQ237&amp;" "&amp;AV237&amp;"&lt;end&gt; ","")&amp;IF(AW237&lt;&gt;"","#define "&amp;AR237&amp;" "&amp;AW237&amp;"&lt;end&gt; ","")&amp;IF(AX237&lt;&gt;"","#define "&amp;AS237&amp;" "&amp;AX237&amp;"&lt;end&gt; ","")&amp;IF(AY237&lt;&gt;"","#define "&amp;AT237&amp;" "&amp;AY237&amp;"&lt;end&gt; ","")&amp;"#define "&amp;AU237&amp;" "&amp;AZ237&amp;"&lt;end&gt;"</f>
        <v>#define AOFF_I 6&lt;end&gt; #define AOFF_IA 10&lt;end&gt; #define AOFF_IAA 14&lt;end&gt; #define ISIZ_IAAG  16&lt;end&gt;</v>
      </c>
      <c r="BG237" s="36" t="str">
        <f aca="false">IF(BA237&lt;&gt;"","#define "&amp;AQ237&amp;" "&amp;BA237&amp;"&lt;end&gt; ","")&amp;IF(BB237&lt;&gt;"","#define "&amp;AR237&amp;" "&amp;BB237&amp;"&lt;end&gt; ","")&amp;IF(BC237&lt;&gt;"","#define "&amp;AS237&amp;" "&amp;BC237&amp;"&lt;end&gt; ","")&amp;IF(BD237&lt;&gt;"","#define "&amp;AT237&amp;" "&amp;BD237&amp;"&lt;end&gt; ","")&amp;"#define "&amp;AU237&amp;" "&amp;BE237&amp;"&lt;end&gt;"</f>
        <v>#define AOFF_I 10&lt;end&gt; #define AOFF_IA 18&lt;end&gt; #define AOFF_IAA 26&lt;end&gt; #define ISIZ_IAAG  28&lt;end&gt;</v>
      </c>
      <c r="BH237" s="22" t="str">
        <f aca="false">"INSTDECODE_"&amp;D237&amp;IF(D237&lt;&gt;0,"_"&amp;CONCATENATE(Z237,AA237,AB237,AC237)&amp;"_"&amp;CONCATENATE(AD237,AE237,AF237,AG237),"")</f>
        <v>INSTDECODE_3_MDG_AAV</v>
      </c>
      <c r="BI237" s="22" t="n">
        <f aca="false">LEN(BH237)</f>
        <v>20</v>
      </c>
      <c r="BJ237" s="22" t="str">
        <f aca="false">IF(Z237&lt;&gt;"","DECODE_"&amp;VLOOKUP(AD237,$CC:$CD,2,0)&amp;"("&amp;BJ$2&amp;","&amp;IF(K237="MR","REF",VLOOKUP(F237,$BR:$BS,2,0))&amp;",Cpu"&amp;PROPER(IF(K237="MR","REF",VLOOKUP(F237,$BR:$BS,2,0)))&amp;","&amp;AQ237&amp;"); ", "")</f>
        <v>DECODE_ADR(1,MBL,CpuMbl,AOFF_I); </v>
      </c>
      <c r="BK237" s="22" t="str">
        <f aca="false">IF(AA237&lt;&gt;"","DECODE_"&amp;VLOOKUP(AE237,$CC:$CD,2,0)&amp;"("&amp;BK$2&amp;","&amp;IF(L237="MR","REF",VLOOKUP(G237,$BR:$BS,2,0))&amp;",Cpu"&amp;PROPER(IF(L237="MR","REF",VLOOKUP(G237,$BR:$BS,2,0)))&amp;","&amp;AR237&amp;"); ", "")</f>
        <v>DECODE_ADR(2,DAT,CpuDat,AOFF_IA); </v>
      </c>
      <c r="BL237" s="22" t="str">
        <f aca="false">IF(AB237&lt;&gt;"","DECODE_"&amp;VLOOKUP(AF237,$CC:$CD,2,0)&amp;"("&amp;BL$2&amp;","&amp;IF(M237="MR","REF",VLOOKUP(H237,$BR:$BS,2,0))&amp;",Cpu"&amp;PROPER(IF(M237="MR","REF",VLOOKUP(H237,$BR:$BS,2,0)))&amp;","&amp;AS237&amp;"); ", "")</f>
        <v>DECODE_LIT(3,AGX,CpuAgx,AOFF_IAA); </v>
      </c>
      <c r="BM237" s="22" t="str">
        <f aca="false">IF(AC237&lt;&gt;"","DECODE_"&amp;VLOOKUP(AG237,$CC:$CD,2,0)&amp;"("&amp;BM$2&amp;","&amp;IF(N237="MR","REF",VLOOKUP(I237,$BR:$BS,2,0))&amp;",Cpu"&amp;PROPER(IF(N237="MR","REF",VLOOKUP(I237,$BR:$BS,2,0)))&amp;","&amp;AT237&amp;"); ", "")</f>
        <v/>
      </c>
      <c r="BN237" s="22" t="str">
        <f aca="false">IF(ISERROR(VLOOKUP(BO237,BO$2:BO236,1,0))=0,"X","")</f>
        <v/>
      </c>
      <c r="BO237" s="22" t="str">
        <f aca="false">SUBSTITUTE("#define "&amp;BH237&amp;REPT(" ",28-LEN(BH237))&amp;BJ237&amp;BK237&amp;BL237&amp;BM237,"%","D")</f>
        <v>#define INSTDECODE_3_MDG_AAV        DECODE_ADR(1,MBL,CpuMbl,AOFF_I); DECODE_ADR(2,DAT,CpuDat,AOFF_IA); DECODE_LIT(3,AGX,CpuAgx,AOFF_IAA); </v>
      </c>
      <c r="BP237" s="22" t="str">
        <f aca="false">"#define "&amp;SUBSTITUTE(BH237,"INSTDECODE_",IF(P237="X","JMP_","")&amp;IF(Q237="X","CONST_","")&amp;"INSTEND_")&amp;IF(Q237="X",REPT(" ",20-LEN(BH237)),IF(P237="X",REPT(" ",22-LEN(BH237)),REPT(" ",26-LEN(BH237))))&amp;" "&amp;IF(P237="X","","IP+="&amp;TRIM(AU237)&amp;"; "&amp;REPT(" ",10-LEN(TRIM(AU237))))&amp;IF(Q237="X","CONST_INST_DISPATCH;","PROG_INST_DISPATCH;")</f>
        <v>#define INSTEND_3_MDG_AAV       IP+=ISIZ_IAAG;  PROG_INST_DISPATCH;</v>
      </c>
      <c r="BQ237" s="22" t="str">
        <f aca="false">""</f>
        <v/>
      </c>
    </row>
    <row r="238" customFormat="false" ht="15.95" hidden="false" customHeight="true" outlineLevel="0" collapsed="false">
      <c r="A238" s="22" t="s">
        <v>818</v>
      </c>
      <c r="B238" s="22" t="s">
        <v>827</v>
      </c>
      <c r="C238" s="26" t="s">
        <v>29</v>
      </c>
      <c r="D238" s="27" t="n">
        <f aca="false">4-COUNTIF(F238:I238,".")</f>
        <v>3</v>
      </c>
      <c r="E238" s="27" t="str">
        <f aca="false">IF(ISERROR(SEARCH("Z",F238&amp;G238&amp;H238&amp;I238))=0,"X","-")</f>
        <v>-</v>
      </c>
      <c r="F238" s="26" t="s">
        <v>63</v>
      </c>
      <c r="G238" s="26" t="s">
        <v>493</v>
      </c>
      <c r="H238" s="26" t="s">
        <v>459</v>
      </c>
      <c r="I238" s="26" t="s">
        <v>28</v>
      </c>
      <c r="J238" s="27" t="str">
        <f aca="false">IF(OR(ISERROR(SEARCH(MID($J$2,1,1),F238&amp;G238&amp;H238&amp;I238))=0,ISERROR(SEARCH(MID($J$2,2,1),F238&amp;G238&amp;H238&amp;I238))=0),"X","-")</f>
        <v>-</v>
      </c>
      <c r="K238" s="26" t="s">
        <v>453</v>
      </c>
      <c r="L238" s="26" t="s">
        <v>410</v>
      </c>
      <c r="M238" s="26" t="s">
        <v>453</v>
      </c>
      <c r="N238" s="26" t="s">
        <v>28</v>
      </c>
      <c r="O238" s="28" t="str">
        <f aca="false">IF(OR(K238=$O$2,L238=$O$2,M238=$O$2,N238=$O$2),"X","-")</f>
        <v>X</v>
      </c>
      <c r="R238" s="22" t="s">
        <v>828</v>
      </c>
      <c r="S238" s="22" t="s">
        <v>821</v>
      </c>
      <c r="T238" s="22" t="s">
        <v>822</v>
      </c>
      <c r="U238" s="22" t="s">
        <v>823</v>
      </c>
      <c r="W238" s="30" t="str">
        <f aca="false">SUBSTITUTE(SUBSTITUTE(IF(AND(F238="%",K238&lt;&gt;"AD",K238&lt;&gt;"MR"),"Error1","Ok")&amp;" "&amp;IF(AND(G238="%",L238&lt;&gt;"AD",L238&lt;&gt;"MR"),"Error2","Ok")&amp;" "&amp;IF(AND(H238="%",M238&lt;&gt;"AD",M238&lt;&gt;"MR"),"Error3","Ok")&amp;" "&amp;IF(AND(I238="%",N238&lt;&gt;"AD",N238&lt;&gt;"MR"),"Error4","Ok"),"Ok Ok Ok Ok","Passed"),"Ok","")</f>
        <v>Passed</v>
      </c>
      <c r="X238" s="28" t="str">
        <f aca="false">IF(W238&lt;&gt;"Passed","--- Error ---",SUBSTITUTE(SUBSTITUTE(SUBSTITUTE(SUBSTITUTE(SUBSTITUTE(SUBSTITUTE(SUBSTITUTE(SUBSTITUTE(SUBSTITUTE(SUBSTITUTE(SUBSTITUTE(SUBSTITUTE(SUBSTITUTE(SUBSTITUTE(SUBSTITUTE(SUBSTITUTE(SUBSTITUTE(SUBSTITUTE($X$1, "&lt;mnemonic&gt;",""""&amp;B238&amp;""""&amp;REPT(" ",5-LEN(B238))), "&lt;argnr&gt;",D238), "&lt;type1&gt;",VLOOKUP(F238,BR:BZ,9,0)), "&lt;type2&gt;",VLOOKUP(G238,BR:BZ,9,0)), "&lt;type3&gt;",VLOOKUP(H238,BR:BZ,9,0)), "&lt;type4&gt;",VLOOKUP(I238,BR:BZ,9,0)), "&lt;mode1&gt;",VLOOKUP(K238, CB:CG,6,0)),"&lt;mode2&gt;",VLOOKUP(L238,CB:CG,6,0)),"&lt;mode3&gt;",VLOOKUP(M238,CB:CG,6,0)),"&lt;mode4&gt;",VLOOKUP(N238,CB:CG,6,0)), "."," "), "&lt;desc&gt;",R238), "&lt;size&gt;",AU238), "&lt;comma&gt;",IF(B239=""," ",",")),"&lt;off1&gt;",IF(AQ238&lt;&gt;"",AQ238,"0"&amp;REPT(" ",5+AQ$1-1))),"&lt;off2&gt;",IF(AR238&lt;&gt;"",AR238,"0"&amp;REPT(" ",5+AR$1-1))),"&lt;off3&gt;",IF(AS238&lt;&gt;"",AS238,"0"&amp;REPT(" ",5+AS$1-1))),"&lt;off4&gt;",IF(AT238&lt;&gt;"",AT238,"0"&amp;REPT(" ",5+AT$1-1))))</f>
        <v>{ "AD2F" ,3, ISIZ_IAGA , {CpuDataType::Undefined,CpuDataType::ArrGeom  ,CpuDataType::ArrBlk   ,(CpuDataType)0        }, {_AmdAddr,_AmdLtVl,_AmdAddr,_AmdNull}, {AOFF_I,AOFF_IA,AOFF_IAG,0        } }, //Cast dynamic array to fixed</v>
      </c>
      <c r="Y238" s="31" t="s">
        <v>28</v>
      </c>
      <c r="Z238" s="22" t="str">
        <f aca="false">IF(F238&lt;&gt;".",IF(K238="MR","R",VLOOKUP(F238,$BR:$BT,3,0)),"")</f>
        <v>D</v>
      </c>
      <c r="AA238" s="22" t="str">
        <f aca="false">IF(G238&lt;&gt;".",IF(L238="MR","R",VLOOKUP(G238,$BR:$BT,3,0)),"")</f>
        <v>G</v>
      </c>
      <c r="AB238" s="22" t="str">
        <f aca="false">IF(H238&lt;&gt;".",IF(M238="MR","R",VLOOKUP(H238,$BR:$BT,3,0)),"")</f>
        <v>M</v>
      </c>
      <c r="AC238" s="22" t="str">
        <f aca="false">IF(I238&lt;&gt;".",IF(N238="MR","R",VLOOKUP(I238,$BR:$BT,3,0)),"")</f>
        <v/>
      </c>
      <c r="AD238" s="22" t="str">
        <f aca="false">IF(F238&lt;&gt;".",VLOOKUP(K238,$CB:$CC,2,0),"")</f>
        <v>A</v>
      </c>
      <c r="AE238" s="22" t="str">
        <f aca="false">IF(G238&lt;&gt;".",VLOOKUP(L238,$CB:$CC,2,0),"")</f>
        <v>V</v>
      </c>
      <c r="AF238" s="22" t="str">
        <f aca="false">IF(H238&lt;&gt;".",VLOOKUP(M238,$CB:$CC,2,0),"")</f>
        <v>A</v>
      </c>
      <c r="AG238" s="22" t="str">
        <f aca="false">IF(I238&lt;&gt;".",VLOOKUP(N238,$CB:$CC,2,0),"")</f>
        <v/>
      </c>
      <c r="AH238" s="22" t="str">
        <f aca="false">IF(AD238&lt;&gt;"",IF(OR(AD238="A",AD238="I"),"SZA",VLOOKUP(Z238,$BT$3:$BU$16,2,0)),"")</f>
        <v>SZA</v>
      </c>
      <c r="AI238" s="22" t="str">
        <f aca="false">IF(AE238&lt;&gt;"",IF(OR(AE238="A",AE238="I"),"SZA",VLOOKUP(AA238,$BT$3:$BU$16,2,0)),"")</f>
        <v>SZG</v>
      </c>
      <c r="AJ238" s="22" t="str">
        <f aca="false">IF(AF238&lt;&gt;"",IF(OR(AF238="A",AF238="I"),"SZA",VLOOKUP(AB238,$BT$3:$BU$16,2,0)),"")</f>
        <v>SZA</v>
      </c>
      <c r="AK238" s="22" t="str">
        <f aca="false">IF(AG238&lt;&gt;"",IF(OR(AG238="A",AG238="I"),"SZA",VLOOKUP(AC238,$BT$3:$BU$16,2,0)),"")</f>
        <v/>
      </c>
      <c r="AL238" s="22" t="str">
        <f aca="false">IF(AD238&lt;&gt;"","I","")</f>
        <v>I</v>
      </c>
      <c r="AM238" s="22" t="str">
        <f aca="false">SUBSTITUTE(IF(AE238&lt;&gt;"",AL238&amp;"+"&amp;AH238,""),"+SZ","")</f>
        <v>IA</v>
      </c>
      <c r="AN238" s="22" t="str">
        <f aca="false">SUBSTITUTE(IF(AF238&lt;&gt;"",AM238&amp;"+"&amp;AI238,""),"+SZ","")</f>
        <v>IAG</v>
      </c>
      <c r="AO238" s="22" t="str">
        <f aca="false">SUBSTITUTE(IF(AG238&lt;&gt;"",AN238&amp;"+"&amp;AJ238,""),"+SZ","")</f>
        <v/>
      </c>
      <c r="AP238" s="22" t="str">
        <f aca="false">SUBSTITUTE("I"&amp;IF(AH238&lt;&gt;"","+"&amp;AH238,"")&amp;IF(AI238&lt;&gt;"","+"&amp;AI238,"")&amp;IF(AJ238&lt;&gt;"","+"&amp;AJ238,"")&amp;IF(AK238&lt;&gt;"","+"&amp;AK238,""),"+SZ","")</f>
        <v>IAGA</v>
      </c>
      <c r="AQ238" s="22" t="str">
        <f aca="false">IF(Z238&lt;&gt;"","AOFF_"&amp;AL238&amp;REPT(" ",AQ$1-LEN(AL238)),"")</f>
        <v>AOFF_I</v>
      </c>
      <c r="AR238" s="22" t="str">
        <f aca="false">IF(AA238&lt;&gt;"","AOFF_"&amp;AM238&amp;REPT(" ",AR$1-LEN(AM238)),"")</f>
        <v>AOFF_IA</v>
      </c>
      <c r="AS238" s="22" t="str">
        <f aca="false">IF(AB238&lt;&gt;"","AOFF_"&amp;AN238&amp;REPT(" ",AS$1-LEN(AN238)),"")</f>
        <v>AOFF_IAG</v>
      </c>
      <c r="AT238" s="22" t="str">
        <f aca="false">IF(AC238&lt;&gt;"","AOFF_"&amp;AO238&amp;REPT(" ",AT$1-LEN(AO238)),"")</f>
        <v/>
      </c>
      <c r="AU238" s="22" t="str">
        <f aca="false">"ISIZ_"&amp;AP238&amp;REPT(" ",$AU$1-LEN(AP238))</f>
        <v>ISIZ_IAGA </v>
      </c>
      <c r="AV238" s="26" t="n">
        <f aca="false">IF(Z238&lt;&gt;"",6,"")</f>
        <v>6</v>
      </c>
      <c r="AW238" s="26" t="n">
        <f aca="false">IF(AA238&lt;&gt;"",AV238+VLOOKUP(AH238,$BU$2:$BV$17,2,0),"")</f>
        <v>10</v>
      </c>
      <c r="AX238" s="26" t="n">
        <f aca="false">IF(AB238&lt;&gt;"",AW238+VLOOKUP(AI238,$BU$2:$BV$17,2,0),"")</f>
        <v>12</v>
      </c>
      <c r="AY238" s="26" t="str">
        <f aca="false">IF(AC238&lt;&gt;"",AX238+VLOOKUP(AJ238,$BU$2:$BV$17,2,0),"")</f>
        <v/>
      </c>
      <c r="AZ238" s="26" t="n">
        <f aca="false">6+IF(Z238&lt;&gt;"",VLOOKUP(AH238,$BU$2:$BV$17,2,0),0)+IF(AA238&lt;&gt;"",VLOOKUP(AI238,$BU$2:$BV$17,2,0),0)+IF(AB238&lt;&gt;"",VLOOKUP(AJ238,$BU$2:$BV$17,2,0),0)+IF(AC238&lt;&gt;"",VLOOKUP(AK238,$BU$2:$BV$17,2,0),0)</f>
        <v>16</v>
      </c>
      <c r="BA238" s="26" t="n">
        <f aca="false">IF(Z238&lt;&gt;"",10,"")</f>
        <v>10</v>
      </c>
      <c r="BB238" s="26" t="n">
        <f aca="false">IF(AA238&lt;&gt;"",BA238+VLOOKUP(AH238,$BU$2:$BW$17,3,0),"")</f>
        <v>18</v>
      </c>
      <c r="BC238" s="26" t="n">
        <f aca="false">IF(AB238&lt;&gt;"",BB238+VLOOKUP(AI238,$BU$2:$BW$17,3,0),"")</f>
        <v>20</v>
      </c>
      <c r="BD238" s="26" t="str">
        <f aca="false">IF(AC238&lt;&gt;"",BC238+VLOOKUP(AJ238,$BU$2:$BW$17,3,0),"")</f>
        <v/>
      </c>
      <c r="BE238" s="26" t="n">
        <f aca="false">10+IF(Z238&lt;&gt;"",VLOOKUP(AH238,$BU$2:$BW$17,3,0),0)+IF(AA238&lt;&gt;"",VLOOKUP(AI238,$BU$2:$BW$17,3,0),0)+IF(AB238&lt;&gt;"",VLOOKUP(AJ238,$BU$2:$BW$17,3,0),0)+IF(AC238&lt;&gt;"",VLOOKUP(AK238,$BU$2:$BW$17,3,0),0)</f>
        <v>28</v>
      </c>
      <c r="BF238" s="36" t="str">
        <f aca="false">IF(AV238&lt;&gt;"","#define "&amp;AQ238&amp;" "&amp;AV238&amp;"&lt;end&gt; ","")&amp;IF(AW238&lt;&gt;"","#define "&amp;AR238&amp;" "&amp;AW238&amp;"&lt;end&gt; ","")&amp;IF(AX238&lt;&gt;"","#define "&amp;AS238&amp;" "&amp;AX238&amp;"&lt;end&gt; ","")&amp;IF(AY238&lt;&gt;"","#define "&amp;AT238&amp;" "&amp;AY238&amp;"&lt;end&gt; ","")&amp;"#define "&amp;AU238&amp;" "&amp;AZ238&amp;"&lt;end&gt;"</f>
        <v>#define AOFF_I 6&lt;end&gt; #define AOFF_IA 10&lt;end&gt; #define AOFF_IAG 12&lt;end&gt; #define ISIZ_IAGA  16&lt;end&gt;</v>
      </c>
      <c r="BG238" s="36" t="str">
        <f aca="false">IF(BA238&lt;&gt;"","#define "&amp;AQ238&amp;" "&amp;BA238&amp;"&lt;end&gt; ","")&amp;IF(BB238&lt;&gt;"","#define "&amp;AR238&amp;" "&amp;BB238&amp;"&lt;end&gt; ","")&amp;IF(BC238&lt;&gt;"","#define "&amp;AS238&amp;" "&amp;BC238&amp;"&lt;end&gt; ","")&amp;IF(BD238&lt;&gt;"","#define "&amp;AT238&amp;" "&amp;BD238&amp;"&lt;end&gt; ","")&amp;"#define "&amp;AU238&amp;" "&amp;BE238&amp;"&lt;end&gt;"</f>
        <v>#define AOFF_I 10&lt;end&gt; #define AOFF_IA 18&lt;end&gt; #define AOFF_IAG 20&lt;end&gt; #define ISIZ_IAGA  28&lt;end&gt;</v>
      </c>
      <c r="BH238" s="22" t="str">
        <f aca="false">"INSTDECODE_"&amp;D238&amp;IF(D238&lt;&gt;0,"_"&amp;CONCATENATE(Z238,AA238,AB238,AC238)&amp;"_"&amp;CONCATENATE(AD238,AE238,AF238,AG238),"")</f>
        <v>INSTDECODE_3_DGM_AVA</v>
      </c>
      <c r="BI238" s="22" t="n">
        <f aca="false">LEN(BH238)</f>
        <v>20</v>
      </c>
      <c r="BJ238" s="22" t="str">
        <f aca="false">IF(Z238&lt;&gt;"","DECODE_"&amp;VLOOKUP(AD238,$CC:$CD,2,0)&amp;"("&amp;BJ$2&amp;","&amp;IF(K238="MR","REF",VLOOKUP(F238,$BR:$BS,2,0))&amp;",Cpu"&amp;PROPER(IF(K238="MR","REF",VLOOKUP(F238,$BR:$BS,2,0)))&amp;","&amp;AQ238&amp;"); ", "")</f>
        <v>DECODE_ADR(1,DAT,CpuDat,AOFF_I); </v>
      </c>
      <c r="BK238" s="22" t="str">
        <f aca="false">IF(AA238&lt;&gt;"","DECODE_"&amp;VLOOKUP(AE238,$CC:$CD,2,0)&amp;"("&amp;BK$2&amp;","&amp;IF(L238="MR","REF",VLOOKUP(G238,$BR:$BS,2,0))&amp;",Cpu"&amp;PROPER(IF(L238="MR","REF",VLOOKUP(G238,$BR:$BS,2,0)))&amp;","&amp;AR238&amp;"); ", "")</f>
        <v>DECODE_LIT(2,AGX,CpuAgx,AOFF_IA); </v>
      </c>
      <c r="BL238" s="22" t="str">
        <f aca="false">IF(AB238&lt;&gt;"","DECODE_"&amp;VLOOKUP(AF238,$CC:$CD,2,0)&amp;"("&amp;BL$2&amp;","&amp;IF(M238="MR","REF",VLOOKUP(H238,$BR:$BS,2,0))&amp;",Cpu"&amp;PROPER(IF(M238="MR","REF",VLOOKUP(H238,$BR:$BS,2,0)))&amp;","&amp;AS238&amp;"); ", "")</f>
        <v>DECODE_ADR(3,MBL,CpuMbl,AOFF_IAG); </v>
      </c>
      <c r="BM238" s="22" t="str">
        <f aca="false">IF(AC238&lt;&gt;"","DECODE_"&amp;VLOOKUP(AG238,$CC:$CD,2,0)&amp;"("&amp;BM$2&amp;","&amp;IF(N238="MR","REF",VLOOKUP(I238,$BR:$BS,2,0))&amp;",Cpu"&amp;PROPER(IF(N238="MR","REF",VLOOKUP(I238,$BR:$BS,2,0)))&amp;","&amp;AT238&amp;"); ", "")</f>
        <v/>
      </c>
      <c r="BN238" s="22" t="str">
        <f aca="false">IF(ISERROR(VLOOKUP(BO238,BO$2:BO237,1,0))=0,"X","")</f>
        <v/>
      </c>
      <c r="BO238" s="22" t="str">
        <f aca="false">SUBSTITUTE("#define "&amp;BH238&amp;REPT(" ",28-LEN(BH238))&amp;BJ238&amp;BK238&amp;BL238&amp;BM238,"%","D")</f>
        <v>#define INSTDECODE_3_DGM_AVA        DECODE_ADR(1,DAT,CpuDat,AOFF_I); DECODE_LIT(2,AGX,CpuAgx,AOFF_IA); DECODE_ADR(3,MBL,CpuMbl,AOFF_IAG); </v>
      </c>
      <c r="BP238" s="22" t="str">
        <f aca="false">"#define "&amp;SUBSTITUTE(BH238,"INSTDECODE_",IF(P238="X","JMP_","")&amp;IF(Q238="X","CONST_","")&amp;"INSTEND_")&amp;IF(Q238="X",REPT(" ",20-LEN(BH238)),IF(P238="X",REPT(" ",22-LEN(BH238)),REPT(" ",26-LEN(BH238))))&amp;" "&amp;IF(P238="X","","IP+="&amp;TRIM(AU238)&amp;"; "&amp;REPT(" ",10-LEN(TRIM(AU238))))&amp;IF(Q238="X","CONST_INST_DISPATCH;","PROG_INST_DISPATCH;")</f>
        <v>#define INSTEND_3_DGM_AVA       IP+=ISIZ_IAGA;  PROG_INST_DISPATCH;</v>
      </c>
      <c r="BQ238" s="22" t="str">
        <f aca="false">""</f>
        <v/>
      </c>
    </row>
    <row r="239" customFormat="false" ht="15.95" hidden="false" customHeight="true" outlineLevel="0" collapsed="false">
      <c r="A239" s="22" t="s">
        <v>818</v>
      </c>
      <c r="B239" s="22" t="s">
        <v>829</v>
      </c>
      <c r="C239" s="26" t="s">
        <v>29</v>
      </c>
      <c r="D239" s="27" t="n">
        <f aca="false">4-COUNTIF(F239:I239,".")</f>
        <v>2</v>
      </c>
      <c r="E239" s="27" t="str">
        <f aca="false">IF(ISERROR(SEARCH("Z",F239&amp;G239&amp;H239&amp;I239))=0,"X","-")</f>
        <v>-</v>
      </c>
      <c r="F239" s="26" t="s">
        <v>459</v>
      </c>
      <c r="G239" s="26" t="s">
        <v>459</v>
      </c>
      <c r="H239" s="26" t="s">
        <v>28</v>
      </c>
      <c r="I239" s="26" t="s">
        <v>28</v>
      </c>
      <c r="J239" s="27" t="str">
        <f aca="false">IF(OR(ISERROR(SEARCH(MID($J$2,1,1),F239&amp;G239&amp;H239&amp;I239))=0,ISERROR(SEARCH(MID($J$2,2,1),F239&amp;G239&amp;H239&amp;I239))=0),"X","-")</f>
        <v>-</v>
      </c>
      <c r="K239" s="26" t="s">
        <v>453</v>
      </c>
      <c r="L239" s="26" t="s">
        <v>453</v>
      </c>
      <c r="M239" s="26" t="s">
        <v>28</v>
      </c>
      <c r="N239" s="26" t="s">
        <v>28</v>
      </c>
      <c r="O239" s="28" t="str">
        <f aca="false">IF(OR(K239=$O$2,L239=$O$2,M239=$O$2,N239=$O$2),"X","-")</f>
        <v>-</v>
      </c>
      <c r="R239" s="22" t="s">
        <v>830</v>
      </c>
      <c r="S239" s="22" t="s">
        <v>821</v>
      </c>
      <c r="T239" s="22" t="s">
        <v>823</v>
      </c>
      <c r="W239" s="30" t="str">
        <f aca="false">SUBSTITUTE(SUBSTITUTE(IF(AND(F239="%",K239&lt;&gt;"AD",K239&lt;&gt;"MR"),"Error1","Ok")&amp;" "&amp;IF(AND(G239="%",L239&lt;&gt;"AD",L239&lt;&gt;"MR"),"Error2","Ok")&amp;" "&amp;IF(AND(H239="%",M239&lt;&gt;"AD",M239&lt;&gt;"MR"),"Error3","Ok")&amp;" "&amp;IF(AND(I239="%",N239&lt;&gt;"AD",N239&lt;&gt;"MR"),"Error4","Ok"),"Ok Ok Ok Ok","Passed"),"Ok","")</f>
        <v>Passed</v>
      </c>
      <c r="X239" s="28" t="str">
        <f aca="false">IF(W239&lt;&gt;"Passed","--- Error ---",SUBSTITUTE(SUBSTITUTE(SUBSTITUTE(SUBSTITUTE(SUBSTITUTE(SUBSTITUTE(SUBSTITUTE(SUBSTITUTE(SUBSTITUTE(SUBSTITUTE(SUBSTITUTE(SUBSTITUTE(SUBSTITUTE(SUBSTITUTE(SUBSTITUTE(SUBSTITUTE(SUBSTITUTE(SUBSTITUTE($X$1, "&lt;mnemonic&gt;",""""&amp;B239&amp;""""&amp;REPT(" ",5-LEN(B239))), "&lt;argnr&gt;",D239), "&lt;type1&gt;",VLOOKUP(F239,BR:BZ,9,0)), "&lt;type2&gt;",VLOOKUP(G239,BR:BZ,9,0)), "&lt;type3&gt;",VLOOKUP(H239,BR:BZ,9,0)), "&lt;type4&gt;",VLOOKUP(I239,BR:BZ,9,0)), "&lt;mode1&gt;",VLOOKUP(K239, CB:CG,6,0)),"&lt;mode2&gt;",VLOOKUP(L239,CB:CG,6,0)),"&lt;mode3&gt;",VLOOKUP(M239,CB:CG,6,0)),"&lt;mode4&gt;",VLOOKUP(N239,CB:CG,6,0)), "."," "), "&lt;desc&gt;",R239), "&lt;size&gt;",AU239), "&lt;comma&gt;",IF(B240=""," ",",")),"&lt;off1&gt;",IF(AQ239&lt;&gt;"",AQ239,"0"&amp;REPT(" ",5+AQ$1-1))),"&lt;off2&gt;",IF(AR239&lt;&gt;"",AR239,"0"&amp;REPT(" ",5+AR$1-1))),"&lt;off3&gt;",IF(AS239&lt;&gt;"",AS239,"0"&amp;REPT(" ",5+AS$1-1))),"&lt;off4&gt;",IF(AT239&lt;&gt;"",AT239,"0"&amp;REPT(" ",5+AT$1-1))))</f>
        <v>{ "AD2D" ,2, ISIZ_IAA  , {CpuDataType::ArrBlk   ,CpuDataType::ArrBlk   ,(CpuDataType)0        ,(CpuDataType)0        }, {_AmdAddr,_AmdAddr,_AmdNull,_AmdNull}, {AOFF_I,AOFF_IA,0       ,0        } }, //Cast dynamic array to dynamic</v>
      </c>
      <c r="Y239" s="31" t="s">
        <v>28</v>
      </c>
      <c r="Z239" s="22" t="str">
        <f aca="false">IF(F239&lt;&gt;".",IF(K239="MR","R",VLOOKUP(F239,$BR:$BT,3,0)),"")</f>
        <v>M</v>
      </c>
      <c r="AA239" s="22" t="str">
        <f aca="false">IF(G239&lt;&gt;".",IF(L239="MR","R",VLOOKUP(G239,$BR:$BT,3,0)),"")</f>
        <v>M</v>
      </c>
      <c r="AB239" s="22" t="str">
        <f aca="false">IF(H239&lt;&gt;".",IF(M239="MR","R",VLOOKUP(H239,$BR:$BT,3,0)),"")</f>
        <v/>
      </c>
      <c r="AC239" s="22" t="str">
        <f aca="false">IF(I239&lt;&gt;".",IF(N239="MR","R",VLOOKUP(I239,$BR:$BT,3,0)),"")</f>
        <v/>
      </c>
      <c r="AD239" s="22" t="str">
        <f aca="false">IF(F239&lt;&gt;".",VLOOKUP(K239,$CB:$CC,2,0),"")</f>
        <v>A</v>
      </c>
      <c r="AE239" s="22" t="str">
        <f aca="false">IF(G239&lt;&gt;".",VLOOKUP(L239,$CB:$CC,2,0),"")</f>
        <v>A</v>
      </c>
      <c r="AF239" s="22" t="str">
        <f aca="false">IF(H239&lt;&gt;".",VLOOKUP(M239,$CB:$CC,2,0),"")</f>
        <v/>
      </c>
      <c r="AG239" s="22" t="str">
        <f aca="false">IF(I239&lt;&gt;".",VLOOKUP(N239,$CB:$CC,2,0),"")</f>
        <v/>
      </c>
      <c r="AH239" s="22" t="str">
        <f aca="false">IF(AD239&lt;&gt;"",IF(OR(AD239="A",AD239="I"),"SZA",VLOOKUP(Z239,$BT$3:$BU$16,2,0)),"")</f>
        <v>SZA</v>
      </c>
      <c r="AI239" s="22" t="str">
        <f aca="false">IF(AE239&lt;&gt;"",IF(OR(AE239="A",AE239="I"),"SZA",VLOOKUP(AA239,$BT$3:$BU$16,2,0)),"")</f>
        <v>SZA</v>
      </c>
      <c r="AJ239" s="22" t="str">
        <f aca="false">IF(AF239&lt;&gt;"",IF(OR(AF239="A",AF239="I"),"SZA",VLOOKUP(AB239,$BT$3:$BU$16,2,0)),"")</f>
        <v/>
      </c>
      <c r="AK239" s="22" t="str">
        <f aca="false">IF(AG239&lt;&gt;"",IF(OR(AG239="A",AG239="I"),"SZA",VLOOKUP(AC239,$BT$3:$BU$16,2,0)),"")</f>
        <v/>
      </c>
      <c r="AL239" s="22" t="str">
        <f aca="false">IF(AD239&lt;&gt;"","I","")</f>
        <v>I</v>
      </c>
      <c r="AM239" s="22" t="str">
        <f aca="false">SUBSTITUTE(IF(AE239&lt;&gt;"",AL239&amp;"+"&amp;AH239,""),"+SZ","")</f>
        <v>IA</v>
      </c>
      <c r="AN239" s="22" t="str">
        <f aca="false">SUBSTITUTE(IF(AF239&lt;&gt;"",AM239&amp;"+"&amp;AI239,""),"+SZ","")</f>
        <v/>
      </c>
      <c r="AO239" s="22" t="str">
        <f aca="false">SUBSTITUTE(IF(AG239&lt;&gt;"",AN239&amp;"+"&amp;AJ239,""),"+SZ","")</f>
        <v/>
      </c>
      <c r="AP239" s="22" t="str">
        <f aca="false">SUBSTITUTE("I"&amp;IF(AH239&lt;&gt;"","+"&amp;AH239,"")&amp;IF(AI239&lt;&gt;"","+"&amp;AI239,"")&amp;IF(AJ239&lt;&gt;"","+"&amp;AJ239,"")&amp;IF(AK239&lt;&gt;"","+"&amp;AK239,""),"+SZ","")</f>
        <v>IAA</v>
      </c>
      <c r="AQ239" s="22" t="str">
        <f aca="false">IF(Z239&lt;&gt;"","AOFF_"&amp;AL239&amp;REPT(" ",AQ$1-LEN(AL239)),"")</f>
        <v>AOFF_I</v>
      </c>
      <c r="AR239" s="22" t="str">
        <f aca="false">IF(AA239&lt;&gt;"","AOFF_"&amp;AM239&amp;REPT(" ",AR$1-LEN(AM239)),"")</f>
        <v>AOFF_IA</v>
      </c>
      <c r="AS239" s="22" t="str">
        <f aca="false">IF(AB239&lt;&gt;"","AOFF_"&amp;AN239&amp;REPT(" ",AS$1-LEN(AN239)),"")</f>
        <v/>
      </c>
      <c r="AT239" s="22" t="str">
        <f aca="false">IF(AC239&lt;&gt;"","AOFF_"&amp;AO239&amp;REPT(" ",AT$1-LEN(AO239)),"")</f>
        <v/>
      </c>
      <c r="AU239" s="22" t="str">
        <f aca="false">"ISIZ_"&amp;AP239&amp;REPT(" ",$AU$1-LEN(AP239))</f>
        <v>ISIZ_IAA  </v>
      </c>
      <c r="AV239" s="26" t="n">
        <f aca="false">IF(Z239&lt;&gt;"",6,"")</f>
        <v>6</v>
      </c>
      <c r="AW239" s="26" t="n">
        <f aca="false">IF(AA239&lt;&gt;"",AV239+VLOOKUP(AH239,$BU$2:$BV$17,2,0),"")</f>
        <v>10</v>
      </c>
      <c r="AX239" s="26" t="str">
        <f aca="false">IF(AB239&lt;&gt;"",AW239+VLOOKUP(AI239,$BU$2:$BV$17,2,0),"")</f>
        <v/>
      </c>
      <c r="AY239" s="26" t="str">
        <f aca="false">IF(AC239&lt;&gt;"",AX239+VLOOKUP(AJ239,$BU$2:$BV$17,2,0),"")</f>
        <v/>
      </c>
      <c r="AZ239" s="26" t="n">
        <f aca="false">6+IF(Z239&lt;&gt;"",VLOOKUP(AH239,$BU$2:$BV$17,2,0),0)+IF(AA239&lt;&gt;"",VLOOKUP(AI239,$BU$2:$BV$17,2,0),0)+IF(AB239&lt;&gt;"",VLOOKUP(AJ239,$BU$2:$BV$17,2,0),0)+IF(AC239&lt;&gt;"",VLOOKUP(AK239,$BU$2:$BV$17,2,0),0)</f>
        <v>14</v>
      </c>
      <c r="BA239" s="26" t="n">
        <f aca="false">IF(Z239&lt;&gt;"",10,"")</f>
        <v>10</v>
      </c>
      <c r="BB239" s="26" t="n">
        <f aca="false">IF(AA239&lt;&gt;"",BA239+VLOOKUP(AH239,$BU$2:$BW$17,3,0),"")</f>
        <v>18</v>
      </c>
      <c r="BC239" s="26" t="str">
        <f aca="false">IF(AB239&lt;&gt;"",BB239+VLOOKUP(AI239,$BU$2:$BW$17,3,0),"")</f>
        <v/>
      </c>
      <c r="BD239" s="26" t="str">
        <f aca="false">IF(AC239&lt;&gt;"",BC239+VLOOKUP(AJ239,$BU$2:$BW$17,3,0),"")</f>
        <v/>
      </c>
      <c r="BE239" s="26" t="n">
        <f aca="false">10+IF(Z239&lt;&gt;"",VLOOKUP(AH239,$BU$2:$BW$17,3,0),0)+IF(AA239&lt;&gt;"",VLOOKUP(AI239,$BU$2:$BW$17,3,0),0)+IF(AB239&lt;&gt;"",VLOOKUP(AJ239,$BU$2:$BW$17,3,0),0)+IF(AC239&lt;&gt;"",VLOOKUP(AK239,$BU$2:$BW$17,3,0),0)</f>
        <v>26</v>
      </c>
      <c r="BF239" s="36" t="str">
        <f aca="false">IF(AV239&lt;&gt;"","#define "&amp;AQ239&amp;" "&amp;AV239&amp;"&lt;end&gt; ","")&amp;IF(AW239&lt;&gt;"","#define "&amp;AR239&amp;" "&amp;AW239&amp;"&lt;end&gt; ","")&amp;IF(AX239&lt;&gt;"","#define "&amp;AS239&amp;" "&amp;AX239&amp;"&lt;end&gt; ","")&amp;IF(AY239&lt;&gt;"","#define "&amp;AT239&amp;" "&amp;AY239&amp;"&lt;end&gt; ","")&amp;"#define "&amp;AU239&amp;" "&amp;AZ239&amp;"&lt;end&gt;"</f>
        <v>#define AOFF_I 6&lt;end&gt; #define AOFF_IA 10&lt;end&gt; #define ISIZ_IAA   14&lt;end&gt;</v>
      </c>
      <c r="BG239" s="36" t="str">
        <f aca="false">IF(BA239&lt;&gt;"","#define "&amp;AQ239&amp;" "&amp;BA239&amp;"&lt;end&gt; ","")&amp;IF(BB239&lt;&gt;"","#define "&amp;AR239&amp;" "&amp;BB239&amp;"&lt;end&gt; ","")&amp;IF(BC239&lt;&gt;"","#define "&amp;AS239&amp;" "&amp;BC239&amp;"&lt;end&gt; ","")&amp;IF(BD239&lt;&gt;"","#define "&amp;AT239&amp;" "&amp;BD239&amp;"&lt;end&gt; ","")&amp;"#define "&amp;AU239&amp;" "&amp;BE239&amp;"&lt;end&gt;"</f>
        <v>#define AOFF_I 10&lt;end&gt; #define AOFF_IA 18&lt;end&gt; #define ISIZ_IAA   26&lt;end&gt;</v>
      </c>
      <c r="BH239" s="22" t="str">
        <f aca="false">"INSTDECODE_"&amp;D239&amp;IF(D239&lt;&gt;0,"_"&amp;CONCATENATE(Z239,AA239,AB239,AC239)&amp;"_"&amp;CONCATENATE(AD239,AE239,AF239,AG239),"")</f>
        <v>INSTDECODE_2_MM_AA</v>
      </c>
      <c r="BI239" s="22" t="n">
        <f aca="false">LEN(BH239)</f>
        <v>18</v>
      </c>
      <c r="BJ239" s="22" t="str">
        <f aca="false">IF(Z239&lt;&gt;"","DECODE_"&amp;VLOOKUP(AD239,$CC:$CD,2,0)&amp;"("&amp;BJ$2&amp;","&amp;IF(K239="MR","REF",VLOOKUP(F239,$BR:$BS,2,0))&amp;",Cpu"&amp;PROPER(IF(K239="MR","REF",VLOOKUP(F239,$BR:$BS,2,0)))&amp;","&amp;AQ239&amp;"); ", "")</f>
        <v>DECODE_ADR(1,MBL,CpuMbl,AOFF_I); </v>
      </c>
      <c r="BK239" s="22" t="str">
        <f aca="false">IF(AA239&lt;&gt;"","DECODE_"&amp;VLOOKUP(AE239,$CC:$CD,2,0)&amp;"("&amp;BK$2&amp;","&amp;IF(L239="MR","REF",VLOOKUP(G239,$BR:$BS,2,0))&amp;",Cpu"&amp;PROPER(IF(L239="MR","REF",VLOOKUP(G239,$BR:$BS,2,0)))&amp;","&amp;AR239&amp;"); ", "")</f>
        <v>DECODE_ADR(2,MBL,CpuMbl,AOFF_IA); </v>
      </c>
      <c r="BL239" s="22" t="str">
        <f aca="false">IF(AB239&lt;&gt;"","DECODE_"&amp;VLOOKUP(AF239,$CC:$CD,2,0)&amp;"("&amp;BL$2&amp;","&amp;IF(M239="MR","REF",VLOOKUP(H239,$BR:$BS,2,0))&amp;",Cpu"&amp;PROPER(IF(M239="MR","REF",VLOOKUP(H239,$BR:$BS,2,0)))&amp;","&amp;AS239&amp;"); ", "")</f>
        <v/>
      </c>
      <c r="BM239" s="22" t="str">
        <f aca="false">IF(AC239&lt;&gt;"","DECODE_"&amp;VLOOKUP(AG239,$CC:$CD,2,0)&amp;"("&amp;BM$2&amp;","&amp;IF(N239="MR","REF",VLOOKUP(I239,$BR:$BS,2,0))&amp;",Cpu"&amp;PROPER(IF(N239="MR","REF",VLOOKUP(I239,$BR:$BS,2,0)))&amp;","&amp;AT239&amp;"); ", "")</f>
        <v/>
      </c>
      <c r="BN239" s="22" t="str">
        <f aca="false">IF(ISERROR(VLOOKUP(BO239,BO$2:BO238,1,0))=0,"X","")</f>
        <v>X</v>
      </c>
      <c r="BO239" s="22" t="str">
        <f aca="false">SUBSTITUTE("#define "&amp;BH239&amp;REPT(" ",28-LEN(BH239))&amp;BJ239&amp;BK239&amp;BL239&amp;BM239,"%","D")</f>
        <v>#define INSTDECODE_2_MM_AA          DECODE_ADR(1,MBL,CpuMbl,AOFF_I); DECODE_ADR(2,MBL,CpuMbl,AOFF_IA); </v>
      </c>
      <c r="BP239" s="22" t="str">
        <f aca="false">"#define "&amp;SUBSTITUTE(BH239,"INSTDECODE_",IF(P239="X","JMP_","")&amp;IF(Q239="X","CONST_","")&amp;"INSTEND_")&amp;IF(Q239="X",REPT(" ",20-LEN(BH239)),IF(P239="X",REPT(" ",22-LEN(BH239)),REPT(" ",26-LEN(BH239))))&amp;" "&amp;IF(P239="X","","IP+="&amp;TRIM(AU239)&amp;"; "&amp;REPT(" ",10-LEN(TRIM(AU239))))&amp;IF(Q239="X","CONST_INST_DISPATCH;","PROG_INST_DISPATCH;")</f>
        <v>#define INSTEND_2_MM_AA         IP+=ISIZ_IAA;   PROG_INST_DISPATCH;</v>
      </c>
      <c r="BQ239" s="22" t="str">
        <f aca="false">""</f>
        <v/>
      </c>
    </row>
    <row r="240" customFormat="false" ht="15.95" hidden="false" customHeight="true" outlineLevel="0" collapsed="false">
      <c r="A240" s="22" t="s">
        <v>831</v>
      </c>
      <c r="B240" s="22" t="s">
        <v>832</v>
      </c>
      <c r="C240" s="26" t="s">
        <v>29</v>
      </c>
      <c r="D240" s="27" t="n">
        <f aca="false">4-COUNTIF(F240:I240,".")</f>
        <v>1</v>
      </c>
      <c r="E240" s="27" t="str">
        <f aca="false">IF(ISERROR(SEARCH("Z",F240&amp;G240&amp;H240&amp;I240))=0,"X","-")</f>
        <v>-</v>
      </c>
      <c r="F240" s="26" t="s">
        <v>456</v>
      </c>
      <c r="G240" s="26" t="s">
        <v>28</v>
      </c>
      <c r="H240" s="26" t="s">
        <v>28</v>
      </c>
      <c r="I240" s="26" t="s">
        <v>28</v>
      </c>
      <c r="J240" s="27" t="str">
        <f aca="false">IF(OR(ISERROR(SEARCH(MID($J$2,1,1),F240&amp;G240&amp;H240&amp;I240))=0,ISERROR(SEARCH(MID($J$2,2,1),F240&amp;G240&amp;H240&amp;I240))=0),"X","-")</f>
        <v>-</v>
      </c>
      <c r="K240" s="26" t="s">
        <v>453</v>
      </c>
      <c r="L240" s="26" t="s">
        <v>28</v>
      </c>
      <c r="M240" s="26" t="s">
        <v>28</v>
      </c>
      <c r="N240" s="26" t="s">
        <v>28</v>
      </c>
      <c r="O240" s="28" t="str">
        <f aca="false">IF(OR(K240=$O$2,L240=$O$2,M240=$O$2,N240=$O$2),"X","-")</f>
        <v>-</v>
      </c>
      <c r="R240" s="22" t="s">
        <v>833</v>
      </c>
      <c r="S240" s="22" t="s">
        <v>155</v>
      </c>
      <c r="W240" s="30" t="str">
        <f aca="false">SUBSTITUTE(SUBSTITUTE(IF(AND(F240="%",K240&lt;&gt;"AD",K240&lt;&gt;"MR"),"Error1","Ok")&amp;" "&amp;IF(AND(G240="%",L240&lt;&gt;"AD",L240&lt;&gt;"MR"),"Error2","Ok")&amp;" "&amp;IF(AND(H240="%",M240&lt;&gt;"AD",M240&lt;&gt;"MR"),"Error3","Ok")&amp;" "&amp;IF(AND(I240="%",N240&lt;&gt;"AD",N240&lt;&gt;"MR"),"Error4","Ok"),"Ok Ok Ok Ok","Passed"),"Ok","")</f>
        <v>Passed</v>
      </c>
      <c r="X240" s="28" t="str">
        <f aca="false">IF(W240&lt;&gt;"Passed","--- Error ---",SUBSTITUTE(SUBSTITUTE(SUBSTITUTE(SUBSTITUTE(SUBSTITUTE(SUBSTITUTE(SUBSTITUTE(SUBSTITUTE(SUBSTITUTE(SUBSTITUTE(SUBSTITUTE(SUBSTITUTE(SUBSTITUTE(SUBSTITUTE(SUBSTITUTE(SUBSTITUTE(SUBSTITUTE(SUBSTITUTE($X$1, "&lt;mnemonic&gt;",""""&amp;B240&amp;""""&amp;REPT(" ",5-LEN(B240))), "&lt;argnr&gt;",D240), "&lt;type1&gt;",VLOOKUP(F240,BR:BZ,9,0)), "&lt;type2&gt;",VLOOKUP(G240,BR:BZ,9,0)), "&lt;type3&gt;",VLOOKUP(H240,BR:BZ,9,0)), "&lt;type4&gt;",VLOOKUP(I240,BR:BZ,9,0)), "&lt;mode1&gt;",VLOOKUP(K240, CB:CG,6,0)),"&lt;mode2&gt;",VLOOKUP(L240,CB:CG,6,0)),"&lt;mode3&gt;",VLOOKUP(M240,CB:CG,6,0)),"&lt;mode4&gt;",VLOOKUP(N240,CB:CG,6,0)), "."," "), "&lt;desc&gt;",R240), "&lt;size&gt;",AU240), "&lt;comma&gt;",IF(B241=""," ",",")),"&lt;off1&gt;",IF(AQ240&lt;&gt;"",AQ240,"0"&amp;REPT(" ",5+AQ$1-1))),"&lt;off2&gt;",IF(AR240&lt;&gt;"",AR240,"0"&amp;REPT(" ",5+AR$1-1))),"&lt;off3&gt;",IF(AS240&lt;&gt;"",AS240,"0"&amp;REPT(" ",5+AS$1-1))),"&lt;off4&gt;",IF(AT240&lt;&gt;"",AT240,"0"&amp;REPT(" ",5+AT$1-1))))</f>
        <v>{ "PUSHb",1, ISIZ_IA   , {CpuDataType::Boolean  ,(CpuDataType)0        ,(CpuDataType)0        ,(CpuDataType)0        }, {_AmdAddr,_AmdNull,_AmdNull,_AmdNull}, {AOFF_I,0      ,0       ,0        } }, //Push boolean into parameter stack</v>
      </c>
      <c r="Y240" s="31" t="s">
        <v>28</v>
      </c>
      <c r="Z240" s="22" t="str">
        <f aca="false">IF(F240&lt;&gt;".",IF(K240="MR","R",VLOOKUP(F240,$BR:$BT,3,0)),"")</f>
        <v>B</v>
      </c>
      <c r="AA240" s="22" t="str">
        <f aca="false">IF(G240&lt;&gt;".",IF(L240="MR","R",VLOOKUP(G240,$BR:$BT,3,0)),"")</f>
        <v/>
      </c>
      <c r="AB240" s="22" t="str">
        <f aca="false">IF(H240&lt;&gt;".",IF(M240="MR","R",VLOOKUP(H240,$BR:$BT,3,0)),"")</f>
        <v/>
      </c>
      <c r="AC240" s="22" t="str">
        <f aca="false">IF(I240&lt;&gt;".",IF(N240="MR","R",VLOOKUP(I240,$BR:$BT,3,0)),"")</f>
        <v/>
      </c>
      <c r="AD240" s="22" t="str">
        <f aca="false">IF(F240&lt;&gt;".",VLOOKUP(K240,$CB:$CC,2,0),"")</f>
        <v>A</v>
      </c>
      <c r="AE240" s="22" t="str">
        <f aca="false">IF(G240&lt;&gt;".",VLOOKUP(L240,$CB:$CC,2,0),"")</f>
        <v/>
      </c>
      <c r="AF240" s="22" t="str">
        <f aca="false">IF(H240&lt;&gt;".",VLOOKUP(M240,$CB:$CC,2,0),"")</f>
        <v/>
      </c>
      <c r="AG240" s="22" t="str">
        <f aca="false">IF(I240&lt;&gt;".",VLOOKUP(N240,$CB:$CC,2,0),"")</f>
        <v/>
      </c>
      <c r="AH240" s="22" t="str">
        <f aca="false">IF(AD240&lt;&gt;"",IF(OR(AD240="A",AD240="I"),"SZA",VLOOKUP(Z240,$BT$3:$BU$16,2,0)),"")</f>
        <v>SZA</v>
      </c>
      <c r="AI240" s="22" t="str">
        <f aca="false">IF(AE240&lt;&gt;"",IF(OR(AE240="A",AE240="I"),"SZA",VLOOKUP(AA240,$BT$3:$BU$16,2,0)),"")</f>
        <v/>
      </c>
      <c r="AJ240" s="22" t="str">
        <f aca="false">IF(AF240&lt;&gt;"",IF(OR(AF240="A",AF240="I"),"SZA",VLOOKUP(AB240,$BT$3:$BU$16,2,0)),"")</f>
        <v/>
      </c>
      <c r="AK240" s="22" t="str">
        <f aca="false">IF(AG240&lt;&gt;"",IF(OR(AG240="A",AG240="I"),"SZA",VLOOKUP(AC240,$BT$3:$BU$16,2,0)),"")</f>
        <v/>
      </c>
      <c r="AL240" s="22" t="str">
        <f aca="false">IF(AD240&lt;&gt;"","I","")</f>
        <v>I</v>
      </c>
      <c r="AM240" s="22" t="str">
        <f aca="false">SUBSTITUTE(IF(AE240&lt;&gt;"",AL240&amp;"+"&amp;AH240,""),"+SZ","")</f>
        <v/>
      </c>
      <c r="AN240" s="22" t="str">
        <f aca="false">SUBSTITUTE(IF(AF240&lt;&gt;"",AM240&amp;"+"&amp;AI240,""),"+SZ","")</f>
        <v/>
      </c>
      <c r="AO240" s="22" t="str">
        <f aca="false">SUBSTITUTE(IF(AG240&lt;&gt;"",AN240&amp;"+"&amp;AJ240,""),"+SZ","")</f>
        <v/>
      </c>
      <c r="AP240" s="22" t="str">
        <f aca="false">SUBSTITUTE("I"&amp;IF(AH240&lt;&gt;"","+"&amp;AH240,"")&amp;IF(AI240&lt;&gt;"","+"&amp;AI240,"")&amp;IF(AJ240&lt;&gt;"","+"&amp;AJ240,"")&amp;IF(AK240&lt;&gt;"","+"&amp;AK240,""),"+SZ","")</f>
        <v>IA</v>
      </c>
      <c r="AQ240" s="22" t="str">
        <f aca="false">IF(Z240&lt;&gt;"","AOFF_"&amp;AL240&amp;REPT(" ",AQ$1-LEN(AL240)),"")</f>
        <v>AOFF_I</v>
      </c>
      <c r="AR240" s="22" t="str">
        <f aca="false">IF(AA240&lt;&gt;"","AOFF_"&amp;AM240&amp;REPT(" ",AR$1-LEN(AM240)),"")</f>
        <v/>
      </c>
      <c r="AS240" s="22" t="str">
        <f aca="false">IF(AB240&lt;&gt;"","AOFF_"&amp;AN240&amp;REPT(" ",AS$1-LEN(AN240)),"")</f>
        <v/>
      </c>
      <c r="AT240" s="22" t="str">
        <f aca="false">IF(AC240&lt;&gt;"","AOFF_"&amp;AO240&amp;REPT(" ",AT$1-LEN(AO240)),"")</f>
        <v/>
      </c>
      <c r="AU240" s="22" t="str">
        <f aca="false">"ISIZ_"&amp;AP240&amp;REPT(" ",$AU$1-LEN(AP240))</f>
        <v>ISIZ_IA   </v>
      </c>
      <c r="AV240" s="26" t="n">
        <f aca="false">IF(Z240&lt;&gt;"",6,"")</f>
        <v>6</v>
      </c>
      <c r="AW240" s="26" t="str">
        <f aca="false">IF(AA240&lt;&gt;"",AV240+VLOOKUP(AH240,$BU$2:$BV$17,2,0),"")</f>
        <v/>
      </c>
      <c r="AX240" s="26" t="str">
        <f aca="false">IF(AB240&lt;&gt;"",AW240+VLOOKUP(AI240,$BU$2:$BV$17,2,0),"")</f>
        <v/>
      </c>
      <c r="AY240" s="26" t="str">
        <f aca="false">IF(AC240&lt;&gt;"",AX240+VLOOKUP(AJ240,$BU$2:$BV$17,2,0),"")</f>
        <v/>
      </c>
      <c r="AZ240" s="26" t="n">
        <f aca="false">6+IF(Z240&lt;&gt;"",VLOOKUP(AH240,$BU$2:$BV$17,2,0),0)+IF(AA240&lt;&gt;"",VLOOKUP(AI240,$BU$2:$BV$17,2,0),0)+IF(AB240&lt;&gt;"",VLOOKUP(AJ240,$BU$2:$BV$17,2,0),0)+IF(AC240&lt;&gt;"",VLOOKUP(AK240,$BU$2:$BV$17,2,0),0)</f>
        <v>10</v>
      </c>
      <c r="BA240" s="26" t="n">
        <f aca="false">IF(Z240&lt;&gt;"",10,"")</f>
        <v>10</v>
      </c>
      <c r="BB240" s="26" t="str">
        <f aca="false">IF(AA240&lt;&gt;"",BA240+VLOOKUP(AH240,$BU$2:$BW$17,3,0),"")</f>
        <v/>
      </c>
      <c r="BC240" s="26" t="str">
        <f aca="false">IF(AB240&lt;&gt;"",BB240+VLOOKUP(AI240,$BU$2:$BW$17,3,0),"")</f>
        <v/>
      </c>
      <c r="BD240" s="26" t="str">
        <f aca="false">IF(AC240&lt;&gt;"",BC240+VLOOKUP(AJ240,$BU$2:$BW$17,3,0),"")</f>
        <v/>
      </c>
      <c r="BE240" s="26" t="n">
        <f aca="false">10+IF(Z240&lt;&gt;"",VLOOKUP(AH240,$BU$2:$BW$17,3,0),0)+IF(AA240&lt;&gt;"",VLOOKUP(AI240,$BU$2:$BW$17,3,0),0)+IF(AB240&lt;&gt;"",VLOOKUP(AJ240,$BU$2:$BW$17,3,0),0)+IF(AC240&lt;&gt;"",VLOOKUP(AK240,$BU$2:$BW$17,3,0),0)</f>
        <v>18</v>
      </c>
      <c r="BF240" s="36" t="str">
        <f aca="false">IF(AV240&lt;&gt;"","#define "&amp;AQ240&amp;" "&amp;AV240&amp;"&lt;end&gt; ","")&amp;IF(AW240&lt;&gt;"","#define "&amp;AR240&amp;" "&amp;AW240&amp;"&lt;end&gt; ","")&amp;IF(AX240&lt;&gt;"","#define "&amp;AS240&amp;" "&amp;AX240&amp;"&lt;end&gt; ","")&amp;IF(AY240&lt;&gt;"","#define "&amp;AT240&amp;" "&amp;AY240&amp;"&lt;end&gt; ","")&amp;"#define "&amp;AU240&amp;" "&amp;AZ240&amp;"&lt;end&gt;"</f>
        <v>#define AOFF_I 6&lt;end&gt; #define ISIZ_IA    10&lt;end&gt;</v>
      </c>
      <c r="BG240" s="36" t="str">
        <f aca="false">IF(BA240&lt;&gt;"","#define "&amp;AQ240&amp;" "&amp;BA240&amp;"&lt;end&gt; ","")&amp;IF(BB240&lt;&gt;"","#define "&amp;AR240&amp;" "&amp;BB240&amp;"&lt;end&gt; ","")&amp;IF(BC240&lt;&gt;"","#define "&amp;AS240&amp;" "&amp;BC240&amp;"&lt;end&gt; ","")&amp;IF(BD240&lt;&gt;"","#define "&amp;AT240&amp;" "&amp;BD240&amp;"&lt;end&gt; ","")&amp;"#define "&amp;AU240&amp;" "&amp;BE240&amp;"&lt;end&gt;"</f>
        <v>#define AOFF_I 10&lt;end&gt; #define ISIZ_IA    18&lt;end&gt;</v>
      </c>
      <c r="BH240" s="22" t="str">
        <f aca="false">"INSTDECODE_"&amp;D240&amp;IF(D240&lt;&gt;0,"_"&amp;CONCATENATE(Z240,AA240,AB240,AC240)&amp;"_"&amp;CONCATENATE(AD240,AE240,AF240,AG240),"")</f>
        <v>INSTDECODE_1_B_A</v>
      </c>
      <c r="BI240" s="22" t="n">
        <f aca="false">LEN(BH240)</f>
        <v>16</v>
      </c>
      <c r="BJ240" s="22" t="str">
        <f aca="false">IF(Z240&lt;&gt;"","DECODE_"&amp;VLOOKUP(AD240,$CC:$CD,2,0)&amp;"("&amp;BJ$2&amp;","&amp;IF(K240="MR","REF",VLOOKUP(F240,$BR:$BS,2,0))&amp;",Cpu"&amp;PROPER(IF(K240="MR","REF",VLOOKUP(F240,$BR:$BS,2,0)))&amp;","&amp;AQ240&amp;"); ", "")</f>
        <v>DECODE_ADR(1,BOL,CpuBol,AOFF_I); </v>
      </c>
      <c r="BK240" s="22" t="str">
        <f aca="false">IF(AA240&lt;&gt;"","DECODE_"&amp;VLOOKUP(AE240,$CC:$CD,2,0)&amp;"("&amp;BK$2&amp;","&amp;IF(L240="MR","REF",VLOOKUP(G240,$BR:$BS,2,0))&amp;",Cpu"&amp;PROPER(IF(L240="MR","REF",VLOOKUP(G240,$BR:$BS,2,0)))&amp;","&amp;AR240&amp;"); ", "")</f>
        <v/>
      </c>
      <c r="BL240" s="22" t="str">
        <f aca="false">IF(AB240&lt;&gt;"","DECODE_"&amp;VLOOKUP(AF240,$CC:$CD,2,0)&amp;"("&amp;BL$2&amp;","&amp;IF(M240="MR","REF",VLOOKUP(H240,$BR:$BS,2,0))&amp;",Cpu"&amp;PROPER(IF(M240="MR","REF",VLOOKUP(H240,$BR:$BS,2,0)))&amp;","&amp;AS240&amp;"); ", "")</f>
        <v/>
      </c>
      <c r="BM240" s="22" t="str">
        <f aca="false">IF(AC240&lt;&gt;"","DECODE_"&amp;VLOOKUP(AG240,$CC:$CD,2,0)&amp;"("&amp;BM$2&amp;","&amp;IF(N240="MR","REF",VLOOKUP(I240,$BR:$BS,2,0))&amp;",Cpu"&amp;PROPER(IF(N240="MR","REF",VLOOKUP(I240,$BR:$BS,2,0)))&amp;","&amp;AT240&amp;"); ", "")</f>
        <v/>
      </c>
      <c r="BN240" s="22" t="str">
        <f aca="false">IF(ISERROR(VLOOKUP(BO240,BO$2:BO239,1,0))=0,"X","")</f>
        <v/>
      </c>
      <c r="BO240" s="22" t="str">
        <f aca="false">SUBSTITUTE("#define "&amp;BH240&amp;REPT(" ",28-LEN(BH240))&amp;BJ240&amp;BK240&amp;BL240&amp;BM240,"%","D")</f>
        <v>#define INSTDECODE_1_B_A            DECODE_ADR(1,BOL,CpuBol,AOFF_I); </v>
      </c>
      <c r="BP240" s="22" t="str">
        <f aca="false">"#define "&amp;SUBSTITUTE(BH240,"INSTDECODE_",IF(P240="X","JMP_","")&amp;IF(Q240="X","CONST_","")&amp;"INSTEND_")&amp;IF(Q240="X",REPT(" ",20-LEN(BH240)),IF(P240="X",REPT(" ",22-LEN(BH240)),REPT(" ",26-LEN(BH240))))&amp;" "&amp;IF(P240="X","","IP+="&amp;TRIM(AU240)&amp;"; "&amp;REPT(" ",10-LEN(TRIM(AU240))))&amp;IF(Q240="X","CONST_INST_DISPATCH;","PROG_INST_DISPATCH;")</f>
        <v>#define INSTEND_1_B_A           IP+=ISIZ_IA;    PROG_INST_DISPATCH;</v>
      </c>
      <c r="BQ240" s="22" t="str">
        <f aca="false">""</f>
        <v/>
      </c>
    </row>
    <row r="241" customFormat="false" ht="15.95" hidden="false" customHeight="true" outlineLevel="0" collapsed="false">
      <c r="A241" s="22" t="s">
        <v>831</v>
      </c>
      <c r="B241" s="22" t="s">
        <v>834</v>
      </c>
      <c r="C241" s="26" t="s">
        <v>29</v>
      </c>
      <c r="D241" s="27" t="n">
        <f aca="false">4-COUNTIF(F241:I241,".")</f>
        <v>1</v>
      </c>
      <c r="E241" s="27" t="str">
        <f aca="false">IF(ISERROR(SEARCH("Z",F241&amp;G241&amp;H241&amp;I241))=0,"X","-")</f>
        <v>-</v>
      </c>
      <c r="F241" s="26" t="s">
        <v>452</v>
      </c>
      <c r="G241" s="26" t="s">
        <v>28</v>
      </c>
      <c r="H241" s="26" t="s">
        <v>28</v>
      </c>
      <c r="I241" s="26" t="s">
        <v>28</v>
      </c>
      <c r="J241" s="27" t="str">
        <f aca="false">IF(OR(ISERROR(SEARCH(MID($J$2,1,1),F241&amp;G241&amp;H241&amp;I241))=0,ISERROR(SEARCH(MID($J$2,2,1),F241&amp;G241&amp;H241&amp;I241))=0),"X","-")</f>
        <v>-</v>
      </c>
      <c r="K241" s="26" t="s">
        <v>453</v>
      </c>
      <c r="L241" s="26" t="s">
        <v>28</v>
      </c>
      <c r="M241" s="26" t="s">
        <v>28</v>
      </c>
      <c r="N241" s="26" t="s">
        <v>28</v>
      </c>
      <c r="O241" s="28" t="str">
        <f aca="false">IF(OR(K241=$O$2,L241=$O$2,M241=$O$2,N241=$O$2),"X","-")</f>
        <v>-</v>
      </c>
      <c r="R241" s="22" t="s">
        <v>835</v>
      </c>
      <c r="W241" s="30" t="str">
        <f aca="false">SUBSTITUTE(SUBSTITUTE(IF(AND(F241="%",K241&lt;&gt;"AD",K241&lt;&gt;"MR"),"Error1","Ok")&amp;" "&amp;IF(AND(G241="%",L241&lt;&gt;"AD",L241&lt;&gt;"MR"),"Error2","Ok")&amp;" "&amp;IF(AND(H241="%",M241&lt;&gt;"AD",M241&lt;&gt;"MR"),"Error3","Ok")&amp;" "&amp;IF(AND(I241="%",N241&lt;&gt;"AD",N241&lt;&gt;"MR"),"Error4","Ok"),"Ok Ok Ok Ok","Passed"),"Ok","")</f>
        <v>Passed</v>
      </c>
      <c r="X241" s="28" t="str">
        <f aca="false">IF(W241&lt;&gt;"Passed","--- Error ---",SUBSTITUTE(SUBSTITUTE(SUBSTITUTE(SUBSTITUTE(SUBSTITUTE(SUBSTITUTE(SUBSTITUTE(SUBSTITUTE(SUBSTITUTE(SUBSTITUTE(SUBSTITUTE(SUBSTITUTE(SUBSTITUTE(SUBSTITUTE(SUBSTITUTE(SUBSTITUTE(SUBSTITUTE(SUBSTITUTE($X$1, "&lt;mnemonic&gt;",""""&amp;B241&amp;""""&amp;REPT(" ",5-LEN(B241))), "&lt;argnr&gt;",D241), "&lt;type1&gt;",VLOOKUP(F241,BR:BZ,9,0)), "&lt;type2&gt;",VLOOKUP(G241,BR:BZ,9,0)), "&lt;type3&gt;",VLOOKUP(H241,BR:BZ,9,0)), "&lt;type4&gt;",VLOOKUP(I241,BR:BZ,9,0)), "&lt;mode1&gt;",VLOOKUP(K241, CB:CG,6,0)),"&lt;mode2&gt;",VLOOKUP(L241,CB:CG,6,0)),"&lt;mode3&gt;",VLOOKUP(M241,CB:CG,6,0)),"&lt;mode4&gt;",VLOOKUP(N241,CB:CG,6,0)), "."," "), "&lt;desc&gt;",R241), "&lt;size&gt;",AU241), "&lt;comma&gt;",IF(B242=""," ",",")),"&lt;off1&gt;",IF(AQ241&lt;&gt;"",AQ241,"0"&amp;REPT(" ",5+AQ$1-1))),"&lt;off2&gt;",IF(AR241&lt;&gt;"",AR241,"0"&amp;REPT(" ",5+AR$1-1))),"&lt;off3&gt;",IF(AS241&lt;&gt;"",AS241,"0"&amp;REPT(" ",5+AS$1-1))),"&lt;off4&gt;",IF(AT241&lt;&gt;"",AT241,"0"&amp;REPT(" ",5+AT$1-1))))</f>
        <v>{ "PUSHc",1, ISIZ_IA   , {CpuDataType::Char     ,(CpuDataType)0        ,(CpuDataType)0        ,(CpuDataType)0        }, {_AmdAddr,_AmdNull,_AmdNull,_AmdNull}, {AOFF_I,0      ,0       ,0        } }, //Push char into parameter stack</v>
      </c>
      <c r="Y241" s="31" t="s">
        <v>28</v>
      </c>
      <c r="Z241" s="22" t="str">
        <f aca="false">IF(F241&lt;&gt;".",IF(K241="MR","R",VLOOKUP(F241,$BR:$BT,3,0)),"")</f>
        <v>C</v>
      </c>
      <c r="AA241" s="22" t="str">
        <f aca="false">IF(G241&lt;&gt;".",IF(L241="MR","R",VLOOKUP(G241,$BR:$BT,3,0)),"")</f>
        <v/>
      </c>
      <c r="AB241" s="22" t="str">
        <f aca="false">IF(H241&lt;&gt;".",IF(M241="MR","R",VLOOKUP(H241,$BR:$BT,3,0)),"")</f>
        <v/>
      </c>
      <c r="AC241" s="22" t="str">
        <f aca="false">IF(I241&lt;&gt;".",IF(N241="MR","R",VLOOKUP(I241,$BR:$BT,3,0)),"")</f>
        <v/>
      </c>
      <c r="AD241" s="22" t="str">
        <f aca="false">IF(F241&lt;&gt;".",VLOOKUP(K241,$CB:$CC,2,0),"")</f>
        <v>A</v>
      </c>
      <c r="AE241" s="22" t="str">
        <f aca="false">IF(G241&lt;&gt;".",VLOOKUP(L241,$CB:$CC,2,0),"")</f>
        <v/>
      </c>
      <c r="AF241" s="22" t="str">
        <f aca="false">IF(H241&lt;&gt;".",VLOOKUP(M241,$CB:$CC,2,0),"")</f>
        <v/>
      </c>
      <c r="AG241" s="22" t="str">
        <f aca="false">IF(I241&lt;&gt;".",VLOOKUP(N241,$CB:$CC,2,0),"")</f>
        <v/>
      </c>
      <c r="AH241" s="22" t="str">
        <f aca="false">IF(AD241&lt;&gt;"",IF(OR(AD241="A",AD241="I"),"SZA",VLOOKUP(Z241,$BT$3:$BU$16,2,0)),"")</f>
        <v>SZA</v>
      </c>
      <c r="AI241" s="22" t="str">
        <f aca="false">IF(AE241&lt;&gt;"",IF(OR(AE241="A",AE241="I"),"SZA",VLOOKUP(AA241,$BT$3:$BU$16,2,0)),"")</f>
        <v/>
      </c>
      <c r="AJ241" s="22" t="str">
        <f aca="false">IF(AF241&lt;&gt;"",IF(OR(AF241="A",AF241="I"),"SZA",VLOOKUP(AB241,$BT$3:$BU$16,2,0)),"")</f>
        <v/>
      </c>
      <c r="AK241" s="22" t="str">
        <f aca="false">IF(AG241&lt;&gt;"",IF(OR(AG241="A",AG241="I"),"SZA",VLOOKUP(AC241,$BT$3:$BU$16,2,0)),"")</f>
        <v/>
      </c>
      <c r="AL241" s="22" t="str">
        <f aca="false">IF(AD241&lt;&gt;"","I","")</f>
        <v>I</v>
      </c>
      <c r="AM241" s="22" t="str">
        <f aca="false">SUBSTITUTE(IF(AE241&lt;&gt;"",AL241&amp;"+"&amp;AH241,""),"+SZ","")</f>
        <v/>
      </c>
      <c r="AN241" s="22" t="str">
        <f aca="false">SUBSTITUTE(IF(AF241&lt;&gt;"",AM241&amp;"+"&amp;AI241,""),"+SZ","")</f>
        <v/>
      </c>
      <c r="AO241" s="22" t="str">
        <f aca="false">SUBSTITUTE(IF(AG241&lt;&gt;"",AN241&amp;"+"&amp;AJ241,""),"+SZ","")</f>
        <v/>
      </c>
      <c r="AP241" s="22" t="str">
        <f aca="false">SUBSTITUTE("I"&amp;IF(AH241&lt;&gt;"","+"&amp;AH241,"")&amp;IF(AI241&lt;&gt;"","+"&amp;AI241,"")&amp;IF(AJ241&lt;&gt;"","+"&amp;AJ241,"")&amp;IF(AK241&lt;&gt;"","+"&amp;AK241,""),"+SZ","")</f>
        <v>IA</v>
      </c>
      <c r="AQ241" s="22" t="str">
        <f aca="false">IF(Z241&lt;&gt;"","AOFF_"&amp;AL241&amp;REPT(" ",AQ$1-LEN(AL241)),"")</f>
        <v>AOFF_I</v>
      </c>
      <c r="AR241" s="22" t="str">
        <f aca="false">IF(AA241&lt;&gt;"","AOFF_"&amp;AM241&amp;REPT(" ",AR$1-LEN(AM241)),"")</f>
        <v/>
      </c>
      <c r="AS241" s="22" t="str">
        <f aca="false">IF(AB241&lt;&gt;"","AOFF_"&amp;AN241&amp;REPT(" ",AS$1-LEN(AN241)),"")</f>
        <v/>
      </c>
      <c r="AT241" s="22" t="str">
        <f aca="false">IF(AC241&lt;&gt;"","AOFF_"&amp;AO241&amp;REPT(" ",AT$1-LEN(AO241)),"")</f>
        <v/>
      </c>
      <c r="AU241" s="22" t="str">
        <f aca="false">"ISIZ_"&amp;AP241&amp;REPT(" ",$AU$1-LEN(AP241))</f>
        <v>ISIZ_IA   </v>
      </c>
      <c r="AV241" s="26" t="n">
        <f aca="false">IF(Z241&lt;&gt;"",6,"")</f>
        <v>6</v>
      </c>
      <c r="AW241" s="26" t="str">
        <f aca="false">IF(AA241&lt;&gt;"",AV241+VLOOKUP(AH241,$BU$2:$BV$17,2,0),"")</f>
        <v/>
      </c>
      <c r="AX241" s="26" t="str">
        <f aca="false">IF(AB241&lt;&gt;"",AW241+VLOOKUP(AI241,$BU$2:$BV$17,2,0),"")</f>
        <v/>
      </c>
      <c r="AY241" s="26" t="str">
        <f aca="false">IF(AC241&lt;&gt;"",AX241+VLOOKUP(AJ241,$BU$2:$BV$17,2,0),"")</f>
        <v/>
      </c>
      <c r="AZ241" s="26" t="n">
        <f aca="false">6+IF(Z241&lt;&gt;"",VLOOKUP(AH241,$BU$2:$BV$17,2,0),0)+IF(AA241&lt;&gt;"",VLOOKUP(AI241,$BU$2:$BV$17,2,0),0)+IF(AB241&lt;&gt;"",VLOOKUP(AJ241,$BU$2:$BV$17,2,0),0)+IF(AC241&lt;&gt;"",VLOOKUP(AK241,$BU$2:$BV$17,2,0),0)</f>
        <v>10</v>
      </c>
      <c r="BA241" s="26" t="n">
        <f aca="false">IF(Z241&lt;&gt;"",10,"")</f>
        <v>10</v>
      </c>
      <c r="BB241" s="26" t="str">
        <f aca="false">IF(AA241&lt;&gt;"",BA241+VLOOKUP(AH241,$BU$2:$BW$17,3,0),"")</f>
        <v/>
      </c>
      <c r="BC241" s="26" t="str">
        <f aca="false">IF(AB241&lt;&gt;"",BB241+VLOOKUP(AI241,$BU$2:$BW$17,3,0),"")</f>
        <v/>
      </c>
      <c r="BD241" s="26" t="str">
        <f aca="false">IF(AC241&lt;&gt;"",BC241+VLOOKUP(AJ241,$BU$2:$BW$17,3,0),"")</f>
        <v/>
      </c>
      <c r="BE241" s="26" t="n">
        <f aca="false">10+IF(Z241&lt;&gt;"",VLOOKUP(AH241,$BU$2:$BW$17,3,0),0)+IF(AA241&lt;&gt;"",VLOOKUP(AI241,$BU$2:$BW$17,3,0),0)+IF(AB241&lt;&gt;"",VLOOKUP(AJ241,$BU$2:$BW$17,3,0),0)+IF(AC241&lt;&gt;"",VLOOKUP(AK241,$BU$2:$BW$17,3,0),0)</f>
        <v>18</v>
      </c>
      <c r="BF241" s="36" t="str">
        <f aca="false">IF(AV241&lt;&gt;"","#define "&amp;AQ241&amp;" "&amp;AV241&amp;"&lt;end&gt; ","")&amp;IF(AW241&lt;&gt;"","#define "&amp;AR241&amp;" "&amp;AW241&amp;"&lt;end&gt; ","")&amp;IF(AX241&lt;&gt;"","#define "&amp;AS241&amp;" "&amp;AX241&amp;"&lt;end&gt; ","")&amp;IF(AY241&lt;&gt;"","#define "&amp;AT241&amp;" "&amp;AY241&amp;"&lt;end&gt; ","")&amp;"#define "&amp;AU241&amp;" "&amp;AZ241&amp;"&lt;end&gt;"</f>
        <v>#define AOFF_I 6&lt;end&gt; #define ISIZ_IA    10&lt;end&gt;</v>
      </c>
      <c r="BG241" s="36" t="str">
        <f aca="false">IF(BA241&lt;&gt;"","#define "&amp;AQ241&amp;" "&amp;BA241&amp;"&lt;end&gt; ","")&amp;IF(BB241&lt;&gt;"","#define "&amp;AR241&amp;" "&amp;BB241&amp;"&lt;end&gt; ","")&amp;IF(BC241&lt;&gt;"","#define "&amp;AS241&amp;" "&amp;BC241&amp;"&lt;end&gt; ","")&amp;IF(BD241&lt;&gt;"","#define "&amp;AT241&amp;" "&amp;BD241&amp;"&lt;end&gt; ","")&amp;"#define "&amp;AU241&amp;" "&amp;BE241&amp;"&lt;end&gt;"</f>
        <v>#define AOFF_I 10&lt;end&gt; #define ISIZ_IA    18&lt;end&gt;</v>
      </c>
      <c r="BH241" s="22" t="str">
        <f aca="false">"INSTDECODE_"&amp;D241&amp;IF(D241&lt;&gt;0,"_"&amp;CONCATENATE(Z241,AA241,AB241,AC241)&amp;"_"&amp;CONCATENATE(AD241,AE241,AF241,AG241),"")</f>
        <v>INSTDECODE_1_C_A</v>
      </c>
      <c r="BI241" s="22" t="n">
        <f aca="false">LEN(BH241)</f>
        <v>16</v>
      </c>
      <c r="BJ241" s="22" t="str">
        <f aca="false">IF(Z241&lt;&gt;"","DECODE_"&amp;VLOOKUP(AD241,$CC:$CD,2,0)&amp;"("&amp;BJ$2&amp;","&amp;IF(K241="MR","REF",VLOOKUP(F241,$BR:$BS,2,0))&amp;",Cpu"&amp;PROPER(IF(K241="MR","REF",VLOOKUP(F241,$BR:$BS,2,0)))&amp;","&amp;AQ241&amp;"); ", "")</f>
        <v>DECODE_ADR(1,CHR,CpuChr,AOFF_I); </v>
      </c>
      <c r="BK241" s="22" t="str">
        <f aca="false">IF(AA241&lt;&gt;"","DECODE_"&amp;VLOOKUP(AE241,$CC:$CD,2,0)&amp;"("&amp;BK$2&amp;","&amp;IF(L241="MR","REF",VLOOKUP(G241,$BR:$BS,2,0))&amp;",Cpu"&amp;PROPER(IF(L241="MR","REF",VLOOKUP(G241,$BR:$BS,2,0)))&amp;","&amp;AR241&amp;"); ", "")</f>
        <v/>
      </c>
      <c r="BL241" s="22" t="str">
        <f aca="false">IF(AB241&lt;&gt;"","DECODE_"&amp;VLOOKUP(AF241,$CC:$CD,2,0)&amp;"("&amp;BL$2&amp;","&amp;IF(M241="MR","REF",VLOOKUP(H241,$BR:$BS,2,0))&amp;",Cpu"&amp;PROPER(IF(M241="MR","REF",VLOOKUP(H241,$BR:$BS,2,0)))&amp;","&amp;AS241&amp;"); ", "")</f>
        <v/>
      </c>
      <c r="BM241" s="22" t="str">
        <f aca="false">IF(AC241&lt;&gt;"","DECODE_"&amp;VLOOKUP(AG241,$CC:$CD,2,0)&amp;"("&amp;BM$2&amp;","&amp;IF(N241="MR","REF",VLOOKUP(I241,$BR:$BS,2,0))&amp;",Cpu"&amp;PROPER(IF(N241="MR","REF",VLOOKUP(I241,$BR:$BS,2,0)))&amp;","&amp;AT241&amp;"); ", "")</f>
        <v/>
      </c>
      <c r="BN241" s="22" t="str">
        <f aca="false">IF(ISERROR(VLOOKUP(BO241,BO$2:BO240,1,0))=0,"X","")</f>
        <v>X</v>
      </c>
      <c r="BO241" s="22" t="str">
        <f aca="false">SUBSTITUTE("#define "&amp;BH241&amp;REPT(" ",28-LEN(BH241))&amp;BJ241&amp;BK241&amp;BL241&amp;BM241,"%","D")</f>
        <v>#define INSTDECODE_1_C_A            DECODE_ADR(1,CHR,CpuChr,AOFF_I); </v>
      </c>
      <c r="BP241" s="22" t="str">
        <f aca="false">"#define "&amp;SUBSTITUTE(BH241,"INSTDECODE_",IF(P241="X","JMP_","")&amp;IF(Q241="X","CONST_","")&amp;"INSTEND_")&amp;IF(Q241="X",REPT(" ",20-LEN(BH241)),IF(P241="X",REPT(" ",22-LEN(BH241)),REPT(" ",26-LEN(BH241))))&amp;" "&amp;IF(P241="X","","IP+="&amp;TRIM(AU241)&amp;"; "&amp;REPT(" ",10-LEN(TRIM(AU241))))&amp;IF(Q241="X","CONST_INST_DISPATCH;","PROG_INST_DISPATCH;")</f>
        <v>#define INSTEND_1_C_A           IP+=ISIZ_IA;    PROG_INST_DISPATCH;</v>
      </c>
      <c r="BQ241" s="22" t="str">
        <f aca="false">""</f>
        <v/>
      </c>
    </row>
    <row r="242" customFormat="false" ht="15.95" hidden="false" customHeight="true" outlineLevel="0" collapsed="false">
      <c r="A242" s="22" t="s">
        <v>831</v>
      </c>
      <c r="B242" s="22" t="s">
        <v>836</v>
      </c>
      <c r="C242" s="26" t="s">
        <v>29</v>
      </c>
      <c r="D242" s="27" t="n">
        <f aca="false">4-COUNTIF(F242:I242,".")</f>
        <v>1</v>
      </c>
      <c r="E242" s="27" t="str">
        <f aca="false">IF(ISERROR(SEARCH("Z",F242&amp;G242&amp;H242&amp;I242))=0,"X","-")</f>
        <v>-</v>
      </c>
      <c r="F242" s="26" t="s">
        <v>837</v>
      </c>
      <c r="G242" s="26" t="s">
        <v>28</v>
      </c>
      <c r="H242" s="26" t="s">
        <v>28</v>
      </c>
      <c r="I242" s="26" t="s">
        <v>28</v>
      </c>
      <c r="J242" s="27" t="str">
        <f aca="false">IF(OR(ISERROR(SEARCH(MID($J$2,1,1),F242&amp;G242&amp;H242&amp;I242))=0,ISERROR(SEARCH(MID($J$2,2,1),F242&amp;G242&amp;H242&amp;I242))=0),"X","-")</f>
        <v>-</v>
      </c>
      <c r="K242" s="26" t="s">
        <v>453</v>
      </c>
      <c r="L242" s="26" t="s">
        <v>28</v>
      </c>
      <c r="M242" s="26" t="s">
        <v>28</v>
      </c>
      <c r="N242" s="26" t="s">
        <v>28</v>
      </c>
      <c r="O242" s="28" t="str">
        <f aca="false">IF(OR(K242=$O$2,L242=$O$2,M242=$O$2,N242=$O$2),"X","-")</f>
        <v>-</v>
      </c>
      <c r="R242" s="22" t="s">
        <v>838</v>
      </c>
      <c r="S242" s="22" t="s">
        <v>157</v>
      </c>
      <c r="W242" s="30" t="str">
        <f aca="false">SUBSTITUTE(SUBSTITUTE(IF(AND(F242="%",K242&lt;&gt;"AD",K242&lt;&gt;"MR"),"Error1","Ok")&amp;" "&amp;IF(AND(G242="%",L242&lt;&gt;"AD",L242&lt;&gt;"MR"),"Error2","Ok")&amp;" "&amp;IF(AND(H242="%",M242&lt;&gt;"AD",M242&lt;&gt;"MR"),"Error3","Ok")&amp;" "&amp;IF(AND(I242="%",N242&lt;&gt;"AD",N242&lt;&gt;"MR"),"Error4","Ok"),"Ok Ok Ok Ok","Passed"),"Ok","")</f>
        <v>Passed</v>
      </c>
      <c r="X242" s="28" t="str">
        <f aca="false">IF(W242&lt;&gt;"Passed","--- Error ---",SUBSTITUTE(SUBSTITUTE(SUBSTITUTE(SUBSTITUTE(SUBSTITUTE(SUBSTITUTE(SUBSTITUTE(SUBSTITUTE(SUBSTITUTE(SUBSTITUTE(SUBSTITUTE(SUBSTITUTE(SUBSTITUTE(SUBSTITUTE(SUBSTITUTE(SUBSTITUTE(SUBSTITUTE(SUBSTITUTE($X$1, "&lt;mnemonic&gt;",""""&amp;B242&amp;""""&amp;REPT(" ",5-LEN(B242))), "&lt;argnr&gt;",D242), "&lt;type1&gt;",VLOOKUP(F242,BR:BZ,9,0)), "&lt;type2&gt;",VLOOKUP(G242,BR:BZ,9,0)), "&lt;type3&gt;",VLOOKUP(H242,BR:BZ,9,0)), "&lt;type4&gt;",VLOOKUP(I242,BR:BZ,9,0)), "&lt;mode1&gt;",VLOOKUP(K242, CB:CG,6,0)),"&lt;mode2&gt;",VLOOKUP(L242,CB:CG,6,0)),"&lt;mode3&gt;",VLOOKUP(M242,CB:CG,6,0)),"&lt;mode4&gt;",VLOOKUP(N242,CB:CG,6,0)), "."," "), "&lt;desc&gt;",R242), "&lt;size&gt;",AU242), "&lt;comma&gt;",IF(B243=""," ",",")),"&lt;off1&gt;",IF(AQ242&lt;&gt;"",AQ242,"0"&amp;REPT(" ",5+AQ$1-1))),"&lt;off2&gt;",IF(AR242&lt;&gt;"",AR242,"0"&amp;REPT(" ",5+AR$1-1))),"&lt;off3&gt;",IF(AS242&lt;&gt;"",AS242,"0"&amp;REPT(" ",5+AS$1-1))),"&lt;off4&gt;",IF(AT242&lt;&gt;"",AT242,"0"&amp;REPT(" ",5+AT$1-1))))</f>
        <v>{ "PUSHw",1, ISIZ_IA   , {CpuDataType::Short    ,(CpuDataType)0        ,(CpuDataType)0        ,(CpuDataType)0        }, {_AmdAddr,_AmdNull,_AmdNull,_AmdNull}, {AOFF_I,0      ,0       ,0        } }, //Push short into parameter stack</v>
      </c>
      <c r="Y242" s="31" t="s">
        <v>28</v>
      </c>
      <c r="Z242" s="22" t="str">
        <f aca="false">IF(F242&lt;&gt;".",IF(K242="MR","R",VLOOKUP(F242,$BR:$BT,3,0)),"")</f>
        <v>W</v>
      </c>
      <c r="AA242" s="22" t="str">
        <f aca="false">IF(G242&lt;&gt;".",IF(L242="MR","R",VLOOKUP(G242,$BR:$BT,3,0)),"")</f>
        <v/>
      </c>
      <c r="AB242" s="22" t="str">
        <f aca="false">IF(H242&lt;&gt;".",IF(M242="MR","R",VLOOKUP(H242,$BR:$BT,3,0)),"")</f>
        <v/>
      </c>
      <c r="AC242" s="22" t="str">
        <f aca="false">IF(I242&lt;&gt;".",IF(N242="MR","R",VLOOKUP(I242,$BR:$BT,3,0)),"")</f>
        <v/>
      </c>
      <c r="AD242" s="22" t="str">
        <f aca="false">IF(F242&lt;&gt;".",VLOOKUP(K242,$CB:$CC,2,0),"")</f>
        <v>A</v>
      </c>
      <c r="AE242" s="22" t="str">
        <f aca="false">IF(G242&lt;&gt;".",VLOOKUP(L242,$CB:$CC,2,0),"")</f>
        <v/>
      </c>
      <c r="AF242" s="22" t="str">
        <f aca="false">IF(H242&lt;&gt;".",VLOOKUP(M242,$CB:$CC,2,0),"")</f>
        <v/>
      </c>
      <c r="AG242" s="22" t="str">
        <f aca="false">IF(I242&lt;&gt;".",VLOOKUP(N242,$CB:$CC,2,0),"")</f>
        <v/>
      </c>
      <c r="AH242" s="22" t="str">
        <f aca="false">IF(AD242&lt;&gt;"",IF(OR(AD242="A",AD242="I"),"SZA",VLOOKUP(Z242,$BT$3:$BU$16,2,0)),"")</f>
        <v>SZA</v>
      </c>
      <c r="AI242" s="22" t="str">
        <f aca="false">IF(AE242&lt;&gt;"",IF(OR(AE242="A",AE242="I"),"SZA",VLOOKUP(AA242,$BT$3:$BU$16,2,0)),"")</f>
        <v/>
      </c>
      <c r="AJ242" s="22" t="str">
        <f aca="false">IF(AF242&lt;&gt;"",IF(OR(AF242="A",AF242="I"),"SZA",VLOOKUP(AB242,$BT$3:$BU$16,2,0)),"")</f>
        <v/>
      </c>
      <c r="AK242" s="22" t="str">
        <f aca="false">IF(AG242&lt;&gt;"",IF(OR(AG242="A",AG242="I"),"SZA",VLOOKUP(AC242,$BT$3:$BU$16,2,0)),"")</f>
        <v/>
      </c>
      <c r="AL242" s="22" t="str">
        <f aca="false">IF(AD242&lt;&gt;"","I","")</f>
        <v>I</v>
      </c>
      <c r="AM242" s="22" t="str">
        <f aca="false">SUBSTITUTE(IF(AE242&lt;&gt;"",AL242&amp;"+"&amp;AH242,""),"+SZ","")</f>
        <v/>
      </c>
      <c r="AN242" s="22" t="str">
        <f aca="false">SUBSTITUTE(IF(AF242&lt;&gt;"",AM242&amp;"+"&amp;AI242,""),"+SZ","")</f>
        <v/>
      </c>
      <c r="AO242" s="22" t="str">
        <f aca="false">SUBSTITUTE(IF(AG242&lt;&gt;"",AN242&amp;"+"&amp;AJ242,""),"+SZ","")</f>
        <v/>
      </c>
      <c r="AP242" s="22" t="str">
        <f aca="false">SUBSTITUTE("I"&amp;IF(AH242&lt;&gt;"","+"&amp;AH242,"")&amp;IF(AI242&lt;&gt;"","+"&amp;AI242,"")&amp;IF(AJ242&lt;&gt;"","+"&amp;AJ242,"")&amp;IF(AK242&lt;&gt;"","+"&amp;AK242,""),"+SZ","")</f>
        <v>IA</v>
      </c>
      <c r="AQ242" s="22" t="str">
        <f aca="false">IF(Z242&lt;&gt;"","AOFF_"&amp;AL242&amp;REPT(" ",AQ$1-LEN(AL242)),"")</f>
        <v>AOFF_I</v>
      </c>
      <c r="AR242" s="22" t="str">
        <f aca="false">IF(AA242&lt;&gt;"","AOFF_"&amp;AM242&amp;REPT(" ",AR$1-LEN(AM242)),"")</f>
        <v/>
      </c>
      <c r="AS242" s="22" t="str">
        <f aca="false">IF(AB242&lt;&gt;"","AOFF_"&amp;AN242&amp;REPT(" ",AS$1-LEN(AN242)),"")</f>
        <v/>
      </c>
      <c r="AT242" s="22" t="str">
        <f aca="false">IF(AC242&lt;&gt;"","AOFF_"&amp;AO242&amp;REPT(" ",AT$1-LEN(AO242)),"")</f>
        <v/>
      </c>
      <c r="AU242" s="22" t="str">
        <f aca="false">"ISIZ_"&amp;AP242&amp;REPT(" ",$AU$1-LEN(AP242))</f>
        <v>ISIZ_IA   </v>
      </c>
      <c r="AV242" s="26" t="n">
        <f aca="false">IF(Z242&lt;&gt;"",6,"")</f>
        <v>6</v>
      </c>
      <c r="AW242" s="26" t="str">
        <f aca="false">IF(AA242&lt;&gt;"",AV242+VLOOKUP(AH242,$BU$2:$BV$17,2,0),"")</f>
        <v/>
      </c>
      <c r="AX242" s="26" t="str">
        <f aca="false">IF(AB242&lt;&gt;"",AW242+VLOOKUP(AI242,$BU$2:$BV$17,2,0),"")</f>
        <v/>
      </c>
      <c r="AY242" s="26" t="str">
        <f aca="false">IF(AC242&lt;&gt;"",AX242+VLOOKUP(AJ242,$BU$2:$BV$17,2,0),"")</f>
        <v/>
      </c>
      <c r="AZ242" s="26" t="n">
        <f aca="false">6+IF(Z242&lt;&gt;"",VLOOKUP(AH242,$BU$2:$BV$17,2,0),0)+IF(AA242&lt;&gt;"",VLOOKUP(AI242,$BU$2:$BV$17,2,0),0)+IF(AB242&lt;&gt;"",VLOOKUP(AJ242,$BU$2:$BV$17,2,0),0)+IF(AC242&lt;&gt;"",VLOOKUP(AK242,$BU$2:$BV$17,2,0),0)</f>
        <v>10</v>
      </c>
      <c r="BA242" s="26" t="n">
        <f aca="false">IF(Z242&lt;&gt;"",10,"")</f>
        <v>10</v>
      </c>
      <c r="BB242" s="26" t="str">
        <f aca="false">IF(AA242&lt;&gt;"",BA242+VLOOKUP(AH242,$BU$2:$BW$17,3,0),"")</f>
        <v/>
      </c>
      <c r="BC242" s="26" t="str">
        <f aca="false">IF(AB242&lt;&gt;"",BB242+VLOOKUP(AI242,$BU$2:$BW$17,3,0),"")</f>
        <v/>
      </c>
      <c r="BD242" s="26" t="str">
        <f aca="false">IF(AC242&lt;&gt;"",BC242+VLOOKUP(AJ242,$BU$2:$BW$17,3,0),"")</f>
        <v/>
      </c>
      <c r="BE242" s="26" t="n">
        <f aca="false">10+IF(Z242&lt;&gt;"",VLOOKUP(AH242,$BU$2:$BW$17,3,0),0)+IF(AA242&lt;&gt;"",VLOOKUP(AI242,$BU$2:$BW$17,3,0),0)+IF(AB242&lt;&gt;"",VLOOKUP(AJ242,$BU$2:$BW$17,3,0),0)+IF(AC242&lt;&gt;"",VLOOKUP(AK242,$BU$2:$BW$17,3,0),0)</f>
        <v>18</v>
      </c>
      <c r="BF242" s="36" t="str">
        <f aca="false">IF(AV242&lt;&gt;"","#define "&amp;AQ242&amp;" "&amp;AV242&amp;"&lt;end&gt; ","")&amp;IF(AW242&lt;&gt;"","#define "&amp;AR242&amp;" "&amp;AW242&amp;"&lt;end&gt; ","")&amp;IF(AX242&lt;&gt;"","#define "&amp;AS242&amp;" "&amp;AX242&amp;"&lt;end&gt; ","")&amp;IF(AY242&lt;&gt;"","#define "&amp;AT242&amp;" "&amp;AY242&amp;"&lt;end&gt; ","")&amp;"#define "&amp;AU242&amp;" "&amp;AZ242&amp;"&lt;end&gt;"</f>
        <v>#define AOFF_I 6&lt;end&gt; #define ISIZ_IA    10&lt;end&gt;</v>
      </c>
      <c r="BG242" s="36" t="str">
        <f aca="false">IF(BA242&lt;&gt;"","#define "&amp;AQ242&amp;" "&amp;BA242&amp;"&lt;end&gt; ","")&amp;IF(BB242&lt;&gt;"","#define "&amp;AR242&amp;" "&amp;BB242&amp;"&lt;end&gt; ","")&amp;IF(BC242&lt;&gt;"","#define "&amp;AS242&amp;" "&amp;BC242&amp;"&lt;end&gt; ","")&amp;IF(BD242&lt;&gt;"","#define "&amp;AT242&amp;" "&amp;BD242&amp;"&lt;end&gt; ","")&amp;"#define "&amp;AU242&amp;" "&amp;BE242&amp;"&lt;end&gt;"</f>
        <v>#define AOFF_I 10&lt;end&gt; #define ISIZ_IA    18&lt;end&gt;</v>
      </c>
      <c r="BH242" s="22" t="str">
        <f aca="false">"INSTDECODE_"&amp;D242&amp;IF(D242&lt;&gt;0,"_"&amp;CONCATENATE(Z242,AA242,AB242,AC242)&amp;"_"&amp;CONCATENATE(AD242,AE242,AF242,AG242),"")</f>
        <v>INSTDECODE_1_W_A</v>
      </c>
      <c r="BI242" s="22" t="n">
        <f aca="false">LEN(BH242)</f>
        <v>16</v>
      </c>
      <c r="BJ242" s="22" t="str">
        <f aca="false">IF(Z242&lt;&gt;"","DECODE_"&amp;VLOOKUP(AD242,$CC:$CD,2,0)&amp;"("&amp;BJ$2&amp;","&amp;IF(K242="MR","REF",VLOOKUP(F242,$BR:$BS,2,0))&amp;",Cpu"&amp;PROPER(IF(K242="MR","REF",VLOOKUP(F242,$BR:$BS,2,0)))&amp;","&amp;AQ242&amp;"); ", "")</f>
        <v>DECODE_ADR(1,SHR,CpuShr,AOFF_I); </v>
      </c>
      <c r="BK242" s="22" t="str">
        <f aca="false">IF(AA242&lt;&gt;"","DECODE_"&amp;VLOOKUP(AE242,$CC:$CD,2,0)&amp;"("&amp;BK$2&amp;","&amp;IF(L242="MR","REF",VLOOKUP(G242,$BR:$BS,2,0))&amp;",Cpu"&amp;PROPER(IF(L242="MR","REF",VLOOKUP(G242,$BR:$BS,2,0)))&amp;","&amp;AR242&amp;"); ", "")</f>
        <v/>
      </c>
      <c r="BL242" s="22" t="str">
        <f aca="false">IF(AB242&lt;&gt;"","DECODE_"&amp;VLOOKUP(AF242,$CC:$CD,2,0)&amp;"("&amp;BL$2&amp;","&amp;IF(M242="MR","REF",VLOOKUP(H242,$BR:$BS,2,0))&amp;",Cpu"&amp;PROPER(IF(M242="MR","REF",VLOOKUP(H242,$BR:$BS,2,0)))&amp;","&amp;AS242&amp;"); ", "")</f>
        <v/>
      </c>
      <c r="BM242" s="22" t="str">
        <f aca="false">IF(AC242&lt;&gt;"","DECODE_"&amp;VLOOKUP(AG242,$CC:$CD,2,0)&amp;"("&amp;BM$2&amp;","&amp;IF(N242="MR","REF",VLOOKUP(I242,$BR:$BS,2,0))&amp;",Cpu"&amp;PROPER(IF(N242="MR","REF",VLOOKUP(I242,$BR:$BS,2,0)))&amp;","&amp;AT242&amp;"); ", "")</f>
        <v/>
      </c>
      <c r="BN242" s="22" t="str">
        <f aca="false">IF(ISERROR(VLOOKUP(BO242,BO$2:BO241,1,0))=0,"X","")</f>
        <v>X</v>
      </c>
      <c r="BO242" s="22" t="str">
        <f aca="false">SUBSTITUTE("#define "&amp;BH242&amp;REPT(" ",28-LEN(BH242))&amp;BJ242&amp;BK242&amp;BL242&amp;BM242,"%","D")</f>
        <v>#define INSTDECODE_1_W_A            DECODE_ADR(1,SHR,CpuShr,AOFF_I); </v>
      </c>
      <c r="BP242" s="22" t="str">
        <f aca="false">"#define "&amp;SUBSTITUTE(BH242,"INSTDECODE_",IF(P242="X","JMP_","")&amp;IF(Q242="X","CONST_","")&amp;"INSTEND_")&amp;IF(Q242="X",REPT(" ",20-LEN(BH242)),IF(P242="X",REPT(" ",22-LEN(BH242)),REPT(" ",26-LEN(BH242))))&amp;" "&amp;IF(P242="X","","IP+="&amp;TRIM(AU242)&amp;"; "&amp;REPT(" ",10-LEN(TRIM(AU242))))&amp;IF(Q242="X","CONST_INST_DISPATCH;","PROG_INST_DISPATCH;")</f>
        <v>#define INSTEND_1_W_A           IP+=ISIZ_IA;    PROG_INST_DISPATCH;</v>
      </c>
      <c r="BQ242" s="22" t="str">
        <f aca="false">""</f>
        <v/>
      </c>
    </row>
    <row r="243" customFormat="false" ht="15.95" hidden="false" customHeight="true" outlineLevel="0" collapsed="false">
      <c r="A243" s="22" t="s">
        <v>831</v>
      </c>
      <c r="B243" s="22" t="s">
        <v>839</v>
      </c>
      <c r="C243" s="26" t="s">
        <v>29</v>
      </c>
      <c r="D243" s="27" t="n">
        <f aca="false">4-COUNTIF(F243:I243,".")</f>
        <v>1</v>
      </c>
      <c r="E243" s="27" t="str">
        <f aca="false">IF(ISERROR(SEARCH("Z",F243&amp;G243&amp;H243&amp;I243))=0,"X","-")</f>
        <v>-</v>
      </c>
      <c r="F243" s="26" t="s">
        <v>470</v>
      </c>
      <c r="G243" s="26" t="s">
        <v>28</v>
      </c>
      <c r="H243" s="26" t="s">
        <v>28</v>
      </c>
      <c r="I243" s="26" t="s">
        <v>28</v>
      </c>
      <c r="J243" s="27" t="str">
        <f aca="false">IF(OR(ISERROR(SEARCH(MID($J$2,1,1),F243&amp;G243&amp;H243&amp;I243))=0,ISERROR(SEARCH(MID($J$2,2,1),F243&amp;G243&amp;H243&amp;I243))=0),"X","-")</f>
        <v>-</v>
      </c>
      <c r="K243" s="26" t="s">
        <v>453</v>
      </c>
      <c r="L243" s="26" t="s">
        <v>28</v>
      </c>
      <c r="M243" s="26" t="s">
        <v>28</v>
      </c>
      <c r="N243" s="26" t="s">
        <v>28</v>
      </c>
      <c r="O243" s="28" t="str">
        <f aca="false">IF(OR(K243=$O$2,L243=$O$2,M243=$O$2,N243=$O$2),"X","-")</f>
        <v>-</v>
      </c>
      <c r="R243" s="22" t="s">
        <v>840</v>
      </c>
      <c r="S243" s="22" t="s">
        <v>158</v>
      </c>
      <c r="W243" s="30" t="str">
        <f aca="false">SUBSTITUTE(SUBSTITUTE(IF(AND(F243="%",K243&lt;&gt;"AD",K243&lt;&gt;"MR"),"Error1","Ok")&amp;" "&amp;IF(AND(G243="%",L243&lt;&gt;"AD",L243&lt;&gt;"MR"),"Error2","Ok")&amp;" "&amp;IF(AND(H243="%",M243&lt;&gt;"AD",M243&lt;&gt;"MR"),"Error3","Ok")&amp;" "&amp;IF(AND(I243="%",N243&lt;&gt;"AD",N243&lt;&gt;"MR"),"Error4","Ok"),"Ok Ok Ok Ok","Passed"),"Ok","")</f>
        <v>Passed</v>
      </c>
      <c r="X243" s="28" t="str">
        <f aca="false">IF(W243&lt;&gt;"Passed","--- Error ---",SUBSTITUTE(SUBSTITUTE(SUBSTITUTE(SUBSTITUTE(SUBSTITUTE(SUBSTITUTE(SUBSTITUTE(SUBSTITUTE(SUBSTITUTE(SUBSTITUTE(SUBSTITUTE(SUBSTITUTE(SUBSTITUTE(SUBSTITUTE(SUBSTITUTE(SUBSTITUTE(SUBSTITUTE(SUBSTITUTE($X$1, "&lt;mnemonic&gt;",""""&amp;B243&amp;""""&amp;REPT(" ",5-LEN(B243))), "&lt;argnr&gt;",D243), "&lt;type1&gt;",VLOOKUP(F243,BR:BZ,9,0)), "&lt;type2&gt;",VLOOKUP(G243,BR:BZ,9,0)), "&lt;type3&gt;",VLOOKUP(H243,BR:BZ,9,0)), "&lt;type4&gt;",VLOOKUP(I243,BR:BZ,9,0)), "&lt;mode1&gt;",VLOOKUP(K243, CB:CG,6,0)),"&lt;mode2&gt;",VLOOKUP(L243,CB:CG,6,0)),"&lt;mode3&gt;",VLOOKUP(M243,CB:CG,6,0)),"&lt;mode4&gt;",VLOOKUP(N243,CB:CG,6,0)), "."," "), "&lt;desc&gt;",R243), "&lt;size&gt;",AU243), "&lt;comma&gt;",IF(B244=""," ",",")),"&lt;off1&gt;",IF(AQ243&lt;&gt;"",AQ243,"0"&amp;REPT(" ",5+AQ$1-1))),"&lt;off2&gt;",IF(AR243&lt;&gt;"",AR243,"0"&amp;REPT(" ",5+AR$1-1))),"&lt;off3&gt;",IF(AS243&lt;&gt;"",AS243,"0"&amp;REPT(" ",5+AS$1-1))),"&lt;off4&gt;",IF(AT243&lt;&gt;"",AT243,"0"&amp;REPT(" ",5+AT$1-1))))</f>
        <v>{ "PUSHi",1, ISIZ_IA   , {CpuDataType::Integer  ,(CpuDataType)0        ,(CpuDataType)0        ,(CpuDataType)0        }, {_AmdAddr,_AmdNull,_AmdNull,_AmdNull}, {AOFF_I,0      ,0       ,0        } }, //Push integer into parameter stack</v>
      </c>
      <c r="Y243" s="31" t="s">
        <v>28</v>
      </c>
      <c r="Z243" s="22" t="str">
        <f aca="false">IF(F243&lt;&gt;".",IF(K243="MR","R",VLOOKUP(F243,$BR:$BT,3,0)),"")</f>
        <v>I</v>
      </c>
      <c r="AA243" s="22" t="str">
        <f aca="false">IF(G243&lt;&gt;".",IF(L243="MR","R",VLOOKUP(G243,$BR:$BT,3,0)),"")</f>
        <v/>
      </c>
      <c r="AB243" s="22" t="str">
        <f aca="false">IF(H243&lt;&gt;".",IF(M243="MR","R",VLOOKUP(H243,$BR:$BT,3,0)),"")</f>
        <v/>
      </c>
      <c r="AC243" s="22" t="str">
        <f aca="false">IF(I243&lt;&gt;".",IF(N243="MR","R",VLOOKUP(I243,$BR:$BT,3,0)),"")</f>
        <v/>
      </c>
      <c r="AD243" s="22" t="str">
        <f aca="false">IF(F243&lt;&gt;".",VLOOKUP(K243,$CB:$CC,2,0),"")</f>
        <v>A</v>
      </c>
      <c r="AE243" s="22" t="str">
        <f aca="false">IF(G243&lt;&gt;".",VLOOKUP(L243,$CB:$CC,2,0),"")</f>
        <v/>
      </c>
      <c r="AF243" s="22" t="str">
        <f aca="false">IF(H243&lt;&gt;".",VLOOKUP(M243,$CB:$CC,2,0),"")</f>
        <v/>
      </c>
      <c r="AG243" s="22" t="str">
        <f aca="false">IF(I243&lt;&gt;".",VLOOKUP(N243,$CB:$CC,2,0),"")</f>
        <v/>
      </c>
      <c r="AH243" s="22" t="str">
        <f aca="false">IF(AD243&lt;&gt;"",IF(OR(AD243="A",AD243="I"),"SZA",VLOOKUP(Z243,$BT$3:$BU$16,2,0)),"")</f>
        <v>SZA</v>
      </c>
      <c r="AI243" s="22" t="str">
        <f aca="false">IF(AE243&lt;&gt;"",IF(OR(AE243="A",AE243="I"),"SZA",VLOOKUP(AA243,$BT$3:$BU$16,2,0)),"")</f>
        <v/>
      </c>
      <c r="AJ243" s="22" t="str">
        <f aca="false">IF(AF243&lt;&gt;"",IF(OR(AF243="A",AF243="I"),"SZA",VLOOKUP(AB243,$BT$3:$BU$16,2,0)),"")</f>
        <v/>
      </c>
      <c r="AK243" s="22" t="str">
        <f aca="false">IF(AG243&lt;&gt;"",IF(OR(AG243="A",AG243="I"),"SZA",VLOOKUP(AC243,$BT$3:$BU$16,2,0)),"")</f>
        <v/>
      </c>
      <c r="AL243" s="22" t="str">
        <f aca="false">IF(AD243&lt;&gt;"","I","")</f>
        <v>I</v>
      </c>
      <c r="AM243" s="22" t="str">
        <f aca="false">SUBSTITUTE(IF(AE243&lt;&gt;"",AL243&amp;"+"&amp;AH243,""),"+SZ","")</f>
        <v/>
      </c>
      <c r="AN243" s="22" t="str">
        <f aca="false">SUBSTITUTE(IF(AF243&lt;&gt;"",AM243&amp;"+"&amp;AI243,""),"+SZ","")</f>
        <v/>
      </c>
      <c r="AO243" s="22" t="str">
        <f aca="false">SUBSTITUTE(IF(AG243&lt;&gt;"",AN243&amp;"+"&amp;AJ243,""),"+SZ","")</f>
        <v/>
      </c>
      <c r="AP243" s="22" t="str">
        <f aca="false">SUBSTITUTE("I"&amp;IF(AH243&lt;&gt;"","+"&amp;AH243,"")&amp;IF(AI243&lt;&gt;"","+"&amp;AI243,"")&amp;IF(AJ243&lt;&gt;"","+"&amp;AJ243,"")&amp;IF(AK243&lt;&gt;"","+"&amp;AK243,""),"+SZ","")</f>
        <v>IA</v>
      </c>
      <c r="AQ243" s="22" t="str">
        <f aca="false">IF(Z243&lt;&gt;"","AOFF_"&amp;AL243&amp;REPT(" ",AQ$1-LEN(AL243)),"")</f>
        <v>AOFF_I</v>
      </c>
      <c r="AR243" s="22" t="str">
        <f aca="false">IF(AA243&lt;&gt;"","AOFF_"&amp;AM243&amp;REPT(" ",AR$1-LEN(AM243)),"")</f>
        <v/>
      </c>
      <c r="AS243" s="22" t="str">
        <f aca="false">IF(AB243&lt;&gt;"","AOFF_"&amp;AN243&amp;REPT(" ",AS$1-LEN(AN243)),"")</f>
        <v/>
      </c>
      <c r="AT243" s="22" t="str">
        <f aca="false">IF(AC243&lt;&gt;"","AOFF_"&amp;AO243&amp;REPT(" ",AT$1-LEN(AO243)),"")</f>
        <v/>
      </c>
      <c r="AU243" s="22" t="str">
        <f aca="false">"ISIZ_"&amp;AP243&amp;REPT(" ",$AU$1-LEN(AP243))</f>
        <v>ISIZ_IA   </v>
      </c>
      <c r="AV243" s="26" t="n">
        <f aca="false">IF(Z243&lt;&gt;"",6,"")</f>
        <v>6</v>
      </c>
      <c r="AW243" s="26" t="str">
        <f aca="false">IF(AA243&lt;&gt;"",AV243+VLOOKUP(AH243,$BU$2:$BV$17,2,0),"")</f>
        <v/>
      </c>
      <c r="AX243" s="26" t="str">
        <f aca="false">IF(AB243&lt;&gt;"",AW243+VLOOKUP(AI243,$BU$2:$BV$17,2,0),"")</f>
        <v/>
      </c>
      <c r="AY243" s="26" t="str">
        <f aca="false">IF(AC243&lt;&gt;"",AX243+VLOOKUP(AJ243,$BU$2:$BV$17,2,0),"")</f>
        <v/>
      </c>
      <c r="AZ243" s="26" t="n">
        <f aca="false">6+IF(Z243&lt;&gt;"",VLOOKUP(AH243,$BU$2:$BV$17,2,0),0)+IF(AA243&lt;&gt;"",VLOOKUP(AI243,$BU$2:$BV$17,2,0),0)+IF(AB243&lt;&gt;"",VLOOKUP(AJ243,$BU$2:$BV$17,2,0),0)+IF(AC243&lt;&gt;"",VLOOKUP(AK243,$BU$2:$BV$17,2,0),0)</f>
        <v>10</v>
      </c>
      <c r="BA243" s="26" t="n">
        <f aca="false">IF(Z243&lt;&gt;"",10,"")</f>
        <v>10</v>
      </c>
      <c r="BB243" s="26" t="str">
        <f aca="false">IF(AA243&lt;&gt;"",BA243+VLOOKUP(AH243,$BU$2:$BW$17,3,0),"")</f>
        <v/>
      </c>
      <c r="BC243" s="26" t="str">
        <f aca="false">IF(AB243&lt;&gt;"",BB243+VLOOKUP(AI243,$BU$2:$BW$17,3,0),"")</f>
        <v/>
      </c>
      <c r="BD243" s="26" t="str">
        <f aca="false">IF(AC243&lt;&gt;"",BC243+VLOOKUP(AJ243,$BU$2:$BW$17,3,0),"")</f>
        <v/>
      </c>
      <c r="BE243" s="26" t="n">
        <f aca="false">10+IF(Z243&lt;&gt;"",VLOOKUP(AH243,$BU$2:$BW$17,3,0),0)+IF(AA243&lt;&gt;"",VLOOKUP(AI243,$BU$2:$BW$17,3,0),0)+IF(AB243&lt;&gt;"",VLOOKUP(AJ243,$BU$2:$BW$17,3,0),0)+IF(AC243&lt;&gt;"",VLOOKUP(AK243,$BU$2:$BW$17,3,0),0)</f>
        <v>18</v>
      </c>
      <c r="BF243" s="36" t="str">
        <f aca="false">IF(AV243&lt;&gt;"","#define "&amp;AQ243&amp;" "&amp;AV243&amp;"&lt;end&gt; ","")&amp;IF(AW243&lt;&gt;"","#define "&amp;AR243&amp;" "&amp;AW243&amp;"&lt;end&gt; ","")&amp;IF(AX243&lt;&gt;"","#define "&amp;AS243&amp;" "&amp;AX243&amp;"&lt;end&gt; ","")&amp;IF(AY243&lt;&gt;"","#define "&amp;AT243&amp;" "&amp;AY243&amp;"&lt;end&gt; ","")&amp;"#define "&amp;AU243&amp;" "&amp;AZ243&amp;"&lt;end&gt;"</f>
        <v>#define AOFF_I 6&lt;end&gt; #define ISIZ_IA    10&lt;end&gt;</v>
      </c>
      <c r="BG243" s="36" t="str">
        <f aca="false">IF(BA243&lt;&gt;"","#define "&amp;AQ243&amp;" "&amp;BA243&amp;"&lt;end&gt; ","")&amp;IF(BB243&lt;&gt;"","#define "&amp;AR243&amp;" "&amp;BB243&amp;"&lt;end&gt; ","")&amp;IF(BC243&lt;&gt;"","#define "&amp;AS243&amp;" "&amp;BC243&amp;"&lt;end&gt; ","")&amp;IF(BD243&lt;&gt;"","#define "&amp;AT243&amp;" "&amp;BD243&amp;"&lt;end&gt; ","")&amp;"#define "&amp;AU243&amp;" "&amp;BE243&amp;"&lt;end&gt;"</f>
        <v>#define AOFF_I 10&lt;end&gt; #define ISIZ_IA    18&lt;end&gt;</v>
      </c>
      <c r="BH243" s="22" t="str">
        <f aca="false">"INSTDECODE_"&amp;D243&amp;IF(D243&lt;&gt;0,"_"&amp;CONCATENATE(Z243,AA243,AB243,AC243)&amp;"_"&amp;CONCATENATE(AD243,AE243,AF243,AG243),"")</f>
        <v>INSTDECODE_1_I_A</v>
      </c>
      <c r="BI243" s="22" t="n">
        <f aca="false">LEN(BH243)</f>
        <v>16</v>
      </c>
      <c r="BJ243" s="22" t="str">
        <f aca="false">IF(Z243&lt;&gt;"","DECODE_"&amp;VLOOKUP(AD243,$CC:$CD,2,0)&amp;"("&amp;BJ$2&amp;","&amp;IF(K243="MR","REF",VLOOKUP(F243,$BR:$BS,2,0))&amp;",Cpu"&amp;PROPER(IF(K243="MR","REF",VLOOKUP(F243,$BR:$BS,2,0)))&amp;","&amp;AQ243&amp;"); ", "")</f>
        <v>DECODE_ADR(1,INT,CpuInt,AOFF_I); </v>
      </c>
      <c r="BK243" s="22" t="str">
        <f aca="false">IF(AA243&lt;&gt;"","DECODE_"&amp;VLOOKUP(AE243,$CC:$CD,2,0)&amp;"("&amp;BK$2&amp;","&amp;IF(L243="MR","REF",VLOOKUP(G243,$BR:$BS,2,0))&amp;",Cpu"&amp;PROPER(IF(L243="MR","REF",VLOOKUP(G243,$BR:$BS,2,0)))&amp;","&amp;AR243&amp;"); ", "")</f>
        <v/>
      </c>
      <c r="BL243" s="22" t="str">
        <f aca="false">IF(AB243&lt;&gt;"","DECODE_"&amp;VLOOKUP(AF243,$CC:$CD,2,0)&amp;"("&amp;BL$2&amp;","&amp;IF(M243="MR","REF",VLOOKUP(H243,$BR:$BS,2,0))&amp;",Cpu"&amp;PROPER(IF(M243="MR","REF",VLOOKUP(H243,$BR:$BS,2,0)))&amp;","&amp;AS243&amp;"); ", "")</f>
        <v/>
      </c>
      <c r="BM243" s="22" t="str">
        <f aca="false">IF(AC243&lt;&gt;"","DECODE_"&amp;VLOOKUP(AG243,$CC:$CD,2,0)&amp;"("&amp;BM$2&amp;","&amp;IF(N243="MR","REF",VLOOKUP(I243,$BR:$BS,2,0))&amp;",Cpu"&amp;PROPER(IF(N243="MR","REF",VLOOKUP(I243,$BR:$BS,2,0)))&amp;","&amp;AT243&amp;"); ", "")</f>
        <v/>
      </c>
      <c r="BN243" s="22" t="str">
        <f aca="false">IF(ISERROR(VLOOKUP(BO243,BO$2:BO242,1,0))=0,"X","")</f>
        <v>X</v>
      </c>
      <c r="BO243" s="22" t="str">
        <f aca="false">SUBSTITUTE("#define "&amp;BH243&amp;REPT(" ",28-LEN(BH243))&amp;BJ243&amp;BK243&amp;BL243&amp;BM243,"%","D")</f>
        <v>#define INSTDECODE_1_I_A            DECODE_ADR(1,INT,CpuInt,AOFF_I); </v>
      </c>
      <c r="BP243" s="22" t="str">
        <f aca="false">"#define "&amp;SUBSTITUTE(BH243,"INSTDECODE_",IF(P243="X","JMP_","")&amp;IF(Q243="X","CONST_","")&amp;"INSTEND_")&amp;IF(Q243="X",REPT(" ",20-LEN(BH243)),IF(P243="X",REPT(" ",22-LEN(BH243)),REPT(" ",26-LEN(BH243))))&amp;" "&amp;IF(P243="X","","IP+="&amp;TRIM(AU243)&amp;"; "&amp;REPT(" ",10-LEN(TRIM(AU243))))&amp;IF(Q243="X","CONST_INST_DISPATCH;","PROG_INST_DISPATCH;")</f>
        <v>#define INSTEND_1_I_A           IP+=ISIZ_IA;    PROG_INST_DISPATCH;</v>
      </c>
      <c r="BQ243" s="22" t="str">
        <f aca="false">""</f>
        <v/>
      </c>
    </row>
    <row r="244" customFormat="false" ht="15.95" hidden="false" customHeight="true" outlineLevel="0" collapsed="false">
      <c r="A244" s="22" t="s">
        <v>831</v>
      </c>
      <c r="B244" s="22" t="s">
        <v>841</v>
      </c>
      <c r="C244" s="26" t="s">
        <v>29</v>
      </c>
      <c r="D244" s="27" t="n">
        <f aca="false">4-COUNTIF(F244:I244,".")</f>
        <v>1</v>
      </c>
      <c r="E244" s="27" t="str">
        <f aca="false">IF(ISERROR(SEARCH("Z",F244&amp;G244&amp;H244&amp;I244))=0,"X","-")</f>
        <v>-</v>
      </c>
      <c r="F244" s="26" t="s">
        <v>474</v>
      </c>
      <c r="G244" s="26" t="s">
        <v>28</v>
      </c>
      <c r="H244" s="26" t="s">
        <v>28</v>
      </c>
      <c r="I244" s="26" t="s">
        <v>28</v>
      </c>
      <c r="J244" s="27" t="str">
        <f aca="false">IF(OR(ISERROR(SEARCH(MID($J$2,1,1),F244&amp;G244&amp;H244&amp;I244))=0,ISERROR(SEARCH(MID($J$2,2,1),F244&amp;G244&amp;H244&amp;I244))=0),"X","-")</f>
        <v>-</v>
      </c>
      <c r="K244" s="26" t="s">
        <v>453</v>
      </c>
      <c r="L244" s="26" t="s">
        <v>28</v>
      </c>
      <c r="M244" s="26" t="s">
        <v>28</v>
      </c>
      <c r="N244" s="26" t="s">
        <v>28</v>
      </c>
      <c r="O244" s="28" t="str">
        <f aca="false">IF(OR(K244=$O$2,L244=$O$2,M244=$O$2,N244=$O$2),"X","-")</f>
        <v>-</v>
      </c>
      <c r="R244" s="22" t="s">
        <v>842</v>
      </c>
      <c r="S244" s="22" t="s">
        <v>159</v>
      </c>
      <c r="W244" s="30" t="str">
        <f aca="false">SUBSTITUTE(SUBSTITUTE(IF(AND(F244="%",K244&lt;&gt;"AD",K244&lt;&gt;"MR"),"Error1","Ok")&amp;" "&amp;IF(AND(G244="%",L244&lt;&gt;"AD",L244&lt;&gt;"MR"),"Error2","Ok")&amp;" "&amp;IF(AND(H244="%",M244&lt;&gt;"AD",M244&lt;&gt;"MR"),"Error3","Ok")&amp;" "&amp;IF(AND(I244="%",N244&lt;&gt;"AD",N244&lt;&gt;"MR"),"Error4","Ok"),"Ok Ok Ok Ok","Passed"),"Ok","")</f>
        <v>Passed</v>
      </c>
      <c r="X244" s="28" t="str">
        <f aca="false">IF(W244&lt;&gt;"Passed","--- Error ---",SUBSTITUTE(SUBSTITUTE(SUBSTITUTE(SUBSTITUTE(SUBSTITUTE(SUBSTITUTE(SUBSTITUTE(SUBSTITUTE(SUBSTITUTE(SUBSTITUTE(SUBSTITUTE(SUBSTITUTE(SUBSTITUTE(SUBSTITUTE(SUBSTITUTE(SUBSTITUTE(SUBSTITUTE(SUBSTITUTE($X$1, "&lt;mnemonic&gt;",""""&amp;B244&amp;""""&amp;REPT(" ",5-LEN(B244))), "&lt;argnr&gt;",D244), "&lt;type1&gt;",VLOOKUP(F244,BR:BZ,9,0)), "&lt;type2&gt;",VLOOKUP(G244,BR:BZ,9,0)), "&lt;type3&gt;",VLOOKUP(H244,BR:BZ,9,0)), "&lt;type4&gt;",VLOOKUP(I244,BR:BZ,9,0)), "&lt;mode1&gt;",VLOOKUP(K244, CB:CG,6,0)),"&lt;mode2&gt;",VLOOKUP(L244,CB:CG,6,0)),"&lt;mode3&gt;",VLOOKUP(M244,CB:CG,6,0)),"&lt;mode4&gt;",VLOOKUP(N244,CB:CG,6,0)), "."," "), "&lt;desc&gt;",R244), "&lt;size&gt;",AU244), "&lt;comma&gt;",IF(B245=""," ",",")),"&lt;off1&gt;",IF(AQ244&lt;&gt;"",AQ244,"0"&amp;REPT(" ",5+AQ$1-1))),"&lt;off2&gt;",IF(AR244&lt;&gt;"",AR244,"0"&amp;REPT(" ",5+AR$1-1))),"&lt;off3&gt;",IF(AS244&lt;&gt;"",AS244,"0"&amp;REPT(" ",5+AS$1-1))),"&lt;off4&gt;",IF(AT244&lt;&gt;"",AT244,"0"&amp;REPT(" ",5+AT$1-1))))</f>
        <v>{ "PUSHl",1, ISIZ_IA   , {CpuDataType::Long     ,(CpuDataType)0        ,(CpuDataType)0        ,(CpuDataType)0        }, {_AmdAddr,_AmdNull,_AmdNull,_AmdNull}, {AOFF_I,0      ,0       ,0        } }, //Push long into parameter stack</v>
      </c>
      <c r="Y244" s="31" t="s">
        <v>28</v>
      </c>
      <c r="Z244" s="22" t="str">
        <f aca="false">IF(F244&lt;&gt;".",IF(K244="MR","R",VLOOKUP(F244,$BR:$BT,3,0)),"")</f>
        <v>L</v>
      </c>
      <c r="AA244" s="22" t="str">
        <f aca="false">IF(G244&lt;&gt;".",IF(L244="MR","R",VLOOKUP(G244,$BR:$BT,3,0)),"")</f>
        <v/>
      </c>
      <c r="AB244" s="22" t="str">
        <f aca="false">IF(H244&lt;&gt;".",IF(M244="MR","R",VLOOKUP(H244,$BR:$BT,3,0)),"")</f>
        <v/>
      </c>
      <c r="AC244" s="22" t="str">
        <f aca="false">IF(I244&lt;&gt;".",IF(N244="MR","R",VLOOKUP(I244,$BR:$BT,3,0)),"")</f>
        <v/>
      </c>
      <c r="AD244" s="22" t="str">
        <f aca="false">IF(F244&lt;&gt;".",VLOOKUP(K244,$CB:$CC,2,0),"")</f>
        <v>A</v>
      </c>
      <c r="AE244" s="22" t="str">
        <f aca="false">IF(G244&lt;&gt;".",VLOOKUP(L244,$CB:$CC,2,0),"")</f>
        <v/>
      </c>
      <c r="AF244" s="22" t="str">
        <f aca="false">IF(H244&lt;&gt;".",VLOOKUP(M244,$CB:$CC,2,0),"")</f>
        <v/>
      </c>
      <c r="AG244" s="22" t="str">
        <f aca="false">IF(I244&lt;&gt;".",VLOOKUP(N244,$CB:$CC,2,0),"")</f>
        <v/>
      </c>
      <c r="AH244" s="22" t="str">
        <f aca="false">IF(AD244&lt;&gt;"",IF(OR(AD244="A",AD244="I"),"SZA",VLOOKUP(Z244,$BT$3:$BU$16,2,0)),"")</f>
        <v>SZA</v>
      </c>
      <c r="AI244" s="22" t="str">
        <f aca="false">IF(AE244&lt;&gt;"",IF(OR(AE244="A",AE244="I"),"SZA",VLOOKUP(AA244,$BT$3:$BU$16,2,0)),"")</f>
        <v/>
      </c>
      <c r="AJ244" s="22" t="str">
        <f aca="false">IF(AF244&lt;&gt;"",IF(OR(AF244="A",AF244="I"),"SZA",VLOOKUP(AB244,$BT$3:$BU$16,2,0)),"")</f>
        <v/>
      </c>
      <c r="AK244" s="22" t="str">
        <f aca="false">IF(AG244&lt;&gt;"",IF(OR(AG244="A",AG244="I"),"SZA",VLOOKUP(AC244,$BT$3:$BU$16,2,0)),"")</f>
        <v/>
      </c>
      <c r="AL244" s="22" t="str">
        <f aca="false">IF(AD244&lt;&gt;"","I","")</f>
        <v>I</v>
      </c>
      <c r="AM244" s="22" t="str">
        <f aca="false">SUBSTITUTE(IF(AE244&lt;&gt;"",AL244&amp;"+"&amp;AH244,""),"+SZ","")</f>
        <v/>
      </c>
      <c r="AN244" s="22" t="str">
        <f aca="false">SUBSTITUTE(IF(AF244&lt;&gt;"",AM244&amp;"+"&amp;AI244,""),"+SZ","")</f>
        <v/>
      </c>
      <c r="AO244" s="22" t="str">
        <f aca="false">SUBSTITUTE(IF(AG244&lt;&gt;"",AN244&amp;"+"&amp;AJ244,""),"+SZ","")</f>
        <v/>
      </c>
      <c r="AP244" s="22" t="str">
        <f aca="false">SUBSTITUTE("I"&amp;IF(AH244&lt;&gt;"","+"&amp;AH244,"")&amp;IF(AI244&lt;&gt;"","+"&amp;AI244,"")&amp;IF(AJ244&lt;&gt;"","+"&amp;AJ244,"")&amp;IF(AK244&lt;&gt;"","+"&amp;AK244,""),"+SZ","")</f>
        <v>IA</v>
      </c>
      <c r="AQ244" s="22" t="str">
        <f aca="false">IF(Z244&lt;&gt;"","AOFF_"&amp;AL244&amp;REPT(" ",AQ$1-LEN(AL244)),"")</f>
        <v>AOFF_I</v>
      </c>
      <c r="AR244" s="22" t="str">
        <f aca="false">IF(AA244&lt;&gt;"","AOFF_"&amp;AM244&amp;REPT(" ",AR$1-LEN(AM244)),"")</f>
        <v/>
      </c>
      <c r="AS244" s="22" t="str">
        <f aca="false">IF(AB244&lt;&gt;"","AOFF_"&amp;AN244&amp;REPT(" ",AS$1-LEN(AN244)),"")</f>
        <v/>
      </c>
      <c r="AT244" s="22" t="str">
        <f aca="false">IF(AC244&lt;&gt;"","AOFF_"&amp;AO244&amp;REPT(" ",AT$1-LEN(AO244)),"")</f>
        <v/>
      </c>
      <c r="AU244" s="22" t="str">
        <f aca="false">"ISIZ_"&amp;AP244&amp;REPT(" ",$AU$1-LEN(AP244))</f>
        <v>ISIZ_IA   </v>
      </c>
      <c r="AV244" s="26" t="n">
        <f aca="false">IF(Z244&lt;&gt;"",6,"")</f>
        <v>6</v>
      </c>
      <c r="AW244" s="26" t="str">
        <f aca="false">IF(AA244&lt;&gt;"",AV244+VLOOKUP(AH244,$BU$2:$BV$17,2,0),"")</f>
        <v/>
      </c>
      <c r="AX244" s="26" t="str">
        <f aca="false">IF(AB244&lt;&gt;"",AW244+VLOOKUP(AI244,$BU$2:$BV$17,2,0),"")</f>
        <v/>
      </c>
      <c r="AY244" s="26" t="str">
        <f aca="false">IF(AC244&lt;&gt;"",AX244+VLOOKUP(AJ244,$BU$2:$BV$17,2,0),"")</f>
        <v/>
      </c>
      <c r="AZ244" s="26" t="n">
        <f aca="false">6+IF(Z244&lt;&gt;"",VLOOKUP(AH244,$BU$2:$BV$17,2,0),0)+IF(AA244&lt;&gt;"",VLOOKUP(AI244,$BU$2:$BV$17,2,0),0)+IF(AB244&lt;&gt;"",VLOOKUP(AJ244,$BU$2:$BV$17,2,0),0)+IF(AC244&lt;&gt;"",VLOOKUP(AK244,$BU$2:$BV$17,2,0),0)</f>
        <v>10</v>
      </c>
      <c r="BA244" s="26" t="n">
        <f aca="false">IF(Z244&lt;&gt;"",10,"")</f>
        <v>10</v>
      </c>
      <c r="BB244" s="26" t="str">
        <f aca="false">IF(AA244&lt;&gt;"",BA244+VLOOKUP(AH244,$BU$2:$BW$17,3,0),"")</f>
        <v/>
      </c>
      <c r="BC244" s="26" t="str">
        <f aca="false">IF(AB244&lt;&gt;"",BB244+VLOOKUP(AI244,$BU$2:$BW$17,3,0),"")</f>
        <v/>
      </c>
      <c r="BD244" s="26" t="str">
        <f aca="false">IF(AC244&lt;&gt;"",BC244+VLOOKUP(AJ244,$BU$2:$BW$17,3,0),"")</f>
        <v/>
      </c>
      <c r="BE244" s="26" t="n">
        <f aca="false">10+IF(Z244&lt;&gt;"",VLOOKUP(AH244,$BU$2:$BW$17,3,0),0)+IF(AA244&lt;&gt;"",VLOOKUP(AI244,$BU$2:$BW$17,3,0),0)+IF(AB244&lt;&gt;"",VLOOKUP(AJ244,$BU$2:$BW$17,3,0),0)+IF(AC244&lt;&gt;"",VLOOKUP(AK244,$BU$2:$BW$17,3,0),0)</f>
        <v>18</v>
      </c>
      <c r="BF244" s="36" t="str">
        <f aca="false">IF(AV244&lt;&gt;"","#define "&amp;AQ244&amp;" "&amp;AV244&amp;"&lt;end&gt; ","")&amp;IF(AW244&lt;&gt;"","#define "&amp;AR244&amp;" "&amp;AW244&amp;"&lt;end&gt; ","")&amp;IF(AX244&lt;&gt;"","#define "&amp;AS244&amp;" "&amp;AX244&amp;"&lt;end&gt; ","")&amp;IF(AY244&lt;&gt;"","#define "&amp;AT244&amp;" "&amp;AY244&amp;"&lt;end&gt; ","")&amp;"#define "&amp;AU244&amp;" "&amp;AZ244&amp;"&lt;end&gt;"</f>
        <v>#define AOFF_I 6&lt;end&gt; #define ISIZ_IA    10&lt;end&gt;</v>
      </c>
      <c r="BG244" s="36" t="str">
        <f aca="false">IF(BA244&lt;&gt;"","#define "&amp;AQ244&amp;" "&amp;BA244&amp;"&lt;end&gt; ","")&amp;IF(BB244&lt;&gt;"","#define "&amp;AR244&amp;" "&amp;BB244&amp;"&lt;end&gt; ","")&amp;IF(BC244&lt;&gt;"","#define "&amp;AS244&amp;" "&amp;BC244&amp;"&lt;end&gt; ","")&amp;IF(BD244&lt;&gt;"","#define "&amp;AT244&amp;" "&amp;BD244&amp;"&lt;end&gt; ","")&amp;"#define "&amp;AU244&amp;" "&amp;BE244&amp;"&lt;end&gt;"</f>
        <v>#define AOFF_I 10&lt;end&gt; #define ISIZ_IA    18&lt;end&gt;</v>
      </c>
      <c r="BH244" s="22" t="str">
        <f aca="false">"INSTDECODE_"&amp;D244&amp;IF(D244&lt;&gt;0,"_"&amp;CONCATENATE(Z244,AA244,AB244,AC244)&amp;"_"&amp;CONCATENATE(AD244,AE244,AF244,AG244),"")</f>
        <v>INSTDECODE_1_L_A</v>
      </c>
      <c r="BI244" s="22" t="n">
        <f aca="false">LEN(BH244)</f>
        <v>16</v>
      </c>
      <c r="BJ244" s="22" t="str">
        <f aca="false">IF(Z244&lt;&gt;"","DECODE_"&amp;VLOOKUP(AD244,$CC:$CD,2,0)&amp;"("&amp;BJ$2&amp;","&amp;IF(K244="MR","REF",VLOOKUP(F244,$BR:$BS,2,0))&amp;",Cpu"&amp;PROPER(IF(K244="MR","REF",VLOOKUP(F244,$BR:$BS,2,0)))&amp;","&amp;AQ244&amp;"); ", "")</f>
        <v>DECODE_ADR(1,LON,CpuLon,AOFF_I); </v>
      </c>
      <c r="BK244" s="22" t="str">
        <f aca="false">IF(AA244&lt;&gt;"","DECODE_"&amp;VLOOKUP(AE244,$CC:$CD,2,0)&amp;"("&amp;BK$2&amp;","&amp;IF(L244="MR","REF",VLOOKUP(G244,$BR:$BS,2,0))&amp;",Cpu"&amp;PROPER(IF(L244="MR","REF",VLOOKUP(G244,$BR:$BS,2,0)))&amp;","&amp;AR244&amp;"); ", "")</f>
        <v/>
      </c>
      <c r="BL244" s="22" t="str">
        <f aca="false">IF(AB244&lt;&gt;"","DECODE_"&amp;VLOOKUP(AF244,$CC:$CD,2,0)&amp;"("&amp;BL$2&amp;","&amp;IF(M244="MR","REF",VLOOKUP(H244,$BR:$BS,2,0))&amp;",Cpu"&amp;PROPER(IF(M244="MR","REF",VLOOKUP(H244,$BR:$BS,2,0)))&amp;","&amp;AS244&amp;"); ", "")</f>
        <v/>
      </c>
      <c r="BM244" s="22" t="str">
        <f aca="false">IF(AC244&lt;&gt;"","DECODE_"&amp;VLOOKUP(AG244,$CC:$CD,2,0)&amp;"("&amp;BM$2&amp;","&amp;IF(N244="MR","REF",VLOOKUP(I244,$BR:$BS,2,0))&amp;",Cpu"&amp;PROPER(IF(N244="MR","REF",VLOOKUP(I244,$BR:$BS,2,0)))&amp;","&amp;AT244&amp;"); ", "")</f>
        <v/>
      </c>
      <c r="BN244" s="22" t="str">
        <f aca="false">IF(ISERROR(VLOOKUP(BO244,BO$2:BO243,1,0))=0,"X","")</f>
        <v>X</v>
      </c>
      <c r="BO244" s="22" t="str">
        <f aca="false">SUBSTITUTE("#define "&amp;BH244&amp;REPT(" ",28-LEN(BH244))&amp;BJ244&amp;BK244&amp;BL244&amp;BM244,"%","D")</f>
        <v>#define INSTDECODE_1_L_A            DECODE_ADR(1,LON,CpuLon,AOFF_I); </v>
      </c>
      <c r="BP244" s="22" t="str">
        <f aca="false">"#define "&amp;SUBSTITUTE(BH244,"INSTDECODE_",IF(P244="X","JMP_","")&amp;IF(Q244="X","CONST_","")&amp;"INSTEND_")&amp;IF(Q244="X",REPT(" ",20-LEN(BH244)),IF(P244="X",REPT(" ",22-LEN(BH244)),REPT(" ",26-LEN(BH244))))&amp;" "&amp;IF(P244="X","","IP+="&amp;TRIM(AU244)&amp;"; "&amp;REPT(" ",10-LEN(TRIM(AU244))))&amp;IF(Q244="X","CONST_INST_DISPATCH;","PROG_INST_DISPATCH;")</f>
        <v>#define INSTEND_1_L_A           IP+=ISIZ_IA;    PROG_INST_DISPATCH;</v>
      </c>
      <c r="BQ244" s="22" t="str">
        <f aca="false">""</f>
        <v/>
      </c>
    </row>
    <row r="245" customFormat="false" ht="15.95" hidden="false" customHeight="true" outlineLevel="0" collapsed="false">
      <c r="A245" s="22" t="s">
        <v>831</v>
      </c>
      <c r="B245" s="22" t="s">
        <v>843</v>
      </c>
      <c r="C245" s="26" t="s">
        <v>29</v>
      </c>
      <c r="D245" s="27" t="n">
        <f aca="false">4-COUNTIF(F245:I245,".")</f>
        <v>1</v>
      </c>
      <c r="E245" s="27" t="str">
        <f aca="false">IF(ISERROR(SEARCH("Z",F245&amp;G245&amp;H245&amp;I245))=0,"X","-")</f>
        <v>-</v>
      </c>
      <c r="F245" s="26" t="s">
        <v>478</v>
      </c>
      <c r="G245" s="26" t="s">
        <v>28</v>
      </c>
      <c r="H245" s="26" t="s">
        <v>28</v>
      </c>
      <c r="I245" s="26" t="s">
        <v>28</v>
      </c>
      <c r="J245" s="27" t="str">
        <f aca="false">IF(OR(ISERROR(SEARCH(MID($J$2,1,1),F245&amp;G245&amp;H245&amp;I245))=0,ISERROR(SEARCH(MID($J$2,2,1),F245&amp;G245&amp;H245&amp;I245))=0),"X","-")</f>
        <v>-</v>
      </c>
      <c r="K245" s="26" t="s">
        <v>453</v>
      </c>
      <c r="L245" s="26" t="s">
        <v>28</v>
      </c>
      <c r="M245" s="26" t="s">
        <v>28</v>
      </c>
      <c r="N245" s="26" t="s">
        <v>28</v>
      </c>
      <c r="O245" s="28" t="str">
        <f aca="false">IF(OR(K245=$O$2,L245=$O$2,M245=$O$2,N245=$O$2),"X","-")</f>
        <v>-</v>
      </c>
      <c r="R245" s="22" t="s">
        <v>844</v>
      </c>
      <c r="S245" s="22" t="s">
        <v>160</v>
      </c>
      <c r="W245" s="30" t="str">
        <f aca="false">SUBSTITUTE(SUBSTITUTE(IF(AND(F245="%",K245&lt;&gt;"AD",K245&lt;&gt;"MR"),"Error1","Ok")&amp;" "&amp;IF(AND(G245="%",L245&lt;&gt;"AD",L245&lt;&gt;"MR"),"Error2","Ok")&amp;" "&amp;IF(AND(H245="%",M245&lt;&gt;"AD",M245&lt;&gt;"MR"),"Error3","Ok")&amp;" "&amp;IF(AND(I245="%",N245&lt;&gt;"AD",N245&lt;&gt;"MR"),"Error4","Ok"),"Ok Ok Ok Ok","Passed"),"Ok","")</f>
        <v>Passed</v>
      </c>
      <c r="X245" s="28" t="str">
        <f aca="false">IF(W245&lt;&gt;"Passed","--- Error ---",SUBSTITUTE(SUBSTITUTE(SUBSTITUTE(SUBSTITUTE(SUBSTITUTE(SUBSTITUTE(SUBSTITUTE(SUBSTITUTE(SUBSTITUTE(SUBSTITUTE(SUBSTITUTE(SUBSTITUTE(SUBSTITUTE(SUBSTITUTE(SUBSTITUTE(SUBSTITUTE(SUBSTITUTE(SUBSTITUTE($X$1, "&lt;mnemonic&gt;",""""&amp;B245&amp;""""&amp;REPT(" ",5-LEN(B245))), "&lt;argnr&gt;",D245), "&lt;type1&gt;",VLOOKUP(F245,BR:BZ,9,0)), "&lt;type2&gt;",VLOOKUP(G245,BR:BZ,9,0)), "&lt;type3&gt;",VLOOKUP(H245,BR:BZ,9,0)), "&lt;type4&gt;",VLOOKUP(I245,BR:BZ,9,0)), "&lt;mode1&gt;",VLOOKUP(K245, CB:CG,6,0)),"&lt;mode2&gt;",VLOOKUP(L245,CB:CG,6,0)),"&lt;mode3&gt;",VLOOKUP(M245,CB:CG,6,0)),"&lt;mode4&gt;",VLOOKUP(N245,CB:CG,6,0)), "."," "), "&lt;desc&gt;",R245), "&lt;size&gt;",AU245), "&lt;comma&gt;",IF(B246=""," ",",")),"&lt;off1&gt;",IF(AQ245&lt;&gt;"",AQ245,"0"&amp;REPT(" ",5+AQ$1-1))),"&lt;off2&gt;",IF(AR245&lt;&gt;"",AR245,"0"&amp;REPT(" ",5+AR$1-1))),"&lt;off3&gt;",IF(AS245&lt;&gt;"",AS245,"0"&amp;REPT(" ",5+AS$1-1))),"&lt;off4&gt;",IF(AT245&lt;&gt;"",AT245,"0"&amp;REPT(" ",5+AT$1-1))))</f>
        <v>{ "PUSHf",1, ISIZ_IA   , {CpuDataType::Float    ,(CpuDataType)0        ,(CpuDataType)0        ,(CpuDataType)0        }, {_AmdAddr,_AmdNull,_AmdNull,_AmdNull}, {AOFF_I,0      ,0       ,0        } }, //Push float into parameter stack</v>
      </c>
      <c r="Y245" s="31" t="s">
        <v>28</v>
      </c>
      <c r="Z245" s="22" t="str">
        <f aca="false">IF(F245&lt;&gt;".",IF(K245="MR","R",VLOOKUP(F245,$BR:$BT,3,0)),"")</f>
        <v>F</v>
      </c>
      <c r="AA245" s="22" t="str">
        <f aca="false">IF(G245&lt;&gt;".",IF(L245="MR","R",VLOOKUP(G245,$BR:$BT,3,0)),"")</f>
        <v/>
      </c>
      <c r="AB245" s="22" t="str">
        <f aca="false">IF(H245&lt;&gt;".",IF(M245="MR","R",VLOOKUP(H245,$BR:$BT,3,0)),"")</f>
        <v/>
      </c>
      <c r="AC245" s="22" t="str">
        <f aca="false">IF(I245&lt;&gt;".",IF(N245="MR","R",VLOOKUP(I245,$BR:$BT,3,0)),"")</f>
        <v/>
      </c>
      <c r="AD245" s="22" t="str">
        <f aca="false">IF(F245&lt;&gt;".",VLOOKUP(K245,$CB:$CC,2,0),"")</f>
        <v>A</v>
      </c>
      <c r="AE245" s="22" t="str">
        <f aca="false">IF(G245&lt;&gt;".",VLOOKUP(L245,$CB:$CC,2,0),"")</f>
        <v/>
      </c>
      <c r="AF245" s="22" t="str">
        <f aca="false">IF(H245&lt;&gt;".",VLOOKUP(M245,$CB:$CC,2,0),"")</f>
        <v/>
      </c>
      <c r="AG245" s="22" t="str">
        <f aca="false">IF(I245&lt;&gt;".",VLOOKUP(N245,$CB:$CC,2,0),"")</f>
        <v/>
      </c>
      <c r="AH245" s="22" t="str">
        <f aca="false">IF(AD245&lt;&gt;"",IF(OR(AD245="A",AD245="I"),"SZA",VLOOKUP(Z245,$BT$3:$BU$16,2,0)),"")</f>
        <v>SZA</v>
      </c>
      <c r="AI245" s="22" t="str">
        <f aca="false">IF(AE245&lt;&gt;"",IF(OR(AE245="A",AE245="I"),"SZA",VLOOKUP(AA245,$BT$3:$BU$16,2,0)),"")</f>
        <v/>
      </c>
      <c r="AJ245" s="22" t="str">
        <f aca="false">IF(AF245&lt;&gt;"",IF(OR(AF245="A",AF245="I"),"SZA",VLOOKUP(AB245,$BT$3:$BU$16,2,0)),"")</f>
        <v/>
      </c>
      <c r="AK245" s="22" t="str">
        <f aca="false">IF(AG245&lt;&gt;"",IF(OR(AG245="A",AG245="I"),"SZA",VLOOKUP(AC245,$BT$3:$BU$16,2,0)),"")</f>
        <v/>
      </c>
      <c r="AL245" s="22" t="str">
        <f aca="false">IF(AD245&lt;&gt;"","I","")</f>
        <v>I</v>
      </c>
      <c r="AM245" s="22" t="str">
        <f aca="false">SUBSTITUTE(IF(AE245&lt;&gt;"",AL245&amp;"+"&amp;AH245,""),"+SZ","")</f>
        <v/>
      </c>
      <c r="AN245" s="22" t="str">
        <f aca="false">SUBSTITUTE(IF(AF245&lt;&gt;"",AM245&amp;"+"&amp;AI245,""),"+SZ","")</f>
        <v/>
      </c>
      <c r="AO245" s="22" t="str">
        <f aca="false">SUBSTITUTE(IF(AG245&lt;&gt;"",AN245&amp;"+"&amp;AJ245,""),"+SZ","")</f>
        <v/>
      </c>
      <c r="AP245" s="22" t="str">
        <f aca="false">SUBSTITUTE("I"&amp;IF(AH245&lt;&gt;"","+"&amp;AH245,"")&amp;IF(AI245&lt;&gt;"","+"&amp;AI245,"")&amp;IF(AJ245&lt;&gt;"","+"&amp;AJ245,"")&amp;IF(AK245&lt;&gt;"","+"&amp;AK245,""),"+SZ","")</f>
        <v>IA</v>
      </c>
      <c r="AQ245" s="22" t="str">
        <f aca="false">IF(Z245&lt;&gt;"","AOFF_"&amp;AL245&amp;REPT(" ",AQ$1-LEN(AL245)),"")</f>
        <v>AOFF_I</v>
      </c>
      <c r="AR245" s="22" t="str">
        <f aca="false">IF(AA245&lt;&gt;"","AOFF_"&amp;AM245&amp;REPT(" ",AR$1-LEN(AM245)),"")</f>
        <v/>
      </c>
      <c r="AS245" s="22" t="str">
        <f aca="false">IF(AB245&lt;&gt;"","AOFF_"&amp;AN245&amp;REPT(" ",AS$1-LEN(AN245)),"")</f>
        <v/>
      </c>
      <c r="AT245" s="22" t="str">
        <f aca="false">IF(AC245&lt;&gt;"","AOFF_"&amp;AO245&amp;REPT(" ",AT$1-LEN(AO245)),"")</f>
        <v/>
      </c>
      <c r="AU245" s="22" t="str">
        <f aca="false">"ISIZ_"&amp;AP245&amp;REPT(" ",$AU$1-LEN(AP245))</f>
        <v>ISIZ_IA   </v>
      </c>
      <c r="AV245" s="26" t="n">
        <f aca="false">IF(Z245&lt;&gt;"",6,"")</f>
        <v>6</v>
      </c>
      <c r="AW245" s="26" t="str">
        <f aca="false">IF(AA245&lt;&gt;"",AV245+VLOOKUP(AH245,$BU$2:$BV$17,2,0),"")</f>
        <v/>
      </c>
      <c r="AX245" s="26" t="str">
        <f aca="false">IF(AB245&lt;&gt;"",AW245+VLOOKUP(AI245,$BU$2:$BV$17,2,0),"")</f>
        <v/>
      </c>
      <c r="AY245" s="26" t="str">
        <f aca="false">IF(AC245&lt;&gt;"",AX245+VLOOKUP(AJ245,$BU$2:$BV$17,2,0),"")</f>
        <v/>
      </c>
      <c r="AZ245" s="26" t="n">
        <f aca="false">6+IF(Z245&lt;&gt;"",VLOOKUP(AH245,$BU$2:$BV$17,2,0),0)+IF(AA245&lt;&gt;"",VLOOKUP(AI245,$BU$2:$BV$17,2,0),0)+IF(AB245&lt;&gt;"",VLOOKUP(AJ245,$BU$2:$BV$17,2,0),0)+IF(AC245&lt;&gt;"",VLOOKUP(AK245,$BU$2:$BV$17,2,0),0)</f>
        <v>10</v>
      </c>
      <c r="BA245" s="26" t="n">
        <f aca="false">IF(Z245&lt;&gt;"",10,"")</f>
        <v>10</v>
      </c>
      <c r="BB245" s="26" t="str">
        <f aca="false">IF(AA245&lt;&gt;"",BA245+VLOOKUP(AH245,$BU$2:$BW$17,3,0),"")</f>
        <v/>
      </c>
      <c r="BC245" s="26" t="str">
        <f aca="false">IF(AB245&lt;&gt;"",BB245+VLOOKUP(AI245,$BU$2:$BW$17,3,0),"")</f>
        <v/>
      </c>
      <c r="BD245" s="26" t="str">
        <f aca="false">IF(AC245&lt;&gt;"",BC245+VLOOKUP(AJ245,$BU$2:$BW$17,3,0),"")</f>
        <v/>
      </c>
      <c r="BE245" s="26" t="n">
        <f aca="false">10+IF(Z245&lt;&gt;"",VLOOKUP(AH245,$BU$2:$BW$17,3,0),0)+IF(AA245&lt;&gt;"",VLOOKUP(AI245,$BU$2:$BW$17,3,0),0)+IF(AB245&lt;&gt;"",VLOOKUP(AJ245,$BU$2:$BW$17,3,0),0)+IF(AC245&lt;&gt;"",VLOOKUP(AK245,$BU$2:$BW$17,3,0),0)</f>
        <v>18</v>
      </c>
      <c r="BF245" s="36" t="str">
        <f aca="false">IF(AV245&lt;&gt;"","#define "&amp;AQ245&amp;" "&amp;AV245&amp;"&lt;end&gt; ","")&amp;IF(AW245&lt;&gt;"","#define "&amp;AR245&amp;" "&amp;AW245&amp;"&lt;end&gt; ","")&amp;IF(AX245&lt;&gt;"","#define "&amp;AS245&amp;" "&amp;AX245&amp;"&lt;end&gt; ","")&amp;IF(AY245&lt;&gt;"","#define "&amp;AT245&amp;" "&amp;AY245&amp;"&lt;end&gt; ","")&amp;"#define "&amp;AU245&amp;" "&amp;AZ245&amp;"&lt;end&gt;"</f>
        <v>#define AOFF_I 6&lt;end&gt; #define ISIZ_IA    10&lt;end&gt;</v>
      </c>
      <c r="BG245" s="36" t="str">
        <f aca="false">IF(BA245&lt;&gt;"","#define "&amp;AQ245&amp;" "&amp;BA245&amp;"&lt;end&gt; ","")&amp;IF(BB245&lt;&gt;"","#define "&amp;AR245&amp;" "&amp;BB245&amp;"&lt;end&gt; ","")&amp;IF(BC245&lt;&gt;"","#define "&amp;AS245&amp;" "&amp;BC245&amp;"&lt;end&gt; ","")&amp;IF(BD245&lt;&gt;"","#define "&amp;AT245&amp;" "&amp;BD245&amp;"&lt;end&gt; ","")&amp;"#define "&amp;AU245&amp;" "&amp;BE245&amp;"&lt;end&gt;"</f>
        <v>#define AOFF_I 10&lt;end&gt; #define ISIZ_IA    18&lt;end&gt;</v>
      </c>
      <c r="BH245" s="22" t="str">
        <f aca="false">"INSTDECODE_"&amp;D245&amp;IF(D245&lt;&gt;0,"_"&amp;CONCATENATE(Z245,AA245,AB245,AC245)&amp;"_"&amp;CONCATENATE(AD245,AE245,AF245,AG245),"")</f>
        <v>INSTDECODE_1_F_A</v>
      </c>
      <c r="BI245" s="22" t="n">
        <f aca="false">LEN(BH245)</f>
        <v>16</v>
      </c>
      <c r="BJ245" s="22" t="str">
        <f aca="false">IF(Z245&lt;&gt;"","DECODE_"&amp;VLOOKUP(AD245,$CC:$CD,2,0)&amp;"("&amp;BJ$2&amp;","&amp;IF(K245="MR","REF",VLOOKUP(F245,$BR:$BS,2,0))&amp;",Cpu"&amp;PROPER(IF(K245="MR","REF",VLOOKUP(F245,$BR:$BS,2,0)))&amp;","&amp;AQ245&amp;"); ", "")</f>
        <v>DECODE_ADR(1,FLO,CpuFlo,AOFF_I); </v>
      </c>
      <c r="BK245" s="22" t="str">
        <f aca="false">IF(AA245&lt;&gt;"","DECODE_"&amp;VLOOKUP(AE245,$CC:$CD,2,0)&amp;"("&amp;BK$2&amp;","&amp;IF(L245="MR","REF",VLOOKUP(G245,$BR:$BS,2,0))&amp;",Cpu"&amp;PROPER(IF(L245="MR","REF",VLOOKUP(G245,$BR:$BS,2,0)))&amp;","&amp;AR245&amp;"); ", "")</f>
        <v/>
      </c>
      <c r="BL245" s="22" t="str">
        <f aca="false">IF(AB245&lt;&gt;"","DECODE_"&amp;VLOOKUP(AF245,$CC:$CD,2,0)&amp;"("&amp;BL$2&amp;","&amp;IF(M245="MR","REF",VLOOKUP(H245,$BR:$BS,2,0))&amp;",Cpu"&amp;PROPER(IF(M245="MR","REF",VLOOKUP(H245,$BR:$BS,2,0)))&amp;","&amp;AS245&amp;"); ", "")</f>
        <v/>
      </c>
      <c r="BM245" s="22" t="str">
        <f aca="false">IF(AC245&lt;&gt;"","DECODE_"&amp;VLOOKUP(AG245,$CC:$CD,2,0)&amp;"("&amp;BM$2&amp;","&amp;IF(N245="MR","REF",VLOOKUP(I245,$BR:$BS,2,0))&amp;",Cpu"&amp;PROPER(IF(N245="MR","REF",VLOOKUP(I245,$BR:$BS,2,0)))&amp;","&amp;AT245&amp;"); ", "")</f>
        <v/>
      </c>
      <c r="BN245" s="22" t="str">
        <f aca="false">IF(ISERROR(VLOOKUP(BO245,BO$2:BO244,1,0))=0,"X","")</f>
        <v>X</v>
      </c>
      <c r="BO245" s="22" t="str">
        <f aca="false">SUBSTITUTE("#define "&amp;BH245&amp;REPT(" ",28-LEN(BH245))&amp;BJ245&amp;BK245&amp;BL245&amp;BM245,"%","D")</f>
        <v>#define INSTDECODE_1_F_A            DECODE_ADR(1,FLO,CpuFlo,AOFF_I); </v>
      </c>
      <c r="BP245" s="22" t="str">
        <f aca="false">"#define "&amp;SUBSTITUTE(BH245,"INSTDECODE_",IF(P245="X","JMP_","")&amp;IF(Q245="X","CONST_","")&amp;"INSTEND_")&amp;IF(Q245="X",REPT(" ",20-LEN(BH245)),IF(P245="X",REPT(" ",22-LEN(BH245)),REPT(" ",26-LEN(BH245))))&amp;" "&amp;IF(P245="X","","IP+="&amp;TRIM(AU245)&amp;"; "&amp;REPT(" ",10-LEN(TRIM(AU245))))&amp;IF(Q245="X","CONST_INST_DISPATCH;","PROG_INST_DISPATCH;")</f>
        <v>#define INSTEND_1_F_A           IP+=ISIZ_IA;    PROG_INST_DISPATCH;</v>
      </c>
      <c r="BQ245" s="22" t="str">
        <f aca="false">""</f>
        <v/>
      </c>
    </row>
    <row r="246" customFormat="false" ht="15.95" hidden="false" customHeight="true" outlineLevel="0" collapsed="false">
      <c r="A246" s="22" t="s">
        <v>831</v>
      </c>
      <c r="B246" s="22" t="s">
        <v>845</v>
      </c>
      <c r="C246" s="26" t="s">
        <v>29</v>
      </c>
      <c r="D246" s="27" t="n">
        <f aca="false">4-COUNTIF(F246:I246,".")</f>
        <v>1</v>
      </c>
      <c r="E246" s="27" t="str">
        <f aca="false">IF(ISERROR(SEARCH("Z",F246&amp;G246&amp;H246&amp;I246))=0,"X","-")</f>
        <v>-</v>
      </c>
      <c r="F246" s="26" t="s">
        <v>409</v>
      </c>
      <c r="G246" s="26" t="s">
        <v>28</v>
      </c>
      <c r="H246" s="26" t="s">
        <v>28</v>
      </c>
      <c r="I246" s="26" t="s">
        <v>28</v>
      </c>
      <c r="J246" s="27" t="str">
        <f aca="false">IF(OR(ISERROR(SEARCH(MID($J$2,1,1),F246&amp;G246&amp;H246&amp;I246))=0,ISERROR(SEARCH(MID($J$2,2,1),F246&amp;G246&amp;H246&amp;I246))=0),"X","-")</f>
        <v>X</v>
      </c>
      <c r="K246" s="26" t="s">
        <v>453</v>
      </c>
      <c r="L246" s="26" t="s">
        <v>28</v>
      </c>
      <c r="M246" s="26" t="s">
        <v>28</v>
      </c>
      <c r="N246" s="26" t="s">
        <v>28</v>
      </c>
      <c r="O246" s="28" t="str">
        <f aca="false">IF(OR(K246=$O$2,L246=$O$2,M246=$O$2,N246=$O$2),"X","-")</f>
        <v>-</v>
      </c>
      <c r="R246" s="22" t="s">
        <v>846</v>
      </c>
      <c r="S246" s="22" t="s">
        <v>718</v>
      </c>
      <c r="W246" s="30" t="str">
        <f aca="false">SUBSTITUTE(SUBSTITUTE(IF(AND(F246="%",K246&lt;&gt;"AD",K246&lt;&gt;"MR"),"Error1","Ok")&amp;" "&amp;IF(AND(G246="%",L246&lt;&gt;"AD",L246&lt;&gt;"MR"),"Error2","Ok")&amp;" "&amp;IF(AND(H246="%",M246&lt;&gt;"AD",M246&lt;&gt;"MR"),"Error3","Ok")&amp;" "&amp;IF(AND(I246="%",N246&lt;&gt;"AD",N246&lt;&gt;"MR"),"Error4","Ok"),"Ok Ok Ok Ok","Passed"),"Ok","")</f>
        <v>Passed</v>
      </c>
      <c r="X246" s="28" t="str">
        <f aca="false">IF(W246&lt;&gt;"Passed","--- Error ---",SUBSTITUTE(SUBSTITUTE(SUBSTITUTE(SUBSTITUTE(SUBSTITUTE(SUBSTITUTE(SUBSTITUTE(SUBSTITUTE(SUBSTITUTE(SUBSTITUTE(SUBSTITUTE(SUBSTITUTE(SUBSTITUTE(SUBSTITUTE(SUBSTITUTE(SUBSTITUTE(SUBSTITUTE(SUBSTITUTE($X$1, "&lt;mnemonic&gt;",""""&amp;B246&amp;""""&amp;REPT(" ",5-LEN(B246))), "&lt;argnr&gt;",D246), "&lt;type1&gt;",VLOOKUP(F246,BR:BZ,9,0)), "&lt;type2&gt;",VLOOKUP(G246,BR:BZ,9,0)), "&lt;type3&gt;",VLOOKUP(H246,BR:BZ,9,0)), "&lt;type4&gt;",VLOOKUP(I246,BR:BZ,9,0)), "&lt;mode1&gt;",VLOOKUP(K246, CB:CG,6,0)),"&lt;mode2&gt;",VLOOKUP(L246,CB:CG,6,0)),"&lt;mode3&gt;",VLOOKUP(M246,CB:CG,6,0)),"&lt;mode4&gt;",VLOOKUP(N246,CB:CG,6,0)), "."," "), "&lt;desc&gt;",R246), "&lt;size&gt;",AU246), "&lt;comma&gt;",IF(B247=""," ",",")),"&lt;off1&gt;",IF(AQ246&lt;&gt;"",AQ246,"0"&amp;REPT(" ",5+AQ$1-1))),"&lt;off2&gt;",IF(AR246&lt;&gt;"",AR246,"0"&amp;REPT(" ",5+AR$1-1))),"&lt;off3&gt;",IF(AS246&lt;&gt;"",AS246,"0"&amp;REPT(" ",5+AS$1-1))),"&lt;off4&gt;",IF(AT246&lt;&gt;"",AT246,"0"&amp;REPT(" ",5+AT$1-1))))</f>
        <v>{ "PUSHr",1, ISIZ_IA   , {CpuDataType::Undefined,(CpuDataType)0        ,(CpuDataType)0        ,(CpuDataType)0        }, {_AmdAddr,_AmdNull,_AmdNull,_AmdNull}, {AOFF_I,0      ,0       ,0        } }, //Push reference into parameter stack</v>
      </c>
      <c r="Y246" s="31" t="s">
        <v>28</v>
      </c>
      <c r="Z246" s="22" t="str">
        <f aca="false">IF(F246&lt;&gt;".",IF(K246="MR","R",VLOOKUP(F246,$BR:$BT,3,0)),"")</f>
        <v>R</v>
      </c>
      <c r="AA246" s="22" t="str">
        <f aca="false">IF(G246&lt;&gt;".",IF(L246="MR","R",VLOOKUP(G246,$BR:$BT,3,0)),"")</f>
        <v/>
      </c>
      <c r="AB246" s="22" t="str">
        <f aca="false">IF(H246&lt;&gt;".",IF(M246="MR","R",VLOOKUP(H246,$BR:$BT,3,0)),"")</f>
        <v/>
      </c>
      <c r="AC246" s="22" t="str">
        <f aca="false">IF(I246&lt;&gt;".",IF(N246="MR","R",VLOOKUP(I246,$BR:$BT,3,0)),"")</f>
        <v/>
      </c>
      <c r="AD246" s="22" t="str">
        <f aca="false">IF(F246&lt;&gt;".",VLOOKUP(K246,$CB:$CC,2,0),"")</f>
        <v>A</v>
      </c>
      <c r="AE246" s="22" t="str">
        <f aca="false">IF(G246&lt;&gt;".",VLOOKUP(L246,$CB:$CC,2,0),"")</f>
        <v/>
      </c>
      <c r="AF246" s="22" t="str">
        <f aca="false">IF(H246&lt;&gt;".",VLOOKUP(M246,$CB:$CC,2,0),"")</f>
        <v/>
      </c>
      <c r="AG246" s="22" t="str">
        <f aca="false">IF(I246&lt;&gt;".",VLOOKUP(N246,$CB:$CC,2,0),"")</f>
        <v/>
      </c>
      <c r="AH246" s="22" t="str">
        <f aca="false">IF(AD246&lt;&gt;"",IF(OR(AD246="A",AD246="I"),"SZA",VLOOKUP(Z246,$BT$3:$BU$16,2,0)),"")</f>
        <v>SZA</v>
      </c>
      <c r="AI246" s="22" t="str">
        <f aca="false">IF(AE246&lt;&gt;"",IF(OR(AE246="A",AE246="I"),"SZA",VLOOKUP(AA246,$BT$3:$BU$16,2,0)),"")</f>
        <v/>
      </c>
      <c r="AJ246" s="22" t="str">
        <f aca="false">IF(AF246&lt;&gt;"",IF(OR(AF246="A",AF246="I"),"SZA",VLOOKUP(AB246,$BT$3:$BU$16,2,0)),"")</f>
        <v/>
      </c>
      <c r="AK246" s="22" t="str">
        <f aca="false">IF(AG246&lt;&gt;"",IF(OR(AG246="A",AG246="I"),"SZA",VLOOKUP(AC246,$BT$3:$BU$16,2,0)),"")</f>
        <v/>
      </c>
      <c r="AL246" s="22" t="str">
        <f aca="false">IF(AD246&lt;&gt;"","I","")</f>
        <v>I</v>
      </c>
      <c r="AM246" s="22" t="str">
        <f aca="false">SUBSTITUTE(IF(AE246&lt;&gt;"",AL246&amp;"+"&amp;AH246,""),"+SZ","")</f>
        <v/>
      </c>
      <c r="AN246" s="22" t="str">
        <f aca="false">SUBSTITUTE(IF(AF246&lt;&gt;"",AM246&amp;"+"&amp;AI246,""),"+SZ","")</f>
        <v/>
      </c>
      <c r="AO246" s="22" t="str">
        <f aca="false">SUBSTITUTE(IF(AG246&lt;&gt;"",AN246&amp;"+"&amp;AJ246,""),"+SZ","")</f>
        <v/>
      </c>
      <c r="AP246" s="22" t="str">
        <f aca="false">SUBSTITUTE("I"&amp;IF(AH246&lt;&gt;"","+"&amp;AH246,"")&amp;IF(AI246&lt;&gt;"","+"&amp;AI246,"")&amp;IF(AJ246&lt;&gt;"","+"&amp;AJ246,"")&amp;IF(AK246&lt;&gt;"","+"&amp;AK246,""),"+SZ","")</f>
        <v>IA</v>
      </c>
      <c r="AQ246" s="22" t="str">
        <f aca="false">IF(Z246&lt;&gt;"","AOFF_"&amp;AL246&amp;REPT(" ",AQ$1-LEN(AL246)),"")</f>
        <v>AOFF_I</v>
      </c>
      <c r="AR246" s="22" t="str">
        <f aca="false">IF(AA246&lt;&gt;"","AOFF_"&amp;AM246&amp;REPT(" ",AR$1-LEN(AM246)),"")</f>
        <v/>
      </c>
      <c r="AS246" s="22" t="str">
        <f aca="false">IF(AB246&lt;&gt;"","AOFF_"&amp;AN246&amp;REPT(" ",AS$1-LEN(AN246)),"")</f>
        <v/>
      </c>
      <c r="AT246" s="22" t="str">
        <f aca="false">IF(AC246&lt;&gt;"","AOFF_"&amp;AO246&amp;REPT(" ",AT$1-LEN(AO246)),"")</f>
        <v/>
      </c>
      <c r="AU246" s="22" t="str">
        <f aca="false">"ISIZ_"&amp;AP246&amp;REPT(" ",$AU$1-LEN(AP246))</f>
        <v>ISIZ_IA   </v>
      </c>
      <c r="AV246" s="26" t="n">
        <f aca="false">IF(Z246&lt;&gt;"",6,"")</f>
        <v>6</v>
      </c>
      <c r="AW246" s="26" t="str">
        <f aca="false">IF(AA246&lt;&gt;"",AV246+VLOOKUP(AH246,$BU$2:$BV$17,2,0),"")</f>
        <v/>
      </c>
      <c r="AX246" s="26" t="str">
        <f aca="false">IF(AB246&lt;&gt;"",AW246+VLOOKUP(AI246,$BU$2:$BV$17,2,0),"")</f>
        <v/>
      </c>
      <c r="AY246" s="26" t="str">
        <f aca="false">IF(AC246&lt;&gt;"",AX246+VLOOKUP(AJ246,$BU$2:$BV$17,2,0),"")</f>
        <v/>
      </c>
      <c r="AZ246" s="26" t="n">
        <f aca="false">6+IF(Z246&lt;&gt;"",VLOOKUP(AH246,$BU$2:$BV$17,2,0),0)+IF(AA246&lt;&gt;"",VLOOKUP(AI246,$BU$2:$BV$17,2,0),0)+IF(AB246&lt;&gt;"",VLOOKUP(AJ246,$BU$2:$BV$17,2,0),0)+IF(AC246&lt;&gt;"",VLOOKUP(AK246,$BU$2:$BV$17,2,0),0)</f>
        <v>10</v>
      </c>
      <c r="BA246" s="26" t="n">
        <f aca="false">IF(Z246&lt;&gt;"",10,"")</f>
        <v>10</v>
      </c>
      <c r="BB246" s="26" t="str">
        <f aca="false">IF(AA246&lt;&gt;"",BA246+VLOOKUP(AH246,$BU$2:$BW$17,3,0),"")</f>
        <v/>
      </c>
      <c r="BC246" s="26" t="str">
        <f aca="false">IF(AB246&lt;&gt;"",BB246+VLOOKUP(AI246,$BU$2:$BW$17,3,0),"")</f>
        <v/>
      </c>
      <c r="BD246" s="26" t="str">
        <f aca="false">IF(AC246&lt;&gt;"",BC246+VLOOKUP(AJ246,$BU$2:$BW$17,3,0),"")</f>
        <v/>
      </c>
      <c r="BE246" s="26" t="n">
        <f aca="false">10+IF(Z246&lt;&gt;"",VLOOKUP(AH246,$BU$2:$BW$17,3,0),0)+IF(AA246&lt;&gt;"",VLOOKUP(AI246,$BU$2:$BW$17,3,0),0)+IF(AB246&lt;&gt;"",VLOOKUP(AJ246,$BU$2:$BW$17,3,0),0)+IF(AC246&lt;&gt;"",VLOOKUP(AK246,$BU$2:$BW$17,3,0),0)</f>
        <v>18</v>
      </c>
      <c r="BF246" s="36" t="str">
        <f aca="false">IF(AV246&lt;&gt;"","#define "&amp;AQ246&amp;" "&amp;AV246&amp;"&lt;end&gt; ","")&amp;IF(AW246&lt;&gt;"","#define "&amp;AR246&amp;" "&amp;AW246&amp;"&lt;end&gt; ","")&amp;IF(AX246&lt;&gt;"","#define "&amp;AS246&amp;" "&amp;AX246&amp;"&lt;end&gt; ","")&amp;IF(AY246&lt;&gt;"","#define "&amp;AT246&amp;" "&amp;AY246&amp;"&lt;end&gt; ","")&amp;"#define "&amp;AU246&amp;" "&amp;AZ246&amp;"&lt;end&gt;"</f>
        <v>#define AOFF_I 6&lt;end&gt; #define ISIZ_IA    10&lt;end&gt;</v>
      </c>
      <c r="BG246" s="36" t="str">
        <f aca="false">IF(BA246&lt;&gt;"","#define "&amp;AQ246&amp;" "&amp;BA246&amp;"&lt;end&gt; ","")&amp;IF(BB246&lt;&gt;"","#define "&amp;AR246&amp;" "&amp;BB246&amp;"&lt;end&gt; ","")&amp;IF(BC246&lt;&gt;"","#define "&amp;AS246&amp;" "&amp;BC246&amp;"&lt;end&gt; ","")&amp;IF(BD246&lt;&gt;"","#define "&amp;AT246&amp;" "&amp;BD246&amp;"&lt;end&gt; ","")&amp;"#define "&amp;AU246&amp;" "&amp;BE246&amp;"&lt;end&gt;"</f>
        <v>#define AOFF_I 10&lt;end&gt; #define ISIZ_IA    18&lt;end&gt;</v>
      </c>
      <c r="BH246" s="22" t="str">
        <f aca="false">"INSTDECODE_"&amp;D246&amp;IF(D246&lt;&gt;0,"_"&amp;CONCATENATE(Z246,AA246,AB246,AC246)&amp;"_"&amp;CONCATENATE(AD246,AE246,AF246,AG246),"")</f>
        <v>INSTDECODE_1_R_A</v>
      </c>
      <c r="BI246" s="22" t="n">
        <f aca="false">LEN(BH246)</f>
        <v>16</v>
      </c>
      <c r="BJ246" s="22" t="str">
        <f aca="false">IF(Z246&lt;&gt;"","DECODE_"&amp;VLOOKUP(AD246,$CC:$CD,2,0)&amp;"("&amp;BJ$2&amp;","&amp;IF(K246="MR","REF",VLOOKUP(F246,$BR:$BS,2,0))&amp;",Cpu"&amp;PROPER(IF(K246="MR","REF",VLOOKUP(F246,$BR:$BS,2,0)))&amp;","&amp;AQ246&amp;"); ", "")</f>
        <v>DECODE_ADR(1,REF,CpuRef,AOFF_I); </v>
      </c>
      <c r="BK246" s="22" t="str">
        <f aca="false">IF(AA246&lt;&gt;"","DECODE_"&amp;VLOOKUP(AE246,$CC:$CD,2,0)&amp;"("&amp;BK$2&amp;","&amp;IF(L246="MR","REF",VLOOKUP(G246,$BR:$BS,2,0))&amp;",Cpu"&amp;PROPER(IF(L246="MR","REF",VLOOKUP(G246,$BR:$BS,2,0)))&amp;","&amp;AR246&amp;"); ", "")</f>
        <v/>
      </c>
      <c r="BL246" s="22" t="str">
        <f aca="false">IF(AB246&lt;&gt;"","DECODE_"&amp;VLOOKUP(AF246,$CC:$CD,2,0)&amp;"("&amp;BL$2&amp;","&amp;IF(M246="MR","REF",VLOOKUP(H246,$BR:$BS,2,0))&amp;",Cpu"&amp;PROPER(IF(M246="MR","REF",VLOOKUP(H246,$BR:$BS,2,0)))&amp;","&amp;AS246&amp;"); ", "")</f>
        <v/>
      </c>
      <c r="BM246" s="22" t="str">
        <f aca="false">IF(AC246&lt;&gt;"","DECODE_"&amp;VLOOKUP(AG246,$CC:$CD,2,0)&amp;"("&amp;BM$2&amp;","&amp;IF(N246="MR","REF",VLOOKUP(I246,$BR:$BS,2,0))&amp;",Cpu"&amp;PROPER(IF(N246="MR","REF",VLOOKUP(I246,$BR:$BS,2,0)))&amp;","&amp;AT246&amp;"); ", "")</f>
        <v/>
      </c>
      <c r="BN246" s="22" t="str">
        <f aca="false">IF(ISERROR(VLOOKUP(BO246,BO$2:BO245,1,0))=0,"X","")</f>
        <v/>
      </c>
      <c r="BO246" s="22" t="str">
        <f aca="false">SUBSTITUTE("#define "&amp;BH246&amp;REPT(" ",28-LEN(BH246))&amp;BJ246&amp;BK246&amp;BL246&amp;BM246,"%","D")</f>
        <v>#define INSTDECODE_1_R_A            DECODE_ADR(1,REF,CpuRef,AOFF_I); </v>
      </c>
      <c r="BP246" s="22" t="str">
        <f aca="false">"#define "&amp;SUBSTITUTE(BH246,"INSTDECODE_",IF(P246="X","JMP_","")&amp;IF(Q246="X","CONST_","")&amp;"INSTEND_")&amp;IF(Q246="X",REPT(" ",20-LEN(BH246)),IF(P246="X",REPT(" ",22-LEN(BH246)),REPT(" ",26-LEN(BH246))))&amp;" "&amp;IF(P246="X","","IP+="&amp;TRIM(AU246)&amp;"; "&amp;REPT(" ",10-LEN(TRIM(AU246))))&amp;IF(Q246="X","CONST_INST_DISPATCH;","PROG_INST_DISPATCH;")</f>
        <v>#define INSTEND_1_R_A           IP+=ISIZ_IA;    PROG_INST_DISPATCH;</v>
      </c>
      <c r="BQ246" s="22" t="str">
        <f aca="false">""</f>
        <v/>
      </c>
    </row>
    <row r="247" customFormat="false" ht="15.95" hidden="false" customHeight="true" outlineLevel="0" collapsed="false">
      <c r="A247" s="22" t="s">
        <v>831</v>
      </c>
      <c r="B247" s="22" t="s">
        <v>847</v>
      </c>
      <c r="C247" s="26" t="s">
        <v>29</v>
      </c>
      <c r="D247" s="27" t="n">
        <f aca="false">4-COUNTIF(F247:I247,".")</f>
        <v>1</v>
      </c>
      <c r="E247" s="27" t="str">
        <f aca="false">IF(ISERROR(SEARCH("Z",F247&amp;G247&amp;H247&amp;I247))=0,"X","-")</f>
        <v>-</v>
      </c>
      <c r="F247" s="26" t="s">
        <v>63</v>
      </c>
      <c r="G247" s="26" t="s">
        <v>28</v>
      </c>
      <c r="H247" s="26" t="s">
        <v>28</v>
      </c>
      <c r="I247" s="26" t="s">
        <v>28</v>
      </c>
      <c r="J247" s="27" t="str">
        <f aca="false">IF(OR(ISERROR(SEARCH(MID($J$2,1,1),F247&amp;G247&amp;H247&amp;I247))=0,ISERROR(SEARCH(MID($J$2,2,1),F247&amp;G247&amp;H247&amp;I247))=0),"X","-")</f>
        <v>-</v>
      </c>
      <c r="K247" s="26" t="s">
        <v>453</v>
      </c>
      <c r="L247" s="26" t="s">
        <v>28</v>
      </c>
      <c r="M247" s="26" t="s">
        <v>28</v>
      </c>
      <c r="N247" s="26" t="s">
        <v>28</v>
      </c>
      <c r="O247" s="28" t="str">
        <f aca="false">IF(OR(K247=$O$2,L247=$O$2,M247=$O$2,N247=$O$2),"X","-")</f>
        <v>-</v>
      </c>
      <c r="R247" s="22" t="s">
        <v>848</v>
      </c>
      <c r="S247" s="22" t="s">
        <v>718</v>
      </c>
      <c r="W247" s="30" t="str">
        <f aca="false">SUBSTITUTE(SUBSTITUTE(IF(AND(F247="%",K247&lt;&gt;"AD",K247&lt;&gt;"MR"),"Error1","Ok")&amp;" "&amp;IF(AND(G247="%",L247&lt;&gt;"AD",L247&lt;&gt;"MR"),"Error2","Ok")&amp;" "&amp;IF(AND(H247="%",M247&lt;&gt;"AD",M247&lt;&gt;"MR"),"Error3","Ok")&amp;" "&amp;IF(AND(I247="%",N247&lt;&gt;"AD",N247&lt;&gt;"MR"),"Error4","Ok"),"Ok Ok Ok Ok","Passed"),"Ok","")</f>
        <v>Passed</v>
      </c>
      <c r="X247" s="28" t="str">
        <f aca="false">IF(W247&lt;&gt;"Passed","--- Error ---",SUBSTITUTE(SUBSTITUTE(SUBSTITUTE(SUBSTITUTE(SUBSTITUTE(SUBSTITUTE(SUBSTITUTE(SUBSTITUTE(SUBSTITUTE(SUBSTITUTE(SUBSTITUTE(SUBSTITUTE(SUBSTITUTE(SUBSTITUTE(SUBSTITUTE(SUBSTITUTE(SUBSTITUTE(SUBSTITUTE($X$1, "&lt;mnemonic&gt;",""""&amp;B247&amp;""""&amp;REPT(" ",5-LEN(B247))), "&lt;argnr&gt;",D247), "&lt;type1&gt;",VLOOKUP(F247,BR:BZ,9,0)), "&lt;type2&gt;",VLOOKUP(G247,BR:BZ,9,0)), "&lt;type3&gt;",VLOOKUP(H247,BR:BZ,9,0)), "&lt;type4&gt;",VLOOKUP(I247,BR:BZ,9,0)), "&lt;mode1&gt;",VLOOKUP(K247, CB:CG,6,0)),"&lt;mode2&gt;",VLOOKUP(L247,CB:CG,6,0)),"&lt;mode3&gt;",VLOOKUP(M247,CB:CG,6,0)),"&lt;mode4&gt;",VLOOKUP(N247,CB:CG,6,0)), "."," "), "&lt;desc&gt;",R247), "&lt;size&gt;",AU247), "&lt;comma&gt;",IF(B248=""," ",",")),"&lt;off1&gt;",IF(AQ247&lt;&gt;"",AQ247,"0"&amp;REPT(" ",5+AQ$1-1))),"&lt;off2&gt;",IF(AR247&lt;&gt;"",AR247,"0"&amp;REPT(" ",5+AR$1-1))),"&lt;off3&gt;",IF(AS247&lt;&gt;"",AS247,"0"&amp;REPT(" ",5+AS$1-1))),"&lt;off4&gt;",IF(AT247&lt;&gt;"",AT247,"0"&amp;REPT(" ",5+AT$1-1))))</f>
        <v>{ "REFPU",1, ISIZ_IA   , {CpuDataType::Undefined,(CpuDataType)0        ,(CpuDataType)0        ,(CpuDataType)0        }, {_AmdAddr,_AmdNull,_AmdNull,_AmdNull}, {AOFF_I,0      ,0       ,0        } }, //Create and push reference into parameter stack</v>
      </c>
      <c r="Y247" s="31" t="s">
        <v>28</v>
      </c>
      <c r="Z247" s="22" t="str">
        <f aca="false">IF(F247&lt;&gt;".",IF(K247="MR","R",VLOOKUP(F247,$BR:$BT,3,0)),"")</f>
        <v>D</v>
      </c>
      <c r="AA247" s="22" t="str">
        <f aca="false">IF(G247&lt;&gt;".",IF(L247="MR","R",VLOOKUP(G247,$BR:$BT,3,0)),"")</f>
        <v/>
      </c>
      <c r="AB247" s="22" t="str">
        <f aca="false">IF(H247&lt;&gt;".",IF(M247="MR","R",VLOOKUP(H247,$BR:$BT,3,0)),"")</f>
        <v/>
      </c>
      <c r="AC247" s="22" t="str">
        <f aca="false">IF(I247&lt;&gt;".",IF(N247="MR","R",VLOOKUP(I247,$BR:$BT,3,0)),"")</f>
        <v/>
      </c>
      <c r="AD247" s="22" t="str">
        <f aca="false">IF(F247&lt;&gt;".",VLOOKUP(K247,$CB:$CC,2,0),"")</f>
        <v>A</v>
      </c>
      <c r="AE247" s="22" t="str">
        <f aca="false">IF(G247&lt;&gt;".",VLOOKUP(L247,$CB:$CC,2,0),"")</f>
        <v/>
      </c>
      <c r="AF247" s="22" t="str">
        <f aca="false">IF(H247&lt;&gt;".",VLOOKUP(M247,$CB:$CC,2,0),"")</f>
        <v/>
      </c>
      <c r="AG247" s="22" t="str">
        <f aca="false">IF(I247&lt;&gt;".",VLOOKUP(N247,$CB:$CC,2,0),"")</f>
        <v/>
      </c>
      <c r="AH247" s="22" t="str">
        <f aca="false">IF(AD247&lt;&gt;"",IF(OR(AD247="A",AD247="I"),"SZA",VLOOKUP(Z247,$BT$3:$BU$16,2,0)),"")</f>
        <v>SZA</v>
      </c>
      <c r="AI247" s="22" t="str">
        <f aca="false">IF(AE247&lt;&gt;"",IF(OR(AE247="A",AE247="I"),"SZA",VLOOKUP(AA247,$BT$3:$BU$16,2,0)),"")</f>
        <v/>
      </c>
      <c r="AJ247" s="22" t="str">
        <f aca="false">IF(AF247&lt;&gt;"",IF(OR(AF247="A",AF247="I"),"SZA",VLOOKUP(AB247,$BT$3:$BU$16,2,0)),"")</f>
        <v/>
      </c>
      <c r="AK247" s="22" t="str">
        <f aca="false">IF(AG247&lt;&gt;"",IF(OR(AG247="A",AG247="I"),"SZA",VLOOKUP(AC247,$BT$3:$BU$16,2,0)),"")</f>
        <v/>
      </c>
      <c r="AL247" s="22" t="str">
        <f aca="false">IF(AD247&lt;&gt;"","I","")</f>
        <v>I</v>
      </c>
      <c r="AM247" s="22" t="str">
        <f aca="false">SUBSTITUTE(IF(AE247&lt;&gt;"",AL247&amp;"+"&amp;AH247,""),"+SZ","")</f>
        <v/>
      </c>
      <c r="AN247" s="22" t="str">
        <f aca="false">SUBSTITUTE(IF(AF247&lt;&gt;"",AM247&amp;"+"&amp;AI247,""),"+SZ","")</f>
        <v/>
      </c>
      <c r="AO247" s="22" t="str">
        <f aca="false">SUBSTITUTE(IF(AG247&lt;&gt;"",AN247&amp;"+"&amp;AJ247,""),"+SZ","")</f>
        <v/>
      </c>
      <c r="AP247" s="22" t="str">
        <f aca="false">SUBSTITUTE("I"&amp;IF(AH247&lt;&gt;"","+"&amp;AH247,"")&amp;IF(AI247&lt;&gt;"","+"&amp;AI247,"")&amp;IF(AJ247&lt;&gt;"","+"&amp;AJ247,"")&amp;IF(AK247&lt;&gt;"","+"&amp;AK247,""),"+SZ","")</f>
        <v>IA</v>
      </c>
      <c r="AQ247" s="22" t="str">
        <f aca="false">IF(Z247&lt;&gt;"","AOFF_"&amp;AL247&amp;REPT(" ",AQ$1-LEN(AL247)),"")</f>
        <v>AOFF_I</v>
      </c>
      <c r="AR247" s="22" t="str">
        <f aca="false">IF(AA247&lt;&gt;"","AOFF_"&amp;AM247&amp;REPT(" ",AR$1-LEN(AM247)),"")</f>
        <v/>
      </c>
      <c r="AS247" s="22" t="str">
        <f aca="false">IF(AB247&lt;&gt;"","AOFF_"&amp;AN247&amp;REPT(" ",AS$1-LEN(AN247)),"")</f>
        <v/>
      </c>
      <c r="AT247" s="22" t="str">
        <f aca="false">IF(AC247&lt;&gt;"","AOFF_"&amp;AO247&amp;REPT(" ",AT$1-LEN(AO247)),"")</f>
        <v/>
      </c>
      <c r="AU247" s="22" t="str">
        <f aca="false">"ISIZ_"&amp;AP247&amp;REPT(" ",$AU$1-LEN(AP247))</f>
        <v>ISIZ_IA   </v>
      </c>
      <c r="AV247" s="26" t="n">
        <f aca="false">IF(Z247&lt;&gt;"",6,"")</f>
        <v>6</v>
      </c>
      <c r="AW247" s="26" t="str">
        <f aca="false">IF(AA247&lt;&gt;"",AV247+VLOOKUP(AH247,$BU$2:$BV$17,2,0),"")</f>
        <v/>
      </c>
      <c r="AX247" s="26" t="str">
        <f aca="false">IF(AB247&lt;&gt;"",AW247+VLOOKUP(AI247,$BU$2:$BV$17,2,0),"")</f>
        <v/>
      </c>
      <c r="AY247" s="26" t="str">
        <f aca="false">IF(AC247&lt;&gt;"",AX247+VLOOKUP(AJ247,$BU$2:$BV$17,2,0),"")</f>
        <v/>
      </c>
      <c r="AZ247" s="26" t="n">
        <f aca="false">6+IF(Z247&lt;&gt;"",VLOOKUP(AH247,$BU$2:$BV$17,2,0),0)+IF(AA247&lt;&gt;"",VLOOKUP(AI247,$BU$2:$BV$17,2,0),0)+IF(AB247&lt;&gt;"",VLOOKUP(AJ247,$BU$2:$BV$17,2,0),0)+IF(AC247&lt;&gt;"",VLOOKUP(AK247,$BU$2:$BV$17,2,0),0)</f>
        <v>10</v>
      </c>
      <c r="BA247" s="26" t="n">
        <f aca="false">IF(Z247&lt;&gt;"",10,"")</f>
        <v>10</v>
      </c>
      <c r="BB247" s="26" t="str">
        <f aca="false">IF(AA247&lt;&gt;"",BA247+VLOOKUP(AH247,$BU$2:$BW$17,3,0),"")</f>
        <v/>
      </c>
      <c r="BC247" s="26" t="str">
        <f aca="false">IF(AB247&lt;&gt;"",BB247+VLOOKUP(AI247,$BU$2:$BW$17,3,0),"")</f>
        <v/>
      </c>
      <c r="BD247" s="26" t="str">
        <f aca="false">IF(AC247&lt;&gt;"",BC247+VLOOKUP(AJ247,$BU$2:$BW$17,3,0),"")</f>
        <v/>
      </c>
      <c r="BE247" s="26" t="n">
        <f aca="false">10+IF(Z247&lt;&gt;"",VLOOKUP(AH247,$BU$2:$BW$17,3,0),0)+IF(AA247&lt;&gt;"",VLOOKUP(AI247,$BU$2:$BW$17,3,0),0)+IF(AB247&lt;&gt;"",VLOOKUP(AJ247,$BU$2:$BW$17,3,0),0)+IF(AC247&lt;&gt;"",VLOOKUP(AK247,$BU$2:$BW$17,3,0),0)</f>
        <v>18</v>
      </c>
      <c r="BF247" s="36" t="str">
        <f aca="false">IF(AV247&lt;&gt;"","#define "&amp;AQ247&amp;" "&amp;AV247&amp;"&lt;end&gt; ","")&amp;IF(AW247&lt;&gt;"","#define "&amp;AR247&amp;" "&amp;AW247&amp;"&lt;end&gt; ","")&amp;IF(AX247&lt;&gt;"","#define "&amp;AS247&amp;" "&amp;AX247&amp;"&lt;end&gt; ","")&amp;IF(AY247&lt;&gt;"","#define "&amp;AT247&amp;" "&amp;AY247&amp;"&lt;end&gt; ","")&amp;"#define "&amp;AU247&amp;" "&amp;AZ247&amp;"&lt;end&gt;"</f>
        <v>#define AOFF_I 6&lt;end&gt; #define ISIZ_IA    10&lt;end&gt;</v>
      </c>
      <c r="BG247" s="36" t="str">
        <f aca="false">IF(BA247&lt;&gt;"","#define "&amp;AQ247&amp;" "&amp;BA247&amp;"&lt;end&gt; ","")&amp;IF(BB247&lt;&gt;"","#define "&amp;AR247&amp;" "&amp;BB247&amp;"&lt;end&gt; ","")&amp;IF(BC247&lt;&gt;"","#define "&amp;AS247&amp;" "&amp;BC247&amp;"&lt;end&gt; ","")&amp;IF(BD247&lt;&gt;"","#define "&amp;AT247&amp;" "&amp;BD247&amp;"&lt;end&gt; ","")&amp;"#define "&amp;AU247&amp;" "&amp;BE247&amp;"&lt;end&gt;"</f>
        <v>#define AOFF_I 10&lt;end&gt; #define ISIZ_IA    18&lt;end&gt;</v>
      </c>
      <c r="BH247" s="22" t="str">
        <f aca="false">"INSTDECODE_"&amp;D247&amp;IF(D247&lt;&gt;0,"_"&amp;CONCATENATE(Z247,AA247,AB247,AC247)&amp;"_"&amp;CONCATENATE(AD247,AE247,AF247,AG247),"")</f>
        <v>INSTDECODE_1_D_A</v>
      </c>
      <c r="BI247" s="22" t="n">
        <f aca="false">LEN(BH247)</f>
        <v>16</v>
      </c>
      <c r="BJ247" s="22" t="str">
        <f aca="false">IF(Z247&lt;&gt;"","DECODE_"&amp;VLOOKUP(AD247,$CC:$CD,2,0)&amp;"("&amp;BJ$2&amp;","&amp;IF(K247="MR","REF",VLOOKUP(F247,$BR:$BS,2,0))&amp;",Cpu"&amp;PROPER(IF(K247="MR","REF",VLOOKUP(F247,$BR:$BS,2,0)))&amp;","&amp;AQ247&amp;"); ", "")</f>
        <v>DECODE_ADR(1,DAT,CpuDat,AOFF_I); </v>
      </c>
      <c r="BK247" s="22" t="str">
        <f aca="false">IF(AA247&lt;&gt;"","DECODE_"&amp;VLOOKUP(AE247,$CC:$CD,2,0)&amp;"("&amp;BK$2&amp;","&amp;IF(L247="MR","REF",VLOOKUP(G247,$BR:$BS,2,0))&amp;",Cpu"&amp;PROPER(IF(L247="MR","REF",VLOOKUP(G247,$BR:$BS,2,0)))&amp;","&amp;AR247&amp;"); ", "")</f>
        <v/>
      </c>
      <c r="BL247" s="22" t="str">
        <f aca="false">IF(AB247&lt;&gt;"","DECODE_"&amp;VLOOKUP(AF247,$CC:$CD,2,0)&amp;"("&amp;BL$2&amp;","&amp;IF(M247="MR","REF",VLOOKUP(H247,$BR:$BS,2,0))&amp;",Cpu"&amp;PROPER(IF(M247="MR","REF",VLOOKUP(H247,$BR:$BS,2,0)))&amp;","&amp;AS247&amp;"); ", "")</f>
        <v/>
      </c>
      <c r="BM247" s="22" t="str">
        <f aca="false">IF(AC247&lt;&gt;"","DECODE_"&amp;VLOOKUP(AG247,$CC:$CD,2,0)&amp;"("&amp;BM$2&amp;","&amp;IF(N247="MR","REF",VLOOKUP(I247,$BR:$BS,2,0))&amp;",Cpu"&amp;PROPER(IF(N247="MR","REF",VLOOKUP(I247,$BR:$BS,2,0)))&amp;","&amp;AT247&amp;"); ", "")</f>
        <v/>
      </c>
      <c r="BN247" s="22" t="str">
        <f aca="false">IF(ISERROR(VLOOKUP(BO247,BO$2:BO246,1,0))=0,"X","")</f>
        <v>X</v>
      </c>
      <c r="BO247" s="22" t="str">
        <f aca="false">SUBSTITUTE("#define "&amp;BH247&amp;REPT(" ",28-LEN(BH247))&amp;BJ247&amp;BK247&amp;BL247&amp;BM247,"%","D")</f>
        <v>#define INSTDECODE_1_D_A            DECODE_ADR(1,DAT,CpuDat,AOFF_I); </v>
      </c>
      <c r="BP247" s="22" t="str">
        <f aca="false">"#define "&amp;SUBSTITUTE(BH247,"INSTDECODE_",IF(P247="X","JMP_","")&amp;IF(Q247="X","CONST_","")&amp;"INSTEND_")&amp;IF(Q247="X",REPT(" ",20-LEN(BH247)),IF(P247="X",REPT(" ",22-LEN(BH247)),REPT(" ",26-LEN(BH247))))&amp;" "&amp;IF(P247="X","","IP+="&amp;TRIM(AU247)&amp;"; "&amp;REPT(" ",10-LEN(TRIM(AU247))))&amp;IF(Q247="X","CONST_INST_DISPATCH;","PROG_INST_DISPATCH;")</f>
        <v>#define INSTEND_1_D_A           IP+=ISIZ_IA;    PROG_INST_DISPATCH;</v>
      </c>
      <c r="BQ247" s="22" t="str">
        <f aca="false">""</f>
        <v/>
      </c>
    </row>
    <row r="248" customFormat="false" ht="15.95" hidden="false" customHeight="true" outlineLevel="0" collapsed="false">
      <c r="A248" s="22" t="s">
        <v>831</v>
      </c>
      <c r="B248" s="22" t="s">
        <v>849</v>
      </c>
      <c r="C248" s="26" t="s">
        <v>29</v>
      </c>
      <c r="D248" s="27" t="n">
        <f aca="false">4-COUNTIF(F248:I248,".")</f>
        <v>1</v>
      </c>
      <c r="E248" s="27" t="str">
        <f aca="false">IF(ISERROR(SEARCH("Z",F248&amp;G248&amp;H248&amp;I248))=0,"X","-")</f>
        <v>-</v>
      </c>
      <c r="F248" s="26" t="s">
        <v>456</v>
      </c>
      <c r="G248" s="26" t="s">
        <v>28</v>
      </c>
      <c r="H248" s="26" t="s">
        <v>28</v>
      </c>
      <c r="I248" s="26" t="s">
        <v>28</v>
      </c>
      <c r="J248" s="27" t="str">
        <f aca="false">IF(OR(ISERROR(SEARCH(MID($J$2,1,1),F248&amp;G248&amp;H248&amp;I248))=0,ISERROR(SEARCH(MID($J$2,2,1),F248&amp;G248&amp;H248&amp;I248))=0),"X","-")</f>
        <v>-</v>
      </c>
      <c r="K248" s="26" t="s">
        <v>453</v>
      </c>
      <c r="L248" s="26" t="s">
        <v>28</v>
      </c>
      <c r="M248" s="26" t="s">
        <v>28</v>
      </c>
      <c r="N248" s="26" t="s">
        <v>28</v>
      </c>
      <c r="O248" s="28" t="str">
        <f aca="false">IF(OR(K248=$O$2,L248=$O$2,M248=$O$2,N248=$O$2),"X","-")</f>
        <v>-</v>
      </c>
      <c r="R248" s="22" t="s">
        <v>850</v>
      </c>
      <c r="S248" s="22" t="s">
        <v>155</v>
      </c>
      <c r="W248" s="30" t="str">
        <f aca="false">SUBSTITUTE(SUBSTITUTE(IF(AND(F248="%",K248&lt;&gt;"AD",K248&lt;&gt;"MR"),"Error1","Ok")&amp;" "&amp;IF(AND(G248="%",L248&lt;&gt;"AD",L248&lt;&gt;"MR"),"Error2","Ok")&amp;" "&amp;IF(AND(H248="%",M248&lt;&gt;"AD",M248&lt;&gt;"MR"),"Error3","Ok")&amp;" "&amp;IF(AND(I248="%",N248&lt;&gt;"AD",N248&lt;&gt;"MR"),"Error4","Ok"),"Ok Ok Ok Ok","Passed"),"Ok","")</f>
        <v>Passed</v>
      </c>
      <c r="X248" s="28" t="str">
        <f aca="false">IF(W248&lt;&gt;"Passed","--- Error ---",SUBSTITUTE(SUBSTITUTE(SUBSTITUTE(SUBSTITUTE(SUBSTITUTE(SUBSTITUTE(SUBSTITUTE(SUBSTITUTE(SUBSTITUTE(SUBSTITUTE(SUBSTITUTE(SUBSTITUTE(SUBSTITUTE(SUBSTITUTE(SUBSTITUTE(SUBSTITUTE(SUBSTITUTE(SUBSTITUTE($X$1, "&lt;mnemonic&gt;",""""&amp;B248&amp;""""&amp;REPT(" ",5-LEN(B248))), "&lt;argnr&gt;",D248), "&lt;type1&gt;",VLOOKUP(F248,BR:BZ,9,0)), "&lt;type2&gt;",VLOOKUP(G248,BR:BZ,9,0)), "&lt;type3&gt;",VLOOKUP(H248,BR:BZ,9,0)), "&lt;type4&gt;",VLOOKUP(I248,BR:BZ,9,0)), "&lt;mode1&gt;",VLOOKUP(K248, CB:CG,6,0)),"&lt;mode2&gt;",VLOOKUP(L248,CB:CG,6,0)),"&lt;mode3&gt;",VLOOKUP(M248,CB:CG,6,0)),"&lt;mode4&gt;",VLOOKUP(N248,CB:CG,6,0)), "."," "), "&lt;desc&gt;",R248), "&lt;size&gt;",AU248), "&lt;comma&gt;",IF(B249=""," ",",")),"&lt;off1&gt;",IF(AQ248&lt;&gt;"",AQ248,"0"&amp;REPT(" ",5+AQ$1-1))),"&lt;off2&gt;",IF(AR248&lt;&gt;"",AR248,"0"&amp;REPT(" ",5+AR$1-1))),"&lt;off3&gt;",IF(AS248&lt;&gt;"",AS248,"0"&amp;REPT(" ",5+AS$1-1))),"&lt;off4&gt;",IF(AT248&lt;&gt;"",AT248,"0"&amp;REPT(" ",5+AT$1-1))))</f>
        <v>{ "LPUb" ,1, ISIZ_IA   , {CpuDataType::Boolean  ,(CpuDataType)0        ,(CpuDataType)0        ,(CpuDataType)0        }, {_AmdAddr,_AmdNull,_AmdNull,_AmdNull}, {AOFF_I,0      ,0       ,0        } }, //DynLib: Push boolean into parameter stack</v>
      </c>
      <c r="Y248" s="31" t="s">
        <v>28</v>
      </c>
      <c r="Z248" s="22" t="str">
        <f aca="false">IF(F248&lt;&gt;".",IF(K248="MR","R",VLOOKUP(F248,$BR:$BT,3,0)),"")</f>
        <v>B</v>
      </c>
      <c r="AA248" s="22" t="str">
        <f aca="false">IF(G248&lt;&gt;".",IF(L248="MR","R",VLOOKUP(G248,$BR:$BT,3,0)),"")</f>
        <v/>
      </c>
      <c r="AB248" s="22" t="str">
        <f aca="false">IF(H248&lt;&gt;".",IF(M248="MR","R",VLOOKUP(H248,$BR:$BT,3,0)),"")</f>
        <v/>
      </c>
      <c r="AC248" s="22" t="str">
        <f aca="false">IF(I248&lt;&gt;".",IF(N248="MR","R",VLOOKUP(I248,$BR:$BT,3,0)),"")</f>
        <v/>
      </c>
      <c r="AD248" s="22" t="str">
        <f aca="false">IF(F248&lt;&gt;".",VLOOKUP(K248,$CB:$CC,2,0),"")</f>
        <v>A</v>
      </c>
      <c r="AE248" s="22" t="str">
        <f aca="false">IF(G248&lt;&gt;".",VLOOKUP(L248,$CB:$CC,2,0),"")</f>
        <v/>
      </c>
      <c r="AF248" s="22" t="str">
        <f aca="false">IF(H248&lt;&gt;".",VLOOKUP(M248,$CB:$CC,2,0),"")</f>
        <v/>
      </c>
      <c r="AG248" s="22" t="str">
        <f aca="false">IF(I248&lt;&gt;".",VLOOKUP(N248,$CB:$CC,2,0),"")</f>
        <v/>
      </c>
      <c r="AH248" s="22" t="str">
        <f aca="false">IF(AD248&lt;&gt;"",IF(OR(AD248="A",AD248="I"),"SZA",VLOOKUP(Z248,$BT$3:$BU$16,2,0)),"")</f>
        <v>SZA</v>
      </c>
      <c r="AI248" s="22" t="str">
        <f aca="false">IF(AE248&lt;&gt;"",IF(OR(AE248="A",AE248="I"),"SZA",VLOOKUP(AA248,$BT$3:$BU$16,2,0)),"")</f>
        <v/>
      </c>
      <c r="AJ248" s="22" t="str">
        <f aca="false">IF(AF248&lt;&gt;"",IF(OR(AF248="A",AF248="I"),"SZA",VLOOKUP(AB248,$BT$3:$BU$16,2,0)),"")</f>
        <v/>
      </c>
      <c r="AK248" s="22" t="str">
        <f aca="false">IF(AG248&lt;&gt;"",IF(OR(AG248="A",AG248="I"),"SZA",VLOOKUP(AC248,$BT$3:$BU$16,2,0)),"")</f>
        <v/>
      </c>
      <c r="AL248" s="22" t="str">
        <f aca="false">IF(AD248&lt;&gt;"","I","")</f>
        <v>I</v>
      </c>
      <c r="AM248" s="22" t="str">
        <f aca="false">SUBSTITUTE(IF(AE248&lt;&gt;"",AL248&amp;"+"&amp;AH248,""),"+SZ","")</f>
        <v/>
      </c>
      <c r="AN248" s="22" t="str">
        <f aca="false">SUBSTITUTE(IF(AF248&lt;&gt;"",AM248&amp;"+"&amp;AI248,""),"+SZ","")</f>
        <v/>
      </c>
      <c r="AO248" s="22" t="str">
        <f aca="false">SUBSTITUTE(IF(AG248&lt;&gt;"",AN248&amp;"+"&amp;AJ248,""),"+SZ","")</f>
        <v/>
      </c>
      <c r="AP248" s="22" t="str">
        <f aca="false">SUBSTITUTE("I"&amp;IF(AH248&lt;&gt;"","+"&amp;AH248,"")&amp;IF(AI248&lt;&gt;"","+"&amp;AI248,"")&amp;IF(AJ248&lt;&gt;"","+"&amp;AJ248,"")&amp;IF(AK248&lt;&gt;"","+"&amp;AK248,""),"+SZ","")</f>
        <v>IA</v>
      </c>
      <c r="AQ248" s="22" t="str">
        <f aca="false">IF(Z248&lt;&gt;"","AOFF_"&amp;AL248&amp;REPT(" ",AQ$1-LEN(AL248)),"")</f>
        <v>AOFF_I</v>
      </c>
      <c r="AR248" s="22" t="str">
        <f aca="false">IF(AA248&lt;&gt;"","AOFF_"&amp;AM248&amp;REPT(" ",AR$1-LEN(AM248)),"")</f>
        <v/>
      </c>
      <c r="AS248" s="22" t="str">
        <f aca="false">IF(AB248&lt;&gt;"","AOFF_"&amp;AN248&amp;REPT(" ",AS$1-LEN(AN248)),"")</f>
        <v/>
      </c>
      <c r="AT248" s="22" t="str">
        <f aca="false">IF(AC248&lt;&gt;"","AOFF_"&amp;AO248&amp;REPT(" ",AT$1-LEN(AO248)),"")</f>
        <v/>
      </c>
      <c r="AU248" s="22" t="str">
        <f aca="false">"ISIZ_"&amp;AP248&amp;REPT(" ",$AU$1-LEN(AP248))</f>
        <v>ISIZ_IA   </v>
      </c>
      <c r="AV248" s="26" t="n">
        <f aca="false">IF(Z248&lt;&gt;"",6,"")</f>
        <v>6</v>
      </c>
      <c r="AW248" s="26" t="str">
        <f aca="false">IF(AA248&lt;&gt;"",AV248+VLOOKUP(AH248,$BU$2:$BV$17,2,0),"")</f>
        <v/>
      </c>
      <c r="AX248" s="26" t="str">
        <f aca="false">IF(AB248&lt;&gt;"",AW248+VLOOKUP(AI248,$BU$2:$BV$17,2,0),"")</f>
        <v/>
      </c>
      <c r="AY248" s="26" t="str">
        <f aca="false">IF(AC248&lt;&gt;"",AX248+VLOOKUP(AJ248,$BU$2:$BV$17,2,0),"")</f>
        <v/>
      </c>
      <c r="AZ248" s="26" t="n">
        <f aca="false">6+IF(Z248&lt;&gt;"",VLOOKUP(AH248,$BU$2:$BV$17,2,0),0)+IF(AA248&lt;&gt;"",VLOOKUP(AI248,$BU$2:$BV$17,2,0),0)+IF(AB248&lt;&gt;"",VLOOKUP(AJ248,$BU$2:$BV$17,2,0),0)+IF(AC248&lt;&gt;"",VLOOKUP(AK248,$BU$2:$BV$17,2,0),0)</f>
        <v>10</v>
      </c>
      <c r="BA248" s="26" t="n">
        <f aca="false">IF(Z248&lt;&gt;"",10,"")</f>
        <v>10</v>
      </c>
      <c r="BB248" s="26" t="str">
        <f aca="false">IF(AA248&lt;&gt;"",BA248+VLOOKUP(AH248,$BU$2:$BW$17,3,0),"")</f>
        <v/>
      </c>
      <c r="BC248" s="26" t="str">
        <f aca="false">IF(AB248&lt;&gt;"",BB248+VLOOKUP(AI248,$BU$2:$BW$17,3,0),"")</f>
        <v/>
      </c>
      <c r="BD248" s="26" t="str">
        <f aca="false">IF(AC248&lt;&gt;"",BC248+VLOOKUP(AJ248,$BU$2:$BW$17,3,0),"")</f>
        <v/>
      </c>
      <c r="BE248" s="26" t="n">
        <f aca="false">10+IF(Z248&lt;&gt;"",VLOOKUP(AH248,$BU$2:$BW$17,3,0),0)+IF(AA248&lt;&gt;"",VLOOKUP(AI248,$BU$2:$BW$17,3,0),0)+IF(AB248&lt;&gt;"",VLOOKUP(AJ248,$BU$2:$BW$17,3,0),0)+IF(AC248&lt;&gt;"",VLOOKUP(AK248,$BU$2:$BW$17,3,0),0)</f>
        <v>18</v>
      </c>
      <c r="BF248" s="36" t="str">
        <f aca="false">IF(AV248&lt;&gt;"","#define "&amp;AQ248&amp;" "&amp;AV248&amp;"&lt;end&gt; ","")&amp;IF(AW248&lt;&gt;"","#define "&amp;AR248&amp;" "&amp;AW248&amp;"&lt;end&gt; ","")&amp;IF(AX248&lt;&gt;"","#define "&amp;AS248&amp;" "&amp;AX248&amp;"&lt;end&gt; ","")&amp;IF(AY248&lt;&gt;"","#define "&amp;AT248&amp;" "&amp;AY248&amp;"&lt;end&gt; ","")&amp;"#define "&amp;AU248&amp;" "&amp;AZ248&amp;"&lt;end&gt;"</f>
        <v>#define AOFF_I 6&lt;end&gt; #define ISIZ_IA    10&lt;end&gt;</v>
      </c>
      <c r="BG248" s="36" t="str">
        <f aca="false">IF(BA248&lt;&gt;"","#define "&amp;AQ248&amp;" "&amp;BA248&amp;"&lt;end&gt; ","")&amp;IF(BB248&lt;&gt;"","#define "&amp;AR248&amp;" "&amp;BB248&amp;"&lt;end&gt; ","")&amp;IF(BC248&lt;&gt;"","#define "&amp;AS248&amp;" "&amp;BC248&amp;"&lt;end&gt; ","")&amp;IF(BD248&lt;&gt;"","#define "&amp;AT248&amp;" "&amp;BD248&amp;"&lt;end&gt; ","")&amp;"#define "&amp;AU248&amp;" "&amp;BE248&amp;"&lt;end&gt;"</f>
        <v>#define AOFF_I 10&lt;end&gt; #define ISIZ_IA    18&lt;end&gt;</v>
      </c>
      <c r="BH248" s="22" t="str">
        <f aca="false">"INSTDECODE_"&amp;D248&amp;IF(D248&lt;&gt;0,"_"&amp;CONCATENATE(Z248,AA248,AB248,AC248)&amp;"_"&amp;CONCATENATE(AD248,AE248,AF248,AG248),"")</f>
        <v>INSTDECODE_1_B_A</v>
      </c>
      <c r="BI248" s="22" t="n">
        <f aca="false">LEN(BH248)</f>
        <v>16</v>
      </c>
      <c r="BJ248" s="22" t="str">
        <f aca="false">IF(Z248&lt;&gt;"","DECODE_"&amp;VLOOKUP(AD248,$CC:$CD,2,0)&amp;"("&amp;BJ$2&amp;","&amp;IF(K248="MR","REF",VLOOKUP(F248,$BR:$BS,2,0))&amp;",Cpu"&amp;PROPER(IF(K248="MR","REF",VLOOKUP(F248,$BR:$BS,2,0)))&amp;","&amp;AQ248&amp;"); ", "")</f>
        <v>DECODE_ADR(1,BOL,CpuBol,AOFF_I); </v>
      </c>
      <c r="BK248" s="22" t="str">
        <f aca="false">IF(AA248&lt;&gt;"","DECODE_"&amp;VLOOKUP(AE248,$CC:$CD,2,0)&amp;"("&amp;BK$2&amp;","&amp;IF(L248="MR","REF",VLOOKUP(G248,$BR:$BS,2,0))&amp;",Cpu"&amp;PROPER(IF(L248="MR","REF",VLOOKUP(G248,$BR:$BS,2,0)))&amp;","&amp;AR248&amp;"); ", "")</f>
        <v/>
      </c>
      <c r="BL248" s="22" t="str">
        <f aca="false">IF(AB248&lt;&gt;"","DECODE_"&amp;VLOOKUP(AF248,$CC:$CD,2,0)&amp;"("&amp;BL$2&amp;","&amp;IF(M248="MR","REF",VLOOKUP(H248,$BR:$BS,2,0))&amp;",Cpu"&amp;PROPER(IF(M248="MR","REF",VLOOKUP(H248,$BR:$BS,2,0)))&amp;","&amp;AS248&amp;"); ", "")</f>
        <v/>
      </c>
      <c r="BM248" s="22" t="str">
        <f aca="false">IF(AC248&lt;&gt;"","DECODE_"&amp;VLOOKUP(AG248,$CC:$CD,2,0)&amp;"("&amp;BM$2&amp;","&amp;IF(N248="MR","REF",VLOOKUP(I248,$BR:$BS,2,0))&amp;",Cpu"&amp;PROPER(IF(N248="MR","REF",VLOOKUP(I248,$BR:$BS,2,0)))&amp;","&amp;AT248&amp;"); ", "")</f>
        <v/>
      </c>
      <c r="BN248" s="22" t="str">
        <f aca="false">IF(ISERROR(VLOOKUP(BO248,BO$2:BO247,1,0))=0,"X","")</f>
        <v>X</v>
      </c>
      <c r="BO248" s="22" t="str">
        <f aca="false">SUBSTITUTE("#define "&amp;BH248&amp;REPT(" ",28-LEN(BH248))&amp;BJ248&amp;BK248&amp;BL248&amp;BM248,"%","D")</f>
        <v>#define INSTDECODE_1_B_A            DECODE_ADR(1,BOL,CpuBol,AOFF_I); </v>
      </c>
      <c r="BP248" s="22" t="str">
        <f aca="false">"#define "&amp;SUBSTITUTE(BH248,"INSTDECODE_",IF(P248="X","JMP_","")&amp;IF(Q248="X","CONST_","")&amp;"INSTEND_")&amp;IF(Q248="X",REPT(" ",20-LEN(BH248)),IF(P248="X",REPT(" ",22-LEN(BH248)),REPT(" ",26-LEN(BH248))))&amp;" "&amp;IF(P248="X","","IP+="&amp;TRIM(AU248)&amp;"; "&amp;REPT(" ",10-LEN(TRIM(AU248))))&amp;IF(Q248="X","CONST_INST_DISPATCH;","PROG_INST_DISPATCH;")</f>
        <v>#define INSTEND_1_B_A           IP+=ISIZ_IA;    PROG_INST_DISPATCH;</v>
      </c>
      <c r="BQ248" s="22" t="str">
        <f aca="false">""</f>
        <v/>
      </c>
    </row>
    <row r="249" customFormat="false" ht="15.95" hidden="false" customHeight="true" outlineLevel="0" collapsed="false">
      <c r="A249" s="22" t="s">
        <v>831</v>
      </c>
      <c r="B249" s="22" t="s">
        <v>851</v>
      </c>
      <c r="C249" s="26" t="s">
        <v>29</v>
      </c>
      <c r="D249" s="27" t="n">
        <f aca="false">4-COUNTIF(F249:I249,".")</f>
        <v>1</v>
      </c>
      <c r="E249" s="27" t="str">
        <f aca="false">IF(ISERROR(SEARCH("Z",F249&amp;G249&amp;H249&amp;I249))=0,"X","-")</f>
        <v>-</v>
      </c>
      <c r="F249" s="26" t="s">
        <v>452</v>
      </c>
      <c r="G249" s="26" t="s">
        <v>28</v>
      </c>
      <c r="H249" s="26" t="s">
        <v>28</v>
      </c>
      <c r="I249" s="26" t="s">
        <v>28</v>
      </c>
      <c r="J249" s="27" t="str">
        <f aca="false">IF(OR(ISERROR(SEARCH(MID($J$2,1,1),F249&amp;G249&amp;H249&amp;I249))=0,ISERROR(SEARCH(MID($J$2,2,1),F249&amp;G249&amp;H249&amp;I249))=0),"X","-")</f>
        <v>-</v>
      </c>
      <c r="K249" s="26" t="s">
        <v>453</v>
      </c>
      <c r="L249" s="26" t="s">
        <v>28</v>
      </c>
      <c r="M249" s="26" t="s">
        <v>28</v>
      </c>
      <c r="N249" s="26" t="s">
        <v>28</v>
      </c>
      <c r="O249" s="28" t="str">
        <f aca="false">IF(OR(K249=$O$2,L249=$O$2,M249=$O$2,N249=$O$2),"X","-")</f>
        <v>-</v>
      </c>
      <c r="R249" s="22" t="s">
        <v>852</v>
      </c>
      <c r="W249" s="30" t="str">
        <f aca="false">SUBSTITUTE(SUBSTITUTE(IF(AND(F249="%",K249&lt;&gt;"AD",K249&lt;&gt;"MR"),"Error1","Ok")&amp;" "&amp;IF(AND(G249="%",L249&lt;&gt;"AD",L249&lt;&gt;"MR"),"Error2","Ok")&amp;" "&amp;IF(AND(H249="%",M249&lt;&gt;"AD",M249&lt;&gt;"MR"),"Error3","Ok")&amp;" "&amp;IF(AND(I249="%",N249&lt;&gt;"AD",N249&lt;&gt;"MR"),"Error4","Ok"),"Ok Ok Ok Ok","Passed"),"Ok","")</f>
        <v>Passed</v>
      </c>
      <c r="X249" s="28" t="str">
        <f aca="false">IF(W249&lt;&gt;"Passed","--- Error ---",SUBSTITUTE(SUBSTITUTE(SUBSTITUTE(SUBSTITUTE(SUBSTITUTE(SUBSTITUTE(SUBSTITUTE(SUBSTITUTE(SUBSTITUTE(SUBSTITUTE(SUBSTITUTE(SUBSTITUTE(SUBSTITUTE(SUBSTITUTE(SUBSTITUTE(SUBSTITUTE(SUBSTITUTE(SUBSTITUTE($X$1, "&lt;mnemonic&gt;",""""&amp;B249&amp;""""&amp;REPT(" ",5-LEN(B249))), "&lt;argnr&gt;",D249), "&lt;type1&gt;",VLOOKUP(F249,BR:BZ,9,0)), "&lt;type2&gt;",VLOOKUP(G249,BR:BZ,9,0)), "&lt;type3&gt;",VLOOKUP(H249,BR:BZ,9,0)), "&lt;type4&gt;",VLOOKUP(I249,BR:BZ,9,0)), "&lt;mode1&gt;",VLOOKUP(K249, CB:CG,6,0)),"&lt;mode2&gt;",VLOOKUP(L249,CB:CG,6,0)),"&lt;mode3&gt;",VLOOKUP(M249,CB:CG,6,0)),"&lt;mode4&gt;",VLOOKUP(N249,CB:CG,6,0)), "."," "), "&lt;desc&gt;",R249), "&lt;size&gt;",AU249), "&lt;comma&gt;",IF(B250=""," ",",")),"&lt;off1&gt;",IF(AQ249&lt;&gt;"",AQ249,"0"&amp;REPT(" ",5+AQ$1-1))),"&lt;off2&gt;",IF(AR249&lt;&gt;"",AR249,"0"&amp;REPT(" ",5+AR$1-1))),"&lt;off3&gt;",IF(AS249&lt;&gt;"",AS249,"0"&amp;REPT(" ",5+AS$1-1))),"&lt;off4&gt;",IF(AT249&lt;&gt;"",AT249,"0"&amp;REPT(" ",5+AT$1-1))))</f>
        <v>{ "LPUc" ,1, ISIZ_IA   , {CpuDataType::Char     ,(CpuDataType)0        ,(CpuDataType)0        ,(CpuDataType)0        }, {_AmdAddr,_AmdNull,_AmdNull,_AmdNull}, {AOFF_I,0      ,0       ,0        } }, //DynLib: Push char into parameter stack</v>
      </c>
      <c r="Y249" s="31" t="s">
        <v>28</v>
      </c>
      <c r="Z249" s="22" t="str">
        <f aca="false">IF(F249&lt;&gt;".",IF(K249="MR","R",VLOOKUP(F249,$BR:$BT,3,0)),"")</f>
        <v>C</v>
      </c>
      <c r="AA249" s="22" t="str">
        <f aca="false">IF(G249&lt;&gt;".",IF(L249="MR","R",VLOOKUP(G249,$BR:$BT,3,0)),"")</f>
        <v/>
      </c>
      <c r="AB249" s="22" t="str">
        <f aca="false">IF(H249&lt;&gt;".",IF(M249="MR","R",VLOOKUP(H249,$BR:$BT,3,0)),"")</f>
        <v/>
      </c>
      <c r="AC249" s="22" t="str">
        <f aca="false">IF(I249&lt;&gt;".",IF(N249="MR","R",VLOOKUP(I249,$BR:$BT,3,0)),"")</f>
        <v/>
      </c>
      <c r="AD249" s="22" t="str">
        <f aca="false">IF(F249&lt;&gt;".",VLOOKUP(K249,$CB:$CC,2,0),"")</f>
        <v>A</v>
      </c>
      <c r="AE249" s="22" t="str">
        <f aca="false">IF(G249&lt;&gt;".",VLOOKUP(L249,$CB:$CC,2,0),"")</f>
        <v/>
      </c>
      <c r="AF249" s="22" t="str">
        <f aca="false">IF(H249&lt;&gt;".",VLOOKUP(M249,$CB:$CC,2,0),"")</f>
        <v/>
      </c>
      <c r="AG249" s="22" t="str">
        <f aca="false">IF(I249&lt;&gt;".",VLOOKUP(N249,$CB:$CC,2,0),"")</f>
        <v/>
      </c>
      <c r="AH249" s="22" t="str">
        <f aca="false">IF(AD249&lt;&gt;"",IF(OR(AD249="A",AD249="I"),"SZA",VLOOKUP(Z249,$BT$3:$BU$16,2,0)),"")</f>
        <v>SZA</v>
      </c>
      <c r="AI249" s="22" t="str">
        <f aca="false">IF(AE249&lt;&gt;"",IF(OR(AE249="A",AE249="I"),"SZA",VLOOKUP(AA249,$BT$3:$BU$16,2,0)),"")</f>
        <v/>
      </c>
      <c r="AJ249" s="22" t="str">
        <f aca="false">IF(AF249&lt;&gt;"",IF(OR(AF249="A",AF249="I"),"SZA",VLOOKUP(AB249,$BT$3:$BU$16,2,0)),"")</f>
        <v/>
      </c>
      <c r="AK249" s="22" t="str">
        <f aca="false">IF(AG249&lt;&gt;"",IF(OR(AG249="A",AG249="I"),"SZA",VLOOKUP(AC249,$BT$3:$BU$16,2,0)),"")</f>
        <v/>
      </c>
      <c r="AL249" s="22" t="str">
        <f aca="false">IF(AD249&lt;&gt;"","I","")</f>
        <v>I</v>
      </c>
      <c r="AM249" s="22" t="str">
        <f aca="false">SUBSTITUTE(IF(AE249&lt;&gt;"",AL249&amp;"+"&amp;AH249,""),"+SZ","")</f>
        <v/>
      </c>
      <c r="AN249" s="22" t="str">
        <f aca="false">SUBSTITUTE(IF(AF249&lt;&gt;"",AM249&amp;"+"&amp;AI249,""),"+SZ","")</f>
        <v/>
      </c>
      <c r="AO249" s="22" t="str">
        <f aca="false">SUBSTITUTE(IF(AG249&lt;&gt;"",AN249&amp;"+"&amp;AJ249,""),"+SZ","")</f>
        <v/>
      </c>
      <c r="AP249" s="22" t="str">
        <f aca="false">SUBSTITUTE("I"&amp;IF(AH249&lt;&gt;"","+"&amp;AH249,"")&amp;IF(AI249&lt;&gt;"","+"&amp;AI249,"")&amp;IF(AJ249&lt;&gt;"","+"&amp;AJ249,"")&amp;IF(AK249&lt;&gt;"","+"&amp;AK249,""),"+SZ","")</f>
        <v>IA</v>
      </c>
      <c r="AQ249" s="22" t="str">
        <f aca="false">IF(Z249&lt;&gt;"","AOFF_"&amp;AL249&amp;REPT(" ",AQ$1-LEN(AL249)),"")</f>
        <v>AOFF_I</v>
      </c>
      <c r="AR249" s="22" t="str">
        <f aca="false">IF(AA249&lt;&gt;"","AOFF_"&amp;AM249&amp;REPT(" ",AR$1-LEN(AM249)),"")</f>
        <v/>
      </c>
      <c r="AS249" s="22" t="str">
        <f aca="false">IF(AB249&lt;&gt;"","AOFF_"&amp;AN249&amp;REPT(" ",AS$1-LEN(AN249)),"")</f>
        <v/>
      </c>
      <c r="AT249" s="22" t="str">
        <f aca="false">IF(AC249&lt;&gt;"","AOFF_"&amp;AO249&amp;REPT(" ",AT$1-LEN(AO249)),"")</f>
        <v/>
      </c>
      <c r="AU249" s="22" t="str">
        <f aca="false">"ISIZ_"&amp;AP249&amp;REPT(" ",$AU$1-LEN(AP249))</f>
        <v>ISIZ_IA   </v>
      </c>
      <c r="AV249" s="26" t="n">
        <f aca="false">IF(Z249&lt;&gt;"",6,"")</f>
        <v>6</v>
      </c>
      <c r="AW249" s="26" t="str">
        <f aca="false">IF(AA249&lt;&gt;"",AV249+VLOOKUP(AH249,$BU$2:$BV$17,2,0),"")</f>
        <v/>
      </c>
      <c r="AX249" s="26" t="str">
        <f aca="false">IF(AB249&lt;&gt;"",AW249+VLOOKUP(AI249,$BU$2:$BV$17,2,0),"")</f>
        <v/>
      </c>
      <c r="AY249" s="26" t="str">
        <f aca="false">IF(AC249&lt;&gt;"",AX249+VLOOKUP(AJ249,$BU$2:$BV$17,2,0),"")</f>
        <v/>
      </c>
      <c r="AZ249" s="26" t="n">
        <f aca="false">6+IF(Z249&lt;&gt;"",VLOOKUP(AH249,$BU$2:$BV$17,2,0),0)+IF(AA249&lt;&gt;"",VLOOKUP(AI249,$BU$2:$BV$17,2,0),0)+IF(AB249&lt;&gt;"",VLOOKUP(AJ249,$BU$2:$BV$17,2,0),0)+IF(AC249&lt;&gt;"",VLOOKUP(AK249,$BU$2:$BV$17,2,0),0)</f>
        <v>10</v>
      </c>
      <c r="BA249" s="26" t="n">
        <f aca="false">IF(Z249&lt;&gt;"",10,"")</f>
        <v>10</v>
      </c>
      <c r="BB249" s="26" t="str">
        <f aca="false">IF(AA249&lt;&gt;"",BA249+VLOOKUP(AH249,$BU$2:$BW$17,3,0),"")</f>
        <v/>
      </c>
      <c r="BC249" s="26" t="str">
        <f aca="false">IF(AB249&lt;&gt;"",BB249+VLOOKUP(AI249,$BU$2:$BW$17,3,0),"")</f>
        <v/>
      </c>
      <c r="BD249" s="26" t="str">
        <f aca="false">IF(AC249&lt;&gt;"",BC249+VLOOKUP(AJ249,$BU$2:$BW$17,3,0),"")</f>
        <v/>
      </c>
      <c r="BE249" s="26" t="n">
        <f aca="false">10+IF(Z249&lt;&gt;"",VLOOKUP(AH249,$BU$2:$BW$17,3,0),0)+IF(AA249&lt;&gt;"",VLOOKUP(AI249,$BU$2:$BW$17,3,0),0)+IF(AB249&lt;&gt;"",VLOOKUP(AJ249,$BU$2:$BW$17,3,0),0)+IF(AC249&lt;&gt;"",VLOOKUP(AK249,$BU$2:$BW$17,3,0),0)</f>
        <v>18</v>
      </c>
      <c r="BF249" s="36" t="str">
        <f aca="false">IF(AV249&lt;&gt;"","#define "&amp;AQ249&amp;" "&amp;AV249&amp;"&lt;end&gt; ","")&amp;IF(AW249&lt;&gt;"","#define "&amp;AR249&amp;" "&amp;AW249&amp;"&lt;end&gt; ","")&amp;IF(AX249&lt;&gt;"","#define "&amp;AS249&amp;" "&amp;AX249&amp;"&lt;end&gt; ","")&amp;IF(AY249&lt;&gt;"","#define "&amp;AT249&amp;" "&amp;AY249&amp;"&lt;end&gt; ","")&amp;"#define "&amp;AU249&amp;" "&amp;AZ249&amp;"&lt;end&gt;"</f>
        <v>#define AOFF_I 6&lt;end&gt; #define ISIZ_IA    10&lt;end&gt;</v>
      </c>
      <c r="BG249" s="36" t="str">
        <f aca="false">IF(BA249&lt;&gt;"","#define "&amp;AQ249&amp;" "&amp;BA249&amp;"&lt;end&gt; ","")&amp;IF(BB249&lt;&gt;"","#define "&amp;AR249&amp;" "&amp;BB249&amp;"&lt;end&gt; ","")&amp;IF(BC249&lt;&gt;"","#define "&amp;AS249&amp;" "&amp;BC249&amp;"&lt;end&gt; ","")&amp;IF(BD249&lt;&gt;"","#define "&amp;AT249&amp;" "&amp;BD249&amp;"&lt;end&gt; ","")&amp;"#define "&amp;AU249&amp;" "&amp;BE249&amp;"&lt;end&gt;"</f>
        <v>#define AOFF_I 10&lt;end&gt; #define ISIZ_IA    18&lt;end&gt;</v>
      </c>
      <c r="BH249" s="22" t="str">
        <f aca="false">"INSTDECODE_"&amp;D249&amp;IF(D249&lt;&gt;0,"_"&amp;CONCATENATE(Z249,AA249,AB249,AC249)&amp;"_"&amp;CONCATENATE(AD249,AE249,AF249,AG249),"")</f>
        <v>INSTDECODE_1_C_A</v>
      </c>
      <c r="BI249" s="22" t="n">
        <f aca="false">LEN(BH249)</f>
        <v>16</v>
      </c>
      <c r="BJ249" s="22" t="str">
        <f aca="false">IF(Z249&lt;&gt;"","DECODE_"&amp;VLOOKUP(AD249,$CC:$CD,2,0)&amp;"("&amp;BJ$2&amp;","&amp;IF(K249="MR","REF",VLOOKUP(F249,$BR:$BS,2,0))&amp;",Cpu"&amp;PROPER(IF(K249="MR","REF",VLOOKUP(F249,$BR:$BS,2,0)))&amp;","&amp;AQ249&amp;"); ", "")</f>
        <v>DECODE_ADR(1,CHR,CpuChr,AOFF_I); </v>
      </c>
      <c r="BK249" s="22" t="str">
        <f aca="false">IF(AA249&lt;&gt;"","DECODE_"&amp;VLOOKUP(AE249,$CC:$CD,2,0)&amp;"("&amp;BK$2&amp;","&amp;IF(L249="MR","REF",VLOOKUP(G249,$BR:$BS,2,0))&amp;",Cpu"&amp;PROPER(IF(L249="MR","REF",VLOOKUP(G249,$BR:$BS,2,0)))&amp;","&amp;AR249&amp;"); ", "")</f>
        <v/>
      </c>
      <c r="BL249" s="22" t="str">
        <f aca="false">IF(AB249&lt;&gt;"","DECODE_"&amp;VLOOKUP(AF249,$CC:$CD,2,0)&amp;"("&amp;BL$2&amp;","&amp;IF(M249="MR","REF",VLOOKUP(H249,$BR:$BS,2,0))&amp;",Cpu"&amp;PROPER(IF(M249="MR","REF",VLOOKUP(H249,$BR:$BS,2,0)))&amp;","&amp;AS249&amp;"); ", "")</f>
        <v/>
      </c>
      <c r="BM249" s="22" t="str">
        <f aca="false">IF(AC249&lt;&gt;"","DECODE_"&amp;VLOOKUP(AG249,$CC:$CD,2,0)&amp;"("&amp;BM$2&amp;","&amp;IF(N249="MR","REF",VLOOKUP(I249,$BR:$BS,2,0))&amp;",Cpu"&amp;PROPER(IF(N249="MR","REF",VLOOKUP(I249,$BR:$BS,2,0)))&amp;","&amp;AT249&amp;"); ", "")</f>
        <v/>
      </c>
      <c r="BN249" s="22" t="str">
        <f aca="false">IF(ISERROR(VLOOKUP(BO249,BO$2:BO248,1,0))=0,"X","")</f>
        <v>X</v>
      </c>
      <c r="BO249" s="22" t="str">
        <f aca="false">SUBSTITUTE("#define "&amp;BH249&amp;REPT(" ",28-LEN(BH249))&amp;BJ249&amp;BK249&amp;BL249&amp;BM249,"%","D")</f>
        <v>#define INSTDECODE_1_C_A            DECODE_ADR(1,CHR,CpuChr,AOFF_I); </v>
      </c>
      <c r="BP249" s="22" t="str">
        <f aca="false">"#define "&amp;SUBSTITUTE(BH249,"INSTDECODE_",IF(P249="X","JMP_","")&amp;IF(Q249="X","CONST_","")&amp;"INSTEND_")&amp;IF(Q249="X",REPT(" ",20-LEN(BH249)),IF(P249="X",REPT(" ",22-LEN(BH249)),REPT(" ",26-LEN(BH249))))&amp;" "&amp;IF(P249="X","","IP+="&amp;TRIM(AU249)&amp;"; "&amp;REPT(" ",10-LEN(TRIM(AU249))))&amp;IF(Q249="X","CONST_INST_DISPATCH;","PROG_INST_DISPATCH;")</f>
        <v>#define INSTEND_1_C_A           IP+=ISIZ_IA;    PROG_INST_DISPATCH;</v>
      </c>
      <c r="BQ249" s="22" t="str">
        <f aca="false">""</f>
        <v/>
      </c>
    </row>
    <row r="250" customFormat="false" ht="15.95" hidden="false" customHeight="true" outlineLevel="0" collapsed="false">
      <c r="A250" s="22" t="s">
        <v>831</v>
      </c>
      <c r="B250" s="22" t="s">
        <v>853</v>
      </c>
      <c r="C250" s="26" t="s">
        <v>29</v>
      </c>
      <c r="D250" s="27" t="n">
        <f aca="false">4-COUNTIF(F250:I250,".")</f>
        <v>1</v>
      </c>
      <c r="E250" s="27" t="str">
        <f aca="false">IF(ISERROR(SEARCH("Z",F250&amp;G250&amp;H250&amp;I250))=0,"X","-")</f>
        <v>-</v>
      </c>
      <c r="F250" s="26" t="s">
        <v>837</v>
      </c>
      <c r="G250" s="26" t="s">
        <v>28</v>
      </c>
      <c r="H250" s="26" t="s">
        <v>28</v>
      </c>
      <c r="I250" s="26" t="s">
        <v>28</v>
      </c>
      <c r="J250" s="27" t="str">
        <f aca="false">IF(OR(ISERROR(SEARCH(MID($J$2,1,1),F250&amp;G250&amp;H250&amp;I250))=0,ISERROR(SEARCH(MID($J$2,2,1),F250&amp;G250&amp;H250&amp;I250))=0),"X","-")</f>
        <v>-</v>
      </c>
      <c r="K250" s="26" t="s">
        <v>453</v>
      </c>
      <c r="L250" s="26" t="s">
        <v>28</v>
      </c>
      <c r="M250" s="26" t="s">
        <v>28</v>
      </c>
      <c r="N250" s="26" t="s">
        <v>28</v>
      </c>
      <c r="O250" s="28" t="str">
        <f aca="false">IF(OR(K250=$O$2,L250=$O$2,M250=$O$2,N250=$O$2),"X","-")</f>
        <v>-</v>
      </c>
      <c r="R250" s="22" t="s">
        <v>854</v>
      </c>
      <c r="S250" s="22" t="s">
        <v>157</v>
      </c>
      <c r="W250" s="30" t="str">
        <f aca="false">SUBSTITUTE(SUBSTITUTE(IF(AND(F250="%",K250&lt;&gt;"AD",K250&lt;&gt;"MR"),"Error1","Ok")&amp;" "&amp;IF(AND(G250="%",L250&lt;&gt;"AD",L250&lt;&gt;"MR"),"Error2","Ok")&amp;" "&amp;IF(AND(H250="%",M250&lt;&gt;"AD",M250&lt;&gt;"MR"),"Error3","Ok")&amp;" "&amp;IF(AND(I250="%",N250&lt;&gt;"AD",N250&lt;&gt;"MR"),"Error4","Ok"),"Ok Ok Ok Ok","Passed"),"Ok","")</f>
        <v>Passed</v>
      </c>
      <c r="X250" s="28" t="str">
        <f aca="false">IF(W250&lt;&gt;"Passed","--- Error ---",SUBSTITUTE(SUBSTITUTE(SUBSTITUTE(SUBSTITUTE(SUBSTITUTE(SUBSTITUTE(SUBSTITUTE(SUBSTITUTE(SUBSTITUTE(SUBSTITUTE(SUBSTITUTE(SUBSTITUTE(SUBSTITUTE(SUBSTITUTE(SUBSTITUTE(SUBSTITUTE(SUBSTITUTE(SUBSTITUTE($X$1, "&lt;mnemonic&gt;",""""&amp;B250&amp;""""&amp;REPT(" ",5-LEN(B250))), "&lt;argnr&gt;",D250), "&lt;type1&gt;",VLOOKUP(F250,BR:BZ,9,0)), "&lt;type2&gt;",VLOOKUP(G250,BR:BZ,9,0)), "&lt;type3&gt;",VLOOKUP(H250,BR:BZ,9,0)), "&lt;type4&gt;",VLOOKUP(I250,BR:BZ,9,0)), "&lt;mode1&gt;",VLOOKUP(K250, CB:CG,6,0)),"&lt;mode2&gt;",VLOOKUP(L250,CB:CG,6,0)),"&lt;mode3&gt;",VLOOKUP(M250,CB:CG,6,0)),"&lt;mode4&gt;",VLOOKUP(N250,CB:CG,6,0)), "."," "), "&lt;desc&gt;",R250), "&lt;size&gt;",AU250), "&lt;comma&gt;",IF(B251=""," ",",")),"&lt;off1&gt;",IF(AQ250&lt;&gt;"",AQ250,"0"&amp;REPT(" ",5+AQ$1-1))),"&lt;off2&gt;",IF(AR250&lt;&gt;"",AR250,"0"&amp;REPT(" ",5+AR$1-1))),"&lt;off3&gt;",IF(AS250&lt;&gt;"",AS250,"0"&amp;REPT(" ",5+AS$1-1))),"&lt;off4&gt;",IF(AT250&lt;&gt;"",AT250,"0"&amp;REPT(" ",5+AT$1-1))))</f>
        <v>{ "LPUw" ,1, ISIZ_IA   , {CpuDataType::Short    ,(CpuDataType)0        ,(CpuDataType)0        ,(CpuDataType)0        }, {_AmdAddr,_AmdNull,_AmdNull,_AmdNull}, {AOFF_I,0      ,0       ,0        } }, //DynLib: Push short into parameter stack</v>
      </c>
      <c r="Y250" s="31" t="s">
        <v>28</v>
      </c>
      <c r="Z250" s="22" t="str">
        <f aca="false">IF(F250&lt;&gt;".",IF(K250="MR","R",VLOOKUP(F250,$BR:$BT,3,0)),"")</f>
        <v>W</v>
      </c>
      <c r="AA250" s="22" t="str">
        <f aca="false">IF(G250&lt;&gt;".",IF(L250="MR","R",VLOOKUP(G250,$BR:$BT,3,0)),"")</f>
        <v/>
      </c>
      <c r="AB250" s="22" t="str">
        <f aca="false">IF(H250&lt;&gt;".",IF(M250="MR","R",VLOOKUP(H250,$BR:$BT,3,0)),"")</f>
        <v/>
      </c>
      <c r="AC250" s="22" t="str">
        <f aca="false">IF(I250&lt;&gt;".",IF(N250="MR","R",VLOOKUP(I250,$BR:$BT,3,0)),"")</f>
        <v/>
      </c>
      <c r="AD250" s="22" t="str">
        <f aca="false">IF(F250&lt;&gt;".",VLOOKUP(K250,$CB:$CC,2,0),"")</f>
        <v>A</v>
      </c>
      <c r="AE250" s="22" t="str">
        <f aca="false">IF(G250&lt;&gt;".",VLOOKUP(L250,$CB:$CC,2,0),"")</f>
        <v/>
      </c>
      <c r="AF250" s="22" t="str">
        <f aca="false">IF(H250&lt;&gt;".",VLOOKUP(M250,$CB:$CC,2,0),"")</f>
        <v/>
      </c>
      <c r="AG250" s="22" t="str">
        <f aca="false">IF(I250&lt;&gt;".",VLOOKUP(N250,$CB:$CC,2,0),"")</f>
        <v/>
      </c>
      <c r="AH250" s="22" t="str">
        <f aca="false">IF(AD250&lt;&gt;"",IF(OR(AD250="A",AD250="I"),"SZA",VLOOKUP(Z250,$BT$3:$BU$16,2,0)),"")</f>
        <v>SZA</v>
      </c>
      <c r="AI250" s="22" t="str">
        <f aca="false">IF(AE250&lt;&gt;"",IF(OR(AE250="A",AE250="I"),"SZA",VLOOKUP(AA250,$BT$3:$BU$16,2,0)),"")</f>
        <v/>
      </c>
      <c r="AJ250" s="22" t="str">
        <f aca="false">IF(AF250&lt;&gt;"",IF(OR(AF250="A",AF250="I"),"SZA",VLOOKUP(AB250,$BT$3:$BU$16,2,0)),"")</f>
        <v/>
      </c>
      <c r="AK250" s="22" t="str">
        <f aca="false">IF(AG250&lt;&gt;"",IF(OR(AG250="A",AG250="I"),"SZA",VLOOKUP(AC250,$BT$3:$BU$16,2,0)),"")</f>
        <v/>
      </c>
      <c r="AL250" s="22" t="str">
        <f aca="false">IF(AD250&lt;&gt;"","I","")</f>
        <v>I</v>
      </c>
      <c r="AM250" s="22" t="str">
        <f aca="false">SUBSTITUTE(IF(AE250&lt;&gt;"",AL250&amp;"+"&amp;AH250,""),"+SZ","")</f>
        <v/>
      </c>
      <c r="AN250" s="22" t="str">
        <f aca="false">SUBSTITUTE(IF(AF250&lt;&gt;"",AM250&amp;"+"&amp;AI250,""),"+SZ","")</f>
        <v/>
      </c>
      <c r="AO250" s="22" t="str">
        <f aca="false">SUBSTITUTE(IF(AG250&lt;&gt;"",AN250&amp;"+"&amp;AJ250,""),"+SZ","")</f>
        <v/>
      </c>
      <c r="AP250" s="22" t="str">
        <f aca="false">SUBSTITUTE("I"&amp;IF(AH250&lt;&gt;"","+"&amp;AH250,"")&amp;IF(AI250&lt;&gt;"","+"&amp;AI250,"")&amp;IF(AJ250&lt;&gt;"","+"&amp;AJ250,"")&amp;IF(AK250&lt;&gt;"","+"&amp;AK250,""),"+SZ","")</f>
        <v>IA</v>
      </c>
      <c r="AQ250" s="22" t="str">
        <f aca="false">IF(Z250&lt;&gt;"","AOFF_"&amp;AL250&amp;REPT(" ",AQ$1-LEN(AL250)),"")</f>
        <v>AOFF_I</v>
      </c>
      <c r="AR250" s="22" t="str">
        <f aca="false">IF(AA250&lt;&gt;"","AOFF_"&amp;AM250&amp;REPT(" ",AR$1-LEN(AM250)),"")</f>
        <v/>
      </c>
      <c r="AS250" s="22" t="str">
        <f aca="false">IF(AB250&lt;&gt;"","AOFF_"&amp;AN250&amp;REPT(" ",AS$1-LEN(AN250)),"")</f>
        <v/>
      </c>
      <c r="AT250" s="22" t="str">
        <f aca="false">IF(AC250&lt;&gt;"","AOFF_"&amp;AO250&amp;REPT(" ",AT$1-LEN(AO250)),"")</f>
        <v/>
      </c>
      <c r="AU250" s="22" t="str">
        <f aca="false">"ISIZ_"&amp;AP250&amp;REPT(" ",$AU$1-LEN(AP250))</f>
        <v>ISIZ_IA   </v>
      </c>
      <c r="AV250" s="26" t="n">
        <f aca="false">IF(Z250&lt;&gt;"",6,"")</f>
        <v>6</v>
      </c>
      <c r="AW250" s="26" t="str">
        <f aca="false">IF(AA250&lt;&gt;"",AV250+VLOOKUP(AH250,$BU$2:$BV$17,2,0),"")</f>
        <v/>
      </c>
      <c r="AX250" s="26" t="str">
        <f aca="false">IF(AB250&lt;&gt;"",AW250+VLOOKUP(AI250,$BU$2:$BV$17,2,0),"")</f>
        <v/>
      </c>
      <c r="AY250" s="26" t="str">
        <f aca="false">IF(AC250&lt;&gt;"",AX250+VLOOKUP(AJ250,$BU$2:$BV$17,2,0),"")</f>
        <v/>
      </c>
      <c r="AZ250" s="26" t="n">
        <f aca="false">6+IF(Z250&lt;&gt;"",VLOOKUP(AH250,$BU$2:$BV$17,2,0),0)+IF(AA250&lt;&gt;"",VLOOKUP(AI250,$BU$2:$BV$17,2,0),0)+IF(AB250&lt;&gt;"",VLOOKUP(AJ250,$BU$2:$BV$17,2,0),0)+IF(AC250&lt;&gt;"",VLOOKUP(AK250,$BU$2:$BV$17,2,0),0)</f>
        <v>10</v>
      </c>
      <c r="BA250" s="26" t="n">
        <f aca="false">IF(Z250&lt;&gt;"",10,"")</f>
        <v>10</v>
      </c>
      <c r="BB250" s="26" t="str">
        <f aca="false">IF(AA250&lt;&gt;"",BA250+VLOOKUP(AH250,$BU$2:$BW$17,3,0),"")</f>
        <v/>
      </c>
      <c r="BC250" s="26" t="str">
        <f aca="false">IF(AB250&lt;&gt;"",BB250+VLOOKUP(AI250,$BU$2:$BW$17,3,0),"")</f>
        <v/>
      </c>
      <c r="BD250" s="26" t="str">
        <f aca="false">IF(AC250&lt;&gt;"",BC250+VLOOKUP(AJ250,$BU$2:$BW$17,3,0),"")</f>
        <v/>
      </c>
      <c r="BE250" s="26" t="n">
        <f aca="false">10+IF(Z250&lt;&gt;"",VLOOKUP(AH250,$BU$2:$BW$17,3,0),0)+IF(AA250&lt;&gt;"",VLOOKUP(AI250,$BU$2:$BW$17,3,0),0)+IF(AB250&lt;&gt;"",VLOOKUP(AJ250,$BU$2:$BW$17,3,0),0)+IF(AC250&lt;&gt;"",VLOOKUP(AK250,$BU$2:$BW$17,3,0),0)</f>
        <v>18</v>
      </c>
      <c r="BF250" s="36" t="str">
        <f aca="false">IF(AV250&lt;&gt;"","#define "&amp;AQ250&amp;" "&amp;AV250&amp;"&lt;end&gt; ","")&amp;IF(AW250&lt;&gt;"","#define "&amp;AR250&amp;" "&amp;AW250&amp;"&lt;end&gt; ","")&amp;IF(AX250&lt;&gt;"","#define "&amp;AS250&amp;" "&amp;AX250&amp;"&lt;end&gt; ","")&amp;IF(AY250&lt;&gt;"","#define "&amp;AT250&amp;" "&amp;AY250&amp;"&lt;end&gt; ","")&amp;"#define "&amp;AU250&amp;" "&amp;AZ250&amp;"&lt;end&gt;"</f>
        <v>#define AOFF_I 6&lt;end&gt; #define ISIZ_IA    10&lt;end&gt;</v>
      </c>
      <c r="BG250" s="36" t="str">
        <f aca="false">IF(BA250&lt;&gt;"","#define "&amp;AQ250&amp;" "&amp;BA250&amp;"&lt;end&gt; ","")&amp;IF(BB250&lt;&gt;"","#define "&amp;AR250&amp;" "&amp;BB250&amp;"&lt;end&gt; ","")&amp;IF(BC250&lt;&gt;"","#define "&amp;AS250&amp;" "&amp;BC250&amp;"&lt;end&gt; ","")&amp;IF(BD250&lt;&gt;"","#define "&amp;AT250&amp;" "&amp;BD250&amp;"&lt;end&gt; ","")&amp;"#define "&amp;AU250&amp;" "&amp;BE250&amp;"&lt;end&gt;"</f>
        <v>#define AOFF_I 10&lt;end&gt; #define ISIZ_IA    18&lt;end&gt;</v>
      </c>
      <c r="BH250" s="22" t="str">
        <f aca="false">"INSTDECODE_"&amp;D250&amp;IF(D250&lt;&gt;0,"_"&amp;CONCATENATE(Z250,AA250,AB250,AC250)&amp;"_"&amp;CONCATENATE(AD250,AE250,AF250,AG250),"")</f>
        <v>INSTDECODE_1_W_A</v>
      </c>
      <c r="BI250" s="22" t="n">
        <f aca="false">LEN(BH250)</f>
        <v>16</v>
      </c>
      <c r="BJ250" s="22" t="str">
        <f aca="false">IF(Z250&lt;&gt;"","DECODE_"&amp;VLOOKUP(AD250,$CC:$CD,2,0)&amp;"("&amp;BJ$2&amp;","&amp;IF(K250="MR","REF",VLOOKUP(F250,$BR:$BS,2,0))&amp;",Cpu"&amp;PROPER(IF(K250="MR","REF",VLOOKUP(F250,$BR:$BS,2,0)))&amp;","&amp;AQ250&amp;"); ", "")</f>
        <v>DECODE_ADR(1,SHR,CpuShr,AOFF_I); </v>
      </c>
      <c r="BK250" s="22" t="str">
        <f aca="false">IF(AA250&lt;&gt;"","DECODE_"&amp;VLOOKUP(AE250,$CC:$CD,2,0)&amp;"("&amp;BK$2&amp;","&amp;IF(L250="MR","REF",VLOOKUP(G250,$BR:$BS,2,0))&amp;",Cpu"&amp;PROPER(IF(L250="MR","REF",VLOOKUP(G250,$BR:$BS,2,0)))&amp;","&amp;AR250&amp;"); ", "")</f>
        <v/>
      </c>
      <c r="BL250" s="22" t="str">
        <f aca="false">IF(AB250&lt;&gt;"","DECODE_"&amp;VLOOKUP(AF250,$CC:$CD,2,0)&amp;"("&amp;BL$2&amp;","&amp;IF(M250="MR","REF",VLOOKUP(H250,$BR:$BS,2,0))&amp;",Cpu"&amp;PROPER(IF(M250="MR","REF",VLOOKUP(H250,$BR:$BS,2,0)))&amp;","&amp;AS250&amp;"); ", "")</f>
        <v/>
      </c>
      <c r="BM250" s="22" t="str">
        <f aca="false">IF(AC250&lt;&gt;"","DECODE_"&amp;VLOOKUP(AG250,$CC:$CD,2,0)&amp;"("&amp;BM$2&amp;","&amp;IF(N250="MR","REF",VLOOKUP(I250,$BR:$BS,2,0))&amp;",Cpu"&amp;PROPER(IF(N250="MR","REF",VLOOKUP(I250,$BR:$BS,2,0)))&amp;","&amp;AT250&amp;"); ", "")</f>
        <v/>
      </c>
      <c r="BN250" s="22" t="str">
        <f aca="false">IF(ISERROR(VLOOKUP(BO250,BO$2:BO249,1,0))=0,"X","")</f>
        <v>X</v>
      </c>
      <c r="BO250" s="22" t="str">
        <f aca="false">SUBSTITUTE("#define "&amp;BH250&amp;REPT(" ",28-LEN(BH250))&amp;BJ250&amp;BK250&amp;BL250&amp;BM250,"%","D")</f>
        <v>#define INSTDECODE_1_W_A            DECODE_ADR(1,SHR,CpuShr,AOFF_I); </v>
      </c>
      <c r="BP250" s="22" t="str">
        <f aca="false">"#define "&amp;SUBSTITUTE(BH250,"INSTDECODE_",IF(P250="X","JMP_","")&amp;IF(Q250="X","CONST_","")&amp;"INSTEND_")&amp;IF(Q250="X",REPT(" ",20-LEN(BH250)),IF(P250="X",REPT(" ",22-LEN(BH250)),REPT(" ",26-LEN(BH250))))&amp;" "&amp;IF(P250="X","","IP+="&amp;TRIM(AU250)&amp;"; "&amp;REPT(" ",10-LEN(TRIM(AU250))))&amp;IF(Q250="X","CONST_INST_DISPATCH;","PROG_INST_DISPATCH;")</f>
        <v>#define INSTEND_1_W_A           IP+=ISIZ_IA;    PROG_INST_DISPATCH;</v>
      </c>
      <c r="BQ250" s="22" t="str">
        <f aca="false">""</f>
        <v/>
      </c>
    </row>
    <row r="251" customFormat="false" ht="15.95" hidden="false" customHeight="true" outlineLevel="0" collapsed="false">
      <c r="A251" s="22" t="s">
        <v>831</v>
      </c>
      <c r="B251" s="22" t="s">
        <v>855</v>
      </c>
      <c r="C251" s="26" t="s">
        <v>29</v>
      </c>
      <c r="D251" s="27" t="n">
        <f aca="false">4-COUNTIF(F251:I251,".")</f>
        <v>1</v>
      </c>
      <c r="E251" s="27" t="str">
        <f aca="false">IF(ISERROR(SEARCH("Z",F251&amp;G251&amp;H251&amp;I251))=0,"X","-")</f>
        <v>-</v>
      </c>
      <c r="F251" s="26" t="s">
        <v>470</v>
      </c>
      <c r="G251" s="26" t="s">
        <v>28</v>
      </c>
      <c r="H251" s="26" t="s">
        <v>28</v>
      </c>
      <c r="I251" s="26" t="s">
        <v>28</v>
      </c>
      <c r="J251" s="27" t="str">
        <f aca="false">IF(OR(ISERROR(SEARCH(MID($J$2,1,1),F251&amp;G251&amp;H251&amp;I251))=0,ISERROR(SEARCH(MID($J$2,2,1),F251&amp;G251&amp;H251&amp;I251))=0),"X","-")</f>
        <v>-</v>
      </c>
      <c r="K251" s="26" t="s">
        <v>453</v>
      </c>
      <c r="L251" s="26" t="s">
        <v>28</v>
      </c>
      <c r="M251" s="26" t="s">
        <v>28</v>
      </c>
      <c r="N251" s="26" t="s">
        <v>28</v>
      </c>
      <c r="O251" s="28" t="str">
        <f aca="false">IF(OR(K251=$O$2,L251=$O$2,M251=$O$2,N251=$O$2),"X","-")</f>
        <v>-</v>
      </c>
      <c r="R251" s="22" t="s">
        <v>856</v>
      </c>
      <c r="S251" s="22" t="s">
        <v>158</v>
      </c>
      <c r="W251" s="30" t="str">
        <f aca="false">SUBSTITUTE(SUBSTITUTE(IF(AND(F251="%",K251&lt;&gt;"AD",K251&lt;&gt;"MR"),"Error1","Ok")&amp;" "&amp;IF(AND(G251="%",L251&lt;&gt;"AD",L251&lt;&gt;"MR"),"Error2","Ok")&amp;" "&amp;IF(AND(H251="%",M251&lt;&gt;"AD",M251&lt;&gt;"MR"),"Error3","Ok")&amp;" "&amp;IF(AND(I251="%",N251&lt;&gt;"AD",N251&lt;&gt;"MR"),"Error4","Ok"),"Ok Ok Ok Ok","Passed"),"Ok","")</f>
        <v>Passed</v>
      </c>
      <c r="X251" s="28" t="str">
        <f aca="false">IF(W251&lt;&gt;"Passed","--- Error ---",SUBSTITUTE(SUBSTITUTE(SUBSTITUTE(SUBSTITUTE(SUBSTITUTE(SUBSTITUTE(SUBSTITUTE(SUBSTITUTE(SUBSTITUTE(SUBSTITUTE(SUBSTITUTE(SUBSTITUTE(SUBSTITUTE(SUBSTITUTE(SUBSTITUTE(SUBSTITUTE(SUBSTITUTE(SUBSTITUTE($X$1, "&lt;mnemonic&gt;",""""&amp;B251&amp;""""&amp;REPT(" ",5-LEN(B251))), "&lt;argnr&gt;",D251), "&lt;type1&gt;",VLOOKUP(F251,BR:BZ,9,0)), "&lt;type2&gt;",VLOOKUP(G251,BR:BZ,9,0)), "&lt;type3&gt;",VLOOKUP(H251,BR:BZ,9,0)), "&lt;type4&gt;",VLOOKUP(I251,BR:BZ,9,0)), "&lt;mode1&gt;",VLOOKUP(K251, CB:CG,6,0)),"&lt;mode2&gt;",VLOOKUP(L251,CB:CG,6,0)),"&lt;mode3&gt;",VLOOKUP(M251,CB:CG,6,0)),"&lt;mode4&gt;",VLOOKUP(N251,CB:CG,6,0)), "."," "), "&lt;desc&gt;",R251), "&lt;size&gt;",AU251), "&lt;comma&gt;",IF(B252=""," ",",")),"&lt;off1&gt;",IF(AQ251&lt;&gt;"",AQ251,"0"&amp;REPT(" ",5+AQ$1-1))),"&lt;off2&gt;",IF(AR251&lt;&gt;"",AR251,"0"&amp;REPT(" ",5+AR$1-1))),"&lt;off3&gt;",IF(AS251&lt;&gt;"",AS251,"0"&amp;REPT(" ",5+AS$1-1))),"&lt;off4&gt;",IF(AT251&lt;&gt;"",AT251,"0"&amp;REPT(" ",5+AT$1-1))))</f>
        <v>{ "LPUi" ,1, ISIZ_IA   , {CpuDataType::Integer  ,(CpuDataType)0        ,(CpuDataType)0        ,(CpuDataType)0        }, {_AmdAddr,_AmdNull,_AmdNull,_AmdNull}, {AOFF_I,0      ,0       ,0        } }, //DynLib: Push integer into parameter stack</v>
      </c>
      <c r="Y251" s="31" t="s">
        <v>28</v>
      </c>
      <c r="Z251" s="22" t="str">
        <f aca="false">IF(F251&lt;&gt;".",IF(K251="MR","R",VLOOKUP(F251,$BR:$BT,3,0)),"")</f>
        <v>I</v>
      </c>
      <c r="AA251" s="22" t="str">
        <f aca="false">IF(G251&lt;&gt;".",IF(L251="MR","R",VLOOKUP(G251,$BR:$BT,3,0)),"")</f>
        <v/>
      </c>
      <c r="AB251" s="22" t="str">
        <f aca="false">IF(H251&lt;&gt;".",IF(M251="MR","R",VLOOKUP(H251,$BR:$BT,3,0)),"")</f>
        <v/>
      </c>
      <c r="AC251" s="22" t="str">
        <f aca="false">IF(I251&lt;&gt;".",IF(N251="MR","R",VLOOKUP(I251,$BR:$BT,3,0)),"")</f>
        <v/>
      </c>
      <c r="AD251" s="22" t="str">
        <f aca="false">IF(F251&lt;&gt;".",VLOOKUP(K251,$CB:$CC,2,0),"")</f>
        <v>A</v>
      </c>
      <c r="AE251" s="22" t="str">
        <f aca="false">IF(G251&lt;&gt;".",VLOOKUP(L251,$CB:$CC,2,0),"")</f>
        <v/>
      </c>
      <c r="AF251" s="22" t="str">
        <f aca="false">IF(H251&lt;&gt;".",VLOOKUP(M251,$CB:$CC,2,0),"")</f>
        <v/>
      </c>
      <c r="AG251" s="22" t="str">
        <f aca="false">IF(I251&lt;&gt;".",VLOOKUP(N251,$CB:$CC,2,0),"")</f>
        <v/>
      </c>
      <c r="AH251" s="22" t="str">
        <f aca="false">IF(AD251&lt;&gt;"",IF(OR(AD251="A",AD251="I"),"SZA",VLOOKUP(Z251,$BT$3:$BU$16,2,0)),"")</f>
        <v>SZA</v>
      </c>
      <c r="AI251" s="22" t="str">
        <f aca="false">IF(AE251&lt;&gt;"",IF(OR(AE251="A",AE251="I"),"SZA",VLOOKUP(AA251,$BT$3:$BU$16,2,0)),"")</f>
        <v/>
      </c>
      <c r="AJ251" s="22" t="str">
        <f aca="false">IF(AF251&lt;&gt;"",IF(OR(AF251="A",AF251="I"),"SZA",VLOOKUP(AB251,$BT$3:$BU$16,2,0)),"")</f>
        <v/>
      </c>
      <c r="AK251" s="22" t="str">
        <f aca="false">IF(AG251&lt;&gt;"",IF(OR(AG251="A",AG251="I"),"SZA",VLOOKUP(AC251,$BT$3:$BU$16,2,0)),"")</f>
        <v/>
      </c>
      <c r="AL251" s="22" t="str">
        <f aca="false">IF(AD251&lt;&gt;"","I","")</f>
        <v>I</v>
      </c>
      <c r="AM251" s="22" t="str">
        <f aca="false">SUBSTITUTE(IF(AE251&lt;&gt;"",AL251&amp;"+"&amp;AH251,""),"+SZ","")</f>
        <v/>
      </c>
      <c r="AN251" s="22" t="str">
        <f aca="false">SUBSTITUTE(IF(AF251&lt;&gt;"",AM251&amp;"+"&amp;AI251,""),"+SZ","")</f>
        <v/>
      </c>
      <c r="AO251" s="22" t="str">
        <f aca="false">SUBSTITUTE(IF(AG251&lt;&gt;"",AN251&amp;"+"&amp;AJ251,""),"+SZ","")</f>
        <v/>
      </c>
      <c r="AP251" s="22" t="str">
        <f aca="false">SUBSTITUTE("I"&amp;IF(AH251&lt;&gt;"","+"&amp;AH251,"")&amp;IF(AI251&lt;&gt;"","+"&amp;AI251,"")&amp;IF(AJ251&lt;&gt;"","+"&amp;AJ251,"")&amp;IF(AK251&lt;&gt;"","+"&amp;AK251,""),"+SZ","")</f>
        <v>IA</v>
      </c>
      <c r="AQ251" s="22" t="str">
        <f aca="false">IF(Z251&lt;&gt;"","AOFF_"&amp;AL251&amp;REPT(" ",AQ$1-LEN(AL251)),"")</f>
        <v>AOFF_I</v>
      </c>
      <c r="AR251" s="22" t="str">
        <f aca="false">IF(AA251&lt;&gt;"","AOFF_"&amp;AM251&amp;REPT(" ",AR$1-LEN(AM251)),"")</f>
        <v/>
      </c>
      <c r="AS251" s="22" t="str">
        <f aca="false">IF(AB251&lt;&gt;"","AOFF_"&amp;AN251&amp;REPT(" ",AS$1-LEN(AN251)),"")</f>
        <v/>
      </c>
      <c r="AT251" s="22" t="str">
        <f aca="false">IF(AC251&lt;&gt;"","AOFF_"&amp;AO251&amp;REPT(" ",AT$1-LEN(AO251)),"")</f>
        <v/>
      </c>
      <c r="AU251" s="22" t="str">
        <f aca="false">"ISIZ_"&amp;AP251&amp;REPT(" ",$AU$1-LEN(AP251))</f>
        <v>ISIZ_IA   </v>
      </c>
      <c r="AV251" s="26" t="n">
        <f aca="false">IF(Z251&lt;&gt;"",6,"")</f>
        <v>6</v>
      </c>
      <c r="AW251" s="26" t="str">
        <f aca="false">IF(AA251&lt;&gt;"",AV251+VLOOKUP(AH251,$BU$2:$BV$17,2,0),"")</f>
        <v/>
      </c>
      <c r="AX251" s="26" t="str">
        <f aca="false">IF(AB251&lt;&gt;"",AW251+VLOOKUP(AI251,$BU$2:$BV$17,2,0),"")</f>
        <v/>
      </c>
      <c r="AY251" s="26" t="str">
        <f aca="false">IF(AC251&lt;&gt;"",AX251+VLOOKUP(AJ251,$BU$2:$BV$17,2,0),"")</f>
        <v/>
      </c>
      <c r="AZ251" s="26" t="n">
        <f aca="false">6+IF(Z251&lt;&gt;"",VLOOKUP(AH251,$BU$2:$BV$17,2,0),0)+IF(AA251&lt;&gt;"",VLOOKUP(AI251,$BU$2:$BV$17,2,0),0)+IF(AB251&lt;&gt;"",VLOOKUP(AJ251,$BU$2:$BV$17,2,0),0)+IF(AC251&lt;&gt;"",VLOOKUP(AK251,$BU$2:$BV$17,2,0),0)</f>
        <v>10</v>
      </c>
      <c r="BA251" s="26" t="n">
        <f aca="false">IF(Z251&lt;&gt;"",10,"")</f>
        <v>10</v>
      </c>
      <c r="BB251" s="26" t="str">
        <f aca="false">IF(AA251&lt;&gt;"",BA251+VLOOKUP(AH251,$BU$2:$BW$17,3,0),"")</f>
        <v/>
      </c>
      <c r="BC251" s="26" t="str">
        <f aca="false">IF(AB251&lt;&gt;"",BB251+VLOOKUP(AI251,$BU$2:$BW$17,3,0),"")</f>
        <v/>
      </c>
      <c r="BD251" s="26" t="str">
        <f aca="false">IF(AC251&lt;&gt;"",BC251+VLOOKUP(AJ251,$BU$2:$BW$17,3,0),"")</f>
        <v/>
      </c>
      <c r="BE251" s="26" t="n">
        <f aca="false">10+IF(Z251&lt;&gt;"",VLOOKUP(AH251,$BU$2:$BW$17,3,0),0)+IF(AA251&lt;&gt;"",VLOOKUP(AI251,$BU$2:$BW$17,3,0),0)+IF(AB251&lt;&gt;"",VLOOKUP(AJ251,$BU$2:$BW$17,3,0),0)+IF(AC251&lt;&gt;"",VLOOKUP(AK251,$BU$2:$BW$17,3,0),0)</f>
        <v>18</v>
      </c>
      <c r="BF251" s="36" t="str">
        <f aca="false">IF(AV251&lt;&gt;"","#define "&amp;AQ251&amp;" "&amp;AV251&amp;"&lt;end&gt; ","")&amp;IF(AW251&lt;&gt;"","#define "&amp;AR251&amp;" "&amp;AW251&amp;"&lt;end&gt; ","")&amp;IF(AX251&lt;&gt;"","#define "&amp;AS251&amp;" "&amp;AX251&amp;"&lt;end&gt; ","")&amp;IF(AY251&lt;&gt;"","#define "&amp;AT251&amp;" "&amp;AY251&amp;"&lt;end&gt; ","")&amp;"#define "&amp;AU251&amp;" "&amp;AZ251&amp;"&lt;end&gt;"</f>
        <v>#define AOFF_I 6&lt;end&gt; #define ISIZ_IA    10&lt;end&gt;</v>
      </c>
      <c r="BG251" s="36" t="str">
        <f aca="false">IF(BA251&lt;&gt;"","#define "&amp;AQ251&amp;" "&amp;BA251&amp;"&lt;end&gt; ","")&amp;IF(BB251&lt;&gt;"","#define "&amp;AR251&amp;" "&amp;BB251&amp;"&lt;end&gt; ","")&amp;IF(BC251&lt;&gt;"","#define "&amp;AS251&amp;" "&amp;BC251&amp;"&lt;end&gt; ","")&amp;IF(BD251&lt;&gt;"","#define "&amp;AT251&amp;" "&amp;BD251&amp;"&lt;end&gt; ","")&amp;"#define "&amp;AU251&amp;" "&amp;BE251&amp;"&lt;end&gt;"</f>
        <v>#define AOFF_I 10&lt;end&gt; #define ISIZ_IA    18&lt;end&gt;</v>
      </c>
      <c r="BH251" s="22" t="str">
        <f aca="false">"INSTDECODE_"&amp;D251&amp;IF(D251&lt;&gt;0,"_"&amp;CONCATENATE(Z251,AA251,AB251,AC251)&amp;"_"&amp;CONCATENATE(AD251,AE251,AF251,AG251),"")</f>
        <v>INSTDECODE_1_I_A</v>
      </c>
      <c r="BI251" s="22" t="n">
        <f aca="false">LEN(BH251)</f>
        <v>16</v>
      </c>
      <c r="BJ251" s="22" t="str">
        <f aca="false">IF(Z251&lt;&gt;"","DECODE_"&amp;VLOOKUP(AD251,$CC:$CD,2,0)&amp;"("&amp;BJ$2&amp;","&amp;IF(K251="MR","REF",VLOOKUP(F251,$BR:$BS,2,0))&amp;",Cpu"&amp;PROPER(IF(K251="MR","REF",VLOOKUP(F251,$BR:$BS,2,0)))&amp;","&amp;AQ251&amp;"); ", "")</f>
        <v>DECODE_ADR(1,INT,CpuInt,AOFF_I); </v>
      </c>
      <c r="BK251" s="22" t="str">
        <f aca="false">IF(AA251&lt;&gt;"","DECODE_"&amp;VLOOKUP(AE251,$CC:$CD,2,0)&amp;"("&amp;BK$2&amp;","&amp;IF(L251="MR","REF",VLOOKUP(G251,$BR:$BS,2,0))&amp;",Cpu"&amp;PROPER(IF(L251="MR","REF",VLOOKUP(G251,$BR:$BS,2,0)))&amp;","&amp;AR251&amp;"); ", "")</f>
        <v/>
      </c>
      <c r="BL251" s="22" t="str">
        <f aca="false">IF(AB251&lt;&gt;"","DECODE_"&amp;VLOOKUP(AF251,$CC:$CD,2,0)&amp;"("&amp;BL$2&amp;","&amp;IF(M251="MR","REF",VLOOKUP(H251,$BR:$BS,2,0))&amp;",Cpu"&amp;PROPER(IF(M251="MR","REF",VLOOKUP(H251,$BR:$BS,2,0)))&amp;","&amp;AS251&amp;"); ", "")</f>
        <v/>
      </c>
      <c r="BM251" s="22" t="str">
        <f aca="false">IF(AC251&lt;&gt;"","DECODE_"&amp;VLOOKUP(AG251,$CC:$CD,2,0)&amp;"("&amp;BM$2&amp;","&amp;IF(N251="MR","REF",VLOOKUP(I251,$BR:$BS,2,0))&amp;",Cpu"&amp;PROPER(IF(N251="MR","REF",VLOOKUP(I251,$BR:$BS,2,0)))&amp;","&amp;AT251&amp;"); ", "")</f>
        <v/>
      </c>
      <c r="BN251" s="22" t="str">
        <f aca="false">IF(ISERROR(VLOOKUP(BO251,BO$2:BO250,1,0))=0,"X","")</f>
        <v>X</v>
      </c>
      <c r="BO251" s="22" t="str">
        <f aca="false">SUBSTITUTE("#define "&amp;BH251&amp;REPT(" ",28-LEN(BH251))&amp;BJ251&amp;BK251&amp;BL251&amp;BM251,"%","D")</f>
        <v>#define INSTDECODE_1_I_A            DECODE_ADR(1,INT,CpuInt,AOFF_I); </v>
      </c>
      <c r="BP251" s="22" t="str">
        <f aca="false">"#define "&amp;SUBSTITUTE(BH251,"INSTDECODE_",IF(P251="X","JMP_","")&amp;IF(Q251="X","CONST_","")&amp;"INSTEND_")&amp;IF(Q251="X",REPT(" ",20-LEN(BH251)),IF(P251="X",REPT(" ",22-LEN(BH251)),REPT(" ",26-LEN(BH251))))&amp;" "&amp;IF(P251="X","","IP+="&amp;TRIM(AU251)&amp;"; "&amp;REPT(" ",10-LEN(TRIM(AU251))))&amp;IF(Q251="X","CONST_INST_DISPATCH;","PROG_INST_DISPATCH;")</f>
        <v>#define INSTEND_1_I_A           IP+=ISIZ_IA;    PROG_INST_DISPATCH;</v>
      </c>
      <c r="BQ251" s="22" t="str">
        <f aca="false">""</f>
        <v/>
      </c>
    </row>
    <row r="252" customFormat="false" ht="15.95" hidden="false" customHeight="true" outlineLevel="0" collapsed="false">
      <c r="A252" s="22" t="s">
        <v>831</v>
      </c>
      <c r="B252" s="22" t="s">
        <v>857</v>
      </c>
      <c r="C252" s="26" t="s">
        <v>29</v>
      </c>
      <c r="D252" s="27" t="n">
        <f aca="false">4-COUNTIF(F252:I252,".")</f>
        <v>1</v>
      </c>
      <c r="E252" s="27" t="str">
        <f aca="false">IF(ISERROR(SEARCH("Z",F252&amp;G252&amp;H252&amp;I252))=0,"X","-")</f>
        <v>-</v>
      </c>
      <c r="F252" s="26" t="s">
        <v>474</v>
      </c>
      <c r="G252" s="26" t="s">
        <v>28</v>
      </c>
      <c r="H252" s="26" t="s">
        <v>28</v>
      </c>
      <c r="I252" s="26" t="s">
        <v>28</v>
      </c>
      <c r="J252" s="27" t="str">
        <f aca="false">IF(OR(ISERROR(SEARCH(MID($J$2,1,1),F252&amp;G252&amp;H252&amp;I252))=0,ISERROR(SEARCH(MID($J$2,2,1),F252&amp;G252&amp;H252&amp;I252))=0),"X","-")</f>
        <v>-</v>
      </c>
      <c r="K252" s="26" t="s">
        <v>453</v>
      </c>
      <c r="L252" s="26" t="s">
        <v>28</v>
      </c>
      <c r="M252" s="26" t="s">
        <v>28</v>
      </c>
      <c r="N252" s="26" t="s">
        <v>28</v>
      </c>
      <c r="O252" s="28" t="str">
        <f aca="false">IF(OR(K252=$O$2,L252=$O$2,M252=$O$2,N252=$O$2),"X","-")</f>
        <v>-</v>
      </c>
      <c r="R252" s="22" t="s">
        <v>858</v>
      </c>
      <c r="S252" s="22" t="s">
        <v>159</v>
      </c>
      <c r="W252" s="30" t="str">
        <f aca="false">SUBSTITUTE(SUBSTITUTE(IF(AND(F252="%",K252&lt;&gt;"AD",K252&lt;&gt;"MR"),"Error1","Ok")&amp;" "&amp;IF(AND(G252="%",L252&lt;&gt;"AD",L252&lt;&gt;"MR"),"Error2","Ok")&amp;" "&amp;IF(AND(H252="%",M252&lt;&gt;"AD",M252&lt;&gt;"MR"),"Error3","Ok")&amp;" "&amp;IF(AND(I252="%",N252&lt;&gt;"AD",N252&lt;&gt;"MR"),"Error4","Ok"),"Ok Ok Ok Ok","Passed"),"Ok","")</f>
        <v>Passed</v>
      </c>
      <c r="X252" s="28" t="str">
        <f aca="false">IF(W252&lt;&gt;"Passed","--- Error ---",SUBSTITUTE(SUBSTITUTE(SUBSTITUTE(SUBSTITUTE(SUBSTITUTE(SUBSTITUTE(SUBSTITUTE(SUBSTITUTE(SUBSTITUTE(SUBSTITUTE(SUBSTITUTE(SUBSTITUTE(SUBSTITUTE(SUBSTITUTE(SUBSTITUTE(SUBSTITUTE(SUBSTITUTE(SUBSTITUTE($X$1, "&lt;mnemonic&gt;",""""&amp;B252&amp;""""&amp;REPT(" ",5-LEN(B252))), "&lt;argnr&gt;",D252), "&lt;type1&gt;",VLOOKUP(F252,BR:BZ,9,0)), "&lt;type2&gt;",VLOOKUP(G252,BR:BZ,9,0)), "&lt;type3&gt;",VLOOKUP(H252,BR:BZ,9,0)), "&lt;type4&gt;",VLOOKUP(I252,BR:BZ,9,0)), "&lt;mode1&gt;",VLOOKUP(K252, CB:CG,6,0)),"&lt;mode2&gt;",VLOOKUP(L252,CB:CG,6,0)),"&lt;mode3&gt;",VLOOKUP(M252,CB:CG,6,0)),"&lt;mode4&gt;",VLOOKUP(N252,CB:CG,6,0)), "."," "), "&lt;desc&gt;",R252), "&lt;size&gt;",AU252), "&lt;comma&gt;",IF(B253=""," ",",")),"&lt;off1&gt;",IF(AQ252&lt;&gt;"",AQ252,"0"&amp;REPT(" ",5+AQ$1-1))),"&lt;off2&gt;",IF(AR252&lt;&gt;"",AR252,"0"&amp;REPT(" ",5+AR$1-1))),"&lt;off3&gt;",IF(AS252&lt;&gt;"",AS252,"0"&amp;REPT(" ",5+AS$1-1))),"&lt;off4&gt;",IF(AT252&lt;&gt;"",AT252,"0"&amp;REPT(" ",5+AT$1-1))))</f>
        <v>{ "LPUl" ,1, ISIZ_IA   , {CpuDataType::Long     ,(CpuDataType)0        ,(CpuDataType)0        ,(CpuDataType)0        }, {_AmdAddr,_AmdNull,_AmdNull,_AmdNull}, {AOFF_I,0      ,0       ,0        } }, //DynLib: Push long into parameter stack</v>
      </c>
      <c r="Y252" s="31" t="s">
        <v>28</v>
      </c>
      <c r="Z252" s="22" t="str">
        <f aca="false">IF(F252&lt;&gt;".",IF(K252="MR","R",VLOOKUP(F252,$BR:$BT,3,0)),"")</f>
        <v>L</v>
      </c>
      <c r="AA252" s="22" t="str">
        <f aca="false">IF(G252&lt;&gt;".",IF(L252="MR","R",VLOOKUP(G252,$BR:$BT,3,0)),"")</f>
        <v/>
      </c>
      <c r="AB252" s="22" t="str">
        <f aca="false">IF(H252&lt;&gt;".",IF(M252="MR","R",VLOOKUP(H252,$BR:$BT,3,0)),"")</f>
        <v/>
      </c>
      <c r="AC252" s="22" t="str">
        <f aca="false">IF(I252&lt;&gt;".",IF(N252="MR","R",VLOOKUP(I252,$BR:$BT,3,0)),"")</f>
        <v/>
      </c>
      <c r="AD252" s="22" t="str">
        <f aca="false">IF(F252&lt;&gt;".",VLOOKUP(K252,$CB:$CC,2,0),"")</f>
        <v>A</v>
      </c>
      <c r="AE252" s="22" t="str">
        <f aca="false">IF(G252&lt;&gt;".",VLOOKUP(L252,$CB:$CC,2,0),"")</f>
        <v/>
      </c>
      <c r="AF252" s="22" t="str">
        <f aca="false">IF(H252&lt;&gt;".",VLOOKUP(M252,$CB:$CC,2,0),"")</f>
        <v/>
      </c>
      <c r="AG252" s="22" t="str">
        <f aca="false">IF(I252&lt;&gt;".",VLOOKUP(N252,$CB:$CC,2,0),"")</f>
        <v/>
      </c>
      <c r="AH252" s="22" t="str">
        <f aca="false">IF(AD252&lt;&gt;"",IF(OR(AD252="A",AD252="I"),"SZA",VLOOKUP(Z252,$BT$3:$BU$16,2,0)),"")</f>
        <v>SZA</v>
      </c>
      <c r="AI252" s="22" t="str">
        <f aca="false">IF(AE252&lt;&gt;"",IF(OR(AE252="A",AE252="I"),"SZA",VLOOKUP(AA252,$BT$3:$BU$16,2,0)),"")</f>
        <v/>
      </c>
      <c r="AJ252" s="22" t="str">
        <f aca="false">IF(AF252&lt;&gt;"",IF(OR(AF252="A",AF252="I"),"SZA",VLOOKUP(AB252,$BT$3:$BU$16,2,0)),"")</f>
        <v/>
      </c>
      <c r="AK252" s="22" t="str">
        <f aca="false">IF(AG252&lt;&gt;"",IF(OR(AG252="A",AG252="I"),"SZA",VLOOKUP(AC252,$BT$3:$BU$16,2,0)),"")</f>
        <v/>
      </c>
      <c r="AL252" s="22" t="str">
        <f aca="false">IF(AD252&lt;&gt;"","I","")</f>
        <v>I</v>
      </c>
      <c r="AM252" s="22" t="str">
        <f aca="false">SUBSTITUTE(IF(AE252&lt;&gt;"",AL252&amp;"+"&amp;AH252,""),"+SZ","")</f>
        <v/>
      </c>
      <c r="AN252" s="22" t="str">
        <f aca="false">SUBSTITUTE(IF(AF252&lt;&gt;"",AM252&amp;"+"&amp;AI252,""),"+SZ","")</f>
        <v/>
      </c>
      <c r="AO252" s="22" t="str">
        <f aca="false">SUBSTITUTE(IF(AG252&lt;&gt;"",AN252&amp;"+"&amp;AJ252,""),"+SZ","")</f>
        <v/>
      </c>
      <c r="AP252" s="22" t="str">
        <f aca="false">SUBSTITUTE("I"&amp;IF(AH252&lt;&gt;"","+"&amp;AH252,"")&amp;IF(AI252&lt;&gt;"","+"&amp;AI252,"")&amp;IF(AJ252&lt;&gt;"","+"&amp;AJ252,"")&amp;IF(AK252&lt;&gt;"","+"&amp;AK252,""),"+SZ","")</f>
        <v>IA</v>
      </c>
      <c r="AQ252" s="22" t="str">
        <f aca="false">IF(Z252&lt;&gt;"","AOFF_"&amp;AL252&amp;REPT(" ",AQ$1-LEN(AL252)),"")</f>
        <v>AOFF_I</v>
      </c>
      <c r="AR252" s="22" t="str">
        <f aca="false">IF(AA252&lt;&gt;"","AOFF_"&amp;AM252&amp;REPT(" ",AR$1-LEN(AM252)),"")</f>
        <v/>
      </c>
      <c r="AS252" s="22" t="str">
        <f aca="false">IF(AB252&lt;&gt;"","AOFF_"&amp;AN252&amp;REPT(" ",AS$1-LEN(AN252)),"")</f>
        <v/>
      </c>
      <c r="AT252" s="22" t="str">
        <f aca="false">IF(AC252&lt;&gt;"","AOFF_"&amp;AO252&amp;REPT(" ",AT$1-LEN(AO252)),"")</f>
        <v/>
      </c>
      <c r="AU252" s="22" t="str">
        <f aca="false">"ISIZ_"&amp;AP252&amp;REPT(" ",$AU$1-LEN(AP252))</f>
        <v>ISIZ_IA   </v>
      </c>
      <c r="AV252" s="26" t="n">
        <f aca="false">IF(Z252&lt;&gt;"",6,"")</f>
        <v>6</v>
      </c>
      <c r="AW252" s="26" t="str">
        <f aca="false">IF(AA252&lt;&gt;"",AV252+VLOOKUP(AH252,$BU$2:$BV$17,2,0),"")</f>
        <v/>
      </c>
      <c r="AX252" s="26" t="str">
        <f aca="false">IF(AB252&lt;&gt;"",AW252+VLOOKUP(AI252,$BU$2:$BV$17,2,0),"")</f>
        <v/>
      </c>
      <c r="AY252" s="26" t="str">
        <f aca="false">IF(AC252&lt;&gt;"",AX252+VLOOKUP(AJ252,$BU$2:$BV$17,2,0),"")</f>
        <v/>
      </c>
      <c r="AZ252" s="26" t="n">
        <f aca="false">6+IF(Z252&lt;&gt;"",VLOOKUP(AH252,$BU$2:$BV$17,2,0),0)+IF(AA252&lt;&gt;"",VLOOKUP(AI252,$BU$2:$BV$17,2,0),0)+IF(AB252&lt;&gt;"",VLOOKUP(AJ252,$BU$2:$BV$17,2,0),0)+IF(AC252&lt;&gt;"",VLOOKUP(AK252,$BU$2:$BV$17,2,0),0)</f>
        <v>10</v>
      </c>
      <c r="BA252" s="26" t="n">
        <f aca="false">IF(Z252&lt;&gt;"",10,"")</f>
        <v>10</v>
      </c>
      <c r="BB252" s="26" t="str">
        <f aca="false">IF(AA252&lt;&gt;"",BA252+VLOOKUP(AH252,$BU$2:$BW$17,3,0),"")</f>
        <v/>
      </c>
      <c r="BC252" s="26" t="str">
        <f aca="false">IF(AB252&lt;&gt;"",BB252+VLOOKUP(AI252,$BU$2:$BW$17,3,0),"")</f>
        <v/>
      </c>
      <c r="BD252" s="26" t="str">
        <f aca="false">IF(AC252&lt;&gt;"",BC252+VLOOKUP(AJ252,$BU$2:$BW$17,3,0),"")</f>
        <v/>
      </c>
      <c r="BE252" s="26" t="n">
        <f aca="false">10+IF(Z252&lt;&gt;"",VLOOKUP(AH252,$BU$2:$BW$17,3,0),0)+IF(AA252&lt;&gt;"",VLOOKUP(AI252,$BU$2:$BW$17,3,0),0)+IF(AB252&lt;&gt;"",VLOOKUP(AJ252,$BU$2:$BW$17,3,0),0)+IF(AC252&lt;&gt;"",VLOOKUP(AK252,$BU$2:$BW$17,3,0),0)</f>
        <v>18</v>
      </c>
      <c r="BF252" s="36" t="str">
        <f aca="false">IF(AV252&lt;&gt;"","#define "&amp;AQ252&amp;" "&amp;AV252&amp;"&lt;end&gt; ","")&amp;IF(AW252&lt;&gt;"","#define "&amp;AR252&amp;" "&amp;AW252&amp;"&lt;end&gt; ","")&amp;IF(AX252&lt;&gt;"","#define "&amp;AS252&amp;" "&amp;AX252&amp;"&lt;end&gt; ","")&amp;IF(AY252&lt;&gt;"","#define "&amp;AT252&amp;" "&amp;AY252&amp;"&lt;end&gt; ","")&amp;"#define "&amp;AU252&amp;" "&amp;AZ252&amp;"&lt;end&gt;"</f>
        <v>#define AOFF_I 6&lt;end&gt; #define ISIZ_IA    10&lt;end&gt;</v>
      </c>
      <c r="BG252" s="36" t="str">
        <f aca="false">IF(BA252&lt;&gt;"","#define "&amp;AQ252&amp;" "&amp;BA252&amp;"&lt;end&gt; ","")&amp;IF(BB252&lt;&gt;"","#define "&amp;AR252&amp;" "&amp;BB252&amp;"&lt;end&gt; ","")&amp;IF(BC252&lt;&gt;"","#define "&amp;AS252&amp;" "&amp;BC252&amp;"&lt;end&gt; ","")&amp;IF(BD252&lt;&gt;"","#define "&amp;AT252&amp;" "&amp;BD252&amp;"&lt;end&gt; ","")&amp;"#define "&amp;AU252&amp;" "&amp;BE252&amp;"&lt;end&gt;"</f>
        <v>#define AOFF_I 10&lt;end&gt; #define ISIZ_IA    18&lt;end&gt;</v>
      </c>
      <c r="BH252" s="22" t="str">
        <f aca="false">"INSTDECODE_"&amp;D252&amp;IF(D252&lt;&gt;0,"_"&amp;CONCATENATE(Z252,AA252,AB252,AC252)&amp;"_"&amp;CONCATENATE(AD252,AE252,AF252,AG252),"")</f>
        <v>INSTDECODE_1_L_A</v>
      </c>
      <c r="BI252" s="22" t="n">
        <f aca="false">LEN(BH252)</f>
        <v>16</v>
      </c>
      <c r="BJ252" s="22" t="str">
        <f aca="false">IF(Z252&lt;&gt;"","DECODE_"&amp;VLOOKUP(AD252,$CC:$CD,2,0)&amp;"("&amp;BJ$2&amp;","&amp;IF(K252="MR","REF",VLOOKUP(F252,$BR:$BS,2,0))&amp;",Cpu"&amp;PROPER(IF(K252="MR","REF",VLOOKUP(F252,$BR:$BS,2,0)))&amp;","&amp;AQ252&amp;"); ", "")</f>
        <v>DECODE_ADR(1,LON,CpuLon,AOFF_I); </v>
      </c>
      <c r="BK252" s="22" t="str">
        <f aca="false">IF(AA252&lt;&gt;"","DECODE_"&amp;VLOOKUP(AE252,$CC:$CD,2,0)&amp;"("&amp;BK$2&amp;","&amp;IF(L252="MR","REF",VLOOKUP(G252,$BR:$BS,2,0))&amp;",Cpu"&amp;PROPER(IF(L252="MR","REF",VLOOKUP(G252,$BR:$BS,2,0)))&amp;","&amp;AR252&amp;"); ", "")</f>
        <v/>
      </c>
      <c r="BL252" s="22" t="str">
        <f aca="false">IF(AB252&lt;&gt;"","DECODE_"&amp;VLOOKUP(AF252,$CC:$CD,2,0)&amp;"("&amp;BL$2&amp;","&amp;IF(M252="MR","REF",VLOOKUP(H252,$BR:$BS,2,0))&amp;",Cpu"&amp;PROPER(IF(M252="MR","REF",VLOOKUP(H252,$BR:$BS,2,0)))&amp;","&amp;AS252&amp;"); ", "")</f>
        <v/>
      </c>
      <c r="BM252" s="22" t="str">
        <f aca="false">IF(AC252&lt;&gt;"","DECODE_"&amp;VLOOKUP(AG252,$CC:$CD,2,0)&amp;"("&amp;BM$2&amp;","&amp;IF(N252="MR","REF",VLOOKUP(I252,$BR:$BS,2,0))&amp;",Cpu"&amp;PROPER(IF(N252="MR","REF",VLOOKUP(I252,$BR:$BS,2,0)))&amp;","&amp;AT252&amp;"); ", "")</f>
        <v/>
      </c>
      <c r="BN252" s="22" t="str">
        <f aca="false">IF(ISERROR(VLOOKUP(BO252,BO$2:BO251,1,0))=0,"X","")</f>
        <v>X</v>
      </c>
      <c r="BO252" s="22" t="str">
        <f aca="false">SUBSTITUTE("#define "&amp;BH252&amp;REPT(" ",28-LEN(BH252))&amp;BJ252&amp;BK252&amp;BL252&amp;BM252,"%","D")</f>
        <v>#define INSTDECODE_1_L_A            DECODE_ADR(1,LON,CpuLon,AOFF_I); </v>
      </c>
      <c r="BP252" s="22" t="str">
        <f aca="false">"#define "&amp;SUBSTITUTE(BH252,"INSTDECODE_",IF(P252="X","JMP_","")&amp;IF(Q252="X","CONST_","")&amp;"INSTEND_")&amp;IF(Q252="X",REPT(" ",20-LEN(BH252)),IF(P252="X",REPT(" ",22-LEN(BH252)),REPT(" ",26-LEN(BH252))))&amp;" "&amp;IF(P252="X","","IP+="&amp;TRIM(AU252)&amp;"; "&amp;REPT(" ",10-LEN(TRIM(AU252))))&amp;IF(Q252="X","CONST_INST_DISPATCH;","PROG_INST_DISPATCH;")</f>
        <v>#define INSTEND_1_L_A           IP+=ISIZ_IA;    PROG_INST_DISPATCH;</v>
      </c>
      <c r="BQ252" s="22" t="str">
        <f aca="false">""</f>
        <v/>
      </c>
    </row>
    <row r="253" customFormat="false" ht="15.95" hidden="false" customHeight="true" outlineLevel="0" collapsed="false">
      <c r="A253" s="22" t="s">
        <v>831</v>
      </c>
      <c r="B253" s="22" t="s">
        <v>859</v>
      </c>
      <c r="C253" s="26" t="s">
        <v>29</v>
      </c>
      <c r="D253" s="27" t="n">
        <f aca="false">4-COUNTIF(F253:I253,".")</f>
        <v>1</v>
      </c>
      <c r="E253" s="27" t="str">
        <f aca="false">IF(ISERROR(SEARCH("Z",F253&amp;G253&amp;H253&amp;I253))=0,"X","-")</f>
        <v>-</v>
      </c>
      <c r="F253" s="26" t="s">
        <v>478</v>
      </c>
      <c r="G253" s="26" t="s">
        <v>28</v>
      </c>
      <c r="H253" s="26" t="s">
        <v>28</v>
      </c>
      <c r="I253" s="26" t="s">
        <v>28</v>
      </c>
      <c r="J253" s="27" t="str">
        <f aca="false">IF(OR(ISERROR(SEARCH(MID($J$2,1,1),F253&amp;G253&amp;H253&amp;I253))=0,ISERROR(SEARCH(MID($J$2,2,1),F253&amp;G253&amp;H253&amp;I253))=0),"X","-")</f>
        <v>-</v>
      </c>
      <c r="K253" s="26" t="s">
        <v>453</v>
      </c>
      <c r="L253" s="26" t="s">
        <v>28</v>
      </c>
      <c r="M253" s="26" t="s">
        <v>28</v>
      </c>
      <c r="N253" s="26" t="s">
        <v>28</v>
      </c>
      <c r="O253" s="28" t="str">
        <f aca="false">IF(OR(K253=$O$2,L253=$O$2,M253=$O$2,N253=$O$2),"X","-")</f>
        <v>-</v>
      </c>
      <c r="R253" s="22" t="s">
        <v>860</v>
      </c>
      <c r="S253" s="22" t="s">
        <v>160</v>
      </c>
      <c r="W253" s="30" t="str">
        <f aca="false">SUBSTITUTE(SUBSTITUTE(IF(AND(F253="%",K253&lt;&gt;"AD",K253&lt;&gt;"MR"),"Error1","Ok")&amp;" "&amp;IF(AND(G253="%",L253&lt;&gt;"AD",L253&lt;&gt;"MR"),"Error2","Ok")&amp;" "&amp;IF(AND(H253="%",M253&lt;&gt;"AD",M253&lt;&gt;"MR"),"Error3","Ok")&amp;" "&amp;IF(AND(I253="%",N253&lt;&gt;"AD",N253&lt;&gt;"MR"),"Error4","Ok"),"Ok Ok Ok Ok","Passed"),"Ok","")</f>
        <v>Passed</v>
      </c>
      <c r="X253" s="28" t="str">
        <f aca="false">IF(W253&lt;&gt;"Passed","--- Error ---",SUBSTITUTE(SUBSTITUTE(SUBSTITUTE(SUBSTITUTE(SUBSTITUTE(SUBSTITUTE(SUBSTITUTE(SUBSTITUTE(SUBSTITUTE(SUBSTITUTE(SUBSTITUTE(SUBSTITUTE(SUBSTITUTE(SUBSTITUTE(SUBSTITUTE(SUBSTITUTE(SUBSTITUTE(SUBSTITUTE($X$1, "&lt;mnemonic&gt;",""""&amp;B253&amp;""""&amp;REPT(" ",5-LEN(B253))), "&lt;argnr&gt;",D253), "&lt;type1&gt;",VLOOKUP(F253,BR:BZ,9,0)), "&lt;type2&gt;",VLOOKUP(G253,BR:BZ,9,0)), "&lt;type3&gt;",VLOOKUP(H253,BR:BZ,9,0)), "&lt;type4&gt;",VLOOKUP(I253,BR:BZ,9,0)), "&lt;mode1&gt;",VLOOKUP(K253, CB:CG,6,0)),"&lt;mode2&gt;",VLOOKUP(L253,CB:CG,6,0)),"&lt;mode3&gt;",VLOOKUP(M253,CB:CG,6,0)),"&lt;mode4&gt;",VLOOKUP(N253,CB:CG,6,0)), "."," "), "&lt;desc&gt;",R253), "&lt;size&gt;",AU253), "&lt;comma&gt;",IF(B254=""," ",",")),"&lt;off1&gt;",IF(AQ253&lt;&gt;"",AQ253,"0"&amp;REPT(" ",5+AQ$1-1))),"&lt;off2&gt;",IF(AR253&lt;&gt;"",AR253,"0"&amp;REPT(" ",5+AR$1-1))),"&lt;off3&gt;",IF(AS253&lt;&gt;"",AS253,"0"&amp;REPT(" ",5+AS$1-1))),"&lt;off4&gt;",IF(AT253&lt;&gt;"",AT253,"0"&amp;REPT(" ",5+AT$1-1))))</f>
        <v>{ "LPUf" ,1, ISIZ_IA   , {CpuDataType::Float    ,(CpuDataType)0        ,(CpuDataType)0        ,(CpuDataType)0        }, {_AmdAddr,_AmdNull,_AmdNull,_AmdNull}, {AOFF_I,0      ,0       ,0        } }, //DynLib: Push float into parameter stack</v>
      </c>
      <c r="Y253" s="31" t="s">
        <v>28</v>
      </c>
      <c r="Z253" s="22" t="str">
        <f aca="false">IF(F253&lt;&gt;".",IF(K253="MR","R",VLOOKUP(F253,$BR:$BT,3,0)),"")</f>
        <v>F</v>
      </c>
      <c r="AA253" s="22" t="str">
        <f aca="false">IF(G253&lt;&gt;".",IF(L253="MR","R",VLOOKUP(G253,$BR:$BT,3,0)),"")</f>
        <v/>
      </c>
      <c r="AB253" s="22" t="str">
        <f aca="false">IF(H253&lt;&gt;".",IF(M253="MR","R",VLOOKUP(H253,$BR:$BT,3,0)),"")</f>
        <v/>
      </c>
      <c r="AC253" s="22" t="str">
        <f aca="false">IF(I253&lt;&gt;".",IF(N253="MR","R",VLOOKUP(I253,$BR:$BT,3,0)),"")</f>
        <v/>
      </c>
      <c r="AD253" s="22" t="str">
        <f aca="false">IF(F253&lt;&gt;".",VLOOKUP(K253,$CB:$CC,2,0),"")</f>
        <v>A</v>
      </c>
      <c r="AE253" s="22" t="str">
        <f aca="false">IF(G253&lt;&gt;".",VLOOKUP(L253,$CB:$CC,2,0),"")</f>
        <v/>
      </c>
      <c r="AF253" s="22" t="str">
        <f aca="false">IF(H253&lt;&gt;".",VLOOKUP(M253,$CB:$CC,2,0),"")</f>
        <v/>
      </c>
      <c r="AG253" s="22" t="str">
        <f aca="false">IF(I253&lt;&gt;".",VLOOKUP(N253,$CB:$CC,2,0),"")</f>
        <v/>
      </c>
      <c r="AH253" s="22" t="str">
        <f aca="false">IF(AD253&lt;&gt;"",IF(OR(AD253="A",AD253="I"),"SZA",VLOOKUP(Z253,$BT$3:$BU$16,2,0)),"")</f>
        <v>SZA</v>
      </c>
      <c r="AI253" s="22" t="str">
        <f aca="false">IF(AE253&lt;&gt;"",IF(OR(AE253="A",AE253="I"),"SZA",VLOOKUP(AA253,$BT$3:$BU$16,2,0)),"")</f>
        <v/>
      </c>
      <c r="AJ253" s="22" t="str">
        <f aca="false">IF(AF253&lt;&gt;"",IF(OR(AF253="A",AF253="I"),"SZA",VLOOKUP(AB253,$BT$3:$BU$16,2,0)),"")</f>
        <v/>
      </c>
      <c r="AK253" s="22" t="str">
        <f aca="false">IF(AG253&lt;&gt;"",IF(OR(AG253="A",AG253="I"),"SZA",VLOOKUP(AC253,$BT$3:$BU$16,2,0)),"")</f>
        <v/>
      </c>
      <c r="AL253" s="22" t="str">
        <f aca="false">IF(AD253&lt;&gt;"","I","")</f>
        <v>I</v>
      </c>
      <c r="AM253" s="22" t="str">
        <f aca="false">SUBSTITUTE(IF(AE253&lt;&gt;"",AL253&amp;"+"&amp;AH253,""),"+SZ","")</f>
        <v/>
      </c>
      <c r="AN253" s="22" t="str">
        <f aca="false">SUBSTITUTE(IF(AF253&lt;&gt;"",AM253&amp;"+"&amp;AI253,""),"+SZ","")</f>
        <v/>
      </c>
      <c r="AO253" s="22" t="str">
        <f aca="false">SUBSTITUTE(IF(AG253&lt;&gt;"",AN253&amp;"+"&amp;AJ253,""),"+SZ","")</f>
        <v/>
      </c>
      <c r="AP253" s="22" t="str">
        <f aca="false">SUBSTITUTE("I"&amp;IF(AH253&lt;&gt;"","+"&amp;AH253,"")&amp;IF(AI253&lt;&gt;"","+"&amp;AI253,"")&amp;IF(AJ253&lt;&gt;"","+"&amp;AJ253,"")&amp;IF(AK253&lt;&gt;"","+"&amp;AK253,""),"+SZ","")</f>
        <v>IA</v>
      </c>
      <c r="AQ253" s="22" t="str">
        <f aca="false">IF(Z253&lt;&gt;"","AOFF_"&amp;AL253&amp;REPT(" ",AQ$1-LEN(AL253)),"")</f>
        <v>AOFF_I</v>
      </c>
      <c r="AR253" s="22" t="str">
        <f aca="false">IF(AA253&lt;&gt;"","AOFF_"&amp;AM253&amp;REPT(" ",AR$1-LEN(AM253)),"")</f>
        <v/>
      </c>
      <c r="AS253" s="22" t="str">
        <f aca="false">IF(AB253&lt;&gt;"","AOFF_"&amp;AN253&amp;REPT(" ",AS$1-LEN(AN253)),"")</f>
        <v/>
      </c>
      <c r="AT253" s="22" t="str">
        <f aca="false">IF(AC253&lt;&gt;"","AOFF_"&amp;AO253&amp;REPT(" ",AT$1-LEN(AO253)),"")</f>
        <v/>
      </c>
      <c r="AU253" s="22" t="str">
        <f aca="false">"ISIZ_"&amp;AP253&amp;REPT(" ",$AU$1-LEN(AP253))</f>
        <v>ISIZ_IA   </v>
      </c>
      <c r="AV253" s="26" t="n">
        <f aca="false">IF(Z253&lt;&gt;"",6,"")</f>
        <v>6</v>
      </c>
      <c r="AW253" s="26" t="str">
        <f aca="false">IF(AA253&lt;&gt;"",AV253+VLOOKUP(AH253,$BU$2:$BV$17,2,0),"")</f>
        <v/>
      </c>
      <c r="AX253" s="26" t="str">
        <f aca="false">IF(AB253&lt;&gt;"",AW253+VLOOKUP(AI253,$BU$2:$BV$17,2,0),"")</f>
        <v/>
      </c>
      <c r="AY253" s="26" t="str">
        <f aca="false">IF(AC253&lt;&gt;"",AX253+VLOOKUP(AJ253,$BU$2:$BV$17,2,0),"")</f>
        <v/>
      </c>
      <c r="AZ253" s="26" t="n">
        <f aca="false">6+IF(Z253&lt;&gt;"",VLOOKUP(AH253,$BU$2:$BV$17,2,0),0)+IF(AA253&lt;&gt;"",VLOOKUP(AI253,$BU$2:$BV$17,2,0),0)+IF(AB253&lt;&gt;"",VLOOKUP(AJ253,$BU$2:$BV$17,2,0),0)+IF(AC253&lt;&gt;"",VLOOKUP(AK253,$BU$2:$BV$17,2,0),0)</f>
        <v>10</v>
      </c>
      <c r="BA253" s="26" t="n">
        <f aca="false">IF(Z253&lt;&gt;"",10,"")</f>
        <v>10</v>
      </c>
      <c r="BB253" s="26" t="str">
        <f aca="false">IF(AA253&lt;&gt;"",BA253+VLOOKUP(AH253,$BU$2:$BW$17,3,0),"")</f>
        <v/>
      </c>
      <c r="BC253" s="26" t="str">
        <f aca="false">IF(AB253&lt;&gt;"",BB253+VLOOKUP(AI253,$BU$2:$BW$17,3,0),"")</f>
        <v/>
      </c>
      <c r="BD253" s="26" t="str">
        <f aca="false">IF(AC253&lt;&gt;"",BC253+VLOOKUP(AJ253,$BU$2:$BW$17,3,0),"")</f>
        <v/>
      </c>
      <c r="BE253" s="26" t="n">
        <f aca="false">10+IF(Z253&lt;&gt;"",VLOOKUP(AH253,$BU$2:$BW$17,3,0),0)+IF(AA253&lt;&gt;"",VLOOKUP(AI253,$BU$2:$BW$17,3,0),0)+IF(AB253&lt;&gt;"",VLOOKUP(AJ253,$BU$2:$BW$17,3,0),0)+IF(AC253&lt;&gt;"",VLOOKUP(AK253,$BU$2:$BW$17,3,0),0)</f>
        <v>18</v>
      </c>
      <c r="BF253" s="36" t="str">
        <f aca="false">IF(AV253&lt;&gt;"","#define "&amp;AQ253&amp;" "&amp;AV253&amp;"&lt;end&gt; ","")&amp;IF(AW253&lt;&gt;"","#define "&amp;AR253&amp;" "&amp;AW253&amp;"&lt;end&gt; ","")&amp;IF(AX253&lt;&gt;"","#define "&amp;AS253&amp;" "&amp;AX253&amp;"&lt;end&gt; ","")&amp;IF(AY253&lt;&gt;"","#define "&amp;AT253&amp;" "&amp;AY253&amp;"&lt;end&gt; ","")&amp;"#define "&amp;AU253&amp;" "&amp;AZ253&amp;"&lt;end&gt;"</f>
        <v>#define AOFF_I 6&lt;end&gt; #define ISIZ_IA    10&lt;end&gt;</v>
      </c>
      <c r="BG253" s="36" t="str">
        <f aca="false">IF(BA253&lt;&gt;"","#define "&amp;AQ253&amp;" "&amp;BA253&amp;"&lt;end&gt; ","")&amp;IF(BB253&lt;&gt;"","#define "&amp;AR253&amp;" "&amp;BB253&amp;"&lt;end&gt; ","")&amp;IF(BC253&lt;&gt;"","#define "&amp;AS253&amp;" "&amp;BC253&amp;"&lt;end&gt; ","")&amp;IF(BD253&lt;&gt;"","#define "&amp;AT253&amp;" "&amp;BD253&amp;"&lt;end&gt; ","")&amp;"#define "&amp;AU253&amp;" "&amp;BE253&amp;"&lt;end&gt;"</f>
        <v>#define AOFF_I 10&lt;end&gt; #define ISIZ_IA    18&lt;end&gt;</v>
      </c>
      <c r="BH253" s="22" t="str">
        <f aca="false">"INSTDECODE_"&amp;D253&amp;IF(D253&lt;&gt;0,"_"&amp;CONCATENATE(Z253,AA253,AB253,AC253)&amp;"_"&amp;CONCATENATE(AD253,AE253,AF253,AG253),"")</f>
        <v>INSTDECODE_1_F_A</v>
      </c>
      <c r="BI253" s="22" t="n">
        <f aca="false">LEN(BH253)</f>
        <v>16</v>
      </c>
      <c r="BJ253" s="22" t="str">
        <f aca="false">IF(Z253&lt;&gt;"","DECODE_"&amp;VLOOKUP(AD253,$CC:$CD,2,0)&amp;"("&amp;BJ$2&amp;","&amp;IF(K253="MR","REF",VLOOKUP(F253,$BR:$BS,2,0))&amp;",Cpu"&amp;PROPER(IF(K253="MR","REF",VLOOKUP(F253,$BR:$BS,2,0)))&amp;","&amp;AQ253&amp;"); ", "")</f>
        <v>DECODE_ADR(1,FLO,CpuFlo,AOFF_I); </v>
      </c>
      <c r="BK253" s="22" t="str">
        <f aca="false">IF(AA253&lt;&gt;"","DECODE_"&amp;VLOOKUP(AE253,$CC:$CD,2,0)&amp;"("&amp;BK$2&amp;","&amp;IF(L253="MR","REF",VLOOKUP(G253,$BR:$BS,2,0))&amp;",Cpu"&amp;PROPER(IF(L253="MR","REF",VLOOKUP(G253,$BR:$BS,2,0)))&amp;","&amp;AR253&amp;"); ", "")</f>
        <v/>
      </c>
      <c r="BL253" s="22" t="str">
        <f aca="false">IF(AB253&lt;&gt;"","DECODE_"&amp;VLOOKUP(AF253,$CC:$CD,2,0)&amp;"("&amp;BL$2&amp;","&amp;IF(M253="MR","REF",VLOOKUP(H253,$BR:$BS,2,0))&amp;",Cpu"&amp;PROPER(IF(M253="MR","REF",VLOOKUP(H253,$BR:$BS,2,0)))&amp;","&amp;AS253&amp;"); ", "")</f>
        <v/>
      </c>
      <c r="BM253" s="22" t="str">
        <f aca="false">IF(AC253&lt;&gt;"","DECODE_"&amp;VLOOKUP(AG253,$CC:$CD,2,0)&amp;"("&amp;BM$2&amp;","&amp;IF(N253="MR","REF",VLOOKUP(I253,$BR:$BS,2,0))&amp;",Cpu"&amp;PROPER(IF(N253="MR","REF",VLOOKUP(I253,$BR:$BS,2,0)))&amp;","&amp;AT253&amp;"); ", "")</f>
        <v/>
      </c>
      <c r="BN253" s="22" t="str">
        <f aca="false">IF(ISERROR(VLOOKUP(BO253,BO$2:BO252,1,0))=0,"X","")</f>
        <v>X</v>
      </c>
      <c r="BO253" s="22" t="str">
        <f aca="false">SUBSTITUTE("#define "&amp;BH253&amp;REPT(" ",28-LEN(BH253))&amp;BJ253&amp;BK253&amp;BL253&amp;BM253,"%","D")</f>
        <v>#define INSTDECODE_1_F_A            DECODE_ADR(1,FLO,CpuFlo,AOFF_I); </v>
      </c>
      <c r="BP253" s="22" t="str">
        <f aca="false">"#define "&amp;SUBSTITUTE(BH253,"INSTDECODE_",IF(P253="X","JMP_","")&amp;IF(Q253="X","CONST_","")&amp;"INSTEND_")&amp;IF(Q253="X",REPT(" ",20-LEN(BH253)),IF(P253="X",REPT(" ",22-LEN(BH253)),REPT(" ",26-LEN(BH253))))&amp;" "&amp;IF(P253="X","","IP+="&amp;TRIM(AU253)&amp;"; "&amp;REPT(" ",10-LEN(TRIM(AU253))))&amp;IF(Q253="X","CONST_INST_DISPATCH;","PROG_INST_DISPATCH;")</f>
        <v>#define INSTEND_1_F_A           IP+=ISIZ_IA;    PROG_INST_DISPATCH;</v>
      </c>
      <c r="BQ253" s="22" t="str">
        <f aca="false">""</f>
        <v/>
      </c>
    </row>
    <row r="254" customFormat="false" ht="15.95" hidden="false" customHeight="true" outlineLevel="0" collapsed="false">
      <c r="A254" s="22" t="s">
        <v>831</v>
      </c>
      <c r="B254" s="22" t="s">
        <v>861</v>
      </c>
      <c r="C254" s="26" t="s">
        <v>29</v>
      </c>
      <c r="D254" s="27" t="n">
        <f aca="false">4-COUNTIF(F254:I254,".")</f>
        <v>1</v>
      </c>
      <c r="E254" s="27" t="str">
        <f aca="false">IF(ISERROR(SEARCH("Z",F254&amp;G254&amp;H254&amp;I254))=0,"X","-")</f>
        <v>-</v>
      </c>
      <c r="F254" s="26" t="s">
        <v>409</v>
      </c>
      <c r="G254" s="26" t="s">
        <v>28</v>
      </c>
      <c r="H254" s="26" t="s">
        <v>28</v>
      </c>
      <c r="I254" s="26" t="s">
        <v>28</v>
      </c>
      <c r="J254" s="27" t="str">
        <f aca="false">IF(OR(ISERROR(SEARCH(MID($J$2,1,1),F254&amp;G254&amp;H254&amp;I254))=0,ISERROR(SEARCH(MID($J$2,2,1),F254&amp;G254&amp;H254&amp;I254))=0),"X","-")</f>
        <v>X</v>
      </c>
      <c r="K254" s="26" t="s">
        <v>453</v>
      </c>
      <c r="L254" s="26" t="s">
        <v>28</v>
      </c>
      <c r="M254" s="26" t="s">
        <v>28</v>
      </c>
      <c r="N254" s="26" t="s">
        <v>28</v>
      </c>
      <c r="O254" s="28" t="str">
        <f aca="false">IF(OR(K254=$O$2,L254=$O$2,M254=$O$2,N254=$O$2),"X","-")</f>
        <v>-</v>
      </c>
      <c r="R254" s="22" t="s">
        <v>862</v>
      </c>
      <c r="S254" s="22" t="s">
        <v>718</v>
      </c>
      <c r="W254" s="30" t="str">
        <f aca="false">SUBSTITUTE(SUBSTITUTE(IF(AND(F254="%",K254&lt;&gt;"AD",K254&lt;&gt;"MR"),"Error1","Ok")&amp;" "&amp;IF(AND(G254="%",L254&lt;&gt;"AD",L254&lt;&gt;"MR"),"Error2","Ok")&amp;" "&amp;IF(AND(H254="%",M254&lt;&gt;"AD",M254&lt;&gt;"MR"),"Error3","Ok")&amp;" "&amp;IF(AND(I254="%",N254&lt;&gt;"AD",N254&lt;&gt;"MR"),"Error4","Ok"),"Ok Ok Ok Ok","Passed"),"Ok","")</f>
        <v>Passed</v>
      </c>
      <c r="X254" s="28" t="str">
        <f aca="false">IF(W254&lt;&gt;"Passed","--- Error ---",SUBSTITUTE(SUBSTITUTE(SUBSTITUTE(SUBSTITUTE(SUBSTITUTE(SUBSTITUTE(SUBSTITUTE(SUBSTITUTE(SUBSTITUTE(SUBSTITUTE(SUBSTITUTE(SUBSTITUTE(SUBSTITUTE(SUBSTITUTE(SUBSTITUTE(SUBSTITUTE(SUBSTITUTE(SUBSTITUTE($X$1, "&lt;mnemonic&gt;",""""&amp;B254&amp;""""&amp;REPT(" ",5-LEN(B254))), "&lt;argnr&gt;",D254), "&lt;type1&gt;",VLOOKUP(F254,BR:BZ,9,0)), "&lt;type2&gt;",VLOOKUP(G254,BR:BZ,9,0)), "&lt;type3&gt;",VLOOKUP(H254,BR:BZ,9,0)), "&lt;type4&gt;",VLOOKUP(I254,BR:BZ,9,0)), "&lt;mode1&gt;",VLOOKUP(K254, CB:CG,6,0)),"&lt;mode2&gt;",VLOOKUP(L254,CB:CG,6,0)),"&lt;mode3&gt;",VLOOKUP(M254,CB:CG,6,0)),"&lt;mode4&gt;",VLOOKUP(N254,CB:CG,6,0)), "."," "), "&lt;desc&gt;",R254), "&lt;size&gt;",AU254), "&lt;comma&gt;",IF(B255=""," ",",")),"&lt;off1&gt;",IF(AQ254&lt;&gt;"",AQ254,"0"&amp;REPT(" ",5+AQ$1-1))),"&lt;off2&gt;",IF(AR254&lt;&gt;"",AR254,"0"&amp;REPT(" ",5+AR$1-1))),"&lt;off3&gt;",IF(AS254&lt;&gt;"",AS254,"0"&amp;REPT(" ",5+AS$1-1))),"&lt;off4&gt;",IF(AT254&lt;&gt;"",AT254,"0"&amp;REPT(" ",5+AT$1-1))))</f>
        <v>{ "LPUr" ,1, ISIZ_IA   , {CpuDataType::Undefined,(CpuDataType)0        ,(CpuDataType)0        ,(CpuDataType)0        }, {_AmdAddr,_AmdNull,_AmdNull,_AmdNull}, {AOFF_I,0      ,0       ,0        } }, //DynLib: Push reference into parameter stack</v>
      </c>
      <c r="Y254" s="31" t="s">
        <v>28</v>
      </c>
      <c r="Z254" s="22" t="str">
        <f aca="false">IF(F254&lt;&gt;".",IF(K254="MR","R",VLOOKUP(F254,$BR:$BT,3,0)),"")</f>
        <v>R</v>
      </c>
      <c r="AA254" s="22" t="str">
        <f aca="false">IF(G254&lt;&gt;".",IF(L254="MR","R",VLOOKUP(G254,$BR:$BT,3,0)),"")</f>
        <v/>
      </c>
      <c r="AB254" s="22" t="str">
        <f aca="false">IF(H254&lt;&gt;".",IF(M254="MR","R",VLOOKUP(H254,$BR:$BT,3,0)),"")</f>
        <v/>
      </c>
      <c r="AC254" s="22" t="str">
        <f aca="false">IF(I254&lt;&gt;".",IF(N254="MR","R",VLOOKUP(I254,$BR:$BT,3,0)),"")</f>
        <v/>
      </c>
      <c r="AD254" s="22" t="str">
        <f aca="false">IF(F254&lt;&gt;".",VLOOKUP(K254,$CB:$CC,2,0),"")</f>
        <v>A</v>
      </c>
      <c r="AE254" s="22" t="str">
        <f aca="false">IF(G254&lt;&gt;".",VLOOKUP(L254,$CB:$CC,2,0),"")</f>
        <v/>
      </c>
      <c r="AF254" s="22" t="str">
        <f aca="false">IF(H254&lt;&gt;".",VLOOKUP(M254,$CB:$CC,2,0),"")</f>
        <v/>
      </c>
      <c r="AG254" s="22" t="str">
        <f aca="false">IF(I254&lt;&gt;".",VLOOKUP(N254,$CB:$CC,2,0),"")</f>
        <v/>
      </c>
      <c r="AH254" s="22" t="str">
        <f aca="false">IF(AD254&lt;&gt;"",IF(OR(AD254="A",AD254="I"),"SZA",VLOOKUP(Z254,$BT$3:$BU$16,2,0)),"")</f>
        <v>SZA</v>
      </c>
      <c r="AI254" s="22" t="str">
        <f aca="false">IF(AE254&lt;&gt;"",IF(OR(AE254="A",AE254="I"),"SZA",VLOOKUP(AA254,$BT$3:$BU$16,2,0)),"")</f>
        <v/>
      </c>
      <c r="AJ254" s="22" t="str">
        <f aca="false">IF(AF254&lt;&gt;"",IF(OR(AF254="A",AF254="I"),"SZA",VLOOKUP(AB254,$BT$3:$BU$16,2,0)),"")</f>
        <v/>
      </c>
      <c r="AK254" s="22" t="str">
        <f aca="false">IF(AG254&lt;&gt;"",IF(OR(AG254="A",AG254="I"),"SZA",VLOOKUP(AC254,$BT$3:$BU$16,2,0)),"")</f>
        <v/>
      </c>
      <c r="AL254" s="22" t="str">
        <f aca="false">IF(AD254&lt;&gt;"","I","")</f>
        <v>I</v>
      </c>
      <c r="AM254" s="22" t="str">
        <f aca="false">SUBSTITUTE(IF(AE254&lt;&gt;"",AL254&amp;"+"&amp;AH254,""),"+SZ","")</f>
        <v/>
      </c>
      <c r="AN254" s="22" t="str">
        <f aca="false">SUBSTITUTE(IF(AF254&lt;&gt;"",AM254&amp;"+"&amp;AI254,""),"+SZ","")</f>
        <v/>
      </c>
      <c r="AO254" s="22" t="str">
        <f aca="false">SUBSTITUTE(IF(AG254&lt;&gt;"",AN254&amp;"+"&amp;AJ254,""),"+SZ","")</f>
        <v/>
      </c>
      <c r="AP254" s="22" t="str">
        <f aca="false">SUBSTITUTE("I"&amp;IF(AH254&lt;&gt;"","+"&amp;AH254,"")&amp;IF(AI254&lt;&gt;"","+"&amp;AI254,"")&amp;IF(AJ254&lt;&gt;"","+"&amp;AJ254,"")&amp;IF(AK254&lt;&gt;"","+"&amp;AK254,""),"+SZ","")</f>
        <v>IA</v>
      </c>
      <c r="AQ254" s="22" t="str">
        <f aca="false">IF(Z254&lt;&gt;"","AOFF_"&amp;AL254&amp;REPT(" ",AQ$1-LEN(AL254)),"")</f>
        <v>AOFF_I</v>
      </c>
      <c r="AR254" s="22" t="str">
        <f aca="false">IF(AA254&lt;&gt;"","AOFF_"&amp;AM254&amp;REPT(" ",AR$1-LEN(AM254)),"")</f>
        <v/>
      </c>
      <c r="AS254" s="22" t="str">
        <f aca="false">IF(AB254&lt;&gt;"","AOFF_"&amp;AN254&amp;REPT(" ",AS$1-LEN(AN254)),"")</f>
        <v/>
      </c>
      <c r="AT254" s="22" t="str">
        <f aca="false">IF(AC254&lt;&gt;"","AOFF_"&amp;AO254&amp;REPT(" ",AT$1-LEN(AO254)),"")</f>
        <v/>
      </c>
      <c r="AU254" s="22" t="str">
        <f aca="false">"ISIZ_"&amp;AP254&amp;REPT(" ",$AU$1-LEN(AP254))</f>
        <v>ISIZ_IA   </v>
      </c>
      <c r="AV254" s="26" t="n">
        <f aca="false">IF(Z254&lt;&gt;"",6,"")</f>
        <v>6</v>
      </c>
      <c r="AW254" s="26" t="str">
        <f aca="false">IF(AA254&lt;&gt;"",AV254+VLOOKUP(AH254,$BU$2:$BV$17,2,0),"")</f>
        <v/>
      </c>
      <c r="AX254" s="26" t="str">
        <f aca="false">IF(AB254&lt;&gt;"",AW254+VLOOKUP(AI254,$BU$2:$BV$17,2,0),"")</f>
        <v/>
      </c>
      <c r="AY254" s="26" t="str">
        <f aca="false">IF(AC254&lt;&gt;"",AX254+VLOOKUP(AJ254,$BU$2:$BV$17,2,0),"")</f>
        <v/>
      </c>
      <c r="AZ254" s="26" t="n">
        <f aca="false">6+IF(Z254&lt;&gt;"",VLOOKUP(AH254,$BU$2:$BV$17,2,0),0)+IF(AA254&lt;&gt;"",VLOOKUP(AI254,$BU$2:$BV$17,2,0),0)+IF(AB254&lt;&gt;"",VLOOKUP(AJ254,$BU$2:$BV$17,2,0),0)+IF(AC254&lt;&gt;"",VLOOKUP(AK254,$BU$2:$BV$17,2,0),0)</f>
        <v>10</v>
      </c>
      <c r="BA254" s="26" t="n">
        <f aca="false">IF(Z254&lt;&gt;"",10,"")</f>
        <v>10</v>
      </c>
      <c r="BB254" s="26" t="str">
        <f aca="false">IF(AA254&lt;&gt;"",BA254+VLOOKUP(AH254,$BU$2:$BW$17,3,0),"")</f>
        <v/>
      </c>
      <c r="BC254" s="26" t="str">
        <f aca="false">IF(AB254&lt;&gt;"",BB254+VLOOKUP(AI254,$BU$2:$BW$17,3,0),"")</f>
        <v/>
      </c>
      <c r="BD254" s="26" t="str">
        <f aca="false">IF(AC254&lt;&gt;"",BC254+VLOOKUP(AJ254,$BU$2:$BW$17,3,0),"")</f>
        <v/>
      </c>
      <c r="BE254" s="26" t="n">
        <f aca="false">10+IF(Z254&lt;&gt;"",VLOOKUP(AH254,$BU$2:$BW$17,3,0),0)+IF(AA254&lt;&gt;"",VLOOKUP(AI254,$BU$2:$BW$17,3,0),0)+IF(AB254&lt;&gt;"",VLOOKUP(AJ254,$BU$2:$BW$17,3,0),0)+IF(AC254&lt;&gt;"",VLOOKUP(AK254,$BU$2:$BW$17,3,0),0)</f>
        <v>18</v>
      </c>
      <c r="BF254" s="36" t="str">
        <f aca="false">IF(AV254&lt;&gt;"","#define "&amp;AQ254&amp;" "&amp;AV254&amp;"&lt;end&gt; ","")&amp;IF(AW254&lt;&gt;"","#define "&amp;AR254&amp;" "&amp;AW254&amp;"&lt;end&gt; ","")&amp;IF(AX254&lt;&gt;"","#define "&amp;AS254&amp;" "&amp;AX254&amp;"&lt;end&gt; ","")&amp;IF(AY254&lt;&gt;"","#define "&amp;AT254&amp;" "&amp;AY254&amp;"&lt;end&gt; ","")&amp;"#define "&amp;AU254&amp;" "&amp;AZ254&amp;"&lt;end&gt;"</f>
        <v>#define AOFF_I 6&lt;end&gt; #define ISIZ_IA    10&lt;end&gt;</v>
      </c>
      <c r="BG254" s="36" t="str">
        <f aca="false">IF(BA254&lt;&gt;"","#define "&amp;AQ254&amp;" "&amp;BA254&amp;"&lt;end&gt; ","")&amp;IF(BB254&lt;&gt;"","#define "&amp;AR254&amp;" "&amp;BB254&amp;"&lt;end&gt; ","")&amp;IF(BC254&lt;&gt;"","#define "&amp;AS254&amp;" "&amp;BC254&amp;"&lt;end&gt; ","")&amp;IF(BD254&lt;&gt;"","#define "&amp;AT254&amp;" "&amp;BD254&amp;"&lt;end&gt; ","")&amp;"#define "&amp;AU254&amp;" "&amp;BE254&amp;"&lt;end&gt;"</f>
        <v>#define AOFF_I 10&lt;end&gt; #define ISIZ_IA    18&lt;end&gt;</v>
      </c>
      <c r="BH254" s="22" t="str">
        <f aca="false">"INSTDECODE_"&amp;D254&amp;IF(D254&lt;&gt;0,"_"&amp;CONCATENATE(Z254,AA254,AB254,AC254)&amp;"_"&amp;CONCATENATE(AD254,AE254,AF254,AG254),"")</f>
        <v>INSTDECODE_1_R_A</v>
      </c>
      <c r="BI254" s="22" t="n">
        <f aca="false">LEN(BH254)</f>
        <v>16</v>
      </c>
      <c r="BJ254" s="22" t="str">
        <f aca="false">IF(Z254&lt;&gt;"","DECODE_"&amp;VLOOKUP(AD254,$CC:$CD,2,0)&amp;"("&amp;BJ$2&amp;","&amp;IF(K254="MR","REF",VLOOKUP(F254,$BR:$BS,2,0))&amp;",Cpu"&amp;PROPER(IF(K254="MR","REF",VLOOKUP(F254,$BR:$BS,2,0)))&amp;","&amp;AQ254&amp;"); ", "")</f>
        <v>DECODE_ADR(1,REF,CpuRef,AOFF_I); </v>
      </c>
      <c r="BK254" s="22" t="str">
        <f aca="false">IF(AA254&lt;&gt;"","DECODE_"&amp;VLOOKUP(AE254,$CC:$CD,2,0)&amp;"("&amp;BK$2&amp;","&amp;IF(L254="MR","REF",VLOOKUP(G254,$BR:$BS,2,0))&amp;",Cpu"&amp;PROPER(IF(L254="MR","REF",VLOOKUP(G254,$BR:$BS,2,0)))&amp;","&amp;AR254&amp;"); ", "")</f>
        <v/>
      </c>
      <c r="BL254" s="22" t="str">
        <f aca="false">IF(AB254&lt;&gt;"","DECODE_"&amp;VLOOKUP(AF254,$CC:$CD,2,0)&amp;"("&amp;BL$2&amp;","&amp;IF(M254="MR","REF",VLOOKUP(H254,$BR:$BS,2,0))&amp;",Cpu"&amp;PROPER(IF(M254="MR","REF",VLOOKUP(H254,$BR:$BS,2,0)))&amp;","&amp;AS254&amp;"); ", "")</f>
        <v/>
      </c>
      <c r="BM254" s="22" t="str">
        <f aca="false">IF(AC254&lt;&gt;"","DECODE_"&amp;VLOOKUP(AG254,$CC:$CD,2,0)&amp;"("&amp;BM$2&amp;","&amp;IF(N254="MR","REF",VLOOKUP(I254,$BR:$BS,2,0))&amp;",Cpu"&amp;PROPER(IF(N254="MR","REF",VLOOKUP(I254,$BR:$BS,2,0)))&amp;","&amp;AT254&amp;"); ", "")</f>
        <v/>
      </c>
      <c r="BN254" s="22" t="str">
        <f aca="false">IF(ISERROR(VLOOKUP(BO254,BO$2:BO253,1,0))=0,"X","")</f>
        <v>X</v>
      </c>
      <c r="BO254" s="22" t="str">
        <f aca="false">SUBSTITUTE("#define "&amp;BH254&amp;REPT(" ",28-LEN(BH254))&amp;BJ254&amp;BK254&amp;BL254&amp;BM254,"%","D")</f>
        <v>#define INSTDECODE_1_R_A            DECODE_ADR(1,REF,CpuRef,AOFF_I); </v>
      </c>
      <c r="BP254" s="22" t="str">
        <f aca="false">"#define "&amp;SUBSTITUTE(BH254,"INSTDECODE_",IF(P254="X","JMP_","")&amp;IF(Q254="X","CONST_","")&amp;"INSTEND_")&amp;IF(Q254="X",REPT(" ",20-LEN(BH254)),IF(P254="X",REPT(" ",22-LEN(BH254)),REPT(" ",26-LEN(BH254))))&amp;" "&amp;IF(P254="X","","IP+="&amp;TRIM(AU254)&amp;"; "&amp;REPT(" ",10-LEN(TRIM(AU254))))&amp;IF(Q254="X","CONST_INST_DISPATCH;","PROG_INST_DISPATCH;")</f>
        <v>#define INSTEND_1_R_A           IP+=ISIZ_IA;    PROG_INST_DISPATCH;</v>
      </c>
      <c r="BQ254" s="22" t="str">
        <f aca="false">""</f>
        <v/>
      </c>
    </row>
    <row r="255" customFormat="false" ht="15.95" hidden="false" customHeight="true" outlineLevel="0" collapsed="false">
      <c r="A255" s="22" t="s">
        <v>831</v>
      </c>
      <c r="B255" s="22" t="s">
        <v>863</v>
      </c>
      <c r="C255" s="26" t="s">
        <v>29</v>
      </c>
      <c r="D255" s="27" t="n">
        <v>2</v>
      </c>
      <c r="E255" s="27" t="str">
        <f aca="false">IF(ISERROR(SEARCH("Z",F255&amp;G255&amp;H255&amp;I255))=0,"X","-")</f>
        <v>-</v>
      </c>
      <c r="F255" s="26" t="s">
        <v>409</v>
      </c>
      <c r="G255" s="26" t="s">
        <v>456</v>
      </c>
      <c r="H255" s="26" t="s">
        <v>28</v>
      </c>
      <c r="I255" s="26" t="s">
        <v>28</v>
      </c>
      <c r="J255" s="27" t="str">
        <f aca="false">IF(OR(ISERROR(SEARCH(MID($J$2,1,1),F255&amp;G255&amp;H255&amp;I255))=0,ISERROR(SEARCH(MID($J$2,2,1),F255&amp;G255&amp;H255&amp;I255))=0),"X","-")</f>
        <v>X</v>
      </c>
      <c r="K255" s="26" t="s">
        <v>453</v>
      </c>
      <c r="L255" s="26" t="s">
        <v>410</v>
      </c>
      <c r="M255" s="26" t="s">
        <v>28</v>
      </c>
      <c r="N255" s="26" t="s">
        <v>28</v>
      </c>
      <c r="O255" s="28" t="str">
        <f aca="false">IF(OR(K255=$O$2,L255=$O$2,M255=$O$2,N255=$O$2),"X","-")</f>
        <v>X</v>
      </c>
      <c r="R255" s="22" t="s">
        <v>864</v>
      </c>
      <c r="S255" s="22" t="s">
        <v>718</v>
      </c>
      <c r="T255" s="22" t="s">
        <v>865</v>
      </c>
      <c r="W255" s="30" t="str">
        <f aca="false">SUBSTITUTE(SUBSTITUTE(IF(AND(F255="%",K255&lt;&gt;"AD",K255&lt;&gt;"MR"),"Error1","Ok")&amp;" "&amp;IF(AND(G255="%",L255&lt;&gt;"AD",L255&lt;&gt;"MR"),"Error2","Ok")&amp;" "&amp;IF(AND(H255="%",M255&lt;&gt;"AD",M255&lt;&gt;"MR"),"Error3","Ok")&amp;" "&amp;IF(AND(I255="%",N255&lt;&gt;"AD",N255&lt;&gt;"MR"),"Error4","Ok"),"Ok Ok Ok Ok","Passed"),"Ok","")</f>
        <v>Passed</v>
      </c>
      <c r="X255" s="28" t="str">
        <f aca="false">IF(W255&lt;&gt;"Passed","--- Error ---",SUBSTITUTE(SUBSTITUTE(SUBSTITUTE(SUBSTITUTE(SUBSTITUTE(SUBSTITUTE(SUBSTITUTE(SUBSTITUTE(SUBSTITUTE(SUBSTITUTE(SUBSTITUTE(SUBSTITUTE(SUBSTITUTE(SUBSTITUTE(SUBSTITUTE(SUBSTITUTE(SUBSTITUTE(SUBSTITUTE($X$1, "&lt;mnemonic&gt;",""""&amp;B255&amp;""""&amp;REPT(" ",5-LEN(B255))), "&lt;argnr&gt;",D255), "&lt;type1&gt;",VLOOKUP(F255,BR:BZ,9,0)), "&lt;type2&gt;",VLOOKUP(G255,BR:BZ,9,0)), "&lt;type3&gt;",VLOOKUP(H255,BR:BZ,9,0)), "&lt;type4&gt;",VLOOKUP(I255,BR:BZ,9,0)), "&lt;mode1&gt;",VLOOKUP(K255, CB:CG,6,0)),"&lt;mode2&gt;",VLOOKUP(L255,CB:CG,6,0)),"&lt;mode3&gt;",VLOOKUP(M255,CB:CG,6,0)),"&lt;mode4&gt;",VLOOKUP(N255,CB:CG,6,0)), "."," "), "&lt;desc&gt;",R255), "&lt;size&gt;",AU255), "&lt;comma&gt;",IF(B256=""," ",",")),"&lt;off1&gt;",IF(AQ255&lt;&gt;"",AQ255,"0"&amp;REPT(" ",5+AQ$1-1))),"&lt;off2&gt;",IF(AR255&lt;&gt;"",AR255,"0"&amp;REPT(" ",5+AR$1-1))),"&lt;off3&gt;",IF(AS255&lt;&gt;"",AS255,"0"&amp;REPT(" ",5+AS$1-1))),"&lt;off4&gt;",IF(AT255&lt;&gt;"",AT255,"0"&amp;REPT(" ",5+AT$1-1))))</f>
        <v>{ "LPUSr",2, ISIZ_IAB  , {CpuDataType::Undefined,CpuDataType::Boolean  ,(CpuDataType)0        ,(CpuDataType)0        }, {_AmdAddr,_AmdLtVl,_AmdNull,_AmdNull}, {AOFF_I,AOFF_IA,0       ,0        } }, //DynLib: Push reference to string into parameter stack</v>
      </c>
      <c r="Y255" s="31" t="s">
        <v>28</v>
      </c>
      <c r="Z255" s="22" t="str">
        <f aca="false">IF(F255&lt;&gt;".",IF(K255="MR","R",VLOOKUP(F255,$BR:$BT,3,0)),"")</f>
        <v>R</v>
      </c>
      <c r="AA255" s="22" t="str">
        <f aca="false">IF(G255&lt;&gt;".",IF(L255="MR","R",VLOOKUP(G255,$BR:$BT,3,0)),"")</f>
        <v>B</v>
      </c>
      <c r="AB255" s="22" t="str">
        <f aca="false">IF(H255&lt;&gt;".",IF(M255="MR","R",VLOOKUP(H255,$BR:$BT,3,0)),"")</f>
        <v/>
      </c>
      <c r="AC255" s="22" t="str">
        <f aca="false">IF(I255&lt;&gt;".",IF(N255="MR","R",VLOOKUP(I255,$BR:$BT,3,0)),"")</f>
        <v/>
      </c>
      <c r="AD255" s="22" t="str">
        <f aca="false">IF(F255&lt;&gt;".",VLOOKUP(K255,$CB:$CC,2,0),"")</f>
        <v>A</v>
      </c>
      <c r="AE255" s="22" t="str">
        <f aca="false">IF(G255&lt;&gt;".",VLOOKUP(L255,$CB:$CC,2,0),"")</f>
        <v>V</v>
      </c>
      <c r="AF255" s="22" t="str">
        <f aca="false">IF(H255&lt;&gt;".",VLOOKUP(M255,$CB:$CC,2,0),"")</f>
        <v/>
      </c>
      <c r="AG255" s="22" t="str">
        <f aca="false">IF(I255&lt;&gt;".",VLOOKUP(N255,$CB:$CC,2,0),"")</f>
        <v/>
      </c>
      <c r="AH255" s="22" t="str">
        <f aca="false">IF(AD255&lt;&gt;"",IF(OR(AD255="A",AD255="I"),"SZA",VLOOKUP(Z255,$BT$3:$BU$16,2,0)),"")</f>
        <v>SZA</v>
      </c>
      <c r="AI255" s="22" t="str">
        <f aca="false">IF(AE255&lt;&gt;"",IF(OR(AE255="A",AE255="I"),"SZA",VLOOKUP(AA255,$BT$3:$BU$16,2,0)),"")</f>
        <v>SZB</v>
      </c>
      <c r="AJ255" s="22" t="str">
        <f aca="false">IF(AF255&lt;&gt;"",IF(OR(AF255="A",AF255="I"),"SZA",VLOOKUP(AB255,$BT$3:$BU$16,2,0)),"")</f>
        <v/>
      </c>
      <c r="AK255" s="22" t="str">
        <f aca="false">IF(AG255&lt;&gt;"",IF(OR(AG255="A",AG255="I"),"SZA",VLOOKUP(AC255,$BT$3:$BU$16,2,0)),"")</f>
        <v/>
      </c>
      <c r="AL255" s="22" t="str">
        <f aca="false">IF(AD255&lt;&gt;"","I","")</f>
        <v>I</v>
      </c>
      <c r="AM255" s="22" t="str">
        <f aca="false">SUBSTITUTE(IF(AE255&lt;&gt;"",AL255&amp;"+"&amp;AH255,""),"+SZ","")</f>
        <v>IA</v>
      </c>
      <c r="AN255" s="22" t="str">
        <f aca="false">SUBSTITUTE(IF(AF255&lt;&gt;"",AM255&amp;"+"&amp;AI255,""),"+SZ","")</f>
        <v/>
      </c>
      <c r="AO255" s="22" t="str">
        <f aca="false">SUBSTITUTE(IF(AG255&lt;&gt;"",AN255&amp;"+"&amp;AJ255,""),"+SZ","")</f>
        <v/>
      </c>
      <c r="AP255" s="22" t="str">
        <f aca="false">SUBSTITUTE("I"&amp;IF(AH255&lt;&gt;"","+"&amp;AH255,"")&amp;IF(AI255&lt;&gt;"","+"&amp;AI255,"")&amp;IF(AJ255&lt;&gt;"","+"&amp;AJ255,"")&amp;IF(AK255&lt;&gt;"","+"&amp;AK255,""),"+SZ","")</f>
        <v>IAB</v>
      </c>
      <c r="AQ255" s="22" t="str">
        <f aca="false">IF(Z255&lt;&gt;"","AOFF_"&amp;AL255&amp;REPT(" ",AQ$1-LEN(AL255)),"")</f>
        <v>AOFF_I</v>
      </c>
      <c r="AR255" s="22" t="str">
        <f aca="false">IF(AA255&lt;&gt;"","AOFF_"&amp;AM255&amp;REPT(" ",AR$1-LEN(AM255)),"")</f>
        <v>AOFF_IA</v>
      </c>
      <c r="AS255" s="22" t="str">
        <f aca="false">IF(AB255&lt;&gt;"","AOFF_"&amp;AN255&amp;REPT(" ",AS$1-LEN(AN255)),"")</f>
        <v/>
      </c>
      <c r="AT255" s="22" t="str">
        <f aca="false">IF(AC255&lt;&gt;"","AOFF_"&amp;AO255&amp;REPT(" ",AT$1-LEN(AO255)),"")</f>
        <v/>
      </c>
      <c r="AU255" s="22" t="str">
        <f aca="false">"ISIZ_"&amp;AP255&amp;REPT(" ",$AU$1-LEN(AP255))</f>
        <v>ISIZ_IAB  </v>
      </c>
      <c r="AV255" s="26" t="n">
        <f aca="false">IF(Z255&lt;&gt;"",6,"")</f>
        <v>6</v>
      </c>
      <c r="AW255" s="26" t="n">
        <f aca="false">IF(AA255&lt;&gt;"",AV255+VLOOKUP(AH255,$BU$2:$BV$17,2,0),"")</f>
        <v>10</v>
      </c>
      <c r="AX255" s="26" t="str">
        <f aca="false">IF(AB255&lt;&gt;"",AW255+VLOOKUP(AI255,$BU$2:$BV$17,2,0),"")</f>
        <v/>
      </c>
      <c r="AY255" s="26" t="str">
        <f aca="false">IF(AC255&lt;&gt;"",AX255+VLOOKUP(AJ255,$BU$2:$BV$17,2,0),"")</f>
        <v/>
      </c>
      <c r="AZ255" s="26" t="n">
        <f aca="false">6+IF(Z255&lt;&gt;"",VLOOKUP(AH255,$BU$2:$BV$17,2,0),0)+IF(AA255&lt;&gt;"",VLOOKUP(AI255,$BU$2:$BV$17,2,0),0)+IF(AB255&lt;&gt;"",VLOOKUP(AJ255,$BU$2:$BV$17,2,0),0)+IF(AC255&lt;&gt;"",VLOOKUP(AK255,$BU$2:$BV$17,2,0),0)</f>
        <v>11</v>
      </c>
      <c r="BA255" s="26" t="n">
        <f aca="false">IF(Z255&lt;&gt;"",10,"")</f>
        <v>10</v>
      </c>
      <c r="BB255" s="26" t="n">
        <f aca="false">IF(AA255&lt;&gt;"",BA255+VLOOKUP(AH255,$BU$2:$BW$17,3,0),"")</f>
        <v>18</v>
      </c>
      <c r="BC255" s="26" t="str">
        <f aca="false">IF(AB255&lt;&gt;"",BB255+VLOOKUP(AI255,$BU$2:$BW$17,3,0),"")</f>
        <v/>
      </c>
      <c r="BD255" s="26" t="str">
        <f aca="false">IF(AC255&lt;&gt;"",BC255+VLOOKUP(AJ255,$BU$2:$BW$17,3,0),"")</f>
        <v/>
      </c>
      <c r="BE255" s="26" t="n">
        <f aca="false">10+IF(Z255&lt;&gt;"",VLOOKUP(AH255,$BU$2:$BW$17,3,0),0)+IF(AA255&lt;&gt;"",VLOOKUP(AI255,$BU$2:$BW$17,3,0),0)+IF(AB255&lt;&gt;"",VLOOKUP(AJ255,$BU$2:$BW$17,3,0),0)+IF(AC255&lt;&gt;"",VLOOKUP(AK255,$BU$2:$BW$17,3,0),0)</f>
        <v>19</v>
      </c>
      <c r="BF255" s="36" t="str">
        <f aca="false">IF(AV255&lt;&gt;"","#define "&amp;AQ255&amp;" "&amp;AV255&amp;"&lt;end&gt; ","")&amp;IF(AW255&lt;&gt;"","#define "&amp;AR255&amp;" "&amp;AW255&amp;"&lt;end&gt; ","")&amp;IF(AX255&lt;&gt;"","#define "&amp;AS255&amp;" "&amp;AX255&amp;"&lt;end&gt; ","")&amp;IF(AY255&lt;&gt;"","#define "&amp;AT255&amp;" "&amp;AY255&amp;"&lt;end&gt; ","")&amp;"#define "&amp;AU255&amp;" "&amp;AZ255&amp;"&lt;end&gt;"</f>
        <v>#define AOFF_I 6&lt;end&gt; #define AOFF_IA 10&lt;end&gt; #define ISIZ_IAB   11&lt;end&gt;</v>
      </c>
      <c r="BG255" s="36" t="str">
        <f aca="false">IF(BA255&lt;&gt;"","#define "&amp;AQ255&amp;" "&amp;BA255&amp;"&lt;end&gt; ","")&amp;IF(BB255&lt;&gt;"","#define "&amp;AR255&amp;" "&amp;BB255&amp;"&lt;end&gt; ","")&amp;IF(BC255&lt;&gt;"","#define "&amp;AS255&amp;" "&amp;BC255&amp;"&lt;end&gt; ","")&amp;IF(BD255&lt;&gt;"","#define "&amp;AT255&amp;" "&amp;BD255&amp;"&lt;end&gt; ","")&amp;"#define "&amp;AU255&amp;" "&amp;BE255&amp;"&lt;end&gt;"</f>
        <v>#define AOFF_I 10&lt;end&gt; #define AOFF_IA 18&lt;end&gt; #define ISIZ_IAB   19&lt;end&gt;</v>
      </c>
      <c r="BH255" s="22" t="str">
        <f aca="false">"INSTDECODE_"&amp;D255&amp;IF(D255&lt;&gt;0,"_"&amp;CONCATENATE(Z255,AA255,AB255,AC255)&amp;"_"&amp;CONCATENATE(AD255,AE255,AF255,AG255),"")</f>
        <v>INSTDECODE_2_RB_AV</v>
      </c>
      <c r="BI255" s="22" t="n">
        <f aca="false">LEN(BH255)</f>
        <v>18</v>
      </c>
      <c r="BJ255" s="22" t="str">
        <f aca="false">IF(Z255&lt;&gt;"","DECODE_"&amp;VLOOKUP(AD255,$CC:$CD,2,0)&amp;"("&amp;BJ$2&amp;","&amp;IF(K255="MR","REF",VLOOKUP(F255,$BR:$BS,2,0))&amp;",Cpu"&amp;PROPER(IF(K255="MR","REF",VLOOKUP(F255,$BR:$BS,2,0)))&amp;","&amp;AQ255&amp;"); ", "")</f>
        <v>DECODE_ADR(1,REF,CpuRef,AOFF_I); </v>
      </c>
      <c r="BK255" s="22" t="str">
        <f aca="false">IF(AA255&lt;&gt;"","DECODE_"&amp;VLOOKUP(AE255,$CC:$CD,2,0)&amp;"("&amp;BK$2&amp;","&amp;IF(L255="MR","REF",VLOOKUP(G255,$BR:$BS,2,0))&amp;",Cpu"&amp;PROPER(IF(L255="MR","REF",VLOOKUP(G255,$BR:$BS,2,0)))&amp;","&amp;AR255&amp;"); ", "")</f>
        <v>DECODE_LIT(2,BOL,CpuBol,AOFF_IA); </v>
      </c>
      <c r="BL255" s="22" t="str">
        <f aca="false">IF(AB255&lt;&gt;"","DECODE_"&amp;VLOOKUP(AF255,$CC:$CD,2,0)&amp;"("&amp;BL$2&amp;","&amp;IF(M255="MR","REF",VLOOKUP(H255,$BR:$BS,2,0))&amp;",Cpu"&amp;PROPER(IF(M255="MR","REF",VLOOKUP(H255,$BR:$BS,2,0)))&amp;","&amp;AS255&amp;"); ", "")</f>
        <v/>
      </c>
      <c r="BM255" s="22" t="str">
        <f aca="false">IF(AC255&lt;&gt;"","DECODE_"&amp;VLOOKUP(AG255,$CC:$CD,2,0)&amp;"("&amp;BM$2&amp;","&amp;IF(N255="MR","REF",VLOOKUP(I255,$BR:$BS,2,0))&amp;",Cpu"&amp;PROPER(IF(N255="MR","REF",VLOOKUP(I255,$BR:$BS,2,0)))&amp;","&amp;AT255&amp;"); ", "")</f>
        <v/>
      </c>
      <c r="BN255" s="22" t="str">
        <f aca="false">IF(ISERROR(VLOOKUP(BO255,BO$2:BO254,1,0))=0,"X","")</f>
        <v/>
      </c>
      <c r="BO255" s="22" t="str">
        <f aca="false">SUBSTITUTE("#define "&amp;BH255&amp;REPT(" ",28-LEN(BH255))&amp;BJ255&amp;BK255&amp;BL255&amp;BM255,"%","D")</f>
        <v>#define INSTDECODE_2_RB_AV          DECODE_ADR(1,REF,CpuRef,AOFF_I); DECODE_LIT(2,BOL,CpuBol,AOFF_IA); </v>
      </c>
      <c r="BP255" s="22" t="str">
        <f aca="false">"#define "&amp;SUBSTITUTE(BH255,"INSTDECODE_",IF(P255="X","JMP_","")&amp;IF(Q255="X","CONST_","")&amp;"INSTEND_")&amp;IF(Q255="X",REPT(" ",20-LEN(BH255)),IF(P255="X",REPT(" ",22-LEN(BH255)),REPT(" ",26-LEN(BH255))))&amp;" "&amp;IF(P255="X","","IP+="&amp;TRIM(AU255)&amp;"; "&amp;REPT(" ",10-LEN(TRIM(AU255))))&amp;IF(Q255="X","CONST_INST_DISPATCH;","PROG_INST_DISPATCH;")</f>
        <v>#define INSTEND_2_RB_AV         IP+=ISIZ_IAB;   PROG_INST_DISPATCH;</v>
      </c>
      <c r="BQ255" s="22" t="str">
        <f aca="false">""</f>
        <v/>
      </c>
    </row>
    <row r="256" customFormat="false" ht="15.95" hidden="false" customHeight="true" outlineLevel="0" collapsed="false">
      <c r="A256" s="22" t="s">
        <v>831</v>
      </c>
      <c r="B256" s="22" t="s">
        <v>866</v>
      </c>
      <c r="C256" s="26" t="s">
        <v>29</v>
      </c>
      <c r="D256" s="27" t="n">
        <v>2</v>
      </c>
      <c r="E256" s="27" t="str">
        <f aca="false">IF(ISERROR(SEARCH("Z",F256&amp;G256&amp;H256&amp;I256))=0,"X","-")</f>
        <v>-</v>
      </c>
      <c r="F256" s="26" t="s">
        <v>409</v>
      </c>
      <c r="G256" s="26" t="s">
        <v>456</v>
      </c>
      <c r="H256" s="26" t="s">
        <v>28</v>
      </c>
      <c r="I256" s="26" t="s">
        <v>28</v>
      </c>
      <c r="J256" s="27" t="str">
        <f aca="false">IF(OR(ISERROR(SEARCH(MID($J$2,1,1),F256&amp;G256&amp;H256&amp;I256))=0,ISERROR(SEARCH(MID($J$2,2,1),F256&amp;G256&amp;H256&amp;I256))=0),"X","-")</f>
        <v>X</v>
      </c>
      <c r="K256" s="26" t="s">
        <v>453</v>
      </c>
      <c r="L256" s="26" t="s">
        <v>410</v>
      </c>
      <c r="M256" s="26" t="s">
        <v>28</v>
      </c>
      <c r="N256" s="26" t="s">
        <v>28</v>
      </c>
      <c r="O256" s="28" t="str">
        <f aca="false">IF(OR(K256=$O$2,L256=$O$2,M256=$O$2,N256=$O$2),"X","-")</f>
        <v>X</v>
      </c>
      <c r="R256" s="22" t="s">
        <v>867</v>
      </c>
      <c r="S256" s="22" t="s">
        <v>718</v>
      </c>
      <c r="T256" s="22" t="s">
        <v>865</v>
      </c>
      <c r="W256" s="30" t="str">
        <f aca="false">SUBSTITUTE(SUBSTITUTE(IF(AND(F256="%",K256&lt;&gt;"AD",K256&lt;&gt;"MR"),"Error1","Ok")&amp;" "&amp;IF(AND(G256="%",L256&lt;&gt;"AD",L256&lt;&gt;"MR"),"Error2","Ok")&amp;" "&amp;IF(AND(H256="%",M256&lt;&gt;"AD",M256&lt;&gt;"MR"),"Error3","Ok")&amp;" "&amp;IF(AND(I256="%",N256&lt;&gt;"AD",N256&lt;&gt;"MR"),"Error4","Ok"),"Ok Ok Ok Ok","Passed"),"Ok","")</f>
        <v>Passed</v>
      </c>
      <c r="X256" s="28" t="str">
        <f aca="false">IF(W256&lt;&gt;"Passed","--- Error ---",SUBSTITUTE(SUBSTITUTE(SUBSTITUTE(SUBSTITUTE(SUBSTITUTE(SUBSTITUTE(SUBSTITUTE(SUBSTITUTE(SUBSTITUTE(SUBSTITUTE(SUBSTITUTE(SUBSTITUTE(SUBSTITUTE(SUBSTITUTE(SUBSTITUTE(SUBSTITUTE(SUBSTITUTE(SUBSTITUTE($X$1, "&lt;mnemonic&gt;",""""&amp;B256&amp;""""&amp;REPT(" ",5-LEN(B256))), "&lt;argnr&gt;",D256), "&lt;type1&gt;",VLOOKUP(F256,BR:BZ,9,0)), "&lt;type2&gt;",VLOOKUP(G256,BR:BZ,9,0)), "&lt;type3&gt;",VLOOKUP(H256,BR:BZ,9,0)), "&lt;type4&gt;",VLOOKUP(I256,BR:BZ,9,0)), "&lt;mode1&gt;",VLOOKUP(K256, CB:CG,6,0)),"&lt;mode2&gt;",VLOOKUP(L256,CB:CG,6,0)),"&lt;mode3&gt;",VLOOKUP(M256,CB:CG,6,0)),"&lt;mode4&gt;",VLOOKUP(N256,CB:CG,6,0)), "."," "), "&lt;desc&gt;",R256), "&lt;size&gt;",AU256), "&lt;comma&gt;",IF(B257=""," ",",")),"&lt;off1&gt;",IF(AQ256&lt;&gt;"",AQ256,"0"&amp;REPT(" ",5+AQ$1-1))),"&lt;off2&gt;",IF(AR256&lt;&gt;"",AR256,"0"&amp;REPT(" ",5+AR$1-1))),"&lt;off3&gt;",IF(AS256&lt;&gt;"",AS256,"0"&amp;REPT(" ",5+AS$1-1))),"&lt;off4&gt;",IF(AT256&lt;&gt;"",AT256,"0"&amp;REPT(" ",5+AT$1-1))))</f>
        <v>{ "LPADr",2, ISIZ_IAB  , {CpuDataType::Undefined,CpuDataType::Boolean  ,(CpuDataType)0        ,(CpuDataType)0        }, {_AmdAddr,_AmdLtVl,_AmdNull,_AmdNull}, {AOFF_I,AOFF_IA,0       ,0        } }, //DynLib: Push reference to dyn array into parameter stack</v>
      </c>
      <c r="Y256" s="31" t="s">
        <v>28</v>
      </c>
      <c r="Z256" s="22" t="str">
        <f aca="false">IF(F256&lt;&gt;".",IF(K256="MR","R",VLOOKUP(F256,$BR:$BT,3,0)),"")</f>
        <v>R</v>
      </c>
      <c r="AA256" s="22" t="str">
        <f aca="false">IF(G256&lt;&gt;".",IF(L256="MR","R",VLOOKUP(G256,$BR:$BT,3,0)),"")</f>
        <v>B</v>
      </c>
      <c r="AB256" s="22" t="str">
        <f aca="false">IF(H256&lt;&gt;".",IF(M256="MR","R",VLOOKUP(H256,$BR:$BT,3,0)),"")</f>
        <v/>
      </c>
      <c r="AC256" s="22" t="str">
        <f aca="false">IF(I256&lt;&gt;".",IF(N256="MR","R",VLOOKUP(I256,$BR:$BT,3,0)),"")</f>
        <v/>
      </c>
      <c r="AD256" s="22" t="str">
        <f aca="false">IF(F256&lt;&gt;".",VLOOKUP(K256,$CB:$CC,2,0),"")</f>
        <v>A</v>
      </c>
      <c r="AE256" s="22" t="str">
        <f aca="false">IF(G256&lt;&gt;".",VLOOKUP(L256,$CB:$CC,2,0),"")</f>
        <v>V</v>
      </c>
      <c r="AF256" s="22" t="str">
        <f aca="false">IF(H256&lt;&gt;".",VLOOKUP(M256,$CB:$CC,2,0),"")</f>
        <v/>
      </c>
      <c r="AG256" s="22" t="str">
        <f aca="false">IF(I256&lt;&gt;".",VLOOKUP(N256,$CB:$CC,2,0),"")</f>
        <v/>
      </c>
      <c r="AH256" s="22" t="str">
        <f aca="false">IF(AD256&lt;&gt;"",IF(OR(AD256="A",AD256="I"),"SZA",VLOOKUP(Z256,$BT$3:$BU$16,2,0)),"")</f>
        <v>SZA</v>
      </c>
      <c r="AI256" s="22" t="str">
        <f aca="false">IF(AE256&lt;&gt;"",IF(OR(AE256="A",AE256="I"),"SZA",VLOOKUP(AA256,$BT$3:$BU$16,2,0)),"")</f>
        <v>SZB</v>
      </c>
      <c r="AJ256" s="22" t="str">
        <f aca="false">IF(AF256&lt;&gt;"",IF(OR(AF256="A",AF256="I"),"SZA",VLOOKUP(AB256,$BT$3:$BU$16,2,0)),"")</f>
        <v/>
      </c>
      <c r="AK256" s="22" t="str">
        <f aca="false">IF(AG256&lt;&gt;"",IF(OR(AG256="A",AG256="I"),"SZA",VLOOKUP(AC256,$BT$3:$BU$16,2,0)),"")</f>
        <v/>
      </c>
      <c r="AL256" s="22" t="str">
        <f aca="false">IF(AD256&lt;&gt;"","I","")</f>
        <v>I</v>
      </c>
      <c r="AM256" s="22" t="str">
        <f aca="false">SUBSTITUTE(IF(AE256&lt;&gt;"",AL256&amp;"+"&amp;AH256,""),"+SZ","")</f>
        <v>IA</v>
      </c>
      <c r="AN256" s="22" t="str">
        <f aca="false">SUBSTITUTE(IF(AF256&lt;&gt;"",AM256&amp;"+"&amp;AI256,""),"+SZ","")</f>
        <v/>
      </c>
      <c r="AO256" s="22" t="str">
        <f aca="false">SUBSTITUTE(IF(AG256&lt;&gt;"",AN256&amp;"+"&amp;AJ256,""),"+SZ","")</f>
        <v/>
      </c>
      <c r="AP256" s="22" t="str">
        <f aca="false">SUBSTITUTE("I"&amp;IF(AH256&lt;&gt;"","+"&amp;AH256,"")&amp;IF(AI256&lt;&gt;"","+"&amp;AI256,"")&amp;IF(AJ256&lt;&gt;"","+"&amp;AJ256,"")&amp;IF(AK256&lt;&gt;"","+"&amp;AK256,""),"+SZ","")</f>
        <v>IAB</v>
      </c>
      <c r="AQ256" s="22" t="str">
        <f aca="false">IF(Z256&lt;&gt;"","AOFF_"&amp;AL256&amp;REPT(" ",AQ$1-LEN(AL256)),"")</f>
        <v>AOFF_I</v>
      </c>
      <c r="AR256" s="22" t="str">
        <f aca="false">IF(AA256&lt;&gt;"","AOFF_"&amp;AM256&amp;REPT(" ",AR$1-LEN(AM256)),"")</f>
        <v>AOFF_IA</v>
      </c>
      <c r="AS256" s="22" t="str">
        <f aca="false">IF(AB256&lt;&gt;"","AOFF_"&amp;AN256&amp;REPT(" ",AS$1-LEN(AN256)),"")</f>
        <v/>
      </c>
      <c r="AT256" s="22" t="str">
        <f aca="false">IF(AC256&lt;&gt;"","AOFF_"&amp;AO256&amp;REPT(" ",AT$1-LEN(AO256)),"")</f>
        <v/>
      </c>
      <c r="AU256" s="22" t="str">
        <f aca="false">"ISIZ_"&amp;AP256&amp;REPT(" ",$AU$1-LEN(AP256))</f>
        <v>ISIZ_IAB  </v>
      </c>
      <c r="AV256" s="26" t="n">
        <f aca="false">IF(Z256&lt;&gt;"",6,"")</f>
        <v>6</v>
      </c>
      <c r="AW256" s="26" t="n">
        <f aca="false">IF(AA256&lt;&gt;"",AV256+VLOOKUP(AH256,$BU$2:$BV$17,2,0),"")</f>
        <v>10</v>
      </c>
      <c r="AX256" s="26" t="str">
        <f aca="false">IF(AB256&lt;&gt;"",AW256+VLOOKUP(AI256,$BU$2:$BV$17,2,0),"")</f>
        <v/>
      </c>
      <c r="AY256" s="26" t="str">
        <f aca="false">IF(AC256&lt;&gt;"",AX256+VLOOKUP(AJ256,$BU$2:$BV$17,2,0),"")</f>
        <v/>
      </c>
      <c r="AZ256" s="26" t="n">
        <f aca="false">6+IF(Z256&lt;&gt;"",VLOOKUP(AH256,$BU$2:$BV$17,2,0),0)+IF(AA256&lt;&gt;"",VLOOKUP(AI256,$BU$2:$BV$17,2,0),0)+IF(AB256&lt;&gt;"",VLOOKUP(AJ256,$BU$2:$BV$17,2,0),0)+IF(AC256&lt;&gt;"",VLOOKUP(AK256,$BU$2:$BV$17,2,0),0)</f>
        <v>11</v>
      </c>
      <c r="BA256" s="26" t="n">
        <f aca="false">IF(Z256&lt;&gt;"",10,"")</f>
        <v>10</v>
      </c>
      <c r="BB256" s="26" t="n">
        <f aca="false">IF(AA256&lt;&gt;"",BA256+VLOOKUP(AH256,$BU$2:$BW$17,3,0),"")</f>
        <v>18</v>
      </c>
      <c r="BC256" s="26" t="str">
        <f aca="false">IF(AB256&lt;&gt;"",BB256+VLOOKUP(AI256,$BU$2:$BW$17,3,0),"")</f>
        <v/>
      </c>
      <c r="BD256" s="26" t="str">
        <f aca="false">IF(AC256&lt;&gt;"",BC256+VLOOKUP(AJ256,$BU$2:$BW$17,3,0),"")</f>
        <v/>
      </c>
      <c r="BE256" s="26" t="n">
        <f aca="false">10+IF(Z256&lt;&gt;"",VLOOKUP(AH256,$BU$2:$BW$17,3,0),0)+IF(AA256&lt;&gt;"",VLOOKUP(AI256,$BU$2:$BW$17,3,0),0)+IF(AB256&lt;&gt;"",VLOOKUP(AJ256,$BU$2:$BW$17,3,0),0)+IF(AC256&lt;&gt;"",VLOOKUP(AK256,$BU$2:$BW$17,3,0),0)</f>
        <v>19</v>
      </c>
      <c r="BF256" s="36" t="str">
        <f aca="false">IF(AV256&lt;&gt;"","#define "&amp;AQ256&amp;" "&amp;AV256&amp;"&lt;end&gt; ","")&amp;IF(AW256&lt;&gt;"","#define "&amp;AR256&amp;" "&amp;AW256&amp;"&lt;end&gt; ","")&amp;IF(AX256&lt;&gt;"","#define "&amp;AS256&amp;" "&amp;AX256&amp;"&lt;end&gt; ","")&amp;IF(AY256&lt;&gt;"","#define "&amp;AT256&amp;" "&amp;AY256&amp;"&lt;end&gt; ","")&amp;"#define "&amp;AU256&amp;" "&amp;AZ256&amp;"&lt;end&gt;"</f>
        <v>#define AOFF_I 6&lt;end&gt; #define AOFF_IA 10&lt;end&gt; #define ISIZ_IAB   11&lt;end&gt;</v>
      </c>
      <c r="BG256" s="36" t="str">
        <f aca="false">IF(BA256&lt;&gt;"","#define "&amp;AQ256&amp;" "&amp;BA256&amp;"&lt;end&gt; ","")&amp;IF(BB256&lt;&gt;"","#define "&amp;AR256&amp;" "&amp;BB256&amp;"&lt;end&gt; ","")&amp;IF(BC256&lt;&gt;"","#define "&amp;AS256&amp;" "&amp;BC256&amp;"&lt;end&gt; ","")&amp;IF(BD256&lt;&gt;"","#define "&amp;AT256&amp;" "&amp;BD256&amp;"&lt;end&gt; ","")&amp;"#define "&amp;AU256&amp;" "&amp;BE256&amp;"&lt;end&gt;"</f>
        <v>#define AOFF_I 10&lt;end&gt; #define AOFF_IA 18&lt;end&gt; #define ISIZ_IAB   19&lt;end&gt;</v>
      </c>
      <c r="BH256" s="22" t="str">
        <f aca="false">"INSTDECODE_"&amp;D256&amp;IF(D256&lt;&gt;0,"_"&amp;CONCATENATE(Z256,AA256,AB256,AC256)&amp;"_"&amp;CONCATENATE(AD256,AE256,AF256,AG256),"")</f>
        <v>INSTDECODE_2_RB_AV</v>
      </c>
      <c r="BI256" s="22" t="n">
        <f aca="false">LEN(BH256)</f>
        <v>18</v>
      </c>
      <c r="BJ256" s="22" t="str">
        <f aca="false">IF(Z256&lt;&gt;"","DECODE_"&amp;VLOOKUP(AD256,$CC:$CD,2,0)&amp;"("&amp;BJ$2&amp;","&amp;IF(K256="MR","REF",VLOOKUP(F256,$BR:$BS,2,0))&amp;",Cpu"&amp;PROPER(IF(K256="MR","REF",VLOOKUP(F256,$BR:$BS,2,0)))&amp;","&amp;AQ256&amp;"); ", "")</f>
        <v>DECODE_ADR(1,REF,CpuRef,AOFF_I); </v>
      </c>
      <c r="BK256" s="22" t="str">
        <f aca="false">IF(AA256&lt;&gt;"","DECODE_"&amp;VLOOKUP(AE256,$CC:$CD,2,0)&amp;"("&amp;BK$2&amp;","&amp;IF(L256="MR","REF",VLOOKUP(G256,$BR:$BS,2,0))&amp;",Cpu"&amp;PROPER(IF(L256="MR","REF",VLOOKUP(G256,$BR:$BS,2,0)))&amp;","&amp;AR256&amp;"); ", "")</f>
        <v>DECODE_LIT(2,BOL,CpuBol,AOFF_IA); </v>
      </c>
      <c r="BL256" s="22" t="str">
        <f aca="false">IF(AB256&lt;&gt;"","DECODE_"&amp;VLOOKUP(AF256,$CC:$CD,2,0)&amp;"("&amp;BL$2&amp;","&amp;IF(M256="MR","REF",VLOOKUP(H256,$BR:$BS,2,0))&amp;",Cpu"&amp;PROPER(IF(M256="MR","REF",VLOOKUP(H256,$BR:$BS,2,0)))&amp;","&amp;AS256&amp;"); ", "")</f>
        <v/>
      </c>
      <c r="BM256" s="22" t="str">
        <f aca="false">IF(AC256&lt;&gt;"","DECODE_"&amp;VLOOKUP(AG256,$CC:$CD,2,0)&amp;"("&amp;BM$2&amp;","&amp;IF(N256="MR","REF",VLOOKUP(I256,$BR:$BS,2,0))&amp;",Cpu"&amp;PROPER(IF(N256="MR","REF",VLOOKUP(I256,$BR:$BS,2,0)))&amp;","&amp;AT256&amp;"); ", "")</f>
        <v/>
      </c>
      <c r="BN256" s="22" t="str">
        <f aca="false">IF(ISERROR(VLOOKUP(BO256,BO$2:BO255,1,0))=0,"X","")</f>
        <v>X</v>
      </c>
      <c r="BO256" s="22" t="str">
        <f aca="false">SUBSTITUTE("#define "&amp;BH256&amp;REPT(" ",28-LEN(BH256))&amp;BJ256&amp;BK256&amp;BL256&amp;BM256,"%","D")</f>
        <v>#define INSTDECODE_2_RB_AV          DECODE_ADR(1,REF,CpuRef,AOFF_I); DECODE_LIT(2,BOL,CpuBol,AOFF_IA); </v>
      </c>
      <c r="BP256" s="22" t="str">
        <f aca="false">"#define "&amp;SUBSTITUTE(BH256,"INSTDECODE_",IF(P256="X","JMP_","")&amp;IF(Q256="X","CONST_","")&amp;"INSTEND_")&amp;IF(Q256="X",REPT(" ",20-LEN(BH256)),IF(P256="X",REPT(" ",22-LEN(BH256)),REPT(" ",26-LEN(BH256))))&amp;" "&amp;IF(P256="X","","IP+="&amp;TRIM(AU256)&amp;"; "&amp;REPT(" ",10-LEN(TRIM(AU256))))&amp;IF(Q256="X","CONST_INST_DISPATCH;","PROG_INST_DISPATCH;")</f>
        <v>#define INSTEND_2_RB_AV         IP+=ISIZ_IAB;   PROG_INST_DISPATCH;</v>
      </c>
      <c r="BQ256" s="22" t="str">
        <f aca="false">""</f>
        <v/>
      </c>
    </row>
    <row r="257" customFormat="false" ht="15.95" hidden="false" customHeight="true" outlineLevel="0" collapsed="false">
      <c r="A257" s="22" t="s">
        <v>831</v>
      </c>
      <c r="B257" s="22" t="s">
        <v>868</v>
      </c>
      <c r="C257" s="26" t="s">
        <v>29</v>
      </c>
      <c r="D257" s="27" t="n">
        <v>3</v>
      </c>
      <c r="E257" s="27" t="str">
        <f aca="false">IF(ISERROR(SEARCH("Z",F257&amp;G257&amp;H257&amp;I257))=0,"X","-")</f>
        <v>-</v>
      </c>
      <c r="F257" s="26" t="s">
        <v>409</v>
      </c>
      <c r="G257" s="26" t="s">
        <v>456</v>
      </c>
      <c r="H257" s="26" t="s">
        <v>493</v>
      </c>
      <c r="I257" s="26" t="s">
        <v>28</v>
      </c>
      <c r="J257" s="27" t="str">
        <f aca="false">IF(OR(ISERROR(SEARCH(MID($J$2,1,1),F257&amp;G257&amp;H257&amp;I257))=0,ISERROR(SEARCH(MID($J$2,2,1),F257&amp;G257&amp;H257&amp;I257))=0),"X","-")</f>
        <v>X</v>
      </c>
      <c r="K257" s="26" t="s">
        <v>453</v>
      </c>
      <c r="L257" s="26" t="s">
        <v>410</v>
      </c>
      <c r="M257" s="26" t="s">
        <v>410</v>
      </c>
      <c r="N257" s="26" t="s">
        <v>28</v>
      </c>
      <c r="O257" s="28" t="str">
        <f aca="false">IF(OR(K257=$O$2,L257=$O$2,M257=$O$2,N257=$O$2),"X","-")</f>
        <v>X</v>
      </c>
      <c r="R257" s="22" t="s">
        <v>869</v>
      </c>
      <c r="S257" s="22" t="s">
        <v>718</v>
      </c>
      <c r="T257" s="22" t="s">
        <v>865</v>
      </c>
      <c r="U257" s="22" t="s">
        <v>870</v>
      </c>
      <c r="W257" s="30" t="str">
        <f aca="false">SUBSTITUTE(SUBSTITUTE(IF(AND(F257="%",K257&lt;&gt;"AD",K257&lt;&gt;"MR"),"Error1","Ok")&amp;" "&amp;IF(AND(G257="%",L257&lt;&gt;"AD",L257&lt;&gt;"MR"),"Error2","Ok")&amp;" "&amp;IF(AND(H257="%",M257&lt;&gt;"AD",M257&lt;&gt;"MR"),"Error3","Ok")&amp;" "&amp;IF(AND(I257="%",N257&lt;&gt;"AD",N257&lt;&gt;"MR"),"Error4","Ok"),"Ok Ok Ok Ok","Passed"),"Ok","")</f>
        <v>Passed</v>
      </c>
      <c r="X257" s="28" t="str">
        <f aca="false">IF(W257&lt;&gt;"Passed","--- Error ---",SUBSTITUTE(SUBSTITUTE(SUBSTITUTE(SUBSTITUTE(SUBSTITUTE(SUBSTITUTE(SUBSTITUTE(SUBSTITUTE(SUBSTITUTE(SUBSTITUTE(SUBSTITUTE(SUBSTITUTE(SUBSTITUTE(SUBSTITUTE(SUBSTITUTE(SUBSTITUTE(SUBSTITUTE(SUBSTITUTE($X$1, "&lt;mnemonic&gt;",""""&amp;B257&amp;""""&amp;REPT(" ",5-LEN(B257))), "&lt;argnr&gt;",D257), "&lt;type1&gt;",VLOOKUP(F257,BR:BZ,9,0)), "&lt;type2&gt;",VLOOKUP(G257,BR:BZ,9,0)), "&lt;type3&gt;",VLOOKUP(H257,BR:BZ,9,0)), "&lt;type4&gt;",VLOOKUP(I257,BR:BZ,9,0)), "&lt;mode1&gt;",VLOOKUP(K257, CB:CG,6,0)),"&lt;mode2&gt;",VLOOKUP(L257,CB:CG,6,0)),"&lt;mode3&gt;",VLOOKUP(M257,CB:CG,6,0)),"&lt;mode4&gt;",VLOOKUP(N257,CB:CG,6,0)), "."," "), "&lt;desc&gt;",R257), "&lt;size&gt;",AU257), "&lt;comma&gt;",IF(B258=""," ",",")),"&lt;off1&gt;",IF(AQ257&lt;&gt;"",AQ257,"0"&amp;REPT(" ",5+AQ$1-1))),"&lt;off2&gt;",IF(AR257&lt;&gt;"",AR257,"0"&amp;REPT(" ",5+AR$1-1))),"&lt;off3&gt;",IF(AS257&lt;&gt;"",AS257,"0"&amp;REPT(" ",5+AS$1-1))),"&lt;off4&gt;",IF(AT257&lt;&gt;"",AT257,"0"&amp;REPT(" ",5+AT$1-1))))</f>
        <v>{ "LPAFr",3, ISIZ_IABG , {CpuDataType::Undefined,CpuDataType::Boolean  ,CpuDataType::ArrGeom  ,(CpuDataType)0        }, {_AmdAddr,_AmdLtVl,_AmdLtVl,_AmdNull}, {AOFF_I,AOFF_IA,AOFF_IAB,0        } }, //DynLib: Push reference to fix array into parameter stack</v>
      </c>
      <c r="Y257" s="31" t="s">
        <v>28</v>
      </c>
      <c r="Z257" s="22" t="str">
        <f aca="false">IF(F257&lt;&gt;".",IF(K257="MR","R",VLOOKUP(F257,$BR:$BT,3,0)),"")</f>
        <v>R</v>
      </c>
      <c r="AA257" s="22" t="str">
        <f aca="false">IF(G257&lt;&gt;".",IF(L257="MR","R",VLOOKUP(G257,$BR:$BT,3,0)),"")</f>
        <v>B</v>
      </c>
      <c r="AB257" s="22" t="str">
        <f aca="false">IF(H257&lt;&gt;".",IF(M257="MR","R",VLOOKUP(H257,$BR:$BT,3,0)),"")</f>
        <v>G</v>
      </c>
      <c r="AC257" s="22" t="str">
        <f aca="false">IF(I257&lt;&gt;".",IF(N257="MR","R",VLOOKUP(I257,$BR:$BT,3,0)),"")</f>
        <v/>
      </c>
      <c r="AD257" s="22" t="str">
        <f aca="false">IF(F257&lt;&gt;".",VLOOKUP(K257,$CB:$CC,2,0),"")</f>
        <v>A</v>
      </c>
      <c r="AE257" s="22" t="str">
        <f aca="false">IF(G257&lt;&gt;".",VLOOKUP(L257,$CB:$CC,2,0),"")</f>
        <v>V</v>
      </c>
      <c r="AF257" s="22" t="str">
        <f aca="false">IF(H257&lt;&gt;".",VLOOKUP(M257,$CB:$CC,2,0),"")</f>
        <v>V</v>
      </c>
      <c r="AG257" s="22" t="str">
        <f aca="false">IF(I257&lt;&gt;".",VLOOKUP(N257,$CB:$CC,2,0),"")</f>
        <v/>
      </c>
      <c r="AH257" s="22" t="str">
        <f aca="false">IF(AD257&lt;&gt;"",IF(OR(AD257="A",AD257="I"),"SZA",VLOOKUP(Z257,$BT$3:$BU$16,2,0)),"")</f>
        <v>SZA</v>
      </c>
      <c r="AI257" s="22" t="str">
        <f aca="false">IF(AE257&lt;&gt;"",IF(OR(AE257="A",AE257="I"),"SZA",VLOOKUP(AA257,$BT$3:$BU$16,2,0)),"")</f>
        <v>SZB</v>
      </c>
      <c r="AJ257" s="22" t="str">
        <f aca="false">IF(AF257&lt;&gt;"",IF(OR(AF257="A",AF257="I"),"SZA",VLOOKUP(AB257,$BT$3:$BU$16,2,0)),"")</f>
        <v>SZG</v>
      </c>
      <c r="AK257" s="22" t="str">
        <f aca="false">IF(AG257&lt;&gt;"",IF(OR(AG257="A",AG257="I"),"SZA",VLOOKUP(AC257,$BT$3:$BU$16,2,0)),"")</f>
        <v/>
      </c>
      <c r="AL257" s="22" t="str">
        <f aca="false">IF(AD257&lt;&gt;"","I","")</f>
        <v>I</v>
      </c>
      <c r="AM257" s="22" t="str">
        <f aca="false">SUBSTITUTE(IF(AE257&lt;&gt;"",AL257&amp;"+"&amp;AH257,""),"+SZ","")</f>
        <v>IA</v>
      </c>
      <c r="AN257" s="22" t="str">
        <f aca="false">SUBSTITUTE(IF(AF257&lt;&gt;"",AM257&amp;"+"&amp;AI257,""),"+SZ","")</f>
        <v>IAB</v>
      </c>
      <c r="AO257" s="22" t="str">
        <f aca="false">SUBSTITUTE(IF(AG257&lt;&gt;"",AN257&amp;"+"&amp;AJ257,""),"+SZ","")</f>
        <v/>
      </c>
      <c r="AP257" s="22" t="str">
        <f aca="false">SUBSTITUTE("I"&amp;IF(AH257&lt;&gt;"","+"&amp;AH257,"")&amp;IF(AI257&lt;&gt;"","+"&amp;AI257,"")&amp;IF(AJ257&lt;&gt;"","+"&amp;AJ257,"")&amp;IF(AK257&lt;&gt;"","+"&amp;AK257,""),"+SZ","")</f>
        <v>IABG</v>
      </c>
      <c r="AQ257" s="22" t="str">
        <f aca="false">IF(Z257&lt;&gt;"","AOFF_"&amp;AL257&amp;REPT(" ",AQ$1-LEN(AL257)),"")</f>
        <v>AOFF_I</v>
      </c>
      <c r="AR257" s="22" t="str">
        <f aca="false">IF(AA257&lt;&gt;"","AOFF_"&amp;AM257&amp;REPT(" ",AR$1-LEN(AM257)),"")</f>
        <v>AOFF_IA</v>
      </c>
      <c r="AS257" s="22" t="str">
        <f aca="false">IF(AB257&lt;&gt;"","AOFF_"&amp;AN257&amp;REPT(" ",AS$1-LEN(AN257)),"")</f>
        <v>AOFF_IAB</v>
      </c>
      <c r="AT257" s="22" t="str">
        <f aca="false">IF(AC257&lt;&gt;"","AOFF_"&amp;AO257&amp;REPT(" ",AT$1-LEN(AO257)),"")</f>
        <v/>
      </c>
      <c r="AU257" s="22" t="str">
        <f aca="false">"ISIZ_"&amp;AP257&amp;REPT(" ",$AU$1-LEN(AP257))</f>
        <v>ISIZ_IABG </v>
      </c>
      <c r="AV257" s="26" t="n">
        <f aca="false">IF(Z257&lt;&gt;"",6,"")</f>
        <v>6</v>
      </c>
      <c r="AW257" s="26" t="n">
        <f aca="false">IF(AA257&lt;&gt;"",AV257+VLOOKUP(AH257,$BU$2:$BV$17,2,0),"")</f>
        <v>10</v>
      </c>
      <c r="AX257" s="26" t="n">
        <f aca="false">IF(AB257&lt;&gt;"",AW257+VLOOKUP(AI257,$BU$2:$BV$17,2,0),"")</f>
        <v>11</v>
      </c>
      <c r="AY257" s="26" t="str">
        <f aca="false">IF(AC257&lt;&gt;"",AX257+VLOOKUP(AJ257,$BU$2:$BV$17,2,0),"")</f>
        <v/>
      </c>
      <c r="AZ257" s="26" t="n">
        <f aca="false">6+IF(Z257&lt;&gt;"",VLOOKUP(AH257,$BU$2:$BV$17,2,0),0)+IF(AA257&lt;&gt;"",VLOOKUP(AI257,$BU$2:$BV$17,2,0),0)+IF(AB257&lt;&gt;"",VLOOKUP(AJ257,$BU$2:$BV$17,2,0),0)+IF(AC257&lt;&gt;"",VLOOKUP(AK257,$BU$2:$BV$17,2,0),0)</f>
        <v>13</v>
      </c>
      <c r="BA257" s="26" t="n">
        <f aca="false">IF(Z257&lt;&gt;"",10,"")</f>
        <v>10</v>
      </c>
      <c r="BB257" s="26" t="n">
        <f aca="false">IF(AA257&lt;&gt;"",BA257+VLOOKUP(AH257,$BU$2:$BW$17,3,0),"")</f>
        <v>18</v>
      </c>
      <c r="BC257" s="26" t="n">
        <f aca="false">IF(AB257&lt;&gt;"",BB257+VLOOKUP(AI257,$BU$2:$BW$17,3,0),"")</f>
        <v>19</v>
      </c>
      <c r="BD257" s="26" t="str">
        <f aca="false">IF(AC257&lt;&gt;"",BC257+VLOOKUP(AJ257,$BU$2:$BW$17,3,0),"")</f>
        <v/>
      </c>
      <c r="BE257" s="26" t="n">
        <f aca="false">10+IF(Z257&lt;&gt;"",VLOOKUP(AH257,$BU$2:$BW$17,3,0),0)+IF(AA257&lt;&gt;"",VLOOKUP(AI257,$BU$2:$BW$17,3,0),0)+IF(AB257&lt;&gt;"",VLOOKUP(AJ257,$BU$2:$BW$17,3,0),0)+IF(AC257&lt;&gt;"",VLOOKUP(AK257,$BU$2:$BW$17,3,0),0)</f>
        <v>21</v>
      </c>
      <c r="BF257" s="36" t="str">
        <f aca="false">IF(AV257&lt;&gt;"","#define "&amp;AQ257&amp;" "&amp;AV257&amp;"&lt;end&gt; ","")&amp;IF(AW257&lt;&gt;"","#define "&amp;AR257&amp;" "&amp;AW257&amp;"&lt;end&gt; ","")&amp;IF(AX257&lt;&gt;"","#define "&amp;AS257&amp;" "&amp;AX257&amp;"&lt;end&gt; ","")&amp;IF(AY257&lt;&gt;"","#define "&amp;AT257&amp;" "&amp;AY257&amp;"&lt;end&gt; ","")&amp;"#define "&amp;AU257&amp;" "&amp;AZ257&amp;"&lt;end&gt;"</f>
        <v>#define AOFF_I 6&lt;end&gt; #define AOFF_IA 10&lt;end&gt; #define AOFF_IAB 11&lt;end&gt; #define ISIZ_IABG  13&lt;end&gt;</v>
      </c>
      <c r="BG257" s="36" t="str">
        <f aca="false">IF(BA257&lt;&gt;"","#define "&amp;AQ257&amp;" "&amp;BA257&amp;"&lt;end&gt; ","")&amp;IF(BB257&lt;&gt;"","#define "&amp;AR257&amp;" "&amp;BB257&amp;"&lt;end&gt; ","")&amp;IF(BC257&lt;&gt;"","#define "&amp;AS257&amp;" "&amp;BC257&amp;"&lt;end&gt; ","")&amp;IF(BD257&lt;&gt;"","#define "&amp;AT257&amp;" "&amp;BD257&amp;"&lt;end&gt; ","")&amp;"#define "&amp;AU257&amp;" "&amp;BE257&amp;"&lt;end&gt;"</f>
        <v>#define AOFF_I 10&lt;end&gt; #define AOFF_IA 18&lt;end&gt; #define AOFF_IAB 19&lt;end&gt; #define ISIZ_IABG  21&lt;end&gt;</v>
      </c>
      <c r="BH257" s="22" t="str">
        <f aca="false">"INSTDECODE_"&amp;D257&amp;IF(D257&lt;&gt;0,"_"&amp;CONCATENATE(Z257,AA257,AB257,AC257)&amp;"_"&amp;CONCATENATE(AD257,AE257,AF257,AG257),"")</f>
        <v>INSTDECODE_3_RBG_AVV</v>
      </c>
      <c r="BI257" s="22" t="n">
        <f aca="false">LEN(BH257)</f>
        <v>20</v>
      </c>
      <c r="BJ257" s="22" t="str">
        <f aca="false">IF(Z257&lt;&gt;"","DECODE_"&amp;VLOOKUP(AD257,$CC:$CD,2,0)&amp;"("&amp;BJ$2&amp;","&amp;IF(K257="MR","REF",VLOOKUP(F257,$BR:$BS,2,0))&amp;",Cpu"&amp;PROPER(IF(K257="MR","REF",VLOOKUP(F257,$BR:$BS,2,0)))&amp;","&amp;AQ257&amp;"); ", "")</f>
        <v>DECODE_ADR(1,REF,CpuRef,AOFF_I); </v>
      </c>
      <c r="BK257" s="22" t="str">
        <f aca="false">IF(AA257&lt;&gt;"","DECODE_"&amp;VLOOKUP(AE257,$CC:$CD,2,0)&amp;"("&amp;BK$2&amp;","&amp;IF(L257="MR","REF",VLOOKUP(G257,$BR:$BS,2,0))&amp;",Cpu"&amp;PROPER(IF(L257="MR","REF",VLOOKUP(G257,$BR:$BS,2,0)))&amp;","&amp;AR257&amp;"); ", "")</f>
        <v>DECODE_LIT(2,BOL,CpuBol,AOFF_IA); </v>
      </c>
      <c r="BL257" s="22" t="str">
        <f aca="false">IF(AB257&lt;&gt;"","DECODE_"&amp;VLOOKUP(AF257,$CC:$CD,2,0)&amp;"("&amp;BL$2&amp;","&amp;IF(M257="MR","REF",VLOOKUP(H257,$BR:$BS,2,0))&amp;",Cpu"&amp;PROPER(IF(M257="MR","REF",VLOOKUP(H257,$BR:$BS,2,0)))&amp;","&amp;AS257&amp;"); ", "")</f>
        <v>DECODE_LIT(3,AGX,CpuAgx,AOFF_IAB); </v>
      </c>
      <c r="BM257" s="22" t="str">
        <f aca="false">IF(AC257&lt;&gt;"","DECODE_"&amp;VLOOKUP(AG257,$CC:$CD,2,0)&amp;"("&amp;BM$2&amp;","&amp;IF(N257="MR","REF",VLOOKUP(I257,$BR:$BS,2,0))&amp;",Cpu"&amp;PROPER(IF(N257="MR","REF",VLOOKUP(I257,$BR:$BS,2,0)))&amp;","&amp;AT257&amp;"); ", "")</f>
        <v/>
      </c>
      <c r="BN257" s="22" t="str">
        <f aca="false">IF(ISERROR(VLOOKUP(BO257,BO$2:BO256,1,0))=0,"X","")</f>
        <v/>
      </c>
      <c r="BO257" s="22" t="str">
        <f aca="false">SUBSTITUTE("#define "&amp;BH257&amp;REPT(" ",28-LEN(BH257))&amp;BJ257&amp;BK257&amp;BL257&amp;BM257,"%","D")</f>
        <v>#define INSTDECODE_3_RBG_AVV        DECODE_ADR(1,REF,CpuRef,AOFF_I); DECODE_LIT(2,BOL,CpuBol,AOFF_IA); DECODE_LIT(3,AGX,CpuAgx,AOFF_IAB); </v>
      </c>
      <c r="BP257" s="22" t="str">
        <f aca="false">"#define "&amp;SUBSTITUTE(BH257,"INSTDECODE_",IF(P257="X","JMP_","")&amp;IF(Q257="X","CONST_","")&amp;"INSTEND_")&amp;IF(Q257="X",REPT(" ",20-LEN(BH257)),IF(P257="X",REPT(" ",22-LEN(BH257)),REPT(" ",26-LEN(BH257))))&amp;" "&amp;IF(P257="X","","IP+="&amp;TRIM(AU257)&amp;"; "&amp;REPT(" ",10-LEN(TRIM(AU257))))&amp;IF(Q257="X","CONST_INST_DISPATCH;","PROG_INST_DISPATCH;")</f>
        <v>#define INSTEND_3_RBG_AVV       IP+=ISIZ_IABG;  PROG_INST_DISPATCH;</v>
      </c>
      <c r="BQ257" s="22" t="str">
        <f aca="false">""</f>
        <v/>
      </c>
    </row>
    <row r="258" customFormat="false" ht="15.95" hidden="false" customHeight="true" outlineLevel="0" collapsed="false">
      <c r="A258" s="22" t="s">
        <v>831</v>
      </c>
      <c r="B258" s="22" t="s">
        <v>871</v>
      </c>
      <c r="C258" s="26" t="s">
        <v>29</v>
      </c>
      <c r="D258" s="27" t="n">
        <f aca="false">4-COUNTIF(F258:I258,".")</f>
        <v>1</v>
      </c>
      <c r="E258" s="27" t="str">
        <f aca="false">IF(ISERROR(SEARCH("Z",F258&amp;G258&amp;H258&amp;I258))=0,"X","-")</f>
        <v>-</v>
      </c>
      <c r="F258" s="26" t="s">
        <v>63</v>
      </c>
      <c r="G258" s="26" t="s">
        <v>28</v>
      </c>
      <c r="H258" s="26" t="s">
        <v>28</v>
      </c>
      <c r="I258" s="26" t="s">
        <v>28</v>
      </c>
      <c r="J258" s="27" t="str">
        <f aca="false">IF(OR(ISERROR(SEARCH(MID($J$2,1,1),F258&amp;G258&amp;H258&amp;I258))=0,ISERROR(SEARCH(MID($J$2,2,1),F258&amp;G258&amp;H258&amp;I258))=0),"X","-")</f>
        <v>-</v>
      </c>
      <c r="K258" s="26" t="s">
        <v>453</v>
      </c>
      <c r="L258" s="26" t="s">
        <v>28</v>
      </c>
      <c r="M258" s="26" t="s">
        <v>28</v>
      </c>
      <c r="N258" s="26" t="s">
        <v>28</v>
      </c>
      <c r="O258" s="28" t="str">
        <f aca="false">IF(OR(K258=$O$2,L258=$O$2,M258=$O$2,N258=$O$2),"X","-")</f>
        <v>-</v>
      </c>
      <c r="R258" s="22" t="s">
        <v>872</v>
      </c>
      <c r="S258" s="22" t="s">
        <v>718</v>
      </c>
      <c r="W258" s="30" t="str">
        <f aca="false">SUBSTITUTE(SUBSTITUTE(IF(AND(F258="%",K258&lt;&gt;"AD",K258&lt;&gt;"MR"),"Error1","Ok")&amp;" "&amp;IF(AND(G258="%",L258&lt;&gt;"AD",L258&lt;&gt;"MR"),"Error2","Ok")&amp;" "&amp;IF(AND(H258="%",M258&lt;&gt;"AD",M258&lt;&gt;"MR"),"Error3","Ok")&amp;" "&amp;IF(AND(I258="%",N258&lt;&gt;"AD",N258&lt;&gt;"MR"),"Error4","Ok"),"Ok Ok Ok Ok","Passed"),"Ok","")</f>
        <v>Passed</v>
      </c>
      <c r="X258" s="28" t="str">
        <f aca="false">IF(W258&lt;&gt;"Passed","--- Error ---",SUBSTITUTE(SUBSTITUTE(SUBSTITUTE(SUBSTITUTE(SUBSTITUTE(SUBSTITUTE(SUBSTITUTE(SUBSTITUTE(SUBSTITUTE(SUBSTITUTE(SUBSTITUTE(SUBSTITUTE(SUBSTITUTE(SUBSTITUTE(SUBSTITUTE(SUBSTITUTE(SUBSTITUTE(SUBSTITUTE($X$1, "&lt;mnemonic&gt;",""""&amp;B258&amp;""""&amp;REPT(" ",5-LEN(B258))), "&lt;argnr&gt;",D258), "&lt;type1&gt;",VLOOKUP(F258,BR:BZ,9,0)), "&lt;type2&gt;",VLOOKUP(G258,BR:BZ,9,0)), "&lt;type3&gt;",VLOOKUP(H258,BR:BZ,9,0)), "&lt;type4&gt;",VLOOKUP(I258,BR:BZ,9,0)), "&lt;mode1&gt;",VLOOKUP(K258, CB:CG,6,0)),"&lt;mode2&gt;",VLOOKUP(L258,CB:CG,6,0)),"&lt;mode3&gt;",VLOOKUP(M258,CB:CG,6,0)),"&lt;mode4&gt;",VLOOKUP(N258,CB:CG,6,0)), "."," "), "&lt;desc&gt;",R258), "&lt;size&gt;",AU258), "&lt;comma&gt;",IF(B259=""," ",",")),"&lt;off1&gt;",IF(AQ258&lt;&gt;"",AQ258,"0"&amp;REPT(" ",5+AQ$1-1))),"&lt;off2&gt;",IF(AR258&lt;&gt;"",AR258,"0"&amp;REPT(" ",5+AR$1-1))),"&lt;off3&gt;",IF(AS258&lt;&gt;"",AS258,"0"&amp;REPT(" ",5+AS$1-1))),"&lt;off4&gt;",IF(AT258&lt;&gt;"",AT258,"0"&amp;REPT(" ",5+AT$1-1))))</f>
        <v>{ "LRPU" ,1, ISIZ_IA   , {CpuDataType::Undefined,(CpuDataType)0        ,(CpuDataType)0        ,(CpuDataType)0        }, {_AmdAddr,_AmdNull,_AmdNull,_AmdNull}, {AOFF_I,0      ,0       ,0        } }, //DynLib: Create and push reference into parameter stack</v>
      </c>
      <c r="Y258" s="31" t="s">
        <v>28</v>
      </c>
      <c r="Z258" s="22" t="str">
        <f aca="false">IF(F258&lt;&gt;".",IF(K258="MR","R",VLOOKUP(F258,$BR:$BT,3,0)),"")</f>
        <v>D</v>
      </c>
      <c r="AA258" s="22" t="str">
        <f aca="false">IF(G258&lt;&gt;".",IF(L258="MR","R",VLOOKUP(G258,$BR:$BT,3,0)),"")</f>
        <v/>
      </c>
      <c r="AB258" s="22" t="str">
        <f aca="false">IF(H258&lt;&gt;".",IF(M258="MR","R",VLOOKUP(H258,$BR:$BT,3,0)),"")</f>
        <v/>
      </c>
      <c r="AC258" s="22" t="str">
        <f aca="false">IF(I258&lt;&gt;".",IF(N258="MR","R",VLOOKUP(I258,$BR:$BT,3,0)),"")</f>
        <v/>
      </c>
      <c r="AD258" s="22" t="str">
        <f aca="false">IF(F258&lt;&gt;".",VLOOKUP(K258,$CB:$CC,2,0),"")</f>
        <v>A</v>
      </c>
      <c r="AE258" s="22" t="str">
        <f aca="false">IF(G258&lt;&gt;".",VLOOKUP(L258,$CB:$CC,2,0),"")</f>
        <v/>
      </c>
      <c r="AF258" s="22" t="str">
        <f aca="false">IF(H258&lt;&gt;".",VLOOKUP(M258,$CB:$CC,2,0),"")</f>
        <v/>
      </c>
      <c r="AG258" s="22" t="str">
        <f aca="false">IF(I258&lt;&gt;".",VLOOKUP(N258,$CB:$CC,2,0),"")</f>
        <v/>
      </c>
      <c r="AH258" s="22" t="str">
        <f aca="false">IF(AD258&lt;&gt;"",IF(OR(AD258="A",AD258="I"),"SZA",VLOOKUP(Z258,$BT$3:$BU$16,2,0)),"")</f>
        <v>SZA</v>
      </c>
      <c r="AI258" s="22" t="str">
        <f aca="false">IF(AE258&lt;&gt;"",IF(OR(AE258="A",AE258="I"),"SZA",VLOOKUP(AA258,$BT$3:$BU$16,2,0)),"")</f>
        <v/>
      </c>
      <c r="AJ258" s="22" t="str">
        <f aca="false">IF(AF258&lt;&gt;"",IF(OR(AF258="A",AF258="I"),"SZA",VLOOKUP(AB258,$BT$3:$BU$16,2,0)),"")</f>
        <v/>
      </c>
      <c r="AK258" s="22" t="str">
        <f aca="false">IF(AG258&lt;&gt;"",IF(OR(AG258="A",AG258="I"),"SZA",VLOOKUP(AC258,$BT$3:$BU$16,2,0)),"")</f>
        <v/>
      </c>
      <c r="AL258" s="22" t="str">
        <f aca="false">IF(AD258&lt;&gt;"","I","")</f>
        <v>I</v>
      </c>
      <c r="AM258" s="22" t="str">
        <f aca="false">SUBSTITUTE(IF(AE258&lt;&gt;"",AL258&amp;"+"&amp;AH258,""),"+SZ","")</f>
        <v/>
      </c>
      <c r="AN258" s="22" t="str">
        <f aca="false">SUBSTITUTE(IF(AF258&lt;&gt;"",AM258&amp;"+"&amp;AI258,""),"+SZ","")</f>
        <v/>
      </c>
      <c r="AO258" s="22" t="str">
        <f aca="false">SUBSTITUTE(IF(AG258&lt;&gt;"",AN258&amp;"+"&amp;AJ258,""),"+SZ","")</f>
        <v/>
      </c>
      <c r="AP258" s="22" t="str">
        <f aca="false">SUBSTITUTE("I"&amp;IF(AH258&lt;&gt;"","+"&amp;AH258,"")&amp;IF(AI258&lt;&gt;"","+"&amp;AI258,"")&amp;IF(AJ258&lt;&gt;"","+"&amp;AJ258,"")&amp;IF(AK258&lt;&gt;"","+"&amp;AK258,""),"+SZ","")</f>
        <v>IA</v>
      </c>
      <c r="AQ258" s="22" t="str">
        <f aca="false">IF(Z258&lt;&gt;"","AOFF_"&amp;AL258&amp;REPT(" ",AQ$1-LEN(AL258)),"")</f>
        <v>AOFF_I</v>
      </c>
      <c r="AR258" s="22" t="str">
        <f aca="false">IF(AA258&lt;&gt;"","AOFF_"&amp;AM258&amp;REPT(" ",AR$1-LEN(AM258)),"")</f>
        <v/>
      </c>
      <c r="AS258" s="22" t="str">
        <f aca="false">IF(AB258&lt;&gt;"","AOFF_"&amp;AN258&amp;REPT(" ",AS$1-LEN(AN258)),"")</f>
        <v/>
      </c>
      <c r="AT258" s="22" t="str">
        <f aca="false">IF(AC258&lt;&gt;"","AOFF_"&amp;AO258&amp;REPT(" ",AT$1-LEN(AO258)),"")</f>
        <v/>
      </c>
      <c r="AU258" s="22" t="str">
        <f aca="false">"ISIZ_"&amp;AP258&amp;REPT(" ",$AU$1-LEN(AP258))</f>
        <v>ISIZ_IA   </v>
      </c>
      <c r="AV258" s="26" t="n">
        <f aca="false">IF(Z258&lt;&gt;"",6,"")</f>
        <v>6</v>
      </c>
      <c r="AW258" s="26" t="str">
        <f aca="false">IF(AA258&lt;&gt;"",AV258+VLOOKUP(AH258,$BU$2:$BV$17,2,0),"")</f>
        <v/>
      </c>
      <c r="AX258" s="26" t="str">
        <f aca="false">IF(AB258&lt;&gt;"",AW258+VLOOKUP(AI258,$BU$2:$BV$17,2,0),"")</f>
        <v/>
      </c>
      <c r="AY258" s="26" t="str">
        <f aca="false">IF(AC258&lt;&gt;"",AX258+VLOOKUP(AJ258,$BU$2:$BV$17,2,0),"")</f>
        <v/>
      </c>
      <c r="AZ258" s="26" t="n">
        <f aca="false">6+IF(Z258&lt;&gt;"",VLOOKUP(AH258,$BU$2:$BV$17,2,0),0)+IF(AA258&lt;&gt;"",VLOOKUP(AI258,$BU$2:$BV$17,2,0),0)+IF(AB258&lt;&gt;"",VLOOKUP(AJ258,$BU$2:$BV$17,2,0),0)+IF(AC258&lt;&gt;"",VLOOKUP(AK258,$BU$2:$BV$17,2,0),0)</f>
        <v>10</v>
      </c>
      <c r="BA258" s="26" t="n">
        <f aca="false">IF(Z258&lt;&gt;"",10,"")</f>
        <v>10</v>
      </c>
      <c r="BB258" s="26" t="str">
        <f aca="false">IF(AA258&lt;&gt;"",BA258+VLOOKUP(AH258,$BU$2:$BW$17,3,0),"")</f>
        <v/>
      </c>
      <c r="BC258" s="26" t="str">
        <f aca="false">IF(AB258&lt;&gt;"",BB258+VLOOKUP(AI258,$BU$2:$BW$17,3,0),"")</f>
        <v/>
      </c>
      <c r="BD258" s="26" t="str">
        <f aca="false">IF(AC258&lt;&gt;"",BC258+VLOOKUP(AJ258,$BU$2:$BW$17,3,0),"")</f>
        <v/>
      </c>
      <c r="BE258" s="26" t="n">
        <f aca="false">10+IF(Z258&lt;&gt;"",VLOOKUP(AH258,$BU$2:$BW$17,3,0),0)+IF(AA258&lt;&gt;"",VLOOKUP(AI258,$BU$2:$BW$17,3,0),0)+IF(AB258&lt;&gt;"",VLOOKUP(AJ258,$BU$2:$BW$17,3,0),0)+IF(AC258&lt;&gt;"",VLOOKUP(AK258,$BU$2:$BW$17,3,0),0)</f>
        <v>18</v>
      </c>
      <c r="BF258" s="36" t="str">
        <f aca="false">IF(AV258&lt;&gt;"","#define "&amp;AQ258&amp;" "&amp;AV258&amp;"&lt;end&gt; ","")&amp;IF(AW258&lt;&gt;"","#define "&amp;AR258&amp;" "&amp;AW258&amp;"&lt;end&gt; ","")&amp;IF(AX258&lt;&gt;"","#define "&amp;AS258&amp;" "&amp;AX258&amp;"&lt;end&gt; ","")&amp;IF(AY258&lt;&gt;"","#define "&amp;AT258&amp;" "&amp;AY258&amp;"&lt;end&gt; ","")&amp;"#define "&amp;AU258&amp;" "&amp;AZ258&amp;"&lt;end&gt;"</f>
        <v>#define AOFF_I 6&lt;end&gt; #define ISIZ_IA    10&lt;end&gt;</v>
      </c>
      <c r="BG258" s="36" t="str">
        <f aca="false">IF(BA258&lt;&gt;"","#define "&amp;AQ258&amp;" "&amp;BA258&amp;"&lt;end&gt; ","")&amp;IF(BB258&lt;&gt;"","#define "&amp;AR258&amp;" "&amp;BB258&amp;"&lt;end&gt; ","")&amp;IF(BC258&lt;&gt;"","#define "&amp;AS258&amp;" "&amp;BC258&amp;"&lt;end&gt; ","")&amp;IF(BD258&lt;&gt;"","#define "&amp;AT258&amp;" "&amp;BD258&amp;"&lt;end&gt; ","")&amp;"#define "&amp;AU258&amp;" "&amp;BE258&amp;"&lt;end&gt;"</f>
        <v>#define AOFF_I 10&lt;end&gt; #define ISIZ_IA    18&lt;end&gt;</v>
      </c>
      <c r="BH258" s="22" t="str">
        <f aca="false">"INSTDECODE_"&amp;D258&amp;IF(D258&lt;&gt;0,"_"&amp;CONCATENATE(Z258,AA258,AB258,AC258)&amp;"_"&amp;CONCATENATE(AD258,AE258,AF258,AG258),"")</f>
        <v>INSTDECODE_1_D_A</v>
      </c>
      <c r="BI258" s="22" t="n">
        <f aca="false">LEN(BH258)</f>
        <v>16</v>
      </c>
      <c r="BJ258" s="22" t="str">
        <f aca="false">IF(Z258&lt;&gt;"","DECODE_"&amp;VLOOKUP(AD258,$CC:$CD,2,0)&amp;"("&amp;BJ$2&amp;","&amp;IF(K258="MR","REF",VLOOKUP(F258,$BR:$BS,2,0))&amp;",Cpu"&amp;PROPER(IF(K258="MR","REF",VLOOKUP(F258,$BR:$BS,2,0)))&amp;","&amp;AQ258&amp;"); ", "")</f>
        <v>DECODE_ADR(1,DAT,CpuDat,AOFF_I); </v>
      </c>
      <c r="BK258" s="22" t="str">
        <f aca="false">IF(AA258&lt;&gt;"","DECODE_"&amp;VLOOKUP(AE258,$CC:$CD,2,0)&amp;"("&amp;BK$2&amp;","&amp;IF(L258="MR","REF",VLOOKUP(G258,$BR:$BS,2,0))&amp;",Cpu"&amp;PROPER(IF(L258="MR","REF",VLOOKUP(G258,$BR:$BS,2,0)))&amp;","&amp;AR258&amp;"); ", "")</f>
        <v/>
      </c>
      <c r="BL258" s="22" t="str">
        <f aca="false">IF(AB258&lt;&gt;"","DECODE_"&amp;VLOOKUP(AF258,$CC:$CD,2,0)&amp;"("&amp;BL$2&amp;","&amp;IF(M258="MR","REF",VLOOKUP(H258,$BR:$BS,2,0))&amp;",Cpu"&amp;PROPER(IF(M258="MR","REF",VLOOKUP(H258,$BR:$BS,2,0)))&amp;","&amp;AS258&amp;"); ", "")</f>
        <v/>
      </c>
      <c r="BM258" s="22" t="str">
        <f aca="false">IF(AC258&lt;&gt;"","DECODE_"&amp;VLOOKUP(AG258,$CC:$CD,2,0)&amp;"("&amp;BM$2&amp;","&amp;IF(N258="MR","REF",VLOOKUP(I258,$BR:$BS,2,0))&amp;",Cpu"&amp;PROPER(IF(N258="MR","REF",VLOOKUP(I258,$BR:$BS,2,0)))&amp;","&amp;AT258&amp;"); ", "")</f>
        <v/>
      </c>
      <c r="BN258" s="22" t="str">
        <f aca="false">IF(ISERROR(VLOOKUP(BO258,BO$2:BO255,1,0))=0,"X","")</f>
        <v>X</v>
      </c>
      <c r="BO258" s="22" t="str">
        <f aca="false">SUBSTITUTE("#define "&amp;BH258&amp;REPT(" ",28-LEN(BH258))&amp;BJ258&amp;BK258&amp;BL258&amp;BM258,"%","D")</f>
        <v>#define INSTDECODE_1_D_A            DECODE_ADR(1,DAT,CpuDat,AOFF_I); </v>
      </c>
      <c r="BP258" s="22" t="str">
        <f aca="false">"#define "&amp;SUBSTITUTE(BH258,"INSTDECODE_",IF(P258="X","JMP_","")&amp;IF(Q258="X","CONST_","")&amp;"INSTEND_")&amp;IF(Q258="X",REPT(" ",20-LEN(BH258)),IF(P258="X",REPT(" ",22-LEN(BH258)),REPT(" ",26-LEN(BH258))))&amp;" "&amp;IF(P258="X","","IP+="&amp;TRIM(AU258)&amp;"; "&amp;REPT(" ",10-LEN(TRIM(AU258))))&amp;IF(Q258="X","CONST_INST_DISPATCH;","PROG_INST_DISPATCH;")</f>
        <v>#define INSTEND_1_D_A           IP+=ISIZ_IA;    PROG_INST_DISPATCH;</v>
      </c>
      <c r="BQ258" s="22" t="str">
        <f aca="false">""</f>
        <v/>
      </c>
    </row>
    <row r="259" customFormat="false" ht="15.95" hidden="false" customHeight="true" outlineLevel="0" collapsed="false">
      <c r="A259" s="22" t="s">
        <v>831</v>
      </c>
      <c r="B259" s="22" t="s">
        <v>873</v>
      </c>
      <c r="C259" s="26" t="s">
        <v>29</v>
      </c>
      <c r="D259" s="27" t="n">
        <v>2</v>
      </c>
      <c r="E259" s="27" t="str">
        <f aca="false">IF(ISERROR(SEARCH("Z",F259&amp;G259&amp;H259&amp;I259))=0,"X","-")</f>
        <v>-</v>
      </c>
      <c r="F259" s="26" t="s">
        <v>63</v>
      </c>
      <c r="G259" s="26" t="s">
        <v>456</v>
      </c>
      <c r="H259" s="26" t="s">
        <v>28</v>
      </c>
      <c r="I259" s="26" t="s">
        <v>28</v>
      </c>
      <c r="J259" s="27" t="str">
        <f aca="false">IF(OR(ISERROR(SEARCH(MID($J$2,1,1),F259&amp;G259&amp;H259&amp;I259))=0,ISERROR(SEARCH(MID($J$2,2,1),F259&amp;G259&amp;H259&amp;I259))=0),"X","-")</f>
        <v>-</v>
      </c>
      <c r="K259" s="26" t="s">
        <v>453</v>
      </c>
      <c r="L259" s="26" t="s">
        <v>410</v>
      </c>
      <c r="M259" s="26" t="s">
        <v>28</v>
      </c>
      <c r="N259" s="26" t="s">
        <v>28</v>
      </c>
      <c r="O259" s="28" t="str">
        <f aca="false">IF(OR(K259=$O$2,L259=$O$2,M259=$O$2,N259=$O$2),"X","-")</f>
        <v>X</v>
      </c>
      <c r="R259" s="22" t="s">
        <v>874</v>
      </c>
      <c r="S259" s="22" t="s">
        <v>718</v>
      </c>
      <c r="T259" s="22" t="s">
        <v>865</v>
      </c>
      <c r="W259" s="30" t="str">
        <f aca="false">SUBSTITUTE(SUBSTITUTE(IF(AND(F259="%",K259&lt;&gt;"AD",K259&lt;&gt;"MR"),"Error1","Ok")&amp;" "&amp;IF(AND(G259="%",L259&lt;&gt;"AD",L259&lt;&gt;"MR"),"Error2","Ok")&amp;" "&amp;IF(AND(H259="%",M259&lt;&gt;"AD",M259&lt;&gt;"MR"),"Error3","Ok")&amp;" "&amp;IF(AND(I259="%",N259&lt;&gt;"AD",N259&lt;&gt;"MR"),"Error4","Ok"),"Ok Ok Ok Ok","Passed"),"Ok","")</f>
        <v>Passed</v>
      </c>
      <c r="X259" s="28" t="str">
        <f aca="false">IF(W259&lt;&gt;"Passed","--- Error ---",SUBSTITUTE(SUBSTITUTE(SUBSTITUTE(SUBSTITUTE(SUBSTITUTE(SUBSTITUTE(SUBSTITUTE(SUBSTITUTE(SUBSTITUTE(SUBSTITUTE(SUBSTITUTE(SUBSTITUTE(SUBSTITUTE(SUBSTITUTE(SUBSTITUTE(SUBSTITUTE(SUBSTITUTE(SUBSTITUTE($X$1, "&lt;mnemonic&gt;",""""&amp;B259&amp;""""&amp;REPT(" ",5-LEN(B259))), "&lt;argnr&gt;",D259), "&lt;type1&gt;",VLOOKUP(F259,BR:BZ,9,0)), "&lt;type2&gt;",VLOOKUP(G259,BR:BZ,9,0)), "&lt;type3&gt;",VLOOKUP(H259,BR:BZ,9,0)), "&lt;type4&gt;",VLOOKUP(I259,BR:BZ,9,0)), "&lt;mode1&gt;",VLOOKUP(K259, CB:CG,6,0)),"&lt;mode2&gt;",VLOOKUP(L259,CB:CG,6,0)),"&lt;mode3&gt;",VLOOKUP(M259,CB:CG,6,0)),"&lt;mode4&gt;",VLOOKUP(N259,CB:CG,6,0)), "."," "), "&lt;desc&gt;",R259), "&lt;size&gt;",AU259), "&lt;comma&gt;",IF(B260=""," ",",")),"&lt;off1&gt;",IF(AQ259&lt;&gt;"",AQ259,"0"&amp;REPT(" ",5+AQ$1-1))),"&lt;off2&gt;",IF(AR259&lt;&gt;"",AR259,"0"&amp;REPT(" ",5+AR$1-1))),"&lt;off3&gt;",IF(AS259&lt;&gt;"",AS259,"0"&amp;REPT(" ",5+AS$1-1))),"&lt;off4&gt;",IF(AT259&lt;&gt;"",AT259,"0"&amp;REPT(" ",5+AT$1-1))))</f>
        <v>{ "LRPUS",2, ISIZ_IAB  , {CpuDataType::Undefined,CpuDataType::Boolean  ,(CpuDataType)0        ,(CpuDataType)0        }, {_AmdAddr,_AmdLtVl,_AmdNull,_AmdNull}, {AOFF_I,AOFF_IA,0       ,0        } }, //DynLib: Create and push reference to string into parameter stack</v>
      </c>
      <c r="Y259" s="31" t="s">
        <v>28</v>
      </c>
      <c r="Z259" s="22" t="str">
        <f aca="false">IF(F259&lt;&gt;".",IF(K259="MR","R",VLOOKUP(F259,$BR:$BT,3,0)),"")</f>
        <v>D</v>
      </c>
      <c r="AA259" s="22" t="str">
        <f aca="false">IF(G259&lt;&gt;".",IF(L259="MR","R",VLOOKUP(G259,$BR:$BT,3,0)),"")</f>
        <v>B</v>
      </c>
      <c r="AB259" s="22" t="str">
        <f aca="false">IF(H259&lt;&gt;".",IF(M259="MR","R",VLOOKUP(H259,$BR:$BT,3,0)),"")</f>
        <v/>
      </c>
      <c r="AC259" s="22" t="str">
        <f aca="false">IF(I259&lt;&gt;".",IF(N259="MR","R",VLOOKUP(I259,$BR:$BT,3,0)),"")</f>
        <v/>
      </c>
      <c r="AD259" s="22" t="str">
        <f aca="false">IF(F259&lt;&gt;".",VLOOKUP(K259,$CB:$CC,2,0),"")</f>
        <v>A</v>
      </c>
      <c r="AE259" s="22" t="str">
        <f aca="false">IF(G259&lt;&gt;".",VLOOKUP(L259,$CB:$CC,2,0),"")</f>
        <v>V</v>
      </c>
      <c r="AF259" s="22" t="str">
        <f aca="false">IF(H259&lt;&gt;".",VLOOKUP(M259,$CB:$CC,2,0),"")</f>
        <v/>
      </c>
      <c r="AG259" s="22" t="str">
        <f aca="false">IF(I259&lt;&gt;".",VLOOKUP(N259,$CB:$CC,2,0),"")</f>
        <v/>
      </c>
      <c r="AH259" s="22" t="str">
        <f aca="false">IF(AD259&lt;&gt;"",IF(OR(AD259="A",AD259="I"),"SZA",VLOOKUP(Z259,$BT$3:$BU$16,2,0)),"")</f>
        <v>SZA</v>
      </c>
      <c r="AI259" s="22" t="str">
        <f aca="false">IF(AE259&lt;&gt;"",IF(OR(AE259="A",AE259="I"),"SZA",VLOOKUP(AA259,$BT$3:$BU$16,2,0)),"")</f>
        <v>SZB</v>
      </c>
      <c r="AJ259" s="22" t="str">
        <f aca="false">IF(AF259&lt;&gt;"",IF(OR(AF259="A",AF259="I"),"SZA",VLOOKUP(AB259,$BT$3:$BU$16,2,0)),"")</f>
        <v/>
      </c>
      <c r="AK259" s="22" t="str">
        <f aca="false">IF(AG259&lt;&gt;"",IF(OR(AG259="A",AG259="I"),"SZA",VLOOKUP(AC259,$BT$3:$BU$16,2,0)),"")</f>
        <v/>
      </c>
      <c r="AL259" s="22" t="str">
        <f aca="false">IF(AD259&lt;&gt;"","I","")</f>
        <v>I</v>
      </c>
      <c r="AM259" s="22" t="str">
        <f aca="false">SUBSTITUTE(IF(AE259&lt;&gt;"",AL259&amp;"+"&amp;AH259,""),"+SZ","")</f>
        <v>IA</v>
      </c>
      <c r="AN259" s="22" t="str">
        <f aca="false">SUBSTITUTE(IF(AF259&lt;&gt;"",AM259&amp;"+"&amp;AI259,""),"+SZ","")</f>
        <v/>
      </c>
      <c r="AO259" s="22" t="str">
        <f aca="false">SUBSTITUTE(IF(AG259&lt;&gt;"",AN259&amp;"+"&amp;AJ259,""),"+SZ","")</f>
        <v/>
      </c>
      <c r="AP259" s="22" t="str">
        <f aca="false">SUBSTITUTE("I"&amp;IF(AH259&lt;&gt;"","+"&amp;AH259,"")&amp;IF(AI259&lt;&gt;"","+"&amp;AI259,"")&amp;IF(AJ259&lt;&gt;"","+"&amp;AJ259,"")&amp;IF(AK259&lt;&gt;"","+"&amp;AK259,""),"+SZ","")</f>
        <v>IAB</v>
      </c>
      <c r="AQ259" s="22" t="str">
        <f aca="false">IF(Z259&lt;&gt;"","AOFF_"&amp;AL259&amp;REPT(" ",AQ$1-LEN(AL259)),"")</f>
        <v>AOFF_I</v>
      </c>
      <c r="AR259" s="22" t="str">
        <f aca="false">IF(AA259&lt;&gt;"","AOFF_"&amp;AM259&amp;REPT(" ",AR$1-LEN(AM259)),"")</f>
        <v>AOFF_IA</v>
      </c>
      <c r="AS259" s="22" t="str">
        <f aca="false">IF(AB259&lt;&gt;"","AOFF_"&amp;AN259&amp;REPT(" ",AS$1-LEN(AN259)),"")</f>
        <v/>
      </c>
      <c r="AT259" s="22" t="str">
        <f aca="false">IF(AC259&lt;&gt;"","AOFF_"&amp;AO259&amp;REPT(" ",AT$1-LEN(AO259)),"")</f>
        <v/>
      </c>
      <c r="AU259" s="22" t="str">
        <f aca="false">"ISIZ_"&amp;AP259&amp;REPT(" ",$AU$1-LEN(AP259))</f>
        <v>ISIZ_IAB  </v>
      </c>
      <c r="AV259" s="26" t="n">
        <f aca="false">IF(Z259&lt;&gt;"",6,"")</f>
        <v>6</v>
      </c>
      <c r="AW259" s="26" t="n">
        <f aca="false">IF(AA259&lt;&gt;"",AV259+VLOOKUP(AH259,$BU$2:$BV$17,2,0),"")</f>
        <v>10</v>
      </c>
      <c r="AX259" s="26" t="str">
        <f aca="false">IF(AB259&lt;&gt;"",AW259+VLOOKUP(AI259,$BU$2:$BV$17,2,0),"")</f>
        <v/>
      </c>
      <c r="AY259" s="26" t="str">
        <f aca="false">IF(AC259&lt;&gt;"",AX259+VLOOKUP(AJ259,$BU$2:$BV$17,2,0),"")</f>
        <v/>
      </c>
      <c r="AZ259" s="26" t="n">
        <f aca="false">6+IF(Z259&lt;&gt;"",VLOOKUP(AH259,$BU$2:$BV$17,2,0),0)+IF(AA259&lt;&gt;"",VLOOKUP(AI259,$BU$2:$BV$17,2,0),0)+IF(AB259&lt;&gt;"",VLOOKUP(AJ259,$BU$2:$BV$17,2,0),0)+IF(AC259&lt;&gt;"",VLOOKUP(AK259,$BU$2:$BV$17,2,0),0)</f>
        <v>11</v>
      </c>
      <c r="BA259" s="26" t="n">
        <f aca="false">IF(Z259&lt;&gt;"",10,"")</f>
        <v>10</v>
      </c>
      <c r="BB259" s="26" t="n">
        <f aca="false">IF(AA259&lt;&gt;"",BA259+VLOOKUP(AH259,$BU$2:$BW$17,3,0),"")</f>
        <v>18</v>
      </c>
      <c r="BC259" s="26" t="str">
        <f aca="false">IF(AB259&lt;&gt;"",BB259+VLOOKUP(AI259,$BU$2:$BW$17,3,0),"")</f>
        <v/>
      </c>
      <c r="BD259" s="26" t="str">
        <f aca="false">IF(AC259&lt;&gt;"",BC259+VLOOKUP(AJ259,$BU$2:$BW$17,3,0),"")</f>
        <v/>
      </c>
      <c r="BE259" s="26" t="n">
        <f aca="false">10+IF(Z259&lt;&gt;"",VLOOKUP(AH259,$BU$2:$BW$17,3,0),0)+IF(AA259&lt;&gt;"",VLOOKUP(AI259,$BU$2:$BW$17,3,0),0)+IF(AB259&lt;&gt;"",VLOOKUP(AJ259,$BU$2:$BW$17,3,0),0)+IF(AC259&lt;&gt;"",VLOOKUP(AK259,$BU$2:$BW$17,3,0),0)</f>
        <v>19</v>
      </c>
      <c r="BF259" s="36" t="str">
        <f aca="false">IF(AV259&lt;&gt;"","#define "&amp;AQ259&amp;" "&amp;AV259&amp;"&lt;end&gt; ","")&amp;IF(AW259&lt;&gt;"","#define "&amp;AR259&amp;" "&amp;AW259&amp;"&lt;end&gt; ","")&amp;IF(AX259&lt;&gt;"","#define "&amp;AS259&amp;" "&amp;AX259&amp;"&lt;end&gt; ","")&amp;IF(AY259&lt;&gt;"","#define "&amp;AT259&amp;" "&amp;AY259&amp;"&lt;end&gt; ","")&amp;"#define "&amp;AU259&amp;" "&amp;AZ259&amp;"&lt;end&gt;"</f>
        <v>#define AOFF_I 6&lt;end&gt; #define AOFF_IA 10&lt;end&gt; #define ISIZ_IAB   11&lt;end&gt;</v>
      </c>
      <c r="BG259" s="36" t="str">
        <f aca="false">IF(BA259&lt;&gt;"","#define "&amp;AQ259&amp;" "&amp;BA259&amp;"&lt;end&gt; ","")&amp;IF(BB259&lt;&gt;"","#define "&amp;AR259&amp;" "&amp;BB259&amp;"&lt;end&gt; ","")&amp;IF(BC259&lt;&gt;"","#define "&amp;AS259&amp;" "&amp;BC259&amp;"&lt;end&gt; ","")&amp;IF(BD259&lt;&gt;"","#define "&amp;AT259&amp;" "&amp;BD259&amp;"&lt;end&gt; ","")&amp;"#define "&amp;AU259&amp;" "&amp;BE259&amp;"&lt;end&gt;"</f>
        <v>#define AOFF_I 10&lt;end&gt; #define AOFF_IA 18&lt;end&gt; #define ISIZ_IAB   19&lt;end&gt;</v>
      </c>
      <c r="BH259" s="22" t="str">
        <f aca="false">"INSTDECODE_"&amp;D259&amp;IF(D259&lt;&gt;0,"_"&amp;CONCATENATE(Z259,AA259,AB259,AC259)&amp;"_"&amp;CONCATENATE(AD259,AE259,AF259,AG259),"")</f>
        <v>INSTDECODE_2_DB_AV</v>
      </c>
      <c r="BI259" s="22" t="n">
        <f aca="false">LEN(BH259)</f>
        <v>18</v>
      </c>
      <c r="BJ259" s="22" t="str">
        <f aca="false">IF(Z259&lt;&gt;"","DECODE_"&amp;VLOOKUP(AD259,$CC:$CD,2,0)&amp;"("&amp;BJ$2&amp;","&amp;IF(K259="MR","REF",VLOOKUP(F259,$BR:$BS,2,0))&amp;",Cpu"&amp;PROPER(IF(K259="MR","REF",VLOOKUP(F259,$BR:$BS,2,0)))&amp;","&amp;AQ259&amp;"); ", "")</f>
        <v>DECODE_ADR(1,DAT,CpuDat,AOFF_I); </v>
      </c>
      <c r="BK259" s="22" t="str">
        <f aca="false">IF(AA259&lt;&gt;"","DECODE_"&amp;VLOOKUP(AE259,$CC:$CD,2,0)&amp;"("&amp;BK$2&amp;","&amp;IF(L259="MR","REF",VLOOKUP(G259,$BR:$BS,2,0))&amp;",Cpu"&amp;PROPER(IF(L259="MR","REF",VLOOKUP(G259,$BR:$BS,2,0)))&amp;","&amp;AR259&amp;"); ", "")</f>
        <v>DECODE_LIT(2,BOL,CpuBol,AOFF_IA); </v>
      </c>
      <c r="BL259" s="22" t="str">
        <f aca="false">IF(AB259&lt;&gt;"","DECODE_"&amp;VLOOKUP(AF259,$CC:$CD,2,0)&amp;"("&amp;BL$2&amp;","&amp;IF(M259="MR","REF",VLOOKUP(H259,$BR:$BS,2,0))&amp;",Cpu"&amp;PROPER(IF(M259="MR","REF",VLOOKUP(H259,$BR:$BS,2,0)))&amp;","&amp;AS259&amp;"); ", "")</f>
        <v/>
      </c>
      <c r="BM259" s="22" t="str">
        <f aca="false">IF(AC259&lt;&gt;"","DECODE_"&amp;VLOOKUP(AG259,$CC:$CD,2,0)&amp;"("&amp;BM$2&amp;","&amp;IF(N259="MR","REF",VLOOKUP(I259,$BR:$BS,2,0))&amp;",Cpu"&amp;PROPER(IF(N259="MR","REF",VLOOKUP(I259,$BR:$BS,2,0)))&amp;","&amp;AT259&amp;"); ", "")</f>
        <v/>
      </c>
      <c r="BN259" s="22" t="str">
        <f aca="false">IF(ISERROR(VLOOKUP(BO259,BO$2:BO258,1,0))=0,"X","")</f>
        <v/>
      </c>
      <c r="BO259" s="22" t="str">
        <f aca="false">SUBSTITUTE("#define "&amp;BH259&amp;REPT(" ",28-LEN(BH259))&amp;BJ259&amp;BK259&amp;BL259&amp;BM259,"%","D")</f>
        <v>#define INSTDECODE_2_DB_AV          DECODE_ADR(1,DAT,CpuDat,AOFF_I); DECODE_LIT(2,BOL,CpuBol,AOFF_IA); </v>
      </c>
      <c r="BP259" s="22" t="str">
        <f aca="false">"#define "&amp;SUBSTITUTE(BH259,"INSTDECODE_",IF(P259="X","JMP_","")&amp;IF(Q259="X","CONST_","")&amp;"INSTEND_")&amp;IF(Q259="X",REPT(" ",20-LEN(BH259)),IF(P259="X",REPT(" ",22-LEN(BH259)),REPT(" ",26-LEN(BH259))))&amp;" "&amp;IF(P259="X","","IP+="&amp;TRIM(AU259)&amp;"; "&amp;REPT(" ",10-LEN(TRIM(AU259))))&amp;IF(Q259="X","CONST_INST_DISPATCH;","PROG_INST_DISPATCH;")</f>
        <v>#define INSTEND_2_DB_AV         IP+=ISIZ_IAB;   PROG_INST_DISPATCH;</v>
      </c>
      <c r="BQ259" s="22" t="str">
        <f aca="false">""</f>
        <v/>
      </c>
    </row>
    <row r="260" customFormat="false" ht="15.95" hidden="false" customHeight="true" outlineLevel="0" collapsed="false">
      <c r="A260" s="22" t="s">
        <v>831</v>
      </c>
      <c r="B260" s="22" t="s">
        <v>875</v>
      </c>
      <c r="C260" s="26" t="s">
        <v>29</v>
      </c>
      <c r="D260" s="27" t="n">
        <v>2</v>
      </c>
      <c r="E260" s="27" t="str">
        <f aca="false">IF(ISERROR(SEARCH("Z",F260&amp;G260&amp;H260&amp;I260))=0,"X","-")</f>
        <v>-</v>
      </c>
      <c r="F260" s="26" t="s">
        <v>63</v>
      </c>
      <c r="G260" s="26" t="s">
        <v>456</v>
      </c>
      <c r="H260" s="26" t="s">
        <v>28</v>
      </c>
      <c r="I260" s="26" t="s">
        <v>28</v>
      </c>
      <c r="J260" s="27" t="str">
        <f aca="false">IF(OR(ISERROR(SEARCH(MID($J$2,1,1),F260&amp;G260&amp;H260&amp;I260))=0,ISERROR(SEARCH(MID($J$2,2,1),F260&amp;G260&amp;H260&amp;I260))=0),"X","-")</f>
        <v>-</v>
      </c>
      <c r="K260" s="26" t="s">
        <v>453</v>
      </c>
      <c r="L260" s="26" t="s">
        <v>410</v>
      </c>
      <c r="M260" s="26" t="s">
        <v>28</v>
      </c>
      <c r="N260" s="26" t="s">
        <v>28</v>
      </c>
      <c r="O260" s="28" t="str">
        <f aca="false">IF(OR(K260=$O$2,L260=$O$2,M260=$O$2,N260=$O$2),"X","-")</f>
        <v>X</v>
      </c>
      <c r="R260" s="22" t="s">
        <v>876</v>
      </c>
      <c r="S260" s="22" t="s">
        <v>718</v>
      </c>
      <c r="T260" s="22" t="s">
        <v>865</v>
      </c>
      <c r="W260" s="30" t="str">
        <f aca="false">SUBSTITUTE(SUBSTITUTE(IF(AND(F260="%",K260&lt;&gt;"AD",K260&lt;&gt;"MR"),"Error1","Ok")&amp;" "&amp;IF(AND(G260="%",L260&lt;&gt;"AD",L260&lt;&gt;"MR"),"Error2","Ok")&amp;" "&amp;IF(AND(H260="%",M260&lt;&gt;"AD",M260&lt;&gt;"MR"),"Error3","Ok")&amp;" "&amp;IF(AND(I260="%",N260&lt;&gt;"AD",N260&lt;&gt;"MR"),"Error4","Ok"),"Ok Ok Ok Ok","Passed"),"Ok","")</f>
        <v>Passed</v>
      </c>
      <c r="X260" s="28" t="str">
        <f aca="false">IF(W260&lt;&gt;"Passed","--- Error ---",SUBSTITUTE(SUBSTITUTE(SUBSTITUTE(SUBSTITUTE(SUBSTITUTE(SUBSTITUTE(SUBSTITUTE(SUBSTITUTE(SUBSTITUTE(SUBSTITUTE(SUBSTITUTE(SUBSTITUTE(SUBSTITUTE(SUBSTITUTE(SUBSTITUTE(SUBSTITUTE(SUBSTITUTE(SUBSTITUTE($X$1, "&lt;mnemonic&gt;",""""&amp;B260&amp;""""&amp;REPT(" ",5-LEN(B260))), "&lt;argnr&gt;",D260), "&lt;type1&gt;",VLOOKUP(F260,BR:BZ,9,0)), "&lt;type2&gt;",VLOOKUP(G260,BR:BZ,9,0)), "&lt;type3&gt;",VLOOKUP(H260,BR:BZ,9,0)), "&lt;type4&gt;",VLOOKUP(I260,BR:BZ,9,0)), "&lt;mode1&gt;",VLOOKUP(K260, CB:CG,6,0)),"&lt;mode2&gt;",VLOOKUP(L260,CB:CG,6,0)),"&lt;mode3&gt;",VLOOKUP(M260,CB:CG,6,0)),"&lt;mode4&gt;",VLOOKUP(N260,CB:CG,6,0)), "."," "), "&lt;desc&gt;",R260), "&lt;size&gt;",AU260), "&lt;comma&gt;",IF(B261=""," ",",")),"&lt;off1&gt;",IF(AQ260&lt;&gt;"",AQ260,"0"&amp;REPT(" ",5+AQ$1-1))),"&lt;off2&gt;",IF(AR260&lt;&gt;"",AR260,"0"&amp;REPT(" ",5+AR$1-1))),"&lt;off3&gt;",IF(AS260&lt;&gt;"",AS260,"0"&amp;REPT(" ",5+AS$1-1))),"&lt;off4&gt;",IF(AT260&lt;&gt;"",AT260,"0"&amp;REPT(" ",5+AT$1-1))))</f>
        <v>{ "LRPAD",2, ISIZ_IAB  , {CpuDataType::Undefined,CpuDataType::Boolean  ,(CpuDataType)0        ,(CpuDataType)0        }, {_AmdAddr,_AmdLtVl,_AmdNull,_AmdNull}, {AOFF_I,AOFF_IA,0       ,0        } }, //DynLib: Create and push reference to dyn array into parameter stack</v>
      </c>
      <c r="Y260" s="31" t="s">
        <v>28</v>
      </c>
      <c r="Z260" s="22" t="str">
        <f aca="false">IF(F260&lt;&gt;".",IF(K260="MR","R",VLOOKUP(F260,$BR:$BT,3,0)),"")</f>
        <v>D</v>
      </c>
      <c r="AA260" s="22" t="str">
        <f aca="false">IF(G260&lt;&gt;".",IF(L260="MR","R",VLOOKUP(G260,$BR:$BT,3,0)),"")</f>
        <v>B</v>
      </c>
      <c r="AB260" s="22" t="str">
        <f aca="false">IF(H260&lt;&gt;".",IF(M260="MR","R",VLOOKUP(H260,$BR:$BT,3,0)),"")</f>
        <v/>
      </c>
      <c r="AC260" s="22" t="str">
        <f aca="false">IF(I260&lt;&gt;".",IF(N260="MR","R",VLOOKUP(I260,$BR:$BT,3,0)),"")</f>
        <v/>
      </c>
      <c r="AD260" s="22" t="str">
        <f aca="false">IF(F260&lt;&gt;".",VLOOKUP(K260,$CB:$CC,2,0),"")</f>
        <v>A</v>
      </c>
      <c r="AE260" s="22" t="str">
        <f aca="false">IF(G260&lt;&gt;".",VLOOKUP(L260,$CB:$CC,2,0),"")</f>
        <v>V</v>
      </c>
      <c r="AF260" s="22" t="str">
        <f aca="false">IF(H260&lt;&gt;".",VLOOKUP(M260,$CB:$CC,2,0),"")</f>
        <v/>
      </c>
      <c r="AG260" s="22" t="str">
        <f aca="false">IF(I260&lt;&gt;".",VLOOKUP(N260,$CB:$CC,2,0),"")</f>
        <v/>
      </c>
      <c r="AH260" s="22" t="str">
        <f aca="false">IF(AD260&lt;&gt;"",IF(OR(AD260="A",AD260="I"),"SZA",VLOOKUP(Z260,$BT$3:$BU$16,2,0)),"")</f>
        <v>SZA</v>
      </c>
      <c r="AI260" s="22" t="str">
        <f aca="false">IF(AE260&lt;&gt;"",IF(OR(AE260="A",AE260="I"),"SZA",VLOOKUP(AA260,$BT$3:$BU$16,2,0)),"")</f>
        <v>SZB</v>
      </c>
      <c r="AJ260" s="22" t="str">
        <f aca="false">IF(AF260&lt;&gt;"",IF(OR(AF260="A",AF260="I"),"SZA",VLOOKUP(AB260,$BT$3:$BU$16,2,0)),"")</f>
        <v/>
      </c>
      <c r="AK260" s="22" t="str">
        <f aca="false">IF(AG260&lt;&gt;"",IF(OR(AG260="A",AG260="I"),"SZA",VLOOKUP(AC260,$BT$3:$BU$16,2,0)),"")</f>
        <v/>
      </c>
      <c r="AL260" s="22" t="str">
        <f aca="false">IF(AD260&lt;&gt;"","I","")</f>
        <v>I</v>
      </c>
      <c r="AM260" s="22" t="str">
        <f aca="false">SUBSTITUTE(IF(AE260&lt;&gt;"",AL260&amp;"+"&amp;AH260,""),"+SZ","")</f>
        <v>IA</v>
      </c>
      <c r="AN260" s="22" t="str">
        <f aca="false">SUBSTITUTE(IF(AF260&lt;&gt;"",AM260&amp;"+"&amp;AI260,""),"+SZ","")</f>
        <v/>
      </c>
      <c r="AO260" s="22" t="str">
        <f aca="false">SUBSTITUTE(IF(AG260&lt;&gt;"",AN260&amp;"+"&amp;AJ260,""),"+SZ","")</f>
        <v/>
      </c>
      <c r="AP260" s="22" t="str">
        <f aca="false">SUBSTITUTE("I"&amp;IF(AH260&lt;&gt;"","+"&amp;AH260,"")&amp;IF(AI260&lt;&gt;"","+"&amp;AI260,"")&amp;IF(AJ260&lt;&gt;"","+"&amp;AJ260,"")&amp;IF(AK260&lt;&gt;"","+"&amp;AK260,""),"+SZ","")</f>
        <v>IAB</v>
      </c>
      <c r="AQ260" s="22" t="str">
        <f aca="false">IF(Z260&lt;&gt;"","AOFF_"&amp;AL260&amp;REPT(" ",AQ$1-LEN(AL260)),"")</f>
        <v>AOFF_I</v>
      </c>
      <c r="AR260" s="22" t="str">
        <f aca="false">IF(AA260&lt;&gt;"","AOFF_"&amp;AM260&amp;REPT(" ",AR$1-LEN(AM260)),"")</f>
        <v>AOFF_IA</v>
      </c>
      <c r="AS260" s="22" t="str">
        <f aca="false">IF(AB260&lt;&gt;"","AOFF_"&amp;AN260&amp;REPT(" ",AS$1-LEN(AN260)),"")</f>
        <v/>
      </c>
      <c r="AT260" s="22" t="str">
        <f aca="false">IF(AC260&lt;&gt;"","AOFF_"&amp;AO260&amp;REPT(" ",AT$1-LEN(AO260)),"")</f>
        <v/>
      </c>
      <c r="AU260" s="22" t="str">
        <f aca="false">"ISIZ_"&amp;AP260&amp;REPT(" ",$AU$1-LEN(AP260))</f>
        <v>ISIZ_IAB  </v>
      </c>
      <c r="AV260" s="26" t="n">
        <f aca="false">IF(Z260&lt;&gt;"",6,"")</f>
        <v>6</v>
      </c>
      <c r="AW260" s="26" t="n">
        <f aca="false">IF(AA260&lt;&gt;"",AV260+VLOOKUP(AH260,$BU$2:$BV$17,2,0),"")</f>
        <v>10</v>
      </c>
      <c r="AX260" s="26" t="str">
        <f aca="false">IF(AB260&lt;&gt;"",AW260+VLOOKUP(AI260,$BU$2:$BV$17,2,0),"")</f>
        <v/>
      </c>
      <c r="AY260" s="26" t="str">
        <f aca="false">IF(AC260&lt;&gt;"",AX260+VLOOKUP(AJ260,$BU$2:$BV$17,2,0),"")</f>
        <v/>
      </c>
      <c r="AZ260" s="26" t="n">
        <f aca="false">6+IF(Z260&lt;&gt;"",VLOOKUP(AH260,$BU$2:$BV$17,2,0),0)+IF(AA260&lt;&gt;"",VLOOKUP(AI260,$BU$2:$BV$17,2,0),0)+IF(AB260&lt;&gt;"",VLOOKUP(AJ260,$BU$2:$BV$17,2,0),0)+IF(AC260&lt;&gt;"",VLOOKUP(AK260,$BU$2:$BV$17,2,0),0)</f>
        <v>11</v>
      </c>
      <c r="BA260" s="26" t="n">
        <f aca="false">IF(Z260&lt;&gt;"",10,"")</f>
        <v>10</v>
      </c>
      <c r="BB260" s="26" t="n">
        <f aca="false">IF(AA260&lt;&gt;"",BA260+VLOOKUP(AH260,$BU$2:$BW$17,3,0),"")</f>
        <v>18</v>
      </c>
      <c r="BC260" s="26" t="str">
        <f aca="false">IF(AB260&lt;&gt;"",BB260+VLOOKUP(AI260,$BU$2:$BW$17,3,0),"")</f>
        <v/>
      </c>
      <c r="BD260" s="26" t="str">
        <f aca="false">IF(AC260&lt;&gt;"",BC260+VLOOKUP(AJ260,$BU$2:$BW$17,3,0),"")</f>
        <v/>
      </c>
      <c r="BE260" s="26" t="n">
        <f aca="false">10+IF(Z260&lt;&gt;"",VLOOKUP(AH260,$BU$2:$BW$17,3,0),0)+IF(AA260&lt;&gt;"",VLOOKUP(AI260,$BU$2:$BW$17,3,0),0)+IF(AB260&lt;&gt;"",VLOOKUP(AJ260,$BU$2:$BW$17,3,0),0)+IF(AC260&lt;&gt;"",VLOOKUP(AK260,$BU$2:$BW$17,3,0),0)</f>
        <v>19</v>
      </c>
      <c r="BF260" s="36" t="str">
        <f aca="false">IF(AV260&lt;&gt;"","#define "&amp;AQ260&amp;" "&amp;AV260&amp;"&lt;end&gt; ","")&amp;IF(AW260&lt;&gt;"","#define "&amp;AR260&amp;" "&amp;AW260&amp;"&lt;end&gt; ","")&amp;IF(AX260&lt;&gt;"","#define "&amp;AS260&amp;" "&amp;AX260&amp;"&lt;end&gt; ","")&amp;IF(AY260&lt;&gt;"","#define "&amp;AT260&amp;" "&amp;AY260&amp;"&lt;end&gt; ","")&amp;"#define "&amp;AU260&amp;" "&amp;AZ260&amp;"&lt;end&gt;"</f>
        <v>#define AOFF_I 6&lt;end&gt; #define AOFF_IA 10&lt;end&gt; #define ISIZ_IAB   11&lt;end&gt;</v>
      </c>
      <c r="BG260" s="36" t="str">
        <f aca="false">IF(BA260&lt;&gt;"","#define "&amp;AQ260&amp;" "&amp;BA260&amp;"&lt;end&gt; ","")&amp;IF(BB260&lt;&gt;"","#define "&amp;AR260&amp;" "&amp;BB260&amp;"&lt;end&gt; ","")&amp;IF(BC260&lt;&gt;"","#define "&amp;AS260&amp;" "&amp;BC260&amp;"&lt;end&gt; ","")&amp;IF(BD260&lt;&gt;"","#define "&amp;AT260&amp;" "&amp;BD260&amp;"&lt;end&gt; ","")&amp;"#define "&amp;AU260&amp;" "&amp;BE260&amp;"&lt;end&gt;"</f>
        <v>#define AOFF_I 10&lt;end&gt; #define AOFF_IA 18&lt;end&gt; #define ISIZ_IAB   19&lt;end&gt;</v>
      </c>
      <c r="BH260" s="22" t="str">
        <f aca="false">"INSTDECODE_"&amp;D260&amp;IF(D260&lt;&gt;0,"_"&amp;CONCATENATE(Z260,AA260,AB260,AC260)&amp;"_"&amp;CONCATENATE(AD260,AE260,AF260,AG260),"")</f>
        <v>INSTDECODE_2_DB_AV</v>
      </c>
      <c r="BI260" s="22" t="n">
        <f aca="false">LEN(BH260)</f>
        <v>18</v>
      </c>
      <c r="BJ260" s="22" t="str">
        <f aca="false">IF(Z260&lt;&gt;"","DECODE_"&amp;VLOOKUP(AD260,$CC:$CD,2,0)&amp;"("&amp;BJ$2&amp;","&amp;IF(K260="MR","REF",VLOOKUP(F260,$BR:$BS,2,0))&amp;",Cpu"&amp;PROPER(IF(K260="MR","REF",VLOOKUP(F260,$BR:$BS,2,0)))&amp;","&amp;AQ260&amp;"); ", "")</f>
        <v>DECODE_ADR(1,DAT,CpuDat,AOFF_I); </v>
      </c>
      <c r="BK260" s="22" t="str">
        <f aca="false">IF(AA260&lt;&gt;"","DECODE_"&amp;VLOOKUP(AE260,$CC:$CD,2,0)&amp;"("&amp;BK$2&amp;","&amp;IF(L260="MR","REF",VLOOKUP(G260,$BR:$BS,2,0))&amp;",Cpu"&amp;PROPER(IF(L260="MR","REF",VLOOKUP(G260,$BR:$BS,2,0)))&amp;","&amp;AR260&amp;"); ", "")</f>
        <v>DECODE_LIT(2,BOL,CpuBol,AOFF_IA); </v>
      </c>
      <c r="BL260" s="22" t="str">
        <f aca="false">IF(AB260&lt;&gt;"","DECODE_"&amp;VLOOKUP(AF260,$CC:$CD,2,0)&amp;"("&amp;BL$2&amp;","&amp;IF(M260="MR","REF",VLOOKUP(H260,$BR:$BS,2,0))&amp;",Cpu"&amp;PROPER(IF(M260="MR","REF",VLOOKUP(H260,$BR:$BS,2,0)))&amp;","&amp;AS260&amp;"); ", "")</f>
        <v/>
      </c>
      <c r="BM260" s="22" t="str">
        <f aca="false">IF(AC260&lt;&gt;"","DECODE_"&amp;VLOOKUP(AG260,$CC:$CD,2,0)&amp;"("&amp;BM$2&amp;","&amp;IF(N260="MR","REF",VLOOKUP(I260,$BR:$BS,2,0))&amp;",Cpu"&amp;PROPER(IF(N260="MR","REF",VLOOKUP(I260,$BR:$BS,2,0)))&amp;","&amp;AT260&amp;"); ", "")</f>
        <v/>
      </c>
      <c r="BN260" s="22" t="str">
        <f aca="false">IF(ISERROR(VLOOKUP(BO260,BO$2:BO259,1,0))=0,"X","")</f>
        <v>X</v>
      </c>
      <c r="BO260" s="22" t="str">
        <f aca="false">SUBSTITUTE("#define "&amp;BH260&amp;REPT(" ",28-LEN(BH260))&amp;BJ260&amp;BK260&amp;BL260&amp;BM260,"%","D")</f>
        <v>#define INSTDECODE_2_DB_AV          DECODE_ADR(1,DAT,CpuDat,AOFF_I); DECODE_LIT(2,BOL,CpuBol,AOFF_IA); </v>
      </c>
      <c r="BP260" s="22" t="str">
        <f aca="false">"#define "&amp;SUBSTITUTE(BH260,"INSTDECODE_",IF(P260="X","JMP_","")&amp;IF(Q260="X","CONST_","")&amp;"INSTEND_")&amp;IF(Q260="X",REPT(" ",20-LEN(BH260)),IF(P260="X",REPT(" ",22-LEN(BH260)),REPT(" ",26-LEN(BH260))))&amp;" "&amp;IF(P260="X","","IP+="&amp;TRIM(AU260)&amp;"; "&amp;REPT(" ",10-LEN(TRIM(AU260))))&amp;IF(Q260="X","CONST_INST_DISPATCH;","PROG_INST_DISPATCH;")</f>
        <v>#define INSTEND_2_DB_AV         IP+=ISIZ_IAB;   PROG_INST_DISPATCH;</v>
      </c>
      <c r="BQ260" s="22" t="str">
        <f aca="false">""</f>
        <v/>
      </c>
    </row>
    <row r="261" customFormat="false" ht="15.95" hidden="false" customHeight="true" outlineLevel="0" collapsed="false">
      <c r="A261" s="22" t="s">
        <v>831</v>
      </c>
      <c r="B261" s="22" t="s">
        <v>877</v>
      </c>
      <c r="C261" s="26" t="s">
        <v>29</v>
      </c>
      <c r="D261" s="27" t="n">
        <v>3</v>
      </c>
      <c r="E261" s="27" t="str">
        <f aca="false">IF(ISERROR(SEARCH("Z",F261&amp;G261&amp;H261&amp;I261))=0,"X","-")</f>
        <v>-</v>
      </c>
      <c r="F261" s="26" t="s">
        <v>63</v>
      </c>
      <c r="G261" s="26" t="s">
        <v>456</v>
      </c>
      <c r="H261" s="26" t="s">
        <v>493</v>
      </c>
      <c r="I261" s="26" t="s">
        <v>28</v>
      </c>
      <c r="J261" s="27" t="str">
        <f aca="false">IF(OR(ISERROR(SEARCH(MID($J$2,1,1),F261&amp;G261&amp;H261&amp;I261))=0,ISERROR(SEARCH(MID($J$2,2,1),F261&amp;G261&amp;H261&amp;I261))=0),"X","-")</f>
        <v>-</v>
      </c>
      <c r="K261" s="26" t="s">
        <v>453</v>
      </c>
      <c r="L261" s="26" t="s">
        <v>410</v>
      </c>
      <c r="M261" s="26" t="s">
        <v>410</v>
      </c>
      <c r="N261" s="26" t="s">
        <v>28</v>
      </c>
      <c r="O261" s="28" t="str">
        <f aca="false">IF(OR(K261=$O$2,L261=$O$2,M261=$O$2,N261=$O$2),"X","-")</f>
        <v>X</v>
      </c>
      <c r="R261" s="22" t="s">
        <v>878</v>
      </c>
      <c r="S261" s="22" t="s">
        <v>718</v>
      </c>
      <c r="T261" s="22" t="s">
        <v>865</v>
      </c>
      <c r="U261" s="22" t="s">
        <v>870</v>
      </c>
      <c r="W261" s="30" t="str">
        <f aca="false">SUBSTITUTE(SUBSTITUTE(IF(AND(F261="%",K261&lt;&gt;"AD",K261&lt;&gt;"MR"),"Error1","Ok")&amp;" "&amp;IF(AND(G261="%",L261&lt;&gt;"AD",L261&lt;&gt;"MR"),"Error2","Ok")&amp;" "&amp;IF(AND(H261="%",M261&lt;&gt;"AD",M261&lt;&gt;"MR"),"Error3","Ok")&amp;" "&amp;IF(AND(I261="%",N261&lt;&gt;"AD",N261&lt;&gt;"MR"),"Error4","Ok"),"Ok Ok Ok Ok","Passed"),"Ok","")</f>
        <v>Passed</v>
      </c>
      <c r="X261" s="28" t="str">
        <f aca="false">IF(W261&lt;&gt;"Passed","--- Error ---",SUBSTITUTE(SUBSTITUTE(SUBSTITUTE(SUBSTITUTE(SUBSTITUTE(SUBSTITUTE(SUBSTITUTE(SUBSTITUTE(SUBSTITUTE(SUBSTITUTE(SUBSTITUTE(SUBSTITUTE(SUBSTITUTE(SUBSTITUTE(SUBSTITUTE(SUBSTITUTE(SUBSTITUTE(SUBSTITUTE($X$1, "&lt;mnemonic&gt;",""""&amp;B261&amp;""""&amp;REPT(" ",5-LEN(B261))), "&lt;argnr&gt;",D261), "&lt;type1&gt;",VLOOKUP(F261,BR:BZ,9,0)), "&lt;type2&gt;",VLOOKUP(G261,BR:BZ,9,0)), "&lt;type3&gt;",VLOOKUP(H261,BR:BZ,9,0)), "&lt;type4&gt;",VLOOKUP(I261,BR:BZ,9,0)), "&lt;mode1&gt;",VLOOKUP(K261, CB:CG,6,0)),"&lt;mode2&gt;",VLOOKUP(L261,CB:CG,6,0)),"&lt;mode3&gt;",VLOOKUP(M261,CB:CG,6,0)),"&lt;mode4&gt;",VLOOKUP(N261,CB:CG,6,0)), "."," "), "&lt;desc&gt;",R261), "&lt;size&gt;",AU261), "&lt;comma&gt;",IF(B262=""," ",",")),"&lt;off1&gt;",IF(AQ261&lt;&gt;"",AQ261,"0"&amp;REPT(" ",5+AQ$1-1))),"&lt;off2&gt;",IF(AR261&lt;&gt;"",AR261,"0"&amp;REPT(" ",5+AR$1-1))),"&lt;off3&gt;",IF(AS261&lt;&gt;"",AS261,"0"&amp;REPT(" ",5+AS$1-1))),"&lt;off4&gt;",IF(AT261&lt;&gt;"",AT261,"0"&amp;REPT(" ",5+AT$1-1))))</f>
        <v>{ "LRPAF",3, ISIZ_IABG , {CpuDataType::Undefined,CpuDataType::Boolean  ,CpuDataType::ArrGeom  ,(CpuDataType)0        }, {_AmdAddr,_AmdLtVl,_AmdLtVl,_AmdNull}, {AOFF_I,AOFF_IA,AOFF_IAB,0        } }, //DynLib: Create and push reference to fix array into parameter stack</v>
      </c>
      <c r="Y261" s="31" t="s">
        <v>28</v>
      </c>
      <c r="Z261" s="22" t="str">
        <f aca="false">IF(F261&lt;&gt;".",IF(K261="MR","R",VLOOKUP(F261,$BR:$BT,3,0)),"")</f>
        <v>D</v>
      </c>
      <c r="AA261" s="22" t="str">
        <f aca="false">IF(G261&lt;&gt;".",IF(L261="MR","R",VLOOKUP(G261,$BR:$BT,3,0)),"")</f>
        <v>B</v>
      </c>
      <c r="AB261" s="22" t="str">
        <f aca="false">IF(H261&lt;&gt;".",IF(M261="MR","R",VLOOKUP(H261,$BR:$BT,3,0)),"")</f>
        <v>G</v>
      </c>
      <c r="AC261" s="22" t="str">
        <f aca="false">IF(I261&lt;&gt;".",IF(N261="MR","R",VLOOKUP(I261,$BR:$BT,3,0)),"")</f>
        <v/>
      </c>
      <c r="AD261" s="22" t="str">
        <f aca="false">IF(F261&lt;&gt;".",VLOOKUP(K261,$CB:$CC,2,0),"")</f>
        <v>A</v>
      </c>
      <c r="AE261" s="22" t="str">
        <f aca="false">IF(G261&lt;&gt;".",VLOOKUP(L261,$CB:$CC,2,0),"")</f>
        <v>V</v>
      </c>
      <c r="AF261" s="22" t="str">
        <f aca="false">IF(H261&lt;&gt;".",VLOOKUP(M261,$CB:$CC,2,0),"")</f>
        <v>V</v>
      </c>
      <c r="AG261" s="22" t="str">
        <f aca="false">IF(I261&lt;&gt;".",VLOOKUP(N261,$CB:$CC,2,0),"")</f>
        <v/>
      </c>
      <c r="AH261" s="22" t="str">
        <f aca="false">IF(AD261&lt;&gt;"",IF(OR(AD261="A",AD261="I"),"SZA",VLOOKUP(Z261,$BT$3:$BU$16,2,0)),"")</f>
        <v>SZA</v>
      </c>
      <c r="AI261" s="22" t="str">
        <f aca="false">IF(AE261&lt;&gt;"",IF(OR(AE261="A",AE261="I"),"SZA",VLOOKUP(AA261,$BT$3:$BU$16,2,0)),"")</f>
        <v>SZB</v>
      </c>
      <c r="AJ261" s="22" t="str">
        <f aca="false">IF(AF261&lt;&gt;"",IF(OR(AF261="A",AF261="I"),"SZA",VLOOKUP(AB261,$BT$3:$BU$16,2,0)),"")</f>
        <v>SZG</v>
      </c>
      <c r="AK261" s="22" t="str">
        <f aca="false">IF(AG261&lt;&gt;"",IF(OR(AG261="A",AG261="I"),"SZA",VLOOKUP(AC261,$BT$3:$BU$16,2,0)),"")</f>
        <v/>
      </c>
      <c r="AL261" s="22" t="str">
        <f aca="false">IF(AD261&lt;&gt;"","I","")</f>
        <v>I</v>
      </c>
      <c r="AM261" s="22" t="str">
        <f aca="false">SUBSTITUTE(IF(AE261&lt;&gt;"",AL261&amp;"+"&amp;AH261,""),"+SZ","")</f>
        <v>IA</v>
      </c>
      <c r="AN261" s="22" t="str">
        <f aca="false">SUBSTITUTE(IF(AF261&lt;&gt;"",AM261&amp;"+"&amp;AI261,""),"+SZ","")</f>
        <v>IAB</v>
      </c>
      <c r="AO261" s="22" t="str">
        <f aca="false">SUBSTITUTE(IF(AG261&lt;&gt;"",AN261&amp;"+"&amp;AJ261,""),"+SZ","")</f>
        <v/>
      </c>
      <c r="AP261" s="22" t="str">
        <f aca="false">SUBSTITUTE("I"&amp;IF(AH261&lt;&gt;"","+"&amp;AH261,"")&amp;IF(AI261&lt;&gt;"","+"&amp;AI261,"")&amp;IF(AJ261&lt;&gt;"","+"&amp;AJ261,"")&amp;IF(AK261&lt;&gt;"","+"&amp;AK261,""),"+SZ","")</f>
        <v>IABG</v>
      </c>
      <c r="AQ261" s="22" t="str">
        <f aca="false">IF(Z261&lt;&gt;"","AOFF_"&amp;AL261&amp;REPT(" ",AQ$1-LEN(AL261)),"")</f>
        <v>AOFF_I</v>
      </c>
      <c r="AR261" s="22" t="str">
        <f aca="false">IF(AA261&lt;&gt;"","AOFF_"&amp;AM261&amp;REPT(" ",AR$1-LEN(AM261)),"")</f>
        <v>AOFF_IA</v>
      </c>
      <c r="AS261" s="22" t="str">
        <f aca="false">IF(AB261&lt;&gt;"","AOFF_"&amp;AN261&amp;REPT(" ",AS$1-LEN(AN261)),"")</f>
        <v>AOFF_IAB</v>
      </c>
      <c r="AT261" s="22" t="str">
        <f aca="false">IF(AC261&lt;&gt;"","AOFF_"&amp;AO261&amp;REPT(" ",AT$1-LEN(AO261)),"")</f>
        <v/>
      </c>
      <c r="AU261" s="22" t="str">
        <f aca="false">"ISIZ_"&amp;AP261&amp;REPT(" ",$AU$1-LEN(AP261))</f>
        <v>ISIZ_IABG </v>
      </c>
      <c r="AV261" s="26" t="n">
        <f aca="false">IF(Z261&lt;&gt;"",6,"")</f>
        <v>6</v>
      </c>
      <c r="AW261" s="26" t="n">
        <f aca="false">IF(AA261&lt;&gt;"",AV261+VLOOKUP(AH261,$BU$2:$BV$17,2,0),"")</f>
        <v>10</v>
      </c>
      <c r="AX261" s="26" t="n">
        <f aca="false">IF(AB261&lt;&gt;"",AW261+VLOOKUP(AI261,$BU$2:$BV$17,2,0),"")</f>
        <v>11</v>
      </c>
      <c r="AY261" s="26" t="str">
        <f aca="false">IF(AC261&lt;&gt;"",AX261+VLOOKUP(AJ261,$BU$2:$BV$17,2,0),"")</f>
        <v/>
      </c>
      <c r="AZ261" s="26" t="n">
        <f aca="false">6+IF(Z261&lt;&gt;"",VLOOKUP(AH261,$BU$2:$BV$17,2,0),0)+IF(AA261&lt;&gt;"",VLOOKUP(AI261,$BU$2:$BV$17,2,0),0)+IF(AB261&lt;&gt;"",VLOOKUP(AJ261,$BU$2:$BV$17,2,0),0)+IF(AC261&lt;&gt;"",VLOOKUP(AK261,$BU$2:$BV$17,2,0),0)</f>
        <v>13</v>
      </c>
      <c r="BA261" s="26" t="n">
        <f aca="false">IF(Z261&lt;&gt;"",10,"")</f>
        <v>10</v>
      </c>
      <c r="BB261" s="26" t="n">
        <f aca="false">IF(AA261&lt;&gt;"",BA261+VLOOKUP(AH261,$BU$2:$BW$17,3,0),"")</f>
        <v>18</v>
      </c>
      <c r="BC261" s="26" t="n">
        <f aca="false">IF(AB261&lt;&gt;"",BB261+VLOOKUP(AI261,$BU$2:$BW$17,3,0),"")</f>
        <v>19</v>
      </c>
      <c r="BD261" s="26" t="str">
        <f aca="false">IF(AC261&lt;&gt;"",BC261+VLOOKUP(AJ261,$BU$2:$BW$17,3,0),"")</f>
        <v/>
      </c>
      <c r="BE261" s="26" t="n">
        <f aca="false">10+IF(Z261&lt;&gt;"",VLOOKUP(AH261,$BU$2:$BW$17,3,0),0)+IF(AA261&lt;&gt;"",VLOOKUP(AI261,$BU$2:$BW$17,3,0),0)+IF(AB261&lt;&gt;"",VLOOKUP(AJ261,$BU$2:$BW$17,3,0),0)+IF(AC261&lt;&gt;"",VLOOKUP(AK261,$BU$2:$BW$17,3,0),0)</f>
        <v>21</v>
      </c>
      <c r="BF261" s="36" t="str">
        <f aca="false">IF(AV261&lt;&gt;"","#define "&amp;AQ261&amp;" "&amp;AV261&amp;"&lt;end&gt; ","")&amp;IF(AW261&lt;&gt;"","#define "&amp;AR261&amp;" "&amp;AW261&amp;"&lt;end&gt; ","")&amp;IF(AX261&lt;&gt;"","#define "&amp;AS261&amp;" "&amp;AX261&amp;"&lt;end&gt; ","")&amp;IF(AY261&lt;&gt;"","#define "&amp;AT261&amp;" "&amp;AY261&amp;"&lt;end&gt; ","")&amp;"#define "&amp;AU261&amp;" "&amp;AZ261&amp;"&lt;end&gt;"</f>
        <v>#define AOFF_I 6&lt;end&gt; #define AOFF_IA 10&lt;end&gt; #define AOFF_IAB 11&lt;end&gt; #define ISIZ_IABG  13&lt;end&gt;</v>
      </c>
      <c r="BG261" s="36" t="str">
        <f aca="false">IF(BA261&lt;&gt;"","#define "&amp;AQ261&amp;" "&amp;BA261&amp;"&lt;end&gt; ","")&amp;IF(BB261&lt;&gt;"","#define "&amp;AR261&amp;" "&amp;BB261&amp;"&lt;end&gt; ","")&amp;IF(BC261&lt;&gt;"","#define "&amp;AS261&amp;" "&amp;BC261&amp;"&lt;end&gt; ","")&amp;IF(BD261&lt;&gt;"","#define "&amp;AT261&amp;" "&amp;BD261&amp;"&lt;end&gt; ","")&amp;"#define "&amp;AU261&amp;" "&amp;BE261&amp;"&lt;end&gt;"</f>
        <v>#define AOFF_I 10&lt;end&gt; #define AOFF_IA 18&lt;end&gt; #define AOFF_IAB 19&lt;end&gt; #define ISIZ_IABG  21&lt;end&gt;</v>
      </c>
      <c r="BH261" s="22" t="str">
        <f aca="false">"INSTDECODE_"&amp;D261&amp;IF(D261&lt;&gt;0,"_"&amp;CONCATENATE(Z261,AA261,AB261,AC261)&amp;"_"&amp;CONCATENATE(AD261,AE261,AF261,AG261),"")</f>
        <v>INSTDECODE_3_DBG_AVV</v>
      </c>
      <c r="BI261" s="22" t="n">
        <f aca="false">LEN(BH261)</f>
        <v>20</v>
      </c>
      <c r="BJ261" s="22" t="str">
        <f aca="false">IF(Z261&lt;&gt;"","DECODE_"&amp;VLOOKUP(AD261,$CC:$CD,2,0)&amp;"("&amp;BJ$2&amp;","&amp;IF(K261="MR","REF",VLOOKUP(F261,$BR:$BS,2,0))&amp;",Cpu"&amp;PROPER(IF(K261="MR","REF",VLOOKUP(F261,$BR:$BS,2,0)))&amp;","&amp;AQ261&amp;"); ", "")</f>
        <v>DECODE_ADR(1,DAT,CpuDat,AOFF_I); </v>
      </c>
      <c r="BK261" s="22" t="str">
        <f aca="false">IF(AA261&lt;&gt;"","DECODE_"&amp;VLOOKUP(AE261,$CC:$CD,2,0)&amp;"("&amp;BK$2&amp;","&amp;IF(L261="MR","REF",VLOOKUP(G261,$BR:$BS,2,0))&amp;",Cpu"&amp;PROPER(IF(L261="MR","REF",VLOOKUP(G261,$BR:$BS,2,0)))&amp;","&amp;AR261&amp;"); ", "")</f>
        <v>DECODE_LIT(2,BOL,CpuBol,AOFF_IA); </v>
      </c>
      <c r="BL261" s="22" t="str">
        <f aca="false">IF(AB261&lt;&gt;"","DECODE_"&amp;VLOOKUP(AF261,$CC:$CD,2,0)&amp;"("&amp;BL$2&amp;","&amp;IF(M261="MR","REF",VLOOKUP(H261,$BR:$BS,2,0))&amp;",Cpu"&amp;PROPER(IF(M261="MR","REF",VLOOKUP(H261,$BR:$BS,2,0)))&amp;","&amp;AS261&amp;"); ", "")</f>
        <v>DECODE_LIT(3,AGX,CpuAgx,AOFF_IAB); </v>
      </c>
      <c r="BM261" s="22" t="str">
        <f aca="false">IF(AC261&lt;&gt;"","DECODE_"&amp;VLOOKUP(AG261,$CC:$CD,2,0)&amp;"("&amp;BM$2&amp;","&amp;IF(N261="MR","REF",VLOOKUP(I261,$BR:$BS,2,0))&amp;",Cpu"&amp;PROPER(IF(N261="MR","REF",VLOOKUP(I261,$BR:$BS,2,0)))&amp;","&amp;AT261&amp;"); ", "")</f>
        <v/>
      </c>
      <c r="BN261" s="22" t="str">
        <f aca="false">IF(ISERROR(VLOOKUP(BO261,BO$2:BO260,1,0))=0,"X","")</f>
        <v/>
      </c>
      <c r="BO261" s="22" t="str">
        <f aca="false">SUBSTITUTE("#define "&amp;BH261&amp;REPT(" ",28-LEN(BH261))&amp;BJ261&amp;BK261&amp;BL261&amp;BM261,"%","D")</f>
        <v>#define INSTDECODE_3_DBG_AVV        DECODE_ADR(1,DAT,CpuDat,AOFF_I); DECODE_LIT(2,BOL,CpuBol,AOFF_IA); DECODE_LIT(3,AGX,CpuAgx,AOFF_IAB); </v>
      </c>
      <c r="BP261" s="22" t="str">
        <f aca="false">"#define "&amp;SUBSTITUTE(BH261,"INSTDECODE_",IF(P261="X","JMP_","")&amp;IF(Q261="X","CONST_","")&amp;"INSTEND_")&amp;IF(Q261="X",REPT(" ",20-LEN(BH261)),IF(P261="X",REPT(" ",22-LEN(BH261)),REPT(" ",26-LEN(BH261))))&amp;" "&amp;IF(P261="X","","IP+="&amp;TRIM(AU261)&amp;"; "&amp;REPT(" ",10-LEN(TRIM(AU261))))&amp;IF(Q261="X","CONST_INST_DISPATCH;","PROG_INST_DISPATCH;")</f>
        <v>#define INSTEND_3_DBG_AVV       IP+=ISIZ_IABG;  PROG_INST_DISPATCH;</v>
      </c>
      <c r="BQ261" s="22" t="str">
        <f aca="false">""</f>
        <v/>
      </c>
    </row>
    <row r="262" customFormat="false" ht="15.95" hidden="false" customHeight="true" outlineLevel="0" collapsed="false">
      <c r="A262" s="22" t="s">
        <v>831</v>
      </c>
      <c r="B262" s="22" t="s">
        <v>879</v>
      </c>
      <c r="C262" s="26" t="s">
        <v>29</v>
      </c>
      <c r="D262" s="27" t="n">
        <f aca="false">4-COUNTIF(F262:I262,".")</f>
        <v>1</v>
      </c>
      <c r="E262" s="27" t="str">
        <f aca="false">IF(ISERROR(SEARCH("Z",F262&amp;G262&amp;H262&amp;I262))=0,"X","-")</f>
        <v>-</v>
      </c>
      <c r="F262" s="26" t="s">
        <v>497</v>
      </c>
      <c r="G262" s="26" t="s">
        <v>28</v>
      </c>
      <c r="H262" s="26" t="s">
        <v>28</v>
      </c>
      <c r="I262" s="26" t="s">
        <v>28</v>
      </c>
      <c r="J262" s="27" t="str">
        <f aca="false">IF(OR(ISERROR(SEARCH(MID($J$2,1,1),F262&amp;G262&amp;H262&amp;I262))=0,ISERROR(SEARCH(MID($J$2,2,1),F262&amp;G262&amp;H262&amp;I262))=0),"X","-")</f>
        <v>-</v>
      </c>
      <c r="K262" s="26" t="s">
        <v>410</v>
      </c>
      <c r="L262" s="26" t="s">
        <v>28</v>
      </c>
      <c r="M262" s="26" t="s">
        <v>28</v>
      </c>
      <c r="N262" s="26" t="s">
        <v>28</v>
      </c>
      <c r="O262" s="28" t="str">
        <f aca="false">IF(OR(K262=$O$2,L262=$O$2,M262=$O$2,N262=$O$2),"X","-")</f>
        <v>X</v>
      </c>
      <c r="P262" s="29" t="s">
        <v>29</v>
      </c>
      <c r="R262" s="22" t="s">
        <v>880</v>
      </c>
      <c r="S262" s="22" t="s">
        <v>449</v>
      </c>
      <c r="W262" s="30" t="str">
        <f aca="false">SUBSTITUTE(SUBSTITUTE(IF(AND(F262="%",K262&lt;&gt;"AD",K262&lt;&gt;"MR"),"Error1","Ok")&amp;" "&amp;IF(AND(G262="%",L262&lt;&gt;"AD",L262&lt;&gt;"MR"),"Error2","Ok")&amp;" "&amp;IF(AND(H262="%",M262&lt;&gt;"AD",M262&lt;&gt;"MR"),"Error3","Ok")&amp;" "&amp;IF(AND(I262="%",N262&lt;&gt;"AD",N262&lt;&gt;"MR"),"Error4","Ok"),"Ok Ok Ok Ok","Passed"),"Ok","")</f>
        <v>Passed</v>
      </c>
      <c r="X262" s="28" t="str">
        <f aca="false">IF(W262&lt;&gt;"Passed","--- Error ---",SUBSTITUTE(SUBSTITUTE(SUBSTITUTE(SUBSTITUTE(SUBSTITUTE(SUBSTITUTE(SUBSTITUTE(SUBSTITUTE(SUBSTITUTE(SUBSTITUTE(SUBSTITUTE(SUBSTITUTE(SUBSTITUTE(SUBSTITUTE(SUBSTITUTE(SUBSTITUTE(SUBSTITUTE(SUBSTITUTE($X$1, "&lt;mnemonic&gt;",""""&amp;B262&amp;""""&amp;REPT(" ",5-LEN(B262))), "&lt;argnr&gt;",D262), "&lt;type1&gt;",VLOOKUP(F262,BR:BZ,9,0)), "&lt;type2&gt;",VLOOKUP(G262,BR:BZ,9,0)), "&lt;type3&gt;",VLOOKUP(H262,BR:BZ,9,0)), "&lt;type4&gt;",VLOOKUP(I262,BR:BZ,9,0)), "&lt;mode1&gt;",VLOOKUP(K262, CB:CG,6,0)),"&lt;mode2&gt;",VLOOKUP(L262,CB:CG,6,0)),"&lt;mode3&gt;",VLOOKUP(M262,CB:CG,6,0)),"&lt;mode4&gt;",VLOOKUP(N262,CB:CG,6,0)), "."," "), "&lt;desc&gt;",R262), "&lt;size&gt;",AU262), "&lt;comma&gt;",IF(B263=""," ",",")),"&lt;off1&gt;",IF(AQ262&lt;&gt;"",AQ262,"0"&amp;REPT(" ",5+AQ$1-1))),"&lt;off2&gt;",IF(AR262&lt;&gt;"",AR262,"0"&amp;REPT(" ",5+AR$1-1))),"&lt;off3&gt;",IF(AS262&lt;&gt;"",AS262,"0"&amp;REPT(" ",5+AS$1-1))),"&lt;off4&gt;",IF(AT262&lt;&gt;"",AT262,"0"&amp;REPT(" ",5+AT$1-1))))</f>
        <v>{ "CALL" ,1, ISIZ_IA   , {CpuDataType::FunAddr  ,(CpuDataType)0        ,(CpuDataType)0        ,(CpuDataType)0        }, {_AmdLtVl,_AmdNull,_AmdNull,_AmdNull}, {AOFF_I,0      ,0       ,0        } }, //Call function</v>
      </c>
      <c r="Y262" s="31" t="s">
        <v>28</v>
      </c>
      <c r="Z262" s="22" t="str">
        <f aca="false">IF(F262&lt;&gt;".",IF(K262="MR","R",VLOOKUP(F262,$BR:$BT,3,0)),"")</f>
        <v>A</v>
      </c>
      <c r="AA262" s="22" t="str">
        <f aca="false">IF(G262&lt;&gt;".",IF(L262="MR","R",VLOOKUP(G262,$BR:$BT,3,0)),"")</f>
        <v/>
      </c>
      <c r="AB262" s="22" t="str">
        <f aca="false">IF(H262&lt;&gt;".",IF(M262="MR","R",VLOOKUP(H262,$BR:$BT,3,0)),"")</f>
        <v/>
      </c>
      <c r="AC262" s="22" t="str">
        <f aca="false">IF(I262&lt;&gt;".",IF(N262="MR","R",VLOOKUP(I262,$BR:$BT,3,0)),"")</f>
        <v/>
      </c>
      <c r="AD262" s="22" t="str">
        <f aca="false">IF(F262&lt;&gt;".",VLOOKUP(K262,$CB:$CC,2,0),"")</f>
        <v>V</v>
      </c>
      <c r="AE262" s="22" t="str">
        <f aca="false">IF(G262&lt;&gt;".",VLOOKUP(L262,$CB:$CC,2,0),"")</f>
        <v/>
      </c>
      <c r="AF262" s="22" t="str">
        <f aca="false">IF(H262&lt;&gt;".",VLOOKUP(M262,$CB:$CC,2,0),"")</f>
        <v/>
      </c>
      <c r="AG262" s="22" t="str">
        <f aca="false">IF(I262&lt;&gt;".",VLOOKUP(N262,$CB:$CC,2,0),"")</f>
        <v/>
      </c>
      <c r="AH262" s="22" t="str">
        <f aca="false">IF(AD262&lt;&gt;"",IF(OR(AD262="A",AD262="I"),"SZA",VLOOKUP(Z262,$BT$3:$BU$16,2,0)),"")</f>
        <v>SZA</v>
      </c>
      <c r="AI262" s="22" t="str">
        <f aca="false">IF(AE262&lt;&gt;"",IF(OR(AE262="A",AE262="I"),"SZA",VLOOKUP(AA262,$BT$3:$BU$16,2,0)),"")</f>
        <v/>
      </c>
      <c r="AJ262" s="22" t="str">
        <f aca="false">IF(AF262&lt;&gt;"",IF(OR(AF262="A",AF262="I"),"SZA",VLOOKUP(AB262,$BT$3:$BU$16,2,0)),"")</f>
        <v/>
      </c>
      <c r="AK262" s="22" t="str">
        <f aca="false">IF(AG262&lt;&gt;"",IF(OR(AG262="A",AG262="I"),"SZA",VLOOKUP(AC262,$BT$3:$BU$16,2,0)),"")</f>
        <v/>
      </c>
      <c r="AL262" s="22" t="str">
        <f aca="false">IF(AD262&lt;&gt;"","I","")</f>
        <v>I</v>
      </c>
      <c r="AM262" s="22" t="str">
        <f aca="false">SUBSTITUTE(IF(AE262&lt;&gt;"",AL262&amp;"+"&amp;AH262,""),"+SZ","")</f>
        <v/>
      </c>
      <c r="AN262" s="22" t="str">
        <f aca="false">SUBSTITUTE(IF(AF262&lt;&gt;"",AM262&amp;"+"&amp;AI262,""),"+SZ","")</f>
        <v/>
      </c>
      <c r="AO262" s="22" t="str">
        <f aca="false">SUBSTITUTE(IF(AG262&lt;&gt;"",AN262&amp;"+"&amp;AJ262,""),"+SZ","")</f>
        <v/>
      </c>
      <c r="AP262" s="22" t="str">
        <f aca="false">SUBSTITUTE("I"&amp;IF(AH262&lt;&gt;"","+"&amp;AH262,"")&amp;IF(AI262&lt;&gt;"","+"&amp;AI262,"")&amp;IF(AJ262&lt;&gt;"","+"&amp;AJ262,"")&amp;IF(AK262&lt;&gt;"","+"&amp;AK262,""),"+SZ","")</f>
        <v>IA</v>
      </c>
      <c r="AQ262" s="22" t="str">
        <f aca="false">IF(Z262&lt;&gt;"","AOFF_"&amp;AL262&amp;REPT(" ",AQ$1-LEN(AL262)),"")</f>
        <v>AOFF_I</v>
      </c>
      <c r="AR262" s="22" t="str">
        <f aca="false">IF(AA262&lt;&gt;"","AOFF_"&amp;AM262&amp;REPT(" ",AR$1-LEN(AM262)),"")</f>
        <v/>
      </c>
      <c r="AS262" s="22" t="str">
        <f aca="false">IF(AB262&lt;&gt;"","AOFF_"&amp;AN262&amp;REPT(" ",AS$1-LEN(AN262)),"")</f>
        <v/>
      </c>
      <c r="AT262" s="22" t="str">
        <f aca="false">IF(AC262&lt;&gt;"","AOFF_"&amp;AO262&amp;REPT(" ",AT$1-LEN(AO262)),"")</f>
        <v/>
      </c>
      <c r="AU262" s="22" t="str">
        <f aca="false">"ISIZ_"&amp;AP262&amp;REPT(" ",$AU$1-LEN(AP262))</f>
        <v>ISIZ_IA   </v>
      </c>
      <c r="AV262" s="26" t="n">
        <f aca="false">IF(Z262&lt;&gt;"",6,"")</f>
        <v>6</v>
      </c>
      <c r="AW262" s="26" t="str">
        <f aca="false">IF(AA262&lt;&gt;"",AV262+VLOOKUP(AH262,$BU$2:$BV$17,2,0),"")</f>
        <v/>
      </c>
      <c r="AX262" s="26" t="str">
        <f aca="false">IF(AB262&lt;&gt;"",AW262+VLOOKUP(AI262,$BU$2:$BV$17,2,0),"")</f>
        <v/>
      </c>
      <c r="AY262" s="26" t="str">
        <f aca="false">IF(AC262&lt;&gt;"",AX262+VLOOKUP(AJ262,$BU$2:$BV$17,2,0),"")</f>
        <v/>
      </c>
      <c r="AZ262" s="26" t="n">
        <f aca="false">6+IF(Z262&lt;&gt;"",VLOOKUP(AH262,$BU$2:$BV$17,2,0),0)+IF(AA262&lt;&gt;"",VLOOKUP(AI262,$BU$2:$BV$17,2,0),0)+IF(AB262&lt;&gt;"",VLOOKUP(AJ262,$BU$2:$BV$17,2,0),0)+IF(AC262&lt;&gt;"",VLOOKUP(AK262,$BU$2:$BV$17,2,0),0)</f>
        <v>10</v>
      </c>
      <c r="BA262" s="26" t="n">
        <f aca="false">IF(Z262&lt;&gt;"",10,"")</f>
        <v>10</v>
      </c>
      <c r="BB262" s="26" t="str">
        <f aca="false">IF(AA262&lt;&gt;"",BA262+VLOOKUP(AH262,$BU$2:$BW$17,3,0),"")</f>
        <v/>
      </c>
      <c r="BC262" s="26" t="str">
        <f aca="false">IF(AB262&lt;&gt;"",BB262+VLOOKUP(AI262,$BU$2:$BW$17,3,0),"")</f>
        <v/>
      </c>
      <c r="BD262" s="26" t="str">
        <f aca="false">IF(AC262&lt;&gt;"",BC262+VLOOKUP(AJ262,$BU$2:$BW$17,3,0),"")</f>
        <v/>
      </c>
      <c r="BE262" s="26" t="n">
        <f aca="false">10+IF(Z262&lt;&gt;"",VLOOKUP(AH262,$BU$2:$BW$17,3,0),0)+IF(AA262&lt;&gt;"",VLOOKUP(AI262,$BU$2:$BW$17,3,0),0)+IF(AB262&lt;&gt;"",VLOOKUP(AJ262,$BU$2:$BW$17,3,0),0)+IF(AC262&lt;&gt;"",VLOOKUP(AK262,$BU$2:$BW$17,3,0),0)</f>
        <v>18</v>
      </c>
      <c r="BF262" s="36" t="str">
        <f aca="false">IF(AV262&lt;&gt;"","#define "&amp;AQ262&amp;" "&amp;AV262&amp;"&lt;end&gt; ","")&amp;IF(AW262&lt;&gt;"","#define "&amp;AR262&amp;" "&amp;AW262&amp;"&lt;end&gt; ","")&amp;IF(AX262&lt;&gt;"","#define "&amp;AS262&amp;" "&amp;AX262&amp;"&lt;end&gt; ","")&amp;IF(AY262&lt;&gt;"","#define "&amp;AT262&amp;" "&amp;AY262&amp;"&lt;end&gt; ","")&amp;"#define "&amp;AU262&amp;" "&amp;AZ262&amp;"&lt;end&gt;"</f>
        <v>#define AOFF_I 6&lt;end&gt; #define ISIZ_IA    10&lt;end&gt;</v>
      </c>
      <c r="BG262" s="36" t="str">
        <f aca="false">IF(BA262&lt;&gt;"","#define "&amp;AQ262&amp;" "&amp;BA262&amp;"&lt;end&gt; ","")&amp;IF(BB262&lt;&gt;"","#define "&amp;AR262&amp;" "&amp;BB262&amp;"&lt;end&gt; ","")&amp;IF(BC262&lt;&gt;"","#define "&amp;AS262&amp;" "&amp;BC262&amp;"&lt;end&gt; ","")&amp;IF(BD262&lt;&gt;"","#define "&amp;AT262&amp;" "&amp;BD262&amp;"&lt;end&gt; ","")&amp;"#define "&amp;AU262&amp;" "&amp;BE262&amp;"&lt;end&gt;"</f>
        <v>#define AOFF_I 10&lt;end&gt; #define ISIZ_IA    18&lt;end&gt;</v>
      </c>
      <c r="BH262" s="22" t="str">
        <f aca="false">"INSTDECODE_"&amp;D262&amp;IF(D262&lt;&gt;0,"_"&amp;CONCATENATE(Z262,AA262,AB262,AC262)&amp;"_"&amp;CONCATENATE(AD262,AE262,AF262,AG262),"")</f>
        <v>INSTDECODE_1_A_V</v>
      </c>
      <c r="BI262" s="22" t="n">
        <f aca="false">LEN(BH262)</f>
        <v>16</v>
      </c>
      <c r="BJ262" s="22" t="str">
        <f aca="false">IF(Z262&lt;&gt;"","DECODE_"&amp;VLOOKUP(AD262,$CC:$CD,2,0)&amp;"("&amp;BJ$2&amp;","&amp;IF(K262="MR","REF",VLOOKUP(F262,$BR:$BS,2,0))&amp;",Cpu"&amp;PROPER(IF(K262="MR","REF",VLOOKUP(F262,$BR:$BS,2,0)))&amp;","&amp;AQ262&amp;"); ", "")</f>
        <v>DECODE_LIT(1,ADR,CpuAdr,AOFF_I); </v>
      </c>
      <c r="BK262" s="22" t="str">
        <f aca="false">IF(AA262&lt;&gt;"","DECODE_"&amp;VLOOKUP(AE262,$CC:$CD,2,0)&amp;"("&amp;BK$2&amp;","&amp;IF(L262="MR","REF",VLOOKUP(G262,$BR:$BS,2,0))&amp;",Cpu"&amp;PROPER(IF(L262="MR","REF",VLOOKUP(G262,$BR:$BS,2,0)))&amp;","&amp;AR262&amp;"); ", "")</f>
        <v/>
      </c>
      <c r="BL262" s="22" t="str">
        <f aca="false">IF(AB262&lt;&gt;"","DECODE_"&amp;VLOOKUP(AF262,$CC:$CD,2,0)&amp;"("&amp;BL$2&amp;","&amp;IF(M262="MR","REF",VLOOKUP(H262,$BR:$BS,2,0))&amp;",Cpu"&amp;PROPER(IF(M262="MR","REF",VLOOKUP(H262,$BR:$BS,2,0)))&amp;","&amp;AS262&amp;"); ", "")</f>
        <v/>
      </c>
      <c r="BM262" s="22" t="str">
        <f aca="false">IF(AC262&lt;&gt;"","DECODE_"&amp;VLOOKUP(AG262,$CC:$CD,2,0)&amp;"("&amp;BM$2&amp;","&amp;IF(N262="MR","REF",VLOOKUP(I262,$BR:$BS,2,0))&amp;",Cpu"&amp;PROPER(IF(N262="MR","REF",VLOOKUP(I262,$BR:$BS,2,0)))&amp;","&amp;AT262&amp;"); ", "")</f>
        <v/>
      </c>
      <c r="BN262" s="22" t="str">
        <f aca="false">IF(ISERROR(VLOOKUP(BO262,BO$2:BO247,1,0))=0,"X","")</f>
        <v/>
      </c>
      <c r="BO262" s="22" t="str">
        <f aca="false">SUBSTITUTE("#define "&amp;BH262&amp;REPT(" ",28-LEN(BH262))&amp;BJ262&amp;BK262&amp;BL262&amp;BM262,"%","D")</f>
        <v>#define INSTDECODE_1_A_V            DECODE_LIT(1,ADR,CpuAdr,AOFF_I); </v>
      </c>
      <c r="BP262" s="22" t="str">
        <f aca="false">"#define "&amp;SUBSTITUTE(BH262,"INSTDECODE_",IF(P262="X","JMP_","")&amp;IF(Q262="X","CONST_","")&amp;"INSTEND_")&amp;IF(Q262="X",REPT(" ",20-LEN(BH262)),IF(P262="X",REPT(" ",22-LEN(BH262)),REPT(" ",26-LEN(BH262))))&amp;" "&amp;IF(P262="X","","IP+="&amp;TRIM(AU262)&amp;"; "&amp;REPT(" ",10-LEN(TRIM(AU262))))&amp;IF(Q262="X","CONST_INST_DISPATCH;","PROG_INST_DISPATCH;")</f>
        <v>#define JMP_INSTEND_1_A_V       PROG_INST_DISPATCH;</v>
      </c>
      <c r="BQ262" s="22" t="str">
        <f aca="false">""</f>
        <v/>
      </c>
    </row>
    <row r="263" customFormat="false" ht="15.95" hidden="false" customHeight="true" outlineLevel="0" collapsed="false">
      <c r="A263" s="22" t="s">
        <v>831</v>
      </c>
      <c r="B263" s="22" t="s">
        <v>881</v>
      </c>
      <c r="C263" s="26" t="s">
        <v>29</v>
      </c>
      <c r="D263" s="27" t="n">
        <f aca="false">4-COUNTIF(F263:I263,".")</f>
        <v>0</v>
      </c>
      <c r="E263" s="27" t="str">
        <f aca="false">IF(ISERROR(SEARCH("Z",F263&amp;G263&amp;H263&amp;I263))=0,"X","-")</f>
        <v>-</v>
      </c>
      <c r="F263" s="26" t="s">
        <v>28</v>
      </c>
      <c r="G263" s="26" t="s">
        <v>28</v>
      </c>
      <c r="H263" s="26" t="s">
        <v>28</v>
      </c>
      <c r="I263" s="26" t="s">
        <v>28</v>
      </c>
      <c r="J263" s="27" t="str">
        <f aca="false">IF(OR(ISERROR(SEARCH(MID($J$2,1,1),F263&amp;G263&amp;H263&amp;I263))=0,ISERROR(SEARCH(MID($J$2,2,1),F263&amp;G263&amp;H263&amp;I263))=0),"X","-")</f>
        <v>-</v>
      </c>
      <c r="K263" s="26" t="s">
        <v>28</v>
      </c>
      <c r="L263" s="26" t="s">
        <v>28</v>
      </c>
      <c r="M263" s="26" t="s">
        <v>28</v>
      </c>
      <c r="N263" s="26" t="s">
        <v>28</v>
      </c>
      <c r="O263" s="28" t="str">
        <f aca="false">IF(OR(K263=$O$2,L263=$O$2,M263=$O$2,N263=$O$2),"X","-")</f>
        <v>-</v>
      </c>
      <c r="P263" s="29" t="s">
        <v>29</v>
      </c>
      <c r="R263" s="22" t="s">
        <v>882</v>
      </c>
      <c r="W263" s="30" t="str">
        <f aca="false">SUBSTITUTE(SUBSTITUTE(IF(AND(F263="%",K263&lt;&gt;"AD",K263&lt;&gt;"MR"),"Error1","Ok")&amp;" "&amp;IF(AND(G263="%",L263&lt;&gt;"AD",L263&lt;&gt;"MR"),"Error2","Ok")&amp;" "&amp;IF(AND(H263="%",M263&lt;&gt;"AD",M263&lt;&gt;"MR"),"Error3","Ok")&amp;" "&amp;IF(AND(I263="%",N263&lt;&gt;"AD",N263&lt;&gt;"MR"),"Error4","Ok"),"Ok Ok Ok Ok","Passed"),"Ok","")</f>
        <v>Passed</v>
      </c>
      <c r="X263" s="28" t="str">
        <f aca="false">IF(W263&lt;&gt;"Passed","--- Error ---",SUBSTITUTE(SUBSTITUTE(SUBSTITUTE(SUBSTITUTE(SUBSTITUTE(SUBSTITUTE(SUBSTITUTE(SUBSTITUTE(SUBSTITUTE(SUBSTITUTE(SUBSTITUTE(SUBSTITUTE(SUBSTITUTE(SUBSTITUTE(SUBSTITUTE(SUBSTITUTE(SUBSTITUTE(SUBSTITUTE($X$1, "&lt;mnemonic&gt;",""""&amp;B263&amp;""""&amp;REPT(" ",5-LEN(B263))), "&lt;argnr&gt;",D263), "&lt;type1&gt;",VLOOKUP(F263,BR:BZ,9,0)), "&lt;type2&gt;",VLOOKUP(G263,BR:BZ,9,0)), "&lt;type3&gt;",VLOOKUP(H263,BR:BZ,9,0)), "&lt;type4&gt;",VLOOKUP(I263,BR:BZ,9,0)), "&lt;mode1&gt;",VLOOKUP(K263, CB:CG,6,0)),"&lt;mode2&gt;",VLOOKUP(L263,CB:CG,6,0)),"&lt;mode3&gt;",VLOOKUP(M263,CB:CG,6,0)),"&lt;mode4&gt;",VLOOKUP(N263,CB:CG,6,0)), "."," "), "&lt;desc&gt;",R263), "&lt;size&gt;",AU263), "&lt;comma&gt;",IF(B264=""," ",",")),"&lt;off1&gt;",IF(AQ263&lt;&gt;"",AQ263,"0"&amp;REPT(" ",5+AQ$1-1))),"&lt;off2&gt;",IF(AR263&lt;&gt;"",AR263,"0"&amp;REPT(" ",5+AR$1-1))),"&lt;off3&gt;",IF(AS263&lt;&gt;"",AS263,"0"&amp;REPT(" ",5+AS$1-1))),"&lt;off4&gt;",IF(AT263&lt;&gt;"",AT263,"0"&amp;REPT(" ",5+AT$1-1))))</f>
        <v>{ "RET"  ,0, ISIZ_I    , {(CpuDataType)0        ,(CpuDataType)0        ,(CpuDataType)0        ,(CpuDataType)0        }, {_AmdNull,_AmdNull,_AmdNull,_AmdNull}, {0     ,0      ,0       ,0        } }, //Return</v>
      </c>
      <c r="Y263" s="31" t="s">
        <v>28</v>
      </c>
      <c r="Z263" s="22" t="str">
        <f aca="false">IF(F263&lt;&gt;".",IF(K263="MR","R",VLOOKUP(F263,$BR:$BT,3,0)),"")</f>
        <v/>
      </c>
      <c r="AA263" s="22" t="str">
        <f aca="false">IF(G263&lt;&gt;".",IF(L263="MR","R",VLOOKUP(G263,$BR:$BT,3,0)),"")</f>
        <v/>
      </c>
      <c r="AB263" s="22" t="str">
        <f aca="false">IF(H263&lt;&gt;".",IF(M263="MR","R",VLOOKUP(H263,$BR:$BT,3,0)),"")</f>
        <v/>
      </c>
      <c r="AC263" s="22" t="str">
        <f aca="false">IF(I263&lt;&gt;".",IF(N263="MR","R",VLOOKUP(I263,$BR:$BT,3,0)),"")</f>
        <v/>
      </c>
      <c r="AD263" s="22" t="str">
        <f aca="false">IF(F263&lt;&gt;".",VLOOKUP(K263,$CB:$CC,2,0),"")</f>
        <v/>
      </c>
      <c r="AE263" s="22" t="str">
        <f aca="false">IF(G263&lt;&gt;".",VLOOKUP(L263,$CB:$CC,2,0),"")</f>
        <v/>
      </c>
      <c r="AF263" s="22" t="str">
        <f aca="false">IF(H263&lt;&gt;".",VLOOKUP(M263,$CB:$CC,2,0),"")</f>
        <v/>
      </c>
      <c r="AG263" s="22" t="str">
        <f aca="false">IF(I263&lt;&gt;".",VLOOKUP(N263,$CB:$CC,2,0),"")</f>
        <v/>
      </c>
      <c r="AH263" s="22" t="str">
        <f aca="false">IF(AD263&lt;&gt;"",IF(OR(AD263="A",AD263="I"),"SZA",VLOOKUP(Z263,$BT$3:$BU$16,2,0)),"")</f>
        <v/>
      </c>
      <c r="AI263" s="22" t="str">
        <f aca="false">IF(AE263&lt;&gt;"",IF(OR(AE263="A",AE263="I"),"SZA",VLOOKUP(AA263,$BT$3:$BU$16,2,0)),"")</f>
        <v/>
      </c>
      <c r="AJ263" s="22" t="str">
        <f aca="false">IF(AF263&lt;&gt;"",IF(OR(AF263="A",AF263="I"),"SZA",VLOOKUP(AB263,$BT$3:$BU$16,2,0)),"")</f>
        <v/>
      </c>
      <c r="AK263" s="22" t="str">
        <f aca="false">IF(AG263&lt;&gt;"",IF(OR(AG263="A",AG263="I"),"SZA",VLOOKUP(AC263,$BT$3:$BU$16,2,0)),"")</f>
        <v/>
      </c>
      <c r="AL263" s="22" t="str">
        <f aca="false">IF(AD263&lt;&gt;"","I","")</f>
        <v/>
      </c>
      <c r="AM263" s="22" t="str">
        <f aca="false">SUBSTITUTE(IF(AE263&lt;&gt;"",AL263&amp;"+"&amp;AH263,""),"+SZ","")</f>
        <v/>
      </c>
      <c r="AN263" s="22" t="str">
        <f aca="false">SUBSTITUTE(IF(AF263&lt;&gt;"",AM263&amp;"+"&amp;AI263,""),"+SZ","")</f>
        <v/>
      </c>
      <c r="AO263" s="22" t="str">
        <f aca="false">SUBSTITUTE(IF(AG263&lt;&gt;"",AN263&amp;"+"&amp;AJ263,""),"+SZ","")</f>
        <v/>
      </c>
      <c r="AP263" s="22" t="str">
        <f aca="false">SUBSTITUTE("I"&amp;IF(AH263&lt;&gt;"","+"&amp;AH263,"")&amp;IF(AI263&lt;&gt;"","+"&amp;AI263,"")&amp;IF(AJ263&lt;&gt;"","+"&amp;AJ263,"")&amp;IF(AK263&lt;&gt;"","+"&amp;AK263,""),"+SZ","")</f>
        <v>I</v>
      </c>
      <c r="AQ263" s="22" t="str">
        <f aca="false">IF(Z263&lt;&gt;"","AOFF_"&amp;AL263&amp;REPT(" ",AQ$1-LEN(AL263)),"")</f>
        <v/>
      </c>
      <c r="AR263" s="22" t="str">
        <f aca="false">IF(AA263&lt;&gt;"","AOFF_"&amp;AM263&amp;REPT(" ",AR$1-LEN(AM263)),"")</f>
        <v/>
      </c>
      <c r="AS263" s="22" t="str">
        <f aca="false">IF(AB263&lt;&gt;"","AOFF_"&amp;AN263&amp;REPT(" ",AS$1-LEN(AN263)),"")</f>
        <v/>
      </c>
      <c r="AT263" s="22" t="str">
        <f aca="false">IF(AC263&lt;&gt;"","AOFF_"&amp;AO263&amp;REPT(" ",AT$1-LEN(AO263)),"")</f>
        <v/>
      </c>
      <c r="AU263" s="22" t="str">
        <f aca="false">"ISIZ_"&amp;AP263&amp;REPT(" ",$AU$1-LEN(AP263))</f>
        <v>ISIZ_I    </v>
      </c>
      <c r="AV263" s="26" t="str">
        <f aca="false">IF(Z263&lt;&gt;"",6,"")</f>
        <v/>
      </c>
      <c r="AW263" s="26" t="str">
        <f aca="false">IF(AA263&lt;&gt;"",AV263+VLOOKUP(AH263,$BU$2:$BV$17,2,0),"")</f>
        <v/>
      </c>
      <c r="AX263" s="26" t="str">
        <f aca="false">IF(AB263&lt;&gt;"",AW263+VLOOKUP(AI263,$BU$2:$BV$17,2,0),"")</f>
        <v/>
      </c>
      <c r="AY263" s="26" t="str">
        <f aca="false">IF(AC263&lt;&gt;"",AX263+VLOOKUP(AJ263,$BU$2:$BV$17,2,0),"")</f>
        <v/>
      </c>
      <c r="AZ263" s="26" t="n">
        <f aca="false">6+IF(Z263&lt;&gt;"",VLOOKUP(AH263,$BU$2:$BV$17,2,0),0)+IF(AA263&lt;&gt;"",VLOOKUP(AI263,$BU$2:$BV$17,2,0),0)+IF(AB263&lt;&gt;"",VLOOKUP(AJ263,$BU$2:$BV$17,2,0),0)+IF(AC263&lt;&gt;"",VLOOKUP(AK263,$BU$2:$BV$17,2,0),0)</f>
        <v>6</v>
      </c>
      <c r="BA263" s="26" t="str">
        <f aca="false">IF(Z263&lt;&gt;"",10,"")</f>
        <v/>
      </c>
      <c r="BB263" s="26" t="str">
        <f aca="false">IF(AA263&lt;&gt;"",BA263+VLOOKUP(AH263,$BU$2:$BW$17,3,0),"")</f>
        <v/>
      </c>
      <c r="BC263" s="26" t="str">
        <f aca="false">IF(AB263&lt;&gt;"",BB263+VLOOKUP(AI263,$BU$2:$BW$17,3,0),"")</f>
        <v/>
      </c>
      <c r="BD263" s="26" t="str">
        <f aca="false">IF(AC263&lt;&gt;"",BC263+VLOOKUP(AJ263,$BU$2:$BW$17,3,0),"")</f>
        <v/>
      </c>
      <c r="BE263" s="26" t="n">
        <f aca="false">10+IF(Z263&lt;&gt;"",VLOOKUP(AH263,$BU$2:$BW$17,3,0),0)+IF(AA263&lt;&gt;"",VLOOKUP(AI263,$BU$2:$BW$17,3,0),0)+IF(AB263&lt;&gt;"",VLOOKUP(AJ263,$BU$2:$BW$17,3,0),0)+IF(AC263&lt;&gt;"",VLOOKUP(AK263,$BU$2:$BW$17,3,0),0)</f>
        <v>10</v>
      </c>
      <c r="BF263" s="36" t="str">
        <f aca="false">IF(AV263&lt;&gt;"","#define "&amp;AQ263&amp;" "&amp;AV263&amp;"&lt;end&gt; ","")&amp;IF(AW263&lt;&gt;"","#define "&amp;AR263&amp;" "&amp;AW263&amp;"&lt;end&gt; ","")&amp;IF(AX263&lt;&gt;"","#define "&amp;AS263&amp;" "&amp;AX263&amp;"&lt;end&gt; ","")&amp;IF(AY263&lt;&gt;"","#define "&amp;AT263&amp;" "&amp;AY263&amp;"&lt;end&gt; ","")&amp;"#define "&amp;AU263&amp;" "&amp;AZ263&amp;"&lt;end&gt;"</f>
        <v>#define ISIZ_I     6&lt;end&gt;</v>
      </c>
      <c r="BG263" s="36" t="str">
        <f aca="false">IF(BA263&lt;&gt;"","#define "&amp;AQ263&amp;" "&amp;BA263&amp;"&lt;end&gt; ","")&amp;IF(BB263&lt;&gt;"","#define "&amp;AR263&amp;" "&amp;BB263&amp;"&lt;end&gt; ","")&amp;IF(BC263&lt;&gt;"","#define "&amp;AS263&amp;" "&amp;BC263&amp;"&lt;end&gt; ","")&amp;IF(BD263&lt;&gt;"","#define "&amp;AT263&amp;" "&amp;BD263&amp;"&lt;end&gt; ","")&amp;"#define "&amp;AU263&amp;" "&amp;BE263&amp;"&lt;end&gt;"</f>
        <v>#define ISIZ_I     10&lt;end&gt;</v>
      </c>
      <c r="BH263" s="22" t="str">
        <f aca="false">"INSTDECODE_"&amp;D263&amp;IF(D263&lt;&gt;0,"_"&amp;CONCATENATE(Z263,AA263,AB263,AC263)&amp;"_"&amp;CONCATENATE(AD263,AE263,AF263,AG263),"")</f>
        <v>INSTDECODE_0</v>
      </c>
      <c r="BI263" s="22" t="n">
        <f aca="false">LEN(BH263)</f>
        <v>12</v>
      </c>
      <c r="BJ263" s="22" t="str">
        <f aca="false">IF(Z263&lt;&gt;"","DECODE_"&amp;VLOOKUP(AD263,$CC:$CD,2,0)&amp;"("&amp;BJ$2&amp;","&amp;IF(K263="MR","REF",VLOOKUP(F263,$BR:$BS,2,0))&amp;",Cpu"&amp;PROPER(IF(K263="MR","REF",VLOOKUP(F263,$BR:$BS,2,0)))&amp;","&amp;AQ263&amp;"); ", "")</f>
        <v/>
      </c>
      <c r="BK263" s="22" t="str">
        <f aca="false">IF(AA263&lt;&gt;"","DECODE_"&amp;VLOOKUP(AE263,$CC:$CD,2,0)&amp;"("&amp;BK$2&amp;","&amp;IF(L263="MR","REF",VLOOKUP(G263,$BR:$BS,2,0))&amp;",Cpu"&amp;PROPER(IF(L263="MR","REF",VLOOKUP(G263,$BR:$BS,2,0)))&amp;","&amp;AR263&amp;"); ", "")</f>
        <v/>
      </c>
      <c r="BL263" s="22" t="str">
        <f aca="false">IF(AB263&lt;&gt;"","DECODE_"&amp;VLOOKUP(AF263,$CC:$CD,2,0)&amp;"("&amp;BL$2&amp;","&amp;IF(M263="MR","REF",VLOOKUP(H263,$BR:$BS,2,0))&amp;",Cpu"&amp;PROPER(IF(M263="MR","REF",VLOOKUP(H263,$BR:$BS,2,0)))&amp;","&amp;AS263&amp;"); ", "")</f>
        <v/>
      </c>
      <c r="BM263" s="22" t="str">
        <f aca="false">IF(AC263&lt;&gt;"","DECODE_"&amp;VLOOKUP(AG263,$CC:$CD,2,0)&amp;"("&amp;BM$2&amp;","&amp;IF(N263="MR","REF",VLOOKUP(I263,$BR:$BS,2,0))&amp;",Cpu"&amp;PROPER(IF(N263="MR","REF",VLOOKUP(I263,$BR:$BS,2,0)))&amp;","&amp;AT263&amp;"); ", "")</f>
        <v/>
      </c>
      <c r="BN263" s="22" t="str">
        <f aca="false">IF(ISERROR(VLOOKUP(BO263,BO$2:BO262,1,0))=0,"X","")</f>
        <v>X</v>
      </c>
      <c r="BO263" s="22" t="str">
        <f aca="false">SUBSTITUTE("#define "&amp;BH263&amp;REPT(" ",28-LEN(BH263))&amp;BJ263&amp;BK263&amp;BL263&amp;BM263,"%","D")</f>
        <v>#define INSTDECODE_0                </v>
      </c>
      <c r="BP263" s="22" t="str">
        <f aca="false">"#define "&amp;SUBSTITUTE(BH263,"INSTDECODE_",IF(P263="X","JMP_","")&amp;IF(Q263="X","CONST_","")&amp;"INSTEND_")&amp;IF(Q263="X",REPT(" ",20-LEN(BH263)),IF(P263="X",REPT(" ",22-LEN(BH263)),REPT(" ",26-LEN(BH263))))&amp;" "&amp;IF(P263="X","","IP+="&amp;TRIM(AU263)&amp;"; "&amp;REPT(" ",10-LEN(TRIM(AU263))))&amp;IF(Q263="X","CONST_INST_DISPATCH;","PROG_INST_DISPATCH;")</f>
        <v>#define JMP_INSTEND_0           PROG_INST_DISPATCH;</v>
      </c>
      <c r="BQ263" s="22" t="str">
        <f aca="false">""</f>
        <v/>
      </c>
    </row>
    <row r="264" customFormat="false" ht="15.95" hidden="false" customHeight="true" outlineLevel="0" collapsed="false">
      <c r="A264" s="22" t="s">
        <v>831</v>
      </c>
      <c r="B264" s="22" t="s">
        <v>883</v>
      </c>
      <c r="C264" s="26" t="s">
        <v>29</v>
      </c>
      <c r="D264" s="27" t="n">
        <f aca="false">4-COUNTIF(F264:I264,".")</f>
        <v>1</v>
      </c>
      <c r="E264" s="27" t="str">
        <f aca="false">IF(ISERROR(SEARCH("Z",F264&amp;G264&amp;H264&amp;I264))=0,"X","-")</f>
        <v>-</v>
      </c>
      <c r="F264" s="26" t="s">
        <v>497</v>
      </c>
      <c r="G264" s="26" t="s">
        <v>28</v>
      </c>
      <c r="H264" s="26" t="s">
        <v>28</v>
      </c>
      <c r="I264" s="26" t="s">
        <v>28</v>
      </c>
      <c r="J264" s="27" t="str">
        <f aca="false">IF(OR(ISERROR(SEARCH(MID($J$2,1,1),F264&amp;G264&amp;H264&amp;I264))=0,ISERROR(SEARCH(MID($J$2,2,1),F264&amp;G264&amp;H264&amp;I264))=0),"X","-")</f>
        <v>-</v>
      </c>
      <c r="K264" s="26" t="s">
        <v>410</v>
      </c>
      <c r="L264" s="26" t="s">
        <v>28</v>
      </c>
      <c r="M264" s="26" t="s">
        <v>28</v>
      </c>
      <c r="N264" s="26" t="s">
        <v>28</v>
      </c>
      <c r="O264" s="28" t="str">
        <f aca="false">IF(OR(K264=$O$2,L264=$O$2,M264=$O$2,N264=$O$2),"X","-")</f>
        <v>X</v>
      </c>
      <c r="P264" s="29" t="s">
        <v>29</v>
      </c>
      <c r="R264" s="22" t="s">
        <v>884</v>
      </c>
      <c r="S264" s="22" t="s">
        <v>449</v>
      </c>
      <c r="W264" s="30" t="str">
        <f aca="false">SUBSTITUTE(SUBSTITUTE(IF(AND(F264="%",K264&lt;&gt;"AD",K264&lt;&gt;"MR"),"Error1","Ok")&amp;" "&amp;IF(AND(G264="%",L264&lt;&gt;"AD",L264&lt;&gt;"MR"),"Error2","Ok")&amp;" "&amp;IF(AND(H264="%",M264&lt;&gt;"AD",M264&lt;&gt;"MR"),"Error3","Ok")&amp;" "&amp;IF(AND(I264="%",N264&lt;&gt;"AD",N264&lt;&gt;"MR"),"Error4","Ok"),"Ok Ok Ok Ok","Passed"),"Ok","")</f>
        <v>Passed</v>
      </c>
      <c r="X264" s="28" t="str">
        <f aca="false">IF(W264&lt;&gt;"Passed","--- Error ---",SUBSTITUTE(SUBSTITUTE(SUBSTITUTE(SUBSTITUTE(SUBSTITUTE(SUBSTITUTE(SUBSTITUTE(SUBSTITUTE(SUBSTITUTE(SUBSTITUTE(SUBSTITUTE(SUBSTITUTE(SUBSTITUTE(SUBSTITUTE(SUBSTITUTE(SUBSTITUTE(SUBSTITUTE(SUBSTITUTE($X$1, "&lt;mnemonic&gt;",""""&amp;B264&amp;""""&amp;REPT(" ",5-LEN(B264))), "&lt;argnr&gt;",D264), "&lt;type1&gt;",VLOOKUP(F264,BR:BZ,9,0)), "&lt;type2&gt;",VLOOKUP(G264,BR:BZ,9,0)), "&lt;type3&gt;",VLOOKUP(H264,BR:BZ,9,0)), "&lt;type4&gt;",VLOOKUP(I264,BR:BZ,9,0)), "&lt;mode1&gt;",VLOOKUP(K264, CB:CG,6,0)),"&lt;mode2&gt;",VLOOKUP(L264,CB:CG,6,0)),"&lt;mode3&gt;",VLOOKUP(M264,CB:CG,6,0)),"&lt;mode4&gt;",VLOOKUP(N264,CB:CG,6,0)), "."," "), "&lt;desc&gt;",R264), "&lt;size&gt;",AU264), "&lt;comma&gt;",IF(B265=""," ",",")),"&lt;off1&gt;",IF(AQ264&lt;&gt;"",AQ264,"0"&amp;REPT(" ",5+AQ$1-1))),"&lt;off2&gt;",IF(AR264&lt;&gt;"",AR264,"0"&amp;REPT(" ",5+AR$1-1))),"&lt;off3&gt;",IF(AS264&lt;&gt;"",AS264,"0"&amp;REPT(" ",5+AS$1-1))),"&lt;off4&gt;",IF(AT264&lt;&gt;"",AT264,"0"&amp;REPT(" ",5+AT$1-1))))</f>
        <v>{ "CALLN",1, ISIZ_IA   , {CpuDataType::FunAddr  ,(CpuDataType)0        ,(CpuDataType)0        ,(CpuDataType)0        }, {_AmdLtVl,_AmdNull,_AmdNull,_AmdNull}, {AOFF_I,0      ,0       ,0        } }, //Call nested function</v>
      </c>
      <c r="Y264" s="31" t="s">
        <v>28</v>
      </c>
      <c r="Z264" s="22" t="str">
        <f aca="false">IF(F264&lt;&gt;".",IF(K264="MR","R",VLOOKUP(F264,$BR:$BT,3,0)),"")</f>
        <v>A</v>
      </c>
      <c r="AA264" s="22" t="str">
        <f aca="false">IF(G264&lt;&gt;".",IF(L264="MR","R",VLOOKUP(G264,$BR:$BT,3,0)),"")</f>
        <v/>
      </c>
      <c r="AB264" s="22" t="str">
        <f aca="false">IF(H264&lt;&gt;".",IF(M264="MR","R",VLOOKUP(H264,$BR:$BT,3,0)),"")</f>
        <v/>
      </c>
      <c r="AC264" s="22" t="str">
        <f aca="false">IF(I264&lt;&gt;".",IF(N264="MR","R",VLOOKUP(I264,$BR:$BT,3,0)),"")</f>
        <v/>
      </c>
      <c r="AD264" s="22" t="str">
        <f aca="false">IF(F264&lt;&gt;".",VLOOKUP(K264,$CB:$CC,2,0),"")</f>
        <v>V</v>
      </c>
      <c r="AE264" s="22" t="str">
        <f aca="false">IF(G264&lt;&gt;".",VLOOKUP(L264,$CB:$CC,2,0),"")</f>
        <v/>
      </c>
      <c r="AF264" s="22" t="str">
        <f aca="false">IF(H264&lt;&gt;".",VLOOKUP(M264,$CB:$CC,2,0),"")</f>
        <v/>
      </c>
      <c r="AG264" s="22" t="str">
        <f aca="false">IF(I264&lt;&gt;".",VLOOKUP(N264,$CB:$CC,2,0),"")</f>
        <v/>
      </c>
      <c r="AH264" s="22" t="str">
        <f aca="false">IF(AD264&lt;&gt;"",IF(OR(AD264="A",AD264="I"),"SZA",VLOOKUP(Z264,$BT$3:$BU$16,2,0)),"")</f>
        <v>SZA</v>
      </c>
      <c r="AI264" s="22" t="str">
        <f aca="false">IF(AE264&lt;&gt;"",IF(OR(AE264="A",AE264="I"),"SZA",VLOOKUP(AA264,$BT$3:$BU$16,2,0)),"")</f>
        <v/>
      </c>
      <c r="AJ264" s="22" t="str">
        <f aca="false">IF(AF264&lt;&gt;"",IF(OR(AF264="A",AF264="I"),"SZA",VLOOKUP(AB264,$BT$3:$BU$16,2,0)),"")</f>
        <v/>
      </c>
      <c r="AK264" s="22" t="str">
        <f aca="false">IF(AG264&lt;&gt;"",IF(OR(AG264="A",AG264="I"),"SZA",VLOOKUP(AC264,$BT$3:$BU$16,2,0)),"")</f>
        <v/>
      </c>
      <c r="AL264" s="22" t="str">
        <f aca="false">IF(AD264&lt;&gt;"","I","")</f>
        <v>I</v>
      </c>
      <c r="AM264" s="22" t="str">
        <f aca="false">SUBSTITUTE(IF(AE264&lt;&gt;"",AL264&amp;"+"&amp;AH264,""),"+SZ","")</f>
        <v/>
      </c>
      <c r="AN264" s="22" t="str">
        <f aca="false">SUBSTITUTE(IF(AF264&lt;&gt;"",AM264&amp;"+"&amp;AI264,""),"+SZ","")</f>
        <v/>
      </c>
      <c r="AO264" s="22" t="str">
        <f aca="false">SUBSTITUTE(IF(AG264&lt;&gt;"",AN264&amp;"+"&amp;AJ264,""),"+SZ","")</f>
        <v/>
      </c>
      <c r="AP264" s="22" t="str">
        <f aca="false">SUBSTITUTE("I"&amp;IF(AH264&lt;&gt;"","+"&amp;AH264,"")&amp;IF(AI264&lt;&gt;"","+"&amp;AI264,"")&amp;IF(AJ264&lt;&gt;"","+"&amp;AJ264,"")&amp;IF(AK264&lt;&gt;"","+"&amp;AK264,""),"+SZ","")</f>
        <v>IA</v>
      </c>
      <c r="AQ264" s="22" t="str">
        <f aca="false">IF(Z264&lt;&gt;"","AOFF_"&amp;AL264&amp;REPT(" ",AQ$1-LEN(AL264)),"")</f>
        <v>AOFF_I</v>
      </c>
      <c r="AR264" s="22" t="str">
        <f aca="false">IF(AA264&lt;&gt;"","AOFF_"&amp;AM264&amp;REPT(" ",AR$1-LEN(AM264)),"")</f>
        <v/>
      </c>
      <c r="AS264" s="22" t="str">
        <f aca="false">IF(AB264&lt;&gt;"","AOFF_"&amp;AN264&amp;REPT(" ",AS$1-LEN(AN264)),"")</f>
        <v/>
      </c>
      <c r="AT264" s="22" t="str">
        <f aca="false">IF(AC264&lt;&gt;"","AOFF_"&amp;AO264&amp;REPT(" ",AT$1-LEN(AO264)),"")</f>
        <v/>
      </c>
      <c r="AU264" s="22" t="str">
        <f aca="false">"ISIZ_"&amp;AP264&amp;REPT(" ",$AU$1-LEN(AP264))</f>
        <v>ISIZ_IA   </v>
      </c>
      <c r="AV264" s="26" t="n">
        <f aca="false">IF(Z264&lt;&gt;"",6,"")</f>
        <v>6</v>
      </c>
      <c r="AW264" s="26" t="str">
        <f aca="false">IF(AA264&lt;&gt;"",AV264+VLOOKUP(AH264,$BU$2:$BV$17,2,0),"")</f>
        <v/>
      </c>
      <c r="AX264" s="26" t="str">
        <f aca="false">IF(AB264&lt;&gt;"",AW264+VLOOKUP(AI264,$BU$2:$BV$17,2,0),"")</f>
        <v/>
      </c>
      <c r="AY264" s="26" t="str">
        <f aca="false">IF(AC264&lt;&gt;"",AX264+VLOOKUP(AJ264,$BU$2:$BV$17,2,0),"")</f>
        <v/>
      </c>
      <c r="AZ264" s="26" t="n">
        <f aca="false">6+IF(Z264&lt;&gt;"",VLOOKUP(AH264,$BU$2:$BV$17,2,0),0)+IF(AA264&lt;&gt;"",VLOOKUP(AI264,$BU$2:$BV$17,2,0),0)+IF(AB264&lt;&gt;"",VLOOKUP(AJ264,$BU$2:$BV$17,2,0),0)+IF(AC264&lt;&gt;"",VLOOKUP(AK264,$BU$2:$BV$17,2,0),0)</f>
        <v>10</v>
      </c>
      <c r="BA264" s="26" t="n">
        <f aca="false">IF(Z264&lt;&gt;"",10,"")</f>
        <v>10</v>
      </c>
      <c r="BB264" s="26" t="str">
        <f aca="false">IF(AA264&lt;&gt;"",BA264+VLOOKUP(AH264,$BU$2:$BW$17,3,0),"")</f>
        <v/>
      </c>
      <c r="BC264" s="26" t="str">
        <f aca="false">IF(AB264&lt;&gt;"",BB264+VLOOKUP(AI264,$BU$2:$BW$17,3,0),"")</f>
        <v/>
      </c>
      <c r="BD264" s="26" t="str">
        <f aca="false">IF(AC264&lt;&gt;"",BC264+VLOOKUP(AJ264,$BU$2:$BW$17,3,0),"")</f>
        <v/>
      </c>
      <c r="BE264" s="26" t="n">
        <f aca="false">10+IF(Z264&lt;&gt;"",VLOOKUP(AH264,$BU$2:$BW$17,3,0),0)+IF(AA264&lt;&gt;"",VLOOKUP(AI264,$BU$2:$BW$17,3,0),0)+IF(AB264&lt;&gt;"",VLOOKUP(AJ264,$BU$2:$BW$17,3,0),0)+IF(AC264&lt;&gt;"",VLOOKUP(AK264,$BU$2:$BW$17,3,0),0)</f>
        <v>18</v>
      </c>
      <c r="BF264" s="36" t="str">
        <f aca="false">IF(AV264&lt;&gt;"","#define "&amp;AQ264&amp;" "&amp;AV264&amp;"&lt;end&gt; ","")&amp;IF(AW264&lt;&gt;"","#define "&amp;AR264&amp;" "&amp;AW264&amp;"&lt;end&gt; ","")&amp;IF(AX264&lt;&gt;"","#define "&amp;AS264&amp;" "&amp;AX264&amp;"&lt;end&gt; ","")&amp;IF(AY264&lt;&gt;"","#define "&amp;AT264&amp;" "&amp;AY264&amp;"&lt;end&gt; ","")&amp;"#define "&amp;AU264&amp;" "&amp;AZ264&amp;"&lt;end&gt;"</f>
        <v>#define AOFF_I 6&lt;end&gt; #define ISIZ_IA    10&lt;end&gt;</v>
      </c>
      <c r="BG264" s="36" t="str">
        <f aca="false">IF(BA264&lt;&gt;"","#define "&amp;AQ264&amp;" "&amp;BA264&amp;"&lt;end&gt; ","")&amp;IF(BB264&lt;&gt;"","#define "&amp;AR264&amp;" "&amp;BB264&amp;"&lt;end&gt; ","")&amp;IF(BC264&lt;&gt;"","#define "&amp;AS264&amp;" "&amp;BC264&amp;"&lt;end&gt; ","")&amp;IF(BD264&lt;&gt;"","#define "&amp;AT264&amp;" "&amp;BD264&amp;"&lt;end&gt; ","")&amp;"#define "&amp;AU264&amp;" "&amp;BE264&amp;"&lt;end&gt;"</f>
        <v>#define AOFF_I 10&lt;end&gt; #define ISIZ_IA    18&lt;end&gt;</v>
      </c>
      <c r="BH264" s="22" t="str">
        <f aca="false">"INSTDECODE_"&amp;D264&amp;IF(D264&lt;&gt;0,"_"&amp;CONCATENATE(Z264,AA264,AB264,AC264)&amp;"_"&amp;CONCATENATE(AD264,AE264,AF264,AG264),"")</f>
        <v>INSTDECODE_1_A_V</v>
      </c>
      <c r="BI264" s="22" t="n">
        <f aca="false">LEN(BH264)</f>
        <v>16</v>
      </c>
      <c r="BJ264" s="22" t="str">
        <f aca="false">IF(Z264&lt;&gt;"","DECODE_"&amp;VLOOKUP(AD264,$CC:$CD,2,0)&amp;"("&amp;BJ$2&amp;","&amp;IF(K264="MR","REF",VLOOKUP(F264,$BR:$BS,2,0))&amp;",Cpu"&amp;PROPER(IF(K264="MR","REF",VLOOKUP(F264,$BR:$BS,2,0)))&amp;","&amp;AQ264&amp;"); ", "")</f>
        <v>DECODE_LIT(1,ADR,CpuAdr,AOFF_I); </v>
      </c>
      <c r="BK264" s="22" t="str">
        <f aca="false">IF(AA264&lt;&gt;"","DECODE_"&amp;VLOOKUP(AE264,$CC:$CD,2,0)&amp;"("&amp;BK$2&amp;","&amp;IF(L264="MR","REF",VLOOKUP(G264,$BR:$BS,2,0))&amp;",Cpu"&amp;PROPER(IF(L264="MR","REF",VLOOKUP(G264,$BR:$BS,2,0)))&amp;","&amp;AR264&amp;"); ", "")</f>
        <v/>
      </c>
      <c r="BL264" s="22" t="str">
        <f aca="false">IF(AB264&lt;&gt;"","DECODE_"&amp;VLOOKUP(AF264,$CC:$CD,2,0)&amp;"("&amp;BL$2&amp;","&amp;IF(M264="MR","REF",VLOOKUP(H264,$BR:$BS,2,0))&amp;",Cpu"&amp;PROPER(IF(M264="MR","REF",VLOOKUP(H264,$BR:$BS,2,0)))&amp;","&amp;AS264&amp;"); ", "")</f>
        <v/>
      </c>
      <c r="BM264" s="22" t="str">
        <f aca="false">IF(AC264&lt;&gt;"","DECODE_"&amp;VLOOKUP(AG264,$CC:$CD,2,0)&amp;"("&amp;BM$2&amp;","&amp;IF(N264="MR","REF",VLOOKUP(I264,$BR:$BS,2,0))&amp;",Cpu"&amp;PROPER(IF(N264="MR","REF",VLOOKUP(I264,$BR:$BS,2,0)))&amp;","&amp;AT264&amp;"); ", "")</f>
        <v/>
      </c>
      <c r="BN264" s="22" t="str">
        <f aca="false">IF(ISERROR(VLOOKUP(BO264,BO$2:BO263,1,0))=0,"X","")</f>
        <v>X</v>
      </c>
      <c r="BO264" s="22" t="str">
        <f aca="false">SUBSTITUTE("#define "&amp;BH264&amp;REPT(" ",28-LEN(BH264))&amp;BJ264&amp;BK264&amp;BL264&amp;BM264,"%","D")</f>
        <v>#define INSTDECODE_1_A_V            DECODE_LIT(1,ADR,CpuAdr,AOFF_I); </v>
      </c>
      <c r="BP264" s="22" t="str">
        <f aca="false">"#define "&amp;SUBSTITUTE(BH264,"INSTDECODE_",IF(P264="X","JMP_","")&amp;IF(Q264="X","CONST_","")&amp;"INSTEND_")&amp;IF(Q264="X",REPT(" ",20-LEN(BH264)),IF(P264="X",REPT(" ",22-LEN(BH264)),REPT(" ",26-LEN(BH264))))&amp;" "&amp;IF(P264="X","","IP+="&amp;TRIM(AU264)&amp;"; "&amp;REPT(" ",10-LEN(TRIM(AU264))))&amp;IF(Q264="X","CONST_INST_DISPATCH;","PROG_INST_DISPATCH;")</f>
        <v>#define JMP_INSTEND_1_A_V       PROG_INST_DISPATCH;</v>
      </c>
      <c r="BQ264" s="22" t="str">
        <f aca="false">""</f>
        <v/>
      </c>
    </row>
    <row r="265" customFormat="false" ht="15.95" hidden="false" customHeight="true" outlineLevel="0" collapsed="false">
      <c r="A265" s="22" t="s">
        <v>831</v>
      </c>
      <c r="B265" s="22" t="s">
        <v>885</v>
      </c>
      <c r="C265" s="26" t="s">
        <v>29</v>
      </c>
      <c r="D265" s="27" t="n">
        <f aca="false">4-COUNTIF(F265:I265,".")</f>
        <v>0</v>
      </c>
      <c r="E265" s="27" t="str">
        <f aca="false">IF(ISERROR(SEARCH("Z",F265&amp;G265&amp;H265&amp;I265))=0,"X","-")</f>
        <v>-</v>
      </c>
      <c r="F265" s="26" t="s">
        <v>28</v>
      </c>
      <c r="G265" s="26" t="s">
        <v>28</v>
      </c>
      <c r="H265" s="26" t="s">
        <v>28</v>
      </c>
      <c r="I265" s="26" t="s">
        <v>28</v>
      </c>
      <c r="J265" s="27" t="str">
        <f aca="false">IF(OR(ISERROR(SEARCH(MID($J$2,1,1),F265&amp;G265&amp;H265&amp;I265))=0,ISERROR(SEARCH(MID($J$2,2,1),F265&amp;G265&amp;H265&amp;I265))=0),"X","-")</f>
        <v>-</v>
      </c>
      <c r="K265" s="26" t="s">
        <v>28</v>
      </c>
      <c r="L265" s="26" t="s">
        <v>28</v>
      </c>
      <c r="M265" s="26" t="s">
        <v>28</v>
      </c>
      <c r="N265" s="26" t="s">
        <v>28</v>
      </c>
      <c r="O265" s="28" t="str">
        <f aca="false">IF(OR(K265=$O$2,L265=$O$2,M265=$O$2,N265=$O$2),"X","-")</f>
        <v>-</v>
      </c>
      <c r="P265" s="29" t="s">
        <v>29</v>
      </c>
      <c r="R265" s="22" t="s">
        <v>886</v>
      </c>
      <c r="W265" s="30" t="str">
        <f aca="false">SUBSTITUTE(SUBSTITUTE(IF(AND(F265="%",K265&lt;&gt;"AD",K265&lt;&gt;"MR"),"Error1","Ok")&amp;" "&amp;IF(AND(G265="%",L265&lt;&gt;"AD",L265&lt;&gt;"MR"),"Error2","Ok")&amp;" "&amp;IF(AND(H265="%",M265&lt;&gt;"AD",M265&lt;&gt;"MR"),"Error3","Ok")&amp;" "&amp;IF(AND(I265="%",N265&lt;&gt;"AD",N265&lt;&gt;"MR"),"Error4","Ok"),"Ok Ok Ok Ok","Passed"),"Ok","")</f>
        <v>Passed</v>
      </c>
      <c r="X265" s="28" t="str">
        <f aca="false">IF(W265&lt;&gt;"Passed","--- Error ---",SUBSTITUTE(SUBSTITUTE(SUBSTITUTE(SUBSTITUTE(SUBSTITUTE(SUBSTITUTE(SUBSTITUTE(SUBSTITUTE(SUBSTITUTE(SUBSTITUTE(SUBSTITUTE(SUBSTITUTE(SUBSTITUTE(SUBSTITUTE(SUBSTITUTE(SUBSTITUTE(SUBSTITUTE(SUBSTITUTE($X$1, "&lt;mnemonic&gt;",""""&amp;B265&amp;""""&amp;REPT(" ",5-LEN(B265))), "&lt;argnr&gt;",D265), "&lt;type1&gt;",VLOOKUP(F265,BR:BZ,9,0)), "&lt;type2&gt;",VLOOKUP(G265,BR:BZ,9,0)), "&lt;type3&gt;",VLOOKUP(H265,BR:BZ,9,0)), "&lt;type4&gt;",VLOOKUP(I265,BR:BZ,9,0)), "&lt;mode1&gt;",VLOOKUP(K265, CB:CG,6,0)),"&lt;mode2&gt;",VLOOKUP(L265,CB:CG,6,0)),"&lt;mode3&gt;",VLOOKUP(M265,CB:CG,6,0)),"&lt;mode4&gt;",VLOOKUP(N265,CB:CG,6,0)), "."," "), "&lt;desc&gt;",R265), "&lt;size&gt;",AU265), "&lt;comma&gt;",IF(B266=""," ",",")),"&lt;off1&gt;",IF(AQ265&lt;&gt;"",AQ265,"0"&amp;REPT(" ",5+AQ$1-1))),"&lt;off2&gt;",IF(AR265&lt;&gt;"",AR265,"0"&amp;REPT(" ",5+AR$1-1))),"&lt;off3&gt;",IF(AS265&lt;&gt;"",AS265,"0"&amp;REPT(" ",5+AS$1-1))),"&lt;off4&gt;",IF(AT265&lt;&gt;"",AT265,"0"&amp;REPT(" ",5+AT$1-1))))</f>
        <v>{ "RETN" ,0, ISIZ_I    , {(CpuDataType)0        ,(CpuDataType)0        ,(CpuDataType)0        ,(CpuDataType)0        }, {_AmdNull,_AmdNull,_AmdNull,_AmdNull}, {0     ,0      ,0       ,0        } }, //Return from nested function</v>
      </c>
      <c r="Y265" s="31" t="s">
        <v>28</v>
      </c>
      <c r="Z265" s="22" t="str">
        <f aca="false">IF(F265&lt;&gt;".",IF(K265="MR","R",VLOOKUP(F265,$BR:$BT,3,0)),"")</f>
        <v/>
      </c>
      <c r="AA265" s="22" t="str">
        <f aca="false">IF(G265&lt;&gt;".",IF(L265="MR","R",VLOOKUP(G265,$BR:$BT,3,0)),"")</f>
        <v/>
      </c>
      <c r="AB265" s="22" t="str">
        <f aca="false">IF(H265&lt;&gt;".",IF(M265="MR","R",VLOOKUP(H265,$BR:$BT,3,0)),"")</f>
        <v/>
      </c>
      <c r="AC265" s="22" t="str">
        <f aca="false">IF(I265&lt;&gt;".",IF(N265="MR","R",VLOOKUP(I265,$BR:$BT,3,0)),"")</f>
        <v/>
      </c>
      <c r="AD265" s="22" t="str">
        <f aca="false">IF(F265&lt;&gt;".",VLOOKUP(K265,$CB:$CC,2,0),"")</f>
        <v/>
      </c>
      <c r="AE265" s="22" t="str">
        <f aca="false">IF(G265&lt;&gt;".",VLOOKUP(L265,$CB:$CC,2,0),"")</f>
        <v/>
      </c>
      <c r="AF265" s="22" t="str">
        <f aca="false">IF(H265&lt;&gt;".",VLOOKUP(M265,$CB:$CC,2,0),"")</f>
        <v/>
      </c>
      <c r="AG265" s="22" t="str">
        <f aca="false">IF(I265&lt;&gt;".",VLOOKUP(N265,$CB:$CC,2,0),"")</f>
        <v/>
      </c>
      <c r="AH265" s="22" t="str">
        <f aca="false">IF(AD265&lt;&gt;"",IF(OR(AD265="A",AD265="I"),"SZA",VLOOKUP(Z265,$BT$3:$BU$16,2,0)),"")</f>
        <v/>
      </c>
      <c r="AI265" s="22" t="str">
        <f aca="false">IF(AE265&lt;&gt;"",IF(OR(AE265="A",AE265="I"),"SZA",VLOOKUP(AA265,$BT$3:$BU$16,2,0)),"")</f>
        <v/>
      </c>
      <c r="AJ265" s="22" t="str">
        <f aca="false">IF(AF265&lt;&gt;"",IF(OR(AF265="A",AF265="I"),"SZA",VLOOKUP(AB265,$BT$3:$BU$16,2,0)),"")</f>
        <v/>
      </c>
      <c r="AK265" s="22" t="str">
        <f aca="false">IF(AG265&lt;&gt;"",IF(OR(AG265="A",AG265="I"),"SZA",VLOOKUP(AC265,$BT$3:$BU$16,2,0)),"")</f>
        <v/>
      </c>
      <c r="AL265" s="22" t="str">
        <f aca="false">IF(AD265&lt;&gt;"","I","")</f>
        <v/>
      </c>
      <c r="AM265" s="22" t="str">
        <f aca="false">SUBSTITUTE(IF(AE265&lt;&gt;"",AL265&amp;"+"&amp;AH265,""),"+SZ","")</f>
        <v/>
      </c>
      <c r="AN265" s="22" t="str">
        <f aca="false">SUBSTITUTE(IF(AF265&lt;&gt;"",AM265&amp;"+"&amp;AI265,""),"+SZ","")</f>
        <v/>
      </c>
      <c r="AO265" s="22" t="str">
        <f aca="false">SUBSTITUTE(IF(AG265&lt;&gt;"",AN265&amp;"+"&amp;AJ265,""),"+SZ","")</f>
        <v/>
      </c>
      <c r="AP265" s="22" t="str">
        <f aca="false">SUBSTITUTE("I"&amp;IF(AH265&lt;&gt;"","+"&amp;AH265,"")&amp;IF(AI265&lt;&gt;"","+"&amp;AI265,"")&amp;IF(AJ265&lt;&gt;"","+"&amp;AJ265,"")&amp;IF(AK265&lt;&gt;"","+"&amp;AK265,""),"+SZ","")</f>
        <v>I</v>
      </c>
      <c r="AQ265" s="22" t="str">
        <f aca="false">IF(Z265&lt;&gt;"","AOFF_"&amp;AL265&amp;REPT(" ",AQ$1-LEN(AL265)),"")</f>
        <v/>
      </c>
      <c r="AR265" s="22" t="str">
        <f aca="false">IF(AA265&lt;&gt;"","AOFF_"&amp;AM265&amp;REPT(" ",AR$1-LEN(AM265)),"")</f>
        <v/>
      </c>
      <c r="AS265" s="22" t="str">
        <f aca="false">IF(AB265&lt;&gt;"","AOFF_"&amp;AN265&amp;REPT(" ",AS$1-LEN(AN265)),"")</f>
        <v/>
      </c>
      <c r="AT265" s="22" t="str">
        <f aca="false">IF(AC265&lt;&gt;"","AOFF_"&amp;AO265&amp;REPT(" ",AT$1-LEN(AO265)),"")</f>
        <v/>
      </c>
      <c r="AU265" s="22" t="str">
        <f aca="false">"ISIZ_"&amp;AP265&amp;REPT(" ",$AU$1-LEN(AP265))</f>
        <v>ISIZ_I    </v>
      </c>
      <c r="AV265" s="26" t="str">
        <f aca="false">IF(Z265&lt;&gt;"",6,"")</f>
        <v/>
      </c>
      <c r="AW265" s="26" t="str">
        <f aca="false">IF(AA265&lt;&gt;"",AV265+VLOOKUP(AH265,$BU$2:$BV$17,2,0),"")</f>
        <v/>
      </c>
      <c r="AX265" s="26" t="str">
        <f aca="false">IF(AB265&lt;&gt;"",AW265+VLOOKUP(AI265,$BU$2:$BV$17,2,0),"")</f>
        <v/>
      </c>
      <c r="AY265" s="26" t="str">
        <f aca="false">IF(AC265&lt;&gt;"",AX265+VLOOKUP(AJ265,$BU$2:$BV$17,2,0),"")</f>
        <v/>
      </c>
      <c r="AZ265" s="26" t="n">
        <f aca="false">6+IF(Z265&lt;&gt;"",VLOOKUP(AH265,$BU$2:$BV$17,2,0),0)+IF(AA265&lt;&gt;"",VLOOKUP(AI265,$BU$2:$BV$17,2,0),0)+IF(AB265&lt;&gt;"",VLOOKUP(AJ265,$BU$2:$BV$17,2,0),0)+IF(AC265&lt;&gt;"",VLOOKUP(AK265,$BU$2:$BV$17,2,0),0)</f>
        <v>6</v>
      </c>
      <c r="BA265" s="26" t="str">
        <f aca="false">IF(Z265&lt;&gt;"",10,"")</f>
        <v/>
      </c>
      <c r="BB265" s="26" t="str">
        <f aca="false">IF(AA265&lt;&gt;"",BA265+VLOOKUP(AH265,$BU$2:$BW$17,3,0),"")</f>
        <v/>
      </c>
      <c r="BC265" s="26" t="str">
        <f aca="false">IF(AB265&lt;&gt;"",BB265+VLOOKUP(AI265,$BU$2:$BW$17,3,0),"")</f>
        <v/>
      </c>
      <c r="BD265" s="26" t="str">
        <f aca="false">IF(AC265&lt;&gt;"",BC265+VLOOKUP(AJ265,$BU$2:$BW$17,3,0),"")</f>
        <v/>
      </c>
      <c r="BE265" s="26" t="n">
        <f aca="false">10+IF(Z265&lt;&gt;"",VLOOKUP(AH265,$BU$2:$BW$17,3,0),0)+IF(AA265&lt;&gt;"",VLOOKUP(AI265,$BU$2:$BW$17,3,0),0)+IF(AB265&lt;&gt;"",VLOOKUP(AJ265,$BU$2:$BW$17,3,0),0)+IF(AC265&lt;&gt;"",VLOOKUP(AK265,$BU$2:$BW$17,3,0),0)</f>
        <v>10</v>
      </c>
      <c r="BF265" s="36" t="str">
        <f aca="false">IF(AV265&lt;&gt;"","#define "&amp;AQ265&amp;" "&amp;AV265&amp;"&lt;end&gt; ","")&amp;IF(AW265&lt;&gt;"","#define "&amp;AR265&amp;" "&amp;AW265&amp;"&lt;end&gt; ","")&amp;IF(AX265&lt;&gt;"","#define "&amp;AS265&amp;" "&amp;AX265&amp;"&lt;end&gt; ","")&amp;IF(AY265&lt;&gt;"","#define "&amp;AT265&amp;" "&amp;AY265&amp;"&lt;end&gt; ","")&amp;"#define "&amp;AU265&amp;" "&amp;AZ265&amp;"&lt;end&gt;"</f>
        <v>#define ISIZ_I     6&lt;end&gt;</v>
      </c>
      <c r="BG265" s="36" t="str">
        <f aca="false">IF(BA265&lt;&gt;"","#define "&amp;AQ265&amp;" "&amp;BA265&amp;"&lt;end&gt; ","")&amp;IF(BB265&lt;&gt;"","#define "&amp;AR265&amp;" "&amp;BB265&amp;"&lt;end&gt; ","")&amp;IF(BC265&lt;&gt;"","#define "&amp;AS265&amp;" "&amp;BC265&amp;"&lt;end&gt; ","")&amp;IF(BD265&lt;&gt;"","#define "&amp;AT265&amp;" "&amp;BD265&amp;"&lt;end&gt; ","")&amp;"#define "&amp;AU265&amp;" "&amp;BE265&amp;"&lt;end&gt;"</f>
        <v>#define ISIZ_I     10&lt;end&gt;</v>
      </c>
      <c r="BH265" s="22" t="str">
        <f aca="false">"INSTDECODE_"&amp;D265&amp;IF(D265&lt;&gt;0,"_"&amp;CONCATENATE(Z265,AA265,AB265,AC265)&amp;"_"&amp;CONCATENATE(AD265,AE265,AF265,AG265),"")</f>
        <v>INSTDECODE_0</v>
      </c>
      <c r="BI265" s="22" t="n">
        <f aca="false">LEN(BH265)</f>
        <v>12</v>
      </c>
      <c r="BJ265" s="22" t="str">
        <f aca="false">IF(Z265&lt;&gt;"","DECODE_"&amp;VLOOKUP(AD265,$CC:$CD,2,0)&amp;"("&amp;BJ$2&amp;","&amp;IF(K265="MR","REF",VLOOKUP(F265,$BR:$BS,2,0))&amp;",Cpu"&amp;PROPER(IF(K265="MR","REF",VLOOKUP(F265,$BR:$BS,2,0)))&amp;","&amp;AQ265&amp;"); ", "")</f>
        <v/>
      </c>
      <c r="BK265" s="22" t="str">
        <f aca="false">IF(AA265&lt;&gt;"","DECODE_"&amp;VLOOKUP(AE265,$CC:$CD,2,0)&amp;"("&amp;BK$2&amp;","&amp;IF(L265="MR","REF",VLOOKUP(G265,$BR:$BS,2,0))&amp;",Cpu"&amp;PROPER(IF(L265="MR","REF",VLOOKUP(G265,$BR:$BS,2,0)))&amp;","&amp;AR265&amp;"); ", "")</f>
        <v/>
      </c>
      <c r="BL265" s="22" t="str">
        <f aca="false">IF(AB265&lt;&gt;"","DECODE_"&amp;VLOOKUP(AF265,$CC:$CD,2,0)&amp;"("&amp;BL$2&amp;","&amp;IF(M265="MR","REF",VLOOKUP(H265,$BR:$BS,2,0))&amp;",Cpu"&amp;PROPER(IF(M265="MR","REF",VLOOKUP(H265,$BR:$BS,2,0)))&amp;","&amp;AS265&amp;"); ", "")</f>
        <v/>
      </c>
      <c r="BM265" s="22" t="str">
        <f aca="false">IF(AC265&lt;&gt;"","DECODE_"&amp;VLOOKUP(AG265,$CC:$CD,2,0)&amp;"("&amp;BM$2&amp;","&amp;IF(N265="MR","REF",VLOOKUP(I265,$BR:$BS,2,0))&amp;",Cpu"&amp;PROPER(IF(N265="MR","REF",VLOOKUP(I265,$BR:$BS,2,0)))&amp;","&amp;AT265&amp;"); ", "")</f>
        <v/>
      </c>
      <c r="BN265" s="22" t="str">
        <f aca="false">IF(ISERROR(VLOOKUP(BO265,BO$2:BO264,1,0))=0,"X","")</f>
        <v>X</v>
      </c>
      <c r="BO265" s="22" t="str">
        <f aca="false">SUBSTITUTE("#define "&amp;BH265&amp;REPT(" ",28-LEN(BH265))&amp;BJ265&amp;BK265&amp;BL265&amp;BM265,"%","D")</f>
        <v>#define INSTDECODE_0                </v>
      </c>
      <c r="BP265" s="22" t="str">
        <f aca="false">"#define "&amp;SUBSTITUTE(BH265,"INSTDECODE_",IF(P265="X","JMP_","")&amp;IF(Q265="X","CONST_","")&amp;"INSTEND_")&amp;IF(Q265="X",REPT(" ",20-LEN(BH265)),IF(P265="X",REPT(" ",22-LEN(BH265)),REPT(" ",26-LEN(BH265))))&amp;" "&amp;IF(P265="X","","IP+="&amp;TRIM(AU265)&amp;"; "&amp;REPT(" ",10-LEN(TRIM(AU265))))&amp;IF(Q265="X","CONST_INST_DISPATCH;","PROG_INST_DISPATCH;")</f>
        <v>#define JMP_INSTEND_0           PROG_INST_DISPATCH;</v>
      </c>
      <c r="BQ265" s="22" t="str">
        <f aca="false">""</f>
        <v/>
      </c>
    </row>
    <row r="266" customFormat="false" ht="15.95" hidden="false" customHeight="true" outlineLevel="0" collapsed="false">
      <c r="A266" s="22" t="s">
        <v>831</v>
      </c>
      <c r="B266" s="22" t="s">
        <v>887</v>
      </c>
      <c r="C266" s="26" t="s">
        <v>29</v>
      </c>
      <c r="D266" s="27" t="n">
        <f aca="false">4-COUNTIF(F266:I266,".")</f>
        <v>1</v>
      </c>
      <c r="E266" s="27" t="str">
        <f aca="false">IF(ISERROR(SEARCH("Z",F266&amp;G266&amp;H266&amp;I266))=0,"X","-")</f>
        <v>-</v>
      </c>
      <c r="F266" s="26" t="s">
        <v>470</v>
      </c>
      <c r="G266" s="26" t="s">
        <v>28</v>
      </c>
      <c r="H266" s="26" t="s">
        <v>28</v>
      </c>
      <c r="I266" s="26" t="s">
        <v>28</v>
      </c>
      <c r="J266" s="27" t="str">
        <f aca="false">IF(OR(ISERROR(SEARCH(MID($J$2,1,1),F266&amp;G266&amp;H266&amp;I266))=0,ISERROR(SEARCH(MID($J$2,2,1),F266&amp;G266&amp;H266&amp;I266))=0),"X","-")</f>
        <v>-</v>
      </c>
      <c r="K266" s="26" t="s">
        <v>410</v>
      </c>
      <c r="L266" s="26" t="s">
        <v>28</v>
      </c>
      <c r="M266" s="26" t="s">
        <v>28</v>
      </c>
      <c r="N266" s="26" t="s">
        <v>28</v>
      </c>
      <c r="O266" s="28" t="str">
        <f aca="false">IF(OR(K266=$O$2,L266=$O$2,M266=$O$2,N266=$O$2),"X","-")</f>
        <v>X</v>
      </c>
      <c r="R266" s="22" t="s">
        <v>888</v>
      </c>
      <c r="S266" s="22" t="s">
        <v>889</v>
      </c>
      <c r="W266" s="30" t="str">
        <f aca="false">SUBSTITUTE(SUBSTITUTE(IF(AND(F266="%",K266&lt;&gt;"AD",K266&lt;&gt;"MR"),"Error1","Ok")&amp;" "&amp;IF(AND(G266="%",L266&lt;&gt;"AD",L266&lt;&gt;"MR"),"Error2","Ok")&amp;" "&amp;IF(AND(H266="%",M266&lt;&gt;"AD",M266&lt;&gt;"MR"),"Error3","Ok")&amp;" "&amp;IF(AND(I266="%",N266&lt;&gt;"AD",N266&lt;&gt;"MR"),"Error4","Ok"),"Ok Ok Ok Ok","Passed"),"Ok","")</f>
        <v>Passed</v>
      </c>
      <c r="X266" s="28" t="str">
        <f aca="false">IF(W266&lt;&gt;"Passed","--- Error ---",SUBSTITUTE(SUBSTITUTE(SUBSTITUTE(SUBSTITUTE(SUBSTITUTE(SUBSTITUTE(SUBSTITUTE(SUBSTITUTE(SUBSTITUTE(SUBSTITUTE(SUBSTITUTE(SUBSTITUTE(SUBSTITUTE(SUBSTITUTE(SUBSTITUTE(SUBSTITUTE(SUBSTITUTE(SUBSTITUTE($X$1, "&lt;mnemonic&gt;",""""&amp;B266&amp;""""&amp;REPT(" ",5-LEN(B266))), "&lt;argnr&gt;",D266), "&lt;type1&gt;",VLOOKUP(F266,BR:BZ,9,0)), "&lt;type2&gt;",VLOOKUP(G266,BR:BZ,9,0)), "&lt;type3&gt;",VLOOKUP(H266,BR:BZ,9,0)), "&lt;type4&gt;",VLOOKUP(I266,BR:BZ,9,0)), "&lt;mode1&gt;",VLOOKUP(K266, CB:CG,6,0)),"&lt;mode2&gt;",VLOOKUP(L266,CB:CG,6,0)),"&lt;mode3&gt;",VLOOKUP(M266,CB:CG,6,0)),"&lt;mode4&gt;",VLOOKUP(N266,CB:CG,6,0)), "."," "), "&lt;desc&gt;",R266), "&lt;size&gt;",AU266), "&lt;comma&gt;",IF(B267=""," ",",")),"&lt;off1&gt;",IF(AQ266&lt;&gt;"",AQ266,"0"&amp;REPT(" ",5+AQ$1-1))),"&lt;off2&gt;",IF(AR266&lt;&gt;"",AR266,"0"&amp;REPT(" ",5+AR$1-1))),"&lt;off3&gt;",IF(AS266&lt;&gt;"",AS266,"0"&amp;REPT(" ",5+AS$1-1))),"&lt;off4&gt;",IF(AT266&lt;&gt;"",AT266,"0"&amp;REPT(" ",5+AT$1-1))))</f>
        <v>{ "SCALL",1, ISIZ_II   , {CpuDataType::Integer  ,(CpuDataType)0        ,(CpuDataType)0        ,(CpuDataType)0        }, {_AmdLtVl,_AmdNull,_AmdNull,_AmdNull}, {AOFF_I,0      ,0       ,0        } }, //System call</v>
      </c>
      <c r="Y266" s="31" t="s">
        <v>28</v>
      </c>
      <c r="Z266" s="22" t="str">
        <f aca="false">IF(F266&lt;&gt;".",IF(K266="MR","R",VLOOKUP(F266,$BR:$BT,3,0)),"")</f>
        <v>I</v>
      </c>
      <c r="AA266" s="22" t="str">
        <f aca="false">IF(G266&lt;&gt;".",IF(L266="MR","R",VLOOKUP(G266,$BR:$BT,3,0)),"")</f>
        <v/>
      </c>
      <c r="AB266" s="22" t="str">
        <f aca="false">IF(H266&lt;&gt;".",IF(M266="MR","R",VLOOKUP(H266,$BR:$BT,3,0)),"")</f>
        <v/>
      </c>
      <c r="AC266" s="22" t="str">
        <f aca="false">IF(I266&lt;&gt;".",IF(N266="MR","R",VLOOKUP(I266,$BR:$BT,3,0)),"")</f>
        <v/>
      </c>
      <c r="AD266" s="22" t="str">
        <f aca="false">IF(F266&lt;&gt;".",VLOOKUP(K266,$CB:$CC,2,0),"")</f>
        <v>V</v>
      </c>
      <c r="AE266" s="22" t="str">
        <f aca="false">IF(G266&lt;&gt;".",VLOOKUP(L266,$CB:$CC,2,0),"")</f>
        <v/>
      </c>
      <c r="AF266" s="22" t="str">
        <f aca="false">IF(H266&lt;&gt;".",VLOOKUP(M266,$CB:$CC,2,0),"")</f>
        <v/>
      </c>
      <c r="AG266" s="22" t="str">
        <f aca="false">IF(I266&lt;&gt;".",VLOOKUP(N266,$CB:$CC,2,0),"")</f>
        <v/>
      </c>
      <c r="AH266" s="22" t="str">
        <f aca="false">IF(AD266&lt;&gt;"",IF(OR(AD266="A",AD266="I"),"SZA",VLOOKUP(Z266,$BT$3:$BU$16,2,0)),"")</f>
        <v>SZI</v>
      </c>
      <c r="AI266" s="22" t="str">
        <f aca="false">IF(AE266&lt;&gt;"",IF(OR(AE266="A",AE266="I"),"SZA",VLOOKUP(AA266,$BT$3:$BU$16,2,0)),"")</f>
        <v/>
      </c>
      <c r="AJ266" s="22" t="str">
        <f aca="false">IF(AF266&lt;&gt;"",IF(OR(AF266="A",AF266="I"),"SZA",VLOOKUP(AB266,$BT$3:$BU$16,2,0)),"")</f>
        <v/>
      </c>
      <c r="AK266" s="22" t="str">
        <f aca="false">IF(AG266&lt;&gt;"",IF(OR(AG266="A",AG266="I"),"SZA",VLOOKUP(AC266,$BT$3:$BU$16,2,0)),"")</f>
        <v/>
      </c>
      <c r="AL266" s="22" t="str">
        <f aca="false">IF(AD266&lt;&gt;"","I","")</f>
        <v>I</v>
      </c>
      <c r="AM266" s="22" t="str">
        <f aca="false">SUBSTITUTE(IF(AE266&lt;&gt;"",AL266&amp;"+"&amp;AH266,""),"+SZ","")</f>
        <v/>
      </c>
      <c r="AN266" s="22" t="str">
        <f aca="false">SUBSTITUTE(IF(AF266&lt;&gt;"",AM266&amp;"+"&amp;AI266,""),"+SZ","")</f>
        <v/>
      </c>
      <c r="AO266" s="22" t="str">
        <f aca="false">SUBSTITUTE(IF(AG266&lt;&gt;"",AN266&amp;"+"&amp;AJ266,""),"+SZ","")</f>
        <v/>
      </c>
      <c r="AP266" s="22" t="str">
        <f aca="false">SUBSTITUTE("I"&amp;IF(AH266&lt;&gt;"","+"&amp;AH266,"")&amp;IF(AI266&lt;&gt;"","+"&amp;AI266,"")&amp;IF(AJ266&lt;&gt;"","+"&amp;AJ266,"")&amp;IF(AK266&lt;&gt;"","+"&amp;AK266,""),"+SZ","")</f>
        <v>II</v>
      </c>
      <c r="AQ266" s="22" t="str">
        <f aca="false">IF(Z266&lt;&gt;"","AOFF_"&amp;AL266&amp;REPT(" ",AQ$1-LEN(AL266)),"")</f>
        <v>AOFF_I</v>
      </c>
      <c r="AR266" s="22" t="str">
        <f aca="false">IF(AA266&lt;&gt;"","AOFF_"&amp;AM266&amp;REPT(" ",AR$1-LEN(AM266)),"")</f>
        <v/>
      </c>
      <c r="AS266" s="22" t="str">
        <f aca="false">IF(AB266&lt;&gt;"","AOFF_"&amp;AN266&amp;REPT(" ",AS$1-LEN(AN266)),"")</f>
        <v/>
      </c>
      <c r="AT266" s="22" t="str">
        <f aca="false">IF(AC266&lt;&gt;"","AOFF_"&amp;AO266&amp;REPT(" ",AT$1-LEN(AO266)),"")</f>
        <v/>
      </c>
      <c r="AU266" s="22" t="str">
        <f aca="false">"ISIZ_"&amp;AP266&amp;REPT(" ",$AU$1-LEN(AP266))</f>
        <v>ISIZ_II   </v>
      </c>
      <c r="AV266" s="26" t="n">
        <f aca="false">IF(Z266&lt;&gt;"",6,"")</f>
        <v>6</v>
      </c>
      <c r="AW266" s="26" t="str">
        <f aca="false">IF(AA266&lt;&gt;"",AV266+VLOOKUP(AH266,$BU$2:$BV$17,2,0),"")</f>
        <v/>
      </c>
      <c r="AX266" s="26" t="str">
        <f aca="false">IF(AB266&lt;&gt;"",AW266+VLOOKUP(AI266,$BU$2:$BV$17,2,0),"")</f>
        <v/>
      </c>
      <c r="AY266" s="26" t="str">
        <f aca="false">IF(AC266&lt;&gt;"",AX266+VLOOKUP(AJ266,$BU$2:$BV$17,2,0),"")</f>
        <v/>
      </c>
      <c r="AZ266" s="26" t="n">
        <f aca="false">6+IF(Z266&lt;&gt;"",VLOOKUP(AH266,$BU$2:$BV$17,2,0),0)+IF(AA266&lt;&gt;"",VLOOKUP(AI266,$BU$2:$BV$17,2,0),0)+IF(AB266&lt;&gt;"",VLOOKUP(AJ266,$BU$2:$BV$17,2,0),0)+IF(AC266&lt;&gt;"",VLOOKUP(AK266,$BU$2:$BV$17,2,0),0)</f>
        <v>10</v>
      </c>
      <c r="BA266" s="26" t="n">
        <f aca="false">IF(Z266&lt;&gt;"",10,"")</f>
        <v>10</v>
      </c>
      <c r="BB266" s="26" t="str">
        <f aca="false">IF(AA266&lt;&gt;"",BA266+VLOOKUP(AH266,$BU$2:$BW$17,3,0),"")</f>
        <v/>
      </c>
      <c r="BC266" s="26" t="str">
        <f aca="false">IF(AB266&lt;&gt;"",BB266+VLOOKUP(AI266,$BU$2:$BW$17,3,0),"")</f>
        <v/>
      </c>
      <c r="BD266" s="26" t="str">
        <f aca="false">IF(AC266&lt;&gt;"",BC266+VLOOKUP(AJ266,$BU$2:$BW$17,3,0),"")</f>
        <v/>
      </c>
      <c r="BE266" s="26" t="n">
        <f aca="false">10+IF(Z266&lt;&gt;"",VLOOKUP(AH266,$BU$2:$BW$17,3,0),0)+IF(AA266&lt;&gt;"",VLOOKUP(AI266,$BU$2:$BW$17,3,0),0)+IF(AB266&lt;&gt;"",VLOOKUP(AJ266,$BU$2:$BW$17,3,0),0)+IF(AC266&lt;&gt;"",VLOOKUP(AK266,$BU$2:$BW$17,3,0),0)</f>
        <v>14</v>
      </c>
      <c r="BF266" s="36" t="str">
        <f aca="false">IF(AV266&lt;&gt;"","#define "&amp;AQ266&amp;" "&amp;AV266&amp;"&lt;end&gt; ","")&amp;IF(AW266&lt;&gt;"","#define "&amp;AR266&amp;" "&amp;AW266&amp;"&lt;end&gt; ","")&amp;IF(AX266&lt;&gt;"","#define "&amp;AS266&amp;" "&amp;AX266&amp;"&lt;end&gt; ","")&amp;IF(AY266&lt;&gt;"","#define "&amp;AT266&amp;" "&amp;AY266&amp;"&lt;end&gt; ","")&amp;"#define "&amp;AU266&amp;" "&amp;AZ266&amp;"&lt;end&gt;"</f>
        <v>#define AOFF_I 6&lt;end&gt; #define ISIZ_II    10&lt;end&gt;</v>
      </c>
      <c r="BG266" s="36" t="str">
        <f aca="false">IF(BA266&lt;&gt;"","#define "&amp;AQ266&amp;" "&amp;BA266&amp;"&lt;end&gt; ","")&amp;IF(BB266&lt;&gt;"","#define "&amp;AR266&amp;" "&amp;BB266&amp;"&lt;end&gt; ","")&amp;IF(BC266&lt;&gt;"","#define "&amp;AS266&amp;" "&amp;BC266&amp;"&lt;end&gt; ","")&amp;IF(BD266&lt;&gt;"","#define "&amp;AT266&amp;" "&amp;BD266&amp;"&lt;end&gt; ","")&amp;"#define "&amp;AU266&amp;" "&amp;BE266&amp;"&lt;end&gt;"</f>
        <v>#define AOFF_I 10&lt;end&gt; #define ISIZ_II    14&lt;end&gt;</v>
      </c>
      <c r="BH266" s="22" t="str">
        <f aca="false">"INSTDECODE_"&amp;D266&amp;IF(D266&lt;&gt;0,"_"&amp;CONCATENATE(Z266,AA266,AB266,AC266)&amp;"_"&amp;CONCATENATE(AD266,AE266,AF266,AG266),"")</f>
        <v>INSTDECODE_1_I_V</v>
      </c>
      <c r="BI266" s="22" t="n">
        <f aca="false">LEN(BH266)</f>
        <v>16</v>
      </c>
      <c r="BJ266" s="22" t="str">
        <f aca="false">IF(Z266&lt;&gt;"","DECODE_"&amp;VLOOKUP(AD266,$CC:$CD,2,0)&amp;"("&amp;BJ$2&amp;","&amp;IF(K266="MR","REF",VLOOKUP(F266,$BR:$BS,2,0))&amp;",Cpu"&amp;PROPER(IF(K266="MR","REF",VLOOKUP(F266,$BR:$BS,2,0)))&amp;","&amp;AQ266&amp;"); ", "")</f>
        <v>DECODE_LIT(1,INT,CpuInt,AOFF_I); </v>
      </c>
      <c r="BK266" s="22" t="str">
        <f aca="false">IF(AA266&lt;&gt;"","DECODE_"&amp;VLOOKUP(AE266,$CC:$CD,2,0)&amp;"("&amp;BK$2&amp;","&amp;IF(L266="MR","REF",VLOOKUP(G266,$BR:$BS,2,0))&amp;",Cpu"&amp;PROPER(IF(L266="MR","REF",VLOOKUP(G266,$BR:$BS,2,0)))&amp;","&amp;AR266&amp;"); ", "")</f>
        <v/>
      </c>
      <c r="BL266" s="22" t="str">
        <f aca="false">IF(AB266&lt;&gt;"","DECODE_"&amp;VLOOKUP(AF266,$CC:$CD,2,0)&amp;"("&amp;BL$2&amp;","&amp;IF(M266="MR","REF",VLOOKUP(H266,$BR:$BS,2,0))&amp;",Cpu"&amp;PROPER(IF(M266="MR","REF",VLOOKUP(H266,$BR:$BS,2,0)))&amp;","&amp;AS266&amp;"); ", "")</f>
        <v/>
      </c>
      <c r="BM266" s="22" t="str">
        <f aca="false">IF(AC266&lt;&gt;"","DECODE_"&amp;VLOOKUP(AG266,$CC:$CD,2,0)&amp;"("&amp;BM$2&amp;","&amp;IF(N266="MR","REF",VLOOKUP(I266,$BR:$BS,2,0))&amp;",Cpu"&amp;PROPER(IF(N266="MR","REF",VLOOKUP(I266,$BR:$BS,2,0)))&amp;","&amp;AT266&amp;"); ", "")</f>
        <v/>
      </c>
      <c r="BN266" s="22" t="str">
        <f aca="false">IF(ISERROR(VLOOKUP(BO266,BO$2:BO265,1,0))=0,"X","")</f>
        <v/>
      </c>
      <c r="BO266" s="22" t="str">
        <f aca="false">SUBSTITUTE("#define "&amp;BH266&amp;REPT(" ",28-LEN(BH266))&amp;BJ266&amp;BK266&amp;BL266&amp;BM266,"%","D")</f>
        <v>#define INSTDECODE_1_I_V            DECODE_LIT(1,INT,CpuInt,AOFF_I); </v>
      </c>
      <c r="BP266" s="22" t="str">
        <f aca="false">"#define "&amp;SUBSTITUTE(BH266,"INSTDECODE_",IF(P266="X","JMP_","")&amp;IF(Q266="X","CONST_","")&amp;"INSTEND_")&amp;IF(Q266="X",REPT(" ",20-LEN(BH266)),IF(P266="X",REPT(" ",22-LEN(BH266)),REPT(" ",26-LEN(BH266))))&amp;" "&amp;IF(P266="X","","IP+="&amp;TRIM(AU266)&amp;"; "&amp;REPT(" ",10-LEN(TRIM(AU266))))&amp;IF(Q266="X","CONST_INST_DISPATCH;","PROG_INST_DISPATCH;")</f>
        <v>#define INSTEND_1_I_V           IP+=ISIZ_II;    PROG_INST_DISPATCH;</v>
      </c>
      <c r="BQ266" s="22" t="str">
        <f aca="false">""</f>
        <v/>
      </c>
    </row>
    <row r="267" customFormat="false" ht="15.95" hidden="false" customHeight="true" outlineLevel="0" collapsed="false">
      <c r="A267" s="22" t="s">
        <v>831</v>
      </c>
      <c r="B267" s="22" t="s">
        <v>890</v>
      </c>
      <c r="C267" s="26" t="s">
        <v>29</v>
      </c>
      <c r="D267" s="27" t="n">
        <f aca="false">4-COUNTIF(F267:I267,".")</f>
        <v>1</v>
      </c>
      <c r="E267" s="27" t="str">
        <f aca="false">IF(ISERROR(SEARCH("Z",F267&amp;G267&amp;H267&amp;I267))=0,"X","-")</f>
        <v>-</v>
      </c>
      <c r="F267" s="26" t="s">
        <v>470</v>
      </c>
      <c r="G267" s="26" t="s">
        <v>28</v>
      </c>
      <c r="H267" s="26" t="s">
        <v>28</v>
      </c>
      <c r="I267" s="26" t="s">
        <v>28</v>
      </c>
      <c r="J267" s="27" t="str">
        <f aca="false">IF(OR(ISERROR(SEARCH(MID($J$2,1,1),F267&amp;G267&amp;H267&amp;I267))=0,ISERROR(SEARCH(MID($J$2,2,1),F267&amp;G267&amp;H267&amp;I267))=0),"X","-")</f>
        <v>-</v>
      </c>
      <c r="K267" s="26" t="s">
        <v>410</v>
      </c>
      <c r="L267" s="26" t="s">
        <v>28</v>
      </c>
      <c r="M267" s="26" t="s">
        <v>28</v>
      </c>
      <c r="N267" s="26" t="s">
        <v>28</v>
      </c>
      <c r="O267" s="28" t="str">
        <f aca="false">IF(OR(K267=$O$2,L267=$O$2,M267=$O$2,N267=$O$2),"X","-")</f>
        <v>X</v>
      </c>
      <c r="R267" s="22" t="s">
        <v>891</v>
      </c>
      <c r="S267" s="22" t="s">
        <v>889</v>
      </c>
      <c r="W267" s="30" t="str">
        <f aca="false">SUBSTITUTE(SUBSTITUTE(IF(AND(F267="%",K267&lt;&gt;"AD",K267&lt;&gt;"MR"),"Error1","Ok")&amp;" "&amp;IF(AND(G267="%",L267&lt;&gt;"AD",L267&lt;&gt;"MR"),"Error2","Ok")&amp;" "&amp;IF(AND(H267="%",M267&lt;&gt;"AD",M267&lt;&gt;"MR"),"Error3","Ok")&amp;" "&amp;IF(AND(I267="%",N267&lt;&gt;"AD",N267&lt;&gt;"MR"),"Error4","Ok"),"Ok Ok Ok Ok","Passed"),"Ok","")</f>
        <v>Passed</v>
      </c>
      <c r="X267" s="28" t="str">
        <f aca="false">IF(W267&lt;&gt;"Passed","--- Error ---",SUBSTITUTE(SUBSTITUTE(SUBSTITUTE(SUBSTITUTE(SUBSTITUTE(SUBSTITUTE(SUBSTITUTE(SUBSTITUTE(SUBSTITUTE(SUBSTITUTE(SUBSTITUTE(SUBSTITUTE(SUBSTITUTE(SUBSTITUTE(SUBSTITUTE(SUBSTITUTE(SUBSTITUTE(SUBSTITUTE($X$1, "&lt;mnemonic&gt;",""""&amp;B267&amp;""""&amp;REPT(" ",5-LEN(B267))), "&lt;argnr&gt;",D267), "&lt;type1&gt;",VLOOKUP(F267,BR:BZ,9,0)), "&lt;type2&gt;",VLOOKUP(G267,BR:BZ,9,0)), "&lt;type3&gt;",VLOOKUP(H267,BR:BZ,9,0)), "&lt;type4&gt;",VLOOKUP(I267,BR:BZ,9,0)), "&lt;mode1&gt;",VLOOKUP(K267, CB:CG,6,0)),"&lt;mode2&gt;",VLOOKUP(L267,CB:CG,6,0)),"&lt;mode3&gt;",VLOOKUP(M267,CB:CG,6,0)),"&lt;mode4&gt;",VLOOKUP(N267,CB:CG,6,0)), "."," "), "&lt;desc&gt;",R267), "&lt;size&gt;",AU267), "&lt;comma&gt;",IF(B268=""," ",",")),"&lt;off1&gt;",IF(AQ267&lt;&gt;"",AQ267,"0"&amp;REPT(" ",5+AQ$1-1))),"&lt;off2&gt;",IF(AR267&lt;&gt;"",AR267,"0"&amp;REPT(" ",5+AR$1-1))),"&lt;off3&gt;",IF(AS267&lt;&gt;"",AS267,"0"&amp;REPT(" ",5+AS$1-1))),"&lt;off4&gt;",IF(AT267&lt;&gt;"",AT267,"0"&amp;REPT(" ",5+AT$1-1))))</f>
        <v>{ "LCALL",1, ISIZ_II   , {CpuDataType::Integer  ,(CpuDataType)0        ,(CpuDataType)0        ,(CpuDataType)0        }, {_AmdLtVl,_AmdNull,_AmdNull,_AmdNull}, {AOFF_I,0      ,0       ,0        } }, //Dynamic library call</v>
      </c>
      <c r="Y267" s="31" t="s">
        <v>28</v>
      </c>
      <c r="Z267" s="22" t="str">
        <f aca="false">IF(F267&lt;&gt;".",IF(K267="MR","R",VLOOKUP(F267,$BR:$BT,3,0)),"")</f>
        <v>I</v>
      </c>
      <c r="AA267" s="22" t="str">
        <f aca="false">IF(G267&lt;&gt;".",IF(L267="MR","R",VLOOKUP(G267,$BR:$BT,3,0)),"")</f>
        <v/>
      </c>
      <c r="AB267" s="22" t="str">
        <f aca="false">IF(H267&lt;&gt;".",IF(M267="MR","R",VLOOKUP(H267,$BR:$BT,3,0)),"")</f>
        <v/>
      </c>
      <c r="AC267" s="22" t="str">
        <f aca="false">IF(I267&lt;&gt;".",IF(N267="MR","R",VLOOKUP(I267,$BR:$BT,3,0)),"")</f>
        <v/>
      </c>
      <c r="AD267" s="22" t="str">
        <f aca="false">IF(F267&lt;&gt;".",VLOOKUP(K267,$CB:$CC,2,0),"")</f>
        <v>V</v>
      </c>
      <c r="AE267" s="22" t="str">
        <f aca="false">IF(G267&lt;&gt;".",VLOOKUP(L267,$CB:$CC,2,0),"")</f>
        <v/>
      </c>
      <c r="AF267" s="22" t="str">
        <f aca="false">IF(H267&lt;&gt;".",VLOOKUP(M267,$CB:$CC,2,0),"")</f>
        <v/>
      </c>
      <c r="AG267" s="22" t="str">
        <f aca="false">IF(I267&lt;&gt;".",VLOOKUP(N267,$CB:$CC,2,0),"")</f>
        <v/>
      </c>
      <c r="AH267" s="22" t="str">
        <f aca="false">IF(AD267&lt;&gt;"",IF(OR(AD267="A",AD267="I"),"SZA",VLOOKUP(Z267,$BT$3:$BU$16,2,0)),"")</f>
        <v>SZI</v>
      </c>
      <c r="AI267" s="22" t="str">
        <f aca="false">IF(AE267&lt;&gt;"",IF(OR(AE267="A",AE267="I"),"SZA",VLOOKUP(AA267,$BT$3:$BU$16,2,0)),"")</f>
        <v/>
      </c>
      <c r="AJ267" s="22" t="str">
        <f aca="false">IF(AF267&lt;&gt;"",IF(OR(AF267="A",AF267="I"),"SZA",VLOOKUP(AB267,$BT$3:$BU$16,2,0)),"")</f>
        <v/>
      </c>
      <c r="AK267" s="22" t="str">
        <f aca="false">IF(AG267&lt;&gt;"",IF(OR(AG267="A",AG267="I"),"SZA",VLOOKUP(AC267,$BT$3:$BU$16,2,0)),"")</f>
        <v/>
      </c>
      <c r="AL267" s="22" t="str">
        <f aca="false">IF(AD267&lt;&gt;"","I","")</f>
        <v>I</v>
      </c>
      <c r="AM267" s="22" t="str">
        <f aca="false">SUBSTITUTE(IF(AE267&lt;&gt;"",AL267&amp;"+"&amp;AH267,""),"+SZ","")</f>
        <v/>
      </c>
      <c r="AN267" s="22" t="str">
        <f aca="false">SUBSTITUTE(IF(AF267&lt;&gt;"",AM267&amp;"+"&amp;AI267,""),"+SZ","")</f>
        <v/>
      </c>
      <c r="AO267" s="22" t="str">
        <f aca="false">SUBSTITUTE(IF(AG267&lt;&gt;"",AN267&amp;"+"&amp;AJ267,""),"+SZ","")</f>
        <v/>
      </c>
      <c r="AP267" s="22" t="str">
        <f aca="false">SUBSTITUTE("I"&amp;IF(AH267&lt;&gt;"","+"&amp;AH267,"")&amp;IF(AI267&lt;&gt;"","+"&amp;AI267,"")&amp;IF(AJ267&lt;&gt;"","+"&amp;AJ267,"")&amp;IF(AK267&lt;&gt;"","+"&amp;AK267,""),"+SZ","")</f>
        <v>II</v>
      </c>
      <c r="AQ267" s="22" t="str">
        <f aca="false">IF(Z267&lt;&gt;"","AOFF_"&amp;AL267&amp;REPT(" ",AQ$1-LEN(AL267)),"")</f>
        <v>AOFF_I</v>
      </c>
      <c r="AR267" s="22" t="str">
        <f aca="false">IF(AA267&lt;&gt;"","AOFF_"&amp;AM267&amp;REPT(" ",AR$1-LEN(AM267)),"")</f>
        <v/>
      </c>
      <c r="AS267" s="22" t="str">
        <f aca="false">IF(AB267&lt;&gt;"","AOFF_"&amp;AN267&amp;REPT(" ",AS$1-LEN(AN267)),"")</f>
        <v/>
      </c>
      <c r="AT267" s="22" t="str">
        <f aca="false">IF(AC267&lt;&gt;"","AOFF_"&amp;AO267&amp;REPT(" ",AT$1-LEN(AO267)),"")</f>
        <v/>
      </c>
      <c r="AU267" s="22" t="str">
        <f aca="false">"ISIZ_"&amp;AP267&amp;REPT(" ",$AU$1-LEN(AP267))</f>
        <v>ISIZ_II   </v>
      </c>
      <c r="AV267" s="26" t="n">
        <f aca="false">IF(Z267&lt;&gt;"",6,"")</f>
        <v>6</v>
      </c>
      <c r="AW267" s="26" t="str">
        <f aca="false">IF(AA267&lt;&gt;"",AV267+VLOOKUP(AH267,$BU$2:$BV$17,2,0),"")</f>
        <v/>
      </c>
      <c r="AX267" s="26" t="str">
        <f aca="false">IF(AB267&lt;&gt;"",AW267+VLOOKUP(AI267,$BU$2:$BV$17,2,0),"")</f>
        <v/>
      </c>
      <c r="AY267" s="26" t="str">
        <f aca="false">IF(AC267&lt;&gt;"",AX267+VLOOKUP(AJ267,$BU$2:$BV$17,2,0),"")</f>
        <v/>
      </c>
      <c r="AZ267" s="26" t="n">
        <f aca="false">6+IF(Z267&lt;&gt;"",VLOOKUP(AH267,$BU$2:$BV$17,2,0),0)+IF(AA267&lt;&gt;"",VLOOKUP(AI267,$BU$2:$BV$17,2,0),0)+IF(AB267&lt;&gt;"",VLOOKUP(AJ267,$BU$2:$BV$17,2,0),0)+IF(AC267&lt;&gt;"",VLOOKUP(AK267,$BU$2:$BV$17,2,0),0)</f>
        <v>10</v>
      </c>
      <c r="BA267" s="26" t="n">
        <f aca="false">IF(Z267&lt;&gt;"",10,"")</f>
        <v>10</v>
      </c>
      <c r="BB267" s="26" t="str">
        <f aca="false">IF(AA267&lt;&gt;"",BA267+VLOOKUP(AH267,$BU$2:$BW$17,3,0),"")</f>
        <v/>
      </c>
      <c r="BC267" s="26" t="str">
        <f aca="false">IF(AB267&lt;&gt;"",BB267+VLOOKUP(AI267,$BU$2:$BW$17,3,0),"")</f>
        <v/>
      </c>
      <c r="BD267" s="26" t="str">
        <f aca="false">IF(AC267&lt;&gt;"",BC267+VLOOKUP(AJ267,$BU$2:$BW$17,3,0),"")</f>
        <v/>
      </c>
      <c r="BE267" s="26" t="n">
        <f aca="false">10+IF(Z267&lt;&gt;"",VLOOKUP(AH267,$BU$2:$BW$17,3,0),0)+IF(AA267&lt;&gt;"",VLOOKUP(AI267,$BU$2:$BW$17,3,0),0)+IF(AB267&lt;&gt;"",VLOOKUP(AJ267,$BU$2:$BW$17,3,0),0)+IF(AC267&lt;&gt;"",VLOOKUP(AK267,$BU$2:$BW$17,3,0),0)</f>
        <v>14</v>
      </c>
      <c r="BF267" s="36" t="str">
        <f aca="false">IF(AV267&lt;&gt;"","#define "&amp;AQ267&amp;" "&amp;AV267&amp;"&lt;end&gt; ","")&amp;IF(AW267&lt;&gt;"","#define "&amp;AR267&amp;" "&amp;AW267&amp;"&lt;end&gt; ","")&amp;IF(AX267&lt;&gt;"","#define "&amp;AS267&amp;" "&amp;AX267&amp;"&lt;end&gt; ","")&amp;IF(AY267&lt;&gt;"","#define "&amp;AT267&amp;" "&amp;AY267&amp;"&lt;end&gt; ","")&amp;"#define "&amp;AU267&amp;" "&amp;AZ267&amp;"&lt;end&gt;"</f>
        <v>#define AOFF_I 6&lt;end&gt; #define ISIZ_II    10&lt;end&gt;</v>
      </c>
      <c r="BG267" s="36" t="str">
        <f aca="false">IF(BA267&lt;&gt;"","#define "&amp;AQ267&amp;" "&amp;BA267&amp;"&lt;end&gt; ","")&amp;IF(BB267&lt;&gt;"","#define "&amp;AR267&amp;" "&amp;BB267&amp;"&lt;end&gt; ","")&amp;IF(BC267&lt;&gt;"","#define "&amp;AS267&amp;" "&amp;BC267&amp;"&lt;end&gt; ","")&amp;IF(BD267&lt;&gt;"","#define "&amp;AT267&amp;" "&amp;BD267&amp;"&lt;end&gt; ","")&amp;"#define "&amp;AU267&amp;" "&amp;BE267&amp;"&lt;end&gt;"</f>
        <v>#define AOFF_I 10&lt;end&gt; #define ISIZ_II    14&lt;end&gt;</v>
      </c>
      <c r="BH267" s="22" t="str">
        <f aca="false">"INSTDECODE_"&amp;D267&amp;IF(D267&lt;&gt;0,"_"&amp;CONCATENATE(Z267,AA267,AB267,AC267)&amp;"_"&amp;CONCATENATE(AD267,AE267,AF267,AG267),"")</f>
        <v>INSTDECODE_1_I_V</v>
      </c>
      <c r="BI267" s="22" t="n">
        <f aca="false">LEN(BH267)</f>
        <v>16</v>
      </c>
      <c r="BJ267" s="22" t="str">
        <f aca="false">IF(Z267&lt;&gt;"","DECODE_"&amp;VLOOKUP(AD267,$CC:$CD,2,0)&amp;"("&amp;BJ$2&amp;","&amp;IF(K267="MR","REF",VLOOKUP(F267,$BR:$BS,2,0))&amp;",Cpu"&amp;PROPER(IF(K267="MR","REF",VLOOKUP(F267,$BR:$BS,2,0)))&amp;","&amp;AQ267&amp;"); ", "")</f>
        <v>DECODE_LIT(1,INT,CpuInt,AOFF_I); </v>
      </c>
      <c r="BK267" s="22" t="str">
        <f aca="false">IF(AA267&lt;&gt;"","DECODE_"&amp;VLOOKUP(AE267,$CC:$CD,2,0)&amp;"("&amp;BK$2&amp;","&amp;IF(L267="MR","REF",VLOOKUP(G267,$BR:$BS,2,0))&amp;",Cpu"&amp;PROPER(IF(L267="MR","REF",VLOOKUP(G267,$BR:$BS,2,0)))&amp;","&amp;AR267&amp;"); ", "")</f>
        <v/>
      </c>
      <c r="BL267" s="22" t="str">
        <f aca="false">IF(AB267&lt;&gt;"","DECODE_"&amp;VLOOKUP(AF267,$CC:$CD,2,0)&amp;"("&amp;BL$2&amp;","&amp;IF(M267="MR","REF",VLOOKUP(H267,$BR:$BS,2,0))&amp;",Cpu"&amp;PROPER(IF(M267="MR","REF",VLOOKUP(H267,$BR:$BS,2,0)))&amp;","&amp;AS267&amp;"); ", "")</f>
        <v/>
      </c>
      <c r="BM267" s="22" t="str">
        <f aca="false">IF(AC267&lt;&gt;"","DECODE_"&amp;VLOOKUP(AG267,$CC:$CD,2,0)&amp;"("&amp;BM$2&amp;","&amp;IF(N267="MR","REF",VLOOKUP(I267,$BR:$BS,2,0))&amp;",Cpu"&amp;PROPER(IF(N267="MR","REF",VLOOKUP(I267,$BR:$BS,2,0)))&amp;","&amp;AT267&amp;"); ", "")</f>
        <v/>
      </c>
      <c r="BN267" s="22" t="str">
        <f aca="false">IF(ISERROR(VLOOKUP(BO267,BO$2:BO266,1,0))=0,"X","")</f>
        <v>X</v>
      </c>
      <c r="BO267" s="22" t="str">
        <f aca="false">SUBSTITUTE("#define "&amp;BH267&amp;REPT(" ",28-LEN(BH267))&amp;BJ267&amp;BK267&amp;BL267&amp;BM267,"%","D")</f>
        <v>#define INSTDECODE_1_I_V            DECODE_LIT(1,INT,CpuInt,AOFF_I); </v>
      </c>
      <c r="BP267" s="22" t="str">
        <f aca="false">"#define "&amp;SUBSTITUTE(BH267,"INSTDECODE_",IF(P267="X","JMP_","")&amp;IF(Q267="X","CONST_","")&amp;"INSTEND_")&amp;IF(Q267="X",REPT(" ",20-LEN(BH267)),IF(P267="X",REPT(" ",22-LEN(BH267)),REPT(" ",26-LEN(BH267))))&amp;" "&amp;IF(P267="X","","IP+="&amp;TRIM(AU267)&amp;"; "&amp;REPT(" ",10-LEN(TRIM(AU267))))&amp;IF(Q267="X","CONST_INST_DISPATCH;","PROG_INST_DISPATCH;")</f>
        <v>#define INSTEND_1_I_V           IP+=ISIZ_II;    PROG_INST_DISPATCH;</v>
      </c>
      <c r="BQ267" s="22" t="str">
        <f aca="false">""</f>
        <v/>
      </c>
    </row>
    <row r="268" customFormat="false" ht="15.95" hidden="false" customHeight="true" outlineLevel="0" collapsed="false">
      <c r="A268" s="22" t="s">
        <v>831</v>
      </c>
      <c r="B268" s="22" t="s">
        <v>892</v>
      </c>
      <c r="C268" s="26" t="s">
        <v>29</v>
      </c>
      <c r="D268" s="27" t="n">
        <f aca="false">4-COUNTIF(F268:I268,".")</f>
        <v>0</v>
      </c>
      <c r="E268" s="27" t="str">
        <f aca="false">IF(ISERROR(SEARCH("Z",F268&amp;G268&amp;H268&amp;I268))=0,"X","-")</f>
        <v>-</v>
      </c>
      <c r="F268" s="26" t="s">
        <v>28</v>
      </c>
      <c r="G268" s="26" t="s">
        <v>28</v>
      </c>
      <c r="H268" s="26" t="s">
        <v>28</v>
      </c>
      <c r="I268" s="26" t="s">
        <v>28</v>
      </c>
      <c r="J268" s="27" t="str">
        <f aca="false">IF(OR(ISERROR(SEARCH(MID($J$2,1,1),F268&amp;G268&amp;H268&amp;I268))=0,ISERROR(SEARCH(MID($J$2,2,1),F268&amp;G268&amp;H268&amp;I268))=0),"X","-")</f>
        <v>-</v>
      </c>
      <c r="K268" s="26" t="s">
        <v>28</v>
      </c>
      <c r="L268" s="26" t="s">
        <v>28</v>
      </c>
      <c r="M268" s="26" t="s">
        <v>28</v>
      </c>
      <c r="N268" s="26" t="s">
        <v>28</v>
      </c>
      <c r="O268" s="28" t="str">
        <f aca="false">IF(OR(K268=$O$2,L268=$O$2,M268=$O$2,N268=$O$2),"X","-")</f>
        <v>-</v>
      </c>
      <c r="R268" s="22" t="s">
        <v>893</v>
      </c>
      <c r="W268" s="30" t="str">
        <f aca="false">SUBSTITUTE(SUBSTITUTE(IF(AND(F268="%",K268&lt;&gt;"AD",K268&lt;&gt;"MR"),"Error1","Ok")&amp;" "&amp;IF(AND(G268="%",L268&lt;&gt;"AD",L268&lt;&gt;"MR"),"Error2","Ok")&amp;" "&amp;IF(AND(H268="%",M268&lt;&gt;"AD",M268&lt;&gt;"MR"),"Error3","Ok")&amp;" "&amp;IF(AND(I268="%",N268&lt;&gt;"AD",N268&lt;&gt;"MR"),"Error4","Ok"),"Ok Ok Ok Ok","Passed"),"Ok","")</f>
        <v>Passed</v>
      </c>
      <c r="X268" s="28" t="str">
        <f aca="false">IF(W268&lt;&gt;"Passed","--- Error ---",SUBSTITUTE(SUBSTITUTE(SUBSTITUTE(SUBSTITUTE(SUBSTITUTE(SUBSTITUTE(SUBSTITUTE(SUBSTITUTE(SUBSTITUTE(SUBSTITUTE(SUBSTITUTE(SUBSTITUTE(SUBSTITUTE(SUBSTITUTE(SUBSTITUTE(SUBSTITUTE(SUBSTITUTE(SUBSTITUTE($X$1, "&lt;mnemonic&gt;",""""&amp;B268&amp;""""&amp;REPT(" ",5-LEN(B268))), "&lt;argnr&gt;",D268), "&lt;type1&gt;",VLOOKUP(F268,BR:BZ,9,0)), "&lt;type2&gt;",VLOOKUP(G268,BR:BZ,9,0)), "&lt;type3&gt;",VLOOKUP(H268,BR:BZ,9,0)), "&lt;type4&gt;",VLOOKUP(I268,BR:BZ,9,0)), "&lt;mode1&gt;",VLOOKUP(K268, CB:CG,6,0)),"&lt;mode2&gt;",VLOOKUP(L268,CB:CG,6,0)),"&lt;mode3&gt;",VLOOKUP(M268,CB:CG,6,0)),"&lt;mode4&gt;",VLOOKUP(N268,CB:CG,6,0)), "."," "), "&lt;desc&gt;",R268), "&lt;size&gt;",AU268), "&lt;comma&gt;",IF(B269=""," ",",")),"&lt;off1&gt;",IF(AQ268&lt;&gt;"",AQ268,"0"&amp;REPT(" ",5+AQ$1-1))),"&lt;off2&gt;",IF(AR268&lt;&gt;"",AR268,"0"&amp;REPT(" ",5+AR$1-1))),"&lt;off3&gt;",IF(AS268&lt;&gt;"",AS268,"0"&amp;REPT(" ",5+AS$1-1))),"&lt;off4&gt;",IF(AT268&lt;&gt;"",AT268,"0"&amp;REPT(" ",5+AT$1-1))))</f>
        <v>{ "SULOK",0, ISIZ_I    , {(CpuDataType)0        ,(CpuDataType)0        ,(CpuDataType)0        ,(CpuDataType)0        }, {_AmdNull,_AmdNull,_AmdNull,_AmdNull}, {0     ,0      ,0       ,0        } }, //Allows changes in machine scope state</v>
      </c>
      <c r="Y268" s="31" t="s">
        <v>28</v>
      </c>
      <c r="Z268" s="22" t="str">
        <f aca="false">IF(F268&lt;&gt;".",IF(K268="MR","R",VLOOKUP(F268,$BR:$BT,3,0)),"")</f>
        <v/>
      </c>
      <c r="AA268" s="22" t="str">
        <f aca="false">IF(G268&lt;&gt;".",IF(L268="MR","R",VLOOKUP(G268,$BR:$BT,3,0)),"")</f>
        <v/>
      </c>
      <c r="AB268" s="22" t="str">
        <f aca="false">IF(H268&lt;&gt;".",IF(M268="MR","R",VLOOKUP(H268,$BR:$BT,3,0)),"")</f>
        <v/>
      </c>
      <c r="AC268" s="22" t="str">
        <f aca="false">IF(I268&lt;&gt;".",IF(N268="MR","R",VLOOKUP(I268,$BR:$BT,3,0)),"")</f>
        <v/>
      </c>
      <c r="AD268" s="22" t="str">
        <f aca="false">IF(F268&lt;&gt;".",VLOOKUP(K268,$CB:$CC,2,0),"")</f>
        <v/>
      </c>
      <c r="AE268" s="22" t="str">
        <f aca="false">IF(G268&lt;&gt;".",VLOOKUP(L268,$CB:$CC,2,0),"")</f>
        <v/>
      </c>
      <c r="AF268" s="22" t="str">
        <f aca="false">IF(H268&lt;&gt;".",VLOOKUP(M268,$CB:$CC,2,0),"")</f>
        <v/>
      </c>
      <c r="AG268" s="22" t="str">
        <f aca="false">IF(I268&lt;&gt;".",VLOOKUP(N268,$CB:$CC,2,0),"")</f>
        <v/>
      </c>
      <c r="AH268" s="22" t="str">
        <f aca="false">IF(AD268&lt;&gt;"",IF(OR(AD268="A",AD268="I"),"SZA",VLOOKUP(Z268,$BT$3:$BU$16,2,0)),"")</f>
        <v/>
      </c>
      <c r="AI268" s="22" t="str">
        <f aca="false">IF(AE268&lt;&gt;"",IF(OR(AE268="A",AE268="I"),"SZA",VLOOKUP(AA268,$BT$3:$BU$16,2,0)),"")</f>
        <v/>
      </c>
      <c r="AJ268" s="22" t="str">
        <f aca="false">IF(AF268&lt;&gt;"",IF(OR(AF268="A",AF268="I"),"SZA",VLOOKUP(AB268,$BT$3:$BU$16,2,0)),"")</f>
        <v/>
      </c>
      <c r="AK268" s="22" t="str">
        <f aca="false">IF(AG268&lt;&gt;"",IF(OR(AG268="A",AG268="I"),"SZA",VLOOKUP(AC268,$BT$3:$BU$16,2,0)),"")</f>
        <v/>
      </c>
      <c r="AL268" s="22" t="str">
        <f aca="false">IF(AD268&lt;&gt;"","I","")</f>
        <v/>
      </c>
      <c r="AM268" s="22" t="str">
        <f aca="false">SUBSTITUTE(IF(AE268&lt;&gt;"",AL268&amp;"+"&amp;AH268,""),"+SZ","")</f>
        <v/>
      </c>
      <c r="AN268" s="22" t="str">
        <f aca="false">SUBSTITUTE(IF(AF268&lt;&gt;"",AM268&amp;"+"&amp;AI268,""),"+SZ","")</f>
        <v/>
      </c>
      <c r="AO268" s="22" t="str">
        <f aca="false">SUBSTITUTE(IF(AG268&lt;&gt;"",AN268&amp;"+"&amp;AJ268,""),"+SZ","")</f>
        <v/>
      </c>
      <c r="AP268" s="22" t="str">
        <f aca="false">SUBSTITUTE("I"&amp;IF(AH268&lt;&gt;"","+"&amp;AH268,"")&amp;IF(AI268&lt;&gt;"","+"&amp;AI268,"")&amp;IF(AJ268&lt;&gt;"","+"&amp;AJ268,"")&amp;IF(AK268&lt;&gt;"","+"&amp;AK268,""),"+SZ","")</f>
        <v>I</v>
      </c>
      <c r="AQ268" s="22" t="str">
        <f aca="false">IF(Z268&lt;&gt;"","AOFF_"&amp;AL268&amp;REPT(" ",AQ$1-LEN(AL268)),"")</f>
        <v/>
      </c>
      <c r="AR268" s="22" t="str">
        <f aca="false">IF(AA268&lt;&gt;"","AOFF_"&amp;AM268&amp;REPT(" ",AR$1-LEN(AM268)),"")</f>
        <v/>
      </c>
      <c r="AS268" s="22" t="str">
        <f aca="false">IF(AB268&lt;&gt;"","AOFF_"&amp;AN268&amp;REPT(" ",AS$1-LEN(AN268)),"")</f>
        <v/>
      </c>
      <c r="AT268" s="22" t="str">
        <f aca="false">IF(AC268&lt;&gt;"","AOFF_"&amp;AO268&amp;REPT(" ",AT$1-LEN(AO268)),"")</f>
        <v/>
      </c>
      <c r="AU268" s="22" t="str">
        <f aca="false">"ISIZ_"&amp;AP268&amp;REPT(" ",$AU$1-LEN(AP268))</f>
        <v>ISIZ_I    </v>
      </c>
      <c r="AV268" s="26" t="str">
        <f aca="false">IF(Z268&lt;&gt;"",6,"")</f>
        <v/>
      </c>
      <c r="AW268" s="26" t="str">
        <f aca="false">IF(AA268&lt;&gt;"",AV268+VLOOKUP(AH268,$BU$2:$BV$17,2,0),"")</f>
        <v/>
      </c>
      <c r="AX268" s="26" t="str">
        <f aca="false">IF(AB268&lt;&gt;"",AW268+VLOOKUP(AI268,$BU$2:$BV$17,2,0),"")</f>
        <v/>
      </c>
      <c r="AY268" s="26" t="str">
        <f aca="false">IF(AC268&lt;&gt;"",AX268+VLOOKUP(AJ268,$BU$2:$BV$17,2,0),"")</f>
        <v/>
      </c>
      <c r="AZ268" s="26" t="n">
        <f aca="false">6+IF(Z268&lt;&gt;"",VLOOKUP(AH268,$BU$2:$BV$17,2,0),0)+IF(AA268&lt;&gt;"",VLOOKUP(AI268,$BU$2:$BV$17,2,0),0)+IF(AB268&lt;&gt;"",VLOOKUP(AJ268,$BU$2:$BV$17,2,0),0)+IF(AC268&lt;&gt;"",VLOOKUP(AK268,$BU$2:$BV$17,2,0),0)</f>
        <v>6</v>
      </c>
      <c r="BA268" s="26" t="str">
        <f aca="false">IF(Z268&lt;&gt;"",10,"")</f>
        <v/>
      </c>
      <c r="BB268" s="26" t="str">
        <f aca="false">IF(AA268&lt;&gt;"",BA268+VLOOKUP(AH268,$BU$2:$BW$17,3,0),"")</f>
        <v/>
      </c>
      <c r="BC268" s="26" t="str">
        <f aca="false">IF(AB268&lt;&gt;"",BB268+VLOOKUP(AI268,$BU$2:$BW$17,3,0),"")</f>
        <v/>
      </c>
      <c r="BD268" s="26" t="str">
        <f aca="false">IF(AC268&lt;&gt;"",BC268+VLOOKUP(AJ268,$BU$2:$BW$17,3,0),"")</f>
        <v/>
      </c>
      <c r="BE268" s="26" t="n">
        <f aca="false">10+IF(Z268&lt;&gt;"",VLOOKUP(AH268,$BU$2:$BW$17,3,0),0)+IF(AA268&lt;&gt;"",VLOOKUP(AI268,$BU$2:$BW$17,3,0),0)+IF(AB268&lt;&gt;"",VLOOKUP(AJ268,$BU$2:$BW$17,3,0),0)+IF(AC268&lt;&gt;"",VLOOKUP(AK268,$BU$2:$BW$17,3,0),0)</f>
        <v>10</v>
      </c>
      <c r="BF268" s="36" t="str">
        <f aca="false">IF(AV268&lt;&gt;"","#define "&amp;AQ268&amp;" "&amp;AV268&amp;"&lt;end&gt; ","")&amp;IF(AW268&lt;&gt;"","#define "&amp;AR268&amp;" "&amp;AW268&amp;"&lt;end&gt; ","")&amp;IF(AX268&lt;&gt;"","#define "&amp;AS268&amp;" "&amp;AX268&amp;"&lt;end&gt; ","")&amp;IF(AY268&lt;&gt;"","#define "&amp;AT268&amp;" "&amp;AY268&amp;"&lt;end&gt; ","")&amp;"#define "&amp;AU268&amp;" "&amp;AZ268&amp;"&lt;end&gt;"</f>
        <v>#define ISIZ_I     6&lt;end&gt;</v>
      </c>
      <c r="BG268" s="36" t="str">
        <f aca="false">IF(BA268&lt;&gt;"","#define "&amp;AQ268&amp;" "&amp;BA268&amp;"&lt;end&gt; ","")&amp;IF(BB268&lt;&gt;"","#define "&amp;AR268&amp;" "&amp;BB268&amp;"&lt;end&gt; ","")&amp;IF(BC268&lt;&gt;"","#define "&amp;AS268&amp;" "&amp;BC268&amp;"&lt;end&gt; ","")&amp;IF(BD268&lt;&gt;"","#define "&amp;AT268&amp;" "&amp;BD268&amp;"&lt;end&gt; ","")&amp;"#define "&amp;AU268&amp;" "&amp;BE268&amp;"&lt;end&gt;"</f>
        <v>#define ISIZ_I     10&lt;end&gt;</v>
      </c>
      <c r="BH268" s="22" t="str">
        <f aca="false">"INSTDECODE_"&amp;D268&amp;IF(D268&lt;&gt;0,"_"&amp;CONCATENATE(Z268,AA268,AB268,AC268)&amp;"_"&amp;CONCATENATE(AD268,AE268,AF268,AG268),"")</f>
        <v>INSTDECODE_0</v>
      </c>
      <c r="BI268" s="22" t="n">
        <f aca="false">LEN(BH268)</f>
        <v>12</v>
      </c>
      <c r="BJ268" s="22" t="str">
        <f aca="false">IF(Z268&lt;&gt;"","DECODE_"&amp;VLOOKUP(AD268,$CC:$CD,2,0)&amp;"("&amp;BJ$2&amp;","&amp;IF(K268="MR","REF",VLOOKUP(F268,$BR:$BS,2,0))&amp;",Cpu"&amp;PROPER(IF(K268="MR","REF",VLOOKUP(F268,$BR:$BS,2,0)))&amp;","&amp;AQ268&amp;"); ", "")</f>
        <v/>
      </c>
      <c r="BK268" s="22" t="str">
        <f aca="false">IF(AA268&lt;&gt;"","DECODE_"&amp;VLOOKUP(AE268,$CC:$CD,2,0)&amp;"("&amp;BK$2&amp;","&amp;IF(L268="MR","REF",VLOOKUP(G268,$BR:$BS,2,0))&amp;",Cpu"&amp;PROPER(IF(L268="MR","REF",VLOOKUP(G268,$BR:$BS,2,0)))&amp;","&amp;AR268&amp;"); ", "")</f>
        <v/>
      </c>
      <c r="BL268" s="22" t="str">
        <f aca="false">IF(AB268&lt;&gt;"","DECODE_"&amp;VLOOKUP(AF268,$CC:$CD,2,0)&amp;"("&amp;BL$2&amp;","&amp;IF(M268="MR","REF",VLOOKUP(H268,$BR:$BS,2,0))&amp;",Cpu"&amp;PROPER(IF(M268="MR","REF",VLOOKUP(H268,$BR:$BS,2,0)))&amp;","&amp;AS268&amp;"); ", "")</f>
        <v/>
      </c>
      <c r="BM268" s="22" t="str">
        <f aca="false">IF(AC268&lt;&gt;"","DECODE_"&amp;VLOOKUP(AG268,$CC:$CD,2,0)&amp;"("&amp;BM$2&amp;","&amp;IF(N268="MR","REF",VLOOKUP(I268,$BR:$BS,2,0))&amp;",Cpu"&amp;PROPER(IF(N268="MR","REF",VLOOKUP(I268,$BR:$BS,2,0)))&amp;","&amp;AT268&amp;"); ", "")</f>
        <v/>
      </c>
      <c r="BN268" s="22" t="str">
        <f aca="false">IF(ISERROR(VLOOKUP(BO268,BO$2:BO267,1,0))=0,"X","")</f>
        <v>X</v>
      </c>
      <c r="BO268" s="22" t="str">
        <f aca="false">SUBSTITUTE("#define "&amp;BH268&amp;REPT(" ",28-LEN(BH268))&amp;BJ268&amp;BK268&amp;BL268&amp;BM268,"%","D")</f>
        <v>#define INSTDECODE_0                </v>
      </c>
      <c r="BP268" s="22" t="str">
        <f aca="false">"#define "&amp;SUBSTITUTE(BH268,"INSTDECODE_",IF(P268="X","JMP_","")&amp;IF(Q268="X","CONST_","")&amp;"INSTEND_")&amp;IF(Q268="X",REPT(" ",20-LEN(BH268)),IF(P268="X",REPT(" ",22-LEN(BH268)),REPT(" ",26-LEN(BH268))))&amp;" "&amp;IF(P268="X","","IP+="&amp;TRIM(AU268)&amp;"; "&amp;REPT(" ",10-LEN(TRIM(AU268))))&amp;IF(Q268="X","CONST_INST_DISPATCH;","PROG_INST_DISPATCH;")</f>
        <v>#define INSTEND_0               IP+=ISIZ_I;     PROG_INST_DISPATCH;</v>
      </c>
      <c r="BQ268" s="22" t="str">
        <f aca="false">""</f>
        <v/>
      </c>
    </row>
    <row r="269" customFormat="false" ht="15.95" hidden="false" customHeight="true" outlineLevel="0" collapsed="false">
      <c r="A269" s="22" t="s">
        <v>894</v>
      </c>
      <c r="B269" s="22" t="s">
        <v>895</v>
      </c>
      <c r="C269" s="26" t="s">
        <v>29</v>
      </c>
      <c r="D269" s="27" t="n">
        <f aca="false">4-COUNTIF(F269:I269,".")</f>
        <v>2</v>
      </c>
      <c r="E269" s="27" t="str">
        <f aca="false">IF(ISERROR(SEARCH("Z",F269&amp;G269&amp;H269&amp;I269))=0,"X","-")</f>
        <v>-</v>
      </c>
      <c r="F269" s="26" t="s">
        <v>452</v>
      </c>
      <c r="G269" s="26" t="s">
        <v>452</v>
      </c>
      <c r="H269" s="26" t="s">
        <v>28</v>
      </c>
      <c r="I269" s="26" t="s">
        <v>28</v>
      </c>
      <c r="J269" s="27" t="str">
        <f aca="false">IF(OR(ISERROR(SEARCH(MID($J$2,1,1),F269&amp;G269&amp;H269&amp;I269))=0,ISERROR(SEARCH(MID($J$2,2,1),F269&amp;G269&amp;H269&amp;I269))=0),"X","-")</f>
        <v>-</v>
      </c>
      <c r="K269" s="26" t="s">
        <v>453</v>
      </c>
      <c r="L269" s="26" t="s">
        <v>453</v>
      </c>
      <c r="M269" s="26" t="s">
        <v>28</v>
      </c>
      <c r="N269" s="26" t="s">
        <v>28</v>
      </c>
      <c r="O269" s="28" t="str">
        <f aca="false">IF(OR(K269=$O$2,L269=$O$2,M269=$O$2,N269=$O$2),"X","-")</f>
        <v>-</v>
      </c>
      <c r="R269" s="22" t="s">
        <v>896</v>
      </c>
      <c r="S269" s="22" t="s">
        <v>9</v>
      </c>
      <c r="T269" s="22" t="s">
        <v>897</v>
      </c>
      <c r="W269" s="30" t="str">
        <f aca="false">SUBSTITUTE(SUBSTITUTE(IF(AND(F269="%",K269&lt;&gt;"AD",K269&lt;&gt;"MR"),"Error1","Ok")&amp;" "&amp;IF(AND(G269="%",L269&lt;&gt;"AD",L269&lt;&gt;"MR"),"Error2","Ok")&amp;" "&amp;IF(AND(H269="%",M269&lt;&gt;"AD",M269&lt;&gt;"MR"),"Error3","Ok")&amp;" "&amp;IF(AND(I269="%",N269&lt;&gt;"AD",N269&lt;&gt;"MR"),"Error4","Ok"),"Ok Ok Ok Ok","Passed"),"Ok","")</f>
        <v>Passed</v>
      </c>
      <c r="X269" s="28" t="str">
        <f aca="false">IF(W269&lt;&gt;"Passed","--- Error ---",SUBSTITUTE(SUBSTITUTE(SUBSTITUTE(SUBSTITUTE(SUBSTITUTE(SUBSTITUTE(SUBSTITUTE(SUBSTITUTE(SUBSTITUTE(SUBSTITUTE(SUBSTITUTE(SUBSTITUTE(SUBSTITUTE(SUBSTITUTE(SUBSTITUTE(SUBSTITUTE(SUBSTITUTE(SUBSTITUTE($X$1, "&lt;mnemonic&gt;",""""&amp;B269&amp;""""&amp;REPT(" ",5-LEN(B269))), "&lt;argnr&gt;",D269), "&lt;type1&gt;",VLOOKUP(F269,BR:BZ,9,0)), "&lt;type2&gt;",VLOOKUP(G269,BR:BZ,9,0)), "&lt;type3&gt;",VLOOKUP(H269,BR:BZ,9,0)), "&lt;type4&gt;",VLOOKUP(I269,BR:BZ,9,0)), "&lt;mode1&gt;",VLOOKUP(K269, CB:CG,6,0)),"&lt;mode2&gt;",VLOOKUP(L269,CB:CG,6,0)),"&lt;mode3&gt;",VLOOKUP(M269,CB:CG,6,0)),"&lt;mode4&gt;",VLOOKUP(N269,CB:CG,6,0)), "."," "), "&lt;desc&gt;",R269), "&lt;size&gt;",AU269), "&lt;comma&gt;",IF(B270=""," ",",")),"&lt;off1&gt;",IF(AQ269&lt;&gt;"",AQ269,"0"&amp;REPT(" ",5+AQ$1-1))),"&lt;off2&gt;",IF(AR269&lt;&gt;"",AR269,"0"&amp;REPT(" ",5+AR$1-1))),"&lt;off3&gt;",IF(AS269&lt;&gt;"",AS269,"0"&amp;REPT(" ",5+AS$1-1))),"&lt;off4&gt;",IF(AT269&lt;&gt;"",AT269,"0"&amp;REPT(" ",5+AT$1-1))))</f>
        <v>{ "CUPPR",2, ISIZ_IAA  , {CpuDataType::Char     ,CpuDataType::Char     ,(CpuDataType)0        ,(CpuDataType)0        }, {_AmdAddr,_AmdAddr,_AmdNull,_AmdNull}, {AOFF_I,AOFF_IA,0       ,0        } }, //char .upper()</v>
      </c>
      <c r="Y269" s="31" t="s">
        <v>28</v>
      </c>
      <c r="Z269" s="22" t="str">
        <f aca="false">IF(F269&lt;&gt;".",IF(K269="MR","R",VLOOKUP(F269,$BR:$BT,3,0)),"")</f>
        <v>C</v>
      </c>
      <c r="AA269" s="22" t="str">
        <f aca="false">IF(G269&lt;&gt;".",IF(L269="MR","R",VLOOKUP(G269,$BR:$BT,3,0)),"")</f>
        <v>C</v>
      </c>
      <c r="AB269" s="22" t="str">
        <f aca="false">IF(H269&lt;&gt;".",IF(M269="MR","R",VLOOKUP(H269,$BR:$BT,3,0)),"")</f>
        <v/>
      </c>
      <c r="AC269" s="22" t="str">
        <f aca="false">IF(I269&lt;&gt;".",IF(N269="MR","R",VLOOKUP(I269,$BR:$BT,3,0)),"")</f>
        <v/>
      </c>
      <c r="AD269" s="22" t="str">
        <f aca="false">IF(F269&lt;&gt;".",VLOOKUP(K269,$CB:$CC,2,0),"")</f>
        <v>A</v>
      </c>
      <c r="AE269" s="22" t="str">
        <f aca="false">IF(G269&lt;&gt;".",VLOOKUP(L269,$CB:$CC,2,0),"")</f>
        <v>A</v>
      </c>
      <c r="AF269" s="22" t="str">
        <f aca="false">IF(H269&lt;&gt;".",VLOOKUP(M269,$CB:$CC,2,0),"")</f>
        <v/>
      </c>
      <c r="AG269" s="22" t="str">
        <f aca="false">IF(I269&lt;&gt;".",VLOOKUP(N269,$CB:$CC,2,0),"")</f>
        <v/>
      </c>
      <c r="AH269" s="22" t="str">
        <f aca="false">IF(AD269&lt;&gt;"",IF(OR(AD269="A",AD269="I"),"SZA",VLOOKUP(Z269,$BT$3:$BU$16,2,0)),"")</f>
        <v>SZA</v>
      </c>
      <c r="AI269" s="22" t="str">
        <f aca="false">IF(AE269&lt;&gt;"",IF(OR(AE269="A",AE269="I"),"SZA",VLOOKUP(AA269,$BT$3:$BU$16,2,0)),"")</f>
        <v>SZA</v>
      </c>
      <c r="AJ269" s="22" t="str">
        <f aca="false">IF(AF269&lt;&gt;"",IF(OR(AF269="A",AF269="I"),"SZA",VLOOKUP(AB269,$BT$3:$BU$16,2,0)),"")</f>
        <v/>
      </c>
      <c r="AK269" s="22" t="str">
        <f aca="false">IF(AG269&lt;&gt;"",IF(OR(AG269="A",AG269="I"),"SZA",VLOOKUP(AC269,$BT$3:$BU$16,2,0)),"")</f>
        <v/>
      </c>
      <c r="AL269" s="22" t="str">
        <f aca="false">IF(AD269&lt;&gt;"","I","")</f>
        <v>I</v>
      </c>
      <c r="AM269" s="22" t="str">
        <f aca="false">SUBSTITUTE(IF(AE269&lt;&gt;"",AL269&amp;"+"&amp;AH269,""),"+SZ","")</f>
        <v>IA</v>
      </c>
      <c r="AN269" s="22" t="str">
        <f aca="false">SUBSTITUTE(IF(AF269&lt;&gt;"",AM269&amp;"+"&amp;AI269,""),"+SZ","")</f>
        <v/>
      </c>
      <c r="AO269" s="22" t="str">
        <f aca="false">SUBSTITUTE(IF(AG269&lt;&gt;"",AN269&amp;"+"&amp;AJ269,""),"+SZ","")</f>
        <v/>
      </c>
      <c r="AP269" s="22" t="str">
        <f aca="false">SUBSTITUTE("I"&amp;IF(AH269&lt;&gt;"","+"&amp;AH269,"")&amp;IF(AI269&lt;&gt;"","+"&amp;AI269,"")&amp;IF(AJ269&lt;&gt;"","+"&amp;AJ269,"")&amp;IF(AK269&lt;&gt;"","+"&amp;AK269,""),"+SZ","")</f>
        <v>IAA</v>
      </c>
      <c r="AQ269" s="22" t="str">
        <f aca="false">IF(Z269&lt;&gt;"","AOFF_"&amp;AL269&amp;REPT(" ",AQ$1-LEN(AL269)),"")</f>
        <v>AOFF_I</v>
      </c>
      <c r="AR269" s="22" t="str">
        <f aca="false">IF(AA269&lt;&gt;"","AOFF_"&amp;AM269&amp;REPT(" ",AR$1-LEN(AM269)),"")</f>
        <v>AOFF_IA</v>
      </c>
      <c r="AS269" s="22" t="str">
        <f aca="false">IF(AB269&lt;&gt;"","AOFF_"&amp;AN269&amp;REPT(" ",AS$1-LEN(AN269)),"")</f>
        <v/>
      </c>
      <c r="AT269" s="22" t="str">
        <f aca="false">IF(AC269&lt;&gt;"","AOFF_"&amp;AO269&amp;REPT(" ",AT$1-LEN(AO269)),"")</f>
        <v/>
      </c>
      <c r="AU269" s="22" t="str">
        <f aca="false">"ISIZ_"&amp;AP269&amp;REPT(" ",$AU$1-LEN(AP269))</f>
        <v>ISIZ_IAA  </v>
      </c>
      <c r="AV269" s="26" t="n">
        <f aca="false">IF(Z269&lt;&gt;"",6,"")</f>
        <v>6</v>
      </c>
      <c r="AW269" s="26" t="n">
        <f aca="false">IF(AA269&lt;&gt;"",AV269+VLOOKUP(AH269,$BU$2:$BV$17,2,0),"")</f>
        <v>10</v>
      </c>
      <c r="AX269" s="26" t="str">
        <f aca="false">IF(AB269&lt;&gt;"",AW269+VLOOKUP(AI269,$BU$2:$BV$17,2,0),"")</f>
        <v/>
      </c>
      <c r="AY269" s="26" t="str">
        <f aca="false">IF(AC269&lt;&gt;"",AX269+VLOOKUP(AJ269,$BU$2:$BV$17,2,0),"")</f>
        <v/>
      </c>
      <c r="AZ269" s="26" t="n">
        <f aca="false">6+IF(Z269&lt;&gt;"",VLOOKUP(AH269,$BU$2:$BV$17,2,0),0)+IF(AA269&lt;&gt;"",VLOOKUP(AI269,$BU$2:$BV$17,2,0),0)+IF(AB269&lt;&gt;"",VLOOKUP(AJ269,$BU$2:$BV$17,2,0),0)+IF(AC269&lt;&gt;"",VLOOKUP(AK269,$BU$2:$BV$17,2,0),0)</f>
        <v>14</v>
      </c>
      <c r="BA269" s="26" t="n">
        <f aca="false">IF(Z269&lt;&gt;"",10,"")</f>
        <v>10</v>
      </c>
      <c r="BB269" s="26" t="n">
        <f aca="false">IF(AA269&lt;&gt;"",BA269+VLOOKUP(AH269,$BU$2:$BW$17,3,0),"")</f>
        <v>18</v>
      </c>
      <c r="BC269" s="26" t="str">
        <f aca="false">IF(AB269&lt;&gt;"",BB269+VLOOKUP(AI269,$BU$2:$BW$17,3,0),"")</f>
        <v/>
      </c>
      <c r="BD269" s="26" t="str">
        <f aca="false">IF(AC269&lt;&gt;"",BC269+VLOOKUP(AJ269,$BU$2:$BW$17,3,0),"")</f>
        <v/>
      </c>
      <c r="BE269" s="26" t="n">
        <f aca="false">10+IF(Z269&lt;&gt;"",VLOOKUP(AH269,$BU$2:$BW$17,3,0),0)+IF(AA269&lt;&gt;"",VLOOKUP(AI269,$BU$2:$BW$17,3,0),0)+IF(AB269&lt;&gt;"",VLOOKUP(AJ269,$BU$2:$BW$17,3,0),0)+IF(AC269&lt;&gt;"",VLOOKUP(AK269,$BU$2:$BW$17,3,0),0)</f>
        <v>26</v>
      </c>
      <c r="BF269" s="36" t="str">
        <f aca="false">IF(AV269&lt;&gt;"","#define "&amp;AQ269&amp;" "&amp;AV269&amp;"&lt;end&gt; ","")&amp;IF(AW269&lt;&gt;"","#define "&amp;AR269&amp;" "&amp;AW269&amp;"&lt;end&gt; ","")&amp;IF(AX269&lt;&gt;"","#define "&amp;AS269&amp;" "&amp;AX269&amp;"&lt;end&gt; ","")&amp;IF(AY269&lt;&gt;"","#define "&amp;AT269&amp;" "&amp;AY269&amp;"&lt;end&gt; ","")&amp;"#define "&amp;AU269&amp;" "&amp;AZ269&amp;"&lt;end&gt;"</f>
        <v>#define AOFF_I 6&lt;end&gt; #define AOFF_IA 10&lt;end&gt; #define ISIZ_IAA   14&lt;end&gt;</v>
      </c>
      <c r="BG269" s="36" t="str">
        <f aca="false">IF(BA269&lt;&gt;"","#define "&amp;AQ269&amp;" "&amp;BA269&amp;"&lt;end&gt; ","")&amp;IF(BB269&lt;&gt;"","#define "&amp;AR269&amp;" "&amp;BB269&amp;"&lt;end&gt; ","")&amp;IF(BC269&lt;&gt;"","#define "&amp;AS269&amp;" "&amp;BC269&amp;"&lt;end&gt; ","")&amp;IF(BD269&lt;&gt;"","#define "&amp;AT269&amp;" "&amp;BD269&amp;"&lt;end&gt; ","")&amp;"#define "&amp;AU269&amp;" "&amp;BE269&amp;"&lt;end&gt;"</f>
        <v>#define AOFF_I 10&lt;end&gt; #define AOFF_IA 18&lt;end&gt; #define ISIZ_IAA   26&lt;end&gt;</v>
      </c>
      <c r="BH269" s="22" t="str">
        <f aca="false">"INSTDECODE_"&amp;D269&amp;IF(D269&lt;&gt;0,"_"&amp;CONCATENATE(Z269,AA269,AB269,AC269)&amp;"_"&amp;CONCATENATE(AD269,AE269,AF269,AG269),"")</f>
        <v>INSTDECODE_2_CC_AA</v>
      </c>
      <c r="BI269" s="22" t="n">
        <f aca="false">LEN(BH269)</f>
        <v>18</v>
      </c>
      <c r="BJ269" s="22" t="str">
        <f aca="false">IF(Z269&lt;&gt;"","DECODE_"&amp;VLOOKUP(AD269,$CC:$CD,2,0)&amp;"("&amp;BJ$2&amp;","&amp;IF(K269="MR","REF",VLOOKUP(F269,$BR:$BS,2,0))&amp;",Cpu"&amp;PROPER(IF(K269="MR","REF",VLOOKUP(F269,$BR:$BS,2,0)))&amp;","&amp;AQ269&amp;"); ", "")</f>
        <v>DECODE_ADR(1,CHR,CpuChr,AOFF_I); </v>
      </c>
      <c r="BK269" s="22" t="str">
        <f aca="false">IF(AA269&lt;&gt;"","DECODE_"&amp;VLOOKUP(AE269,$CC:$CD,2,0)&amp;"("&amp;BK$2&amp;","&amp;IF(L269="MR","REF",VLOOKUP(G269,$BR:$BS,2,0))&amp;",Cpu"&amp;PROPER(IF(L269="MR","REF",VLOOKUP(G269,$BR:$BS,2,0)))&amp;","&amp;AR269&amp;"); ", "")</f>
        <v>DECODE_ADR(2,CHR,CpuChr,AOFF_IA); </v>
      </c>
      <c r="BL269" s="22" t="str">
        <f aca="false">IF(AB269&lt;&gt;"","DECODE_"&amp;VLOOKUP(AF269,$CC:$CD,2,0)&amp;"("&amp;BL$2&amp;","&amp;IF(M269="MR","REF",VLOOKUP(H269,$BR:$BS,2,0))&amp;",Cpu"&amp;PROPER(IF(M269="MR","REF",VLOOKUP(H269,$BR:$BS,2,0)))&amp;","&amp;AS269&amp;"); ", "")</f>
        <v/>
      </c>
      <c r="BM269" s="22" t="str">
        <f aca="false">IF(AC269&lt;&gt;"","DECODE_"&amp;VLOOKUP(AG269,$CC:$CD,2,0)&amp;"("&amp;BM$2&amp;","&amp;IF(N269="MR","REF",VLOOKUP(I269,$BR:$BS,2,0))&amp;",Cpu"&amp;PROPER(IF(N269="MR","REF",VLOOKUP(I269,$BR:$BS,2,0)))&amp;","&amp;AT269&amp;"); ", "")</f>
        <v/>
      </c>
      <c r="BN269" s="22" t="str">
        <f aca="false">IF(ISERROR(VLOOKUP(BO269,BO$2:BO267,1,0))=0,"X","")</f>
        <v>X</v>
      </c>
      <c r="BO269" s="22" t="str">
        <f aca="false">SUBSTITUTE("#define "&amp;BH269&amp;REPT(" ",28-LEN(BH269))&amp;BJ269&amp;BK269&amp;BL269&amp;BM269,"%","D")</f>
        <v>#define INSTDECODE_2_CC_AA          DECODE_ADR(1,CHR,CpuChr,AOFF_I); DECODE_ADR(2,CHR,CpuChr,AOFF_IA); </v>
      </c>
      <c r="BP269" s="22" t="str">
        <f aca="false">"#define "&amp;SUBSTITUTE(BH269,"INSTDECODE_",IF(P269="X","JMP_","")&amp;IF(Q269="X","CONST_","")&amp;"INSTEND_")&amp;IF(Q269="X",REPT(" ",20-LEN(BH269)),IF(P269="X",REPT(" ",22-LEN(BH269)),REPT(" ",26-LEN(BH269))))&amp;" "&amp;IF(P269="X","","IP+="&amp;TRIM(AU269)&amp;"; "&amp;REPT(" ",10-LEN(TRIM(AU269))))&amp;IF(Q269="X","CONST_INST_DISPATCH;","PROG_INST_DISPATCH;")</f>
        <v>#define INSTEND_2_CC_AA         IP+=ISIZ_IAA;   PROG_INST_DISPATCH;</v>
      </c>
      <c r="BQ269" s="22" t="str">
        <f aca="false">""</f>
        <v/>
      </c>
    </row>
    <row r="270" customFormat="false" ht="15.95" hidden="false" customHeight="true" outlineLevel="0" collapsed="false">
      <c r="A270" s="22" t="s">
        <v>894</v>
      </c>
      <c r="B270" s="22" t="s">
        <v>898</v>
      </c>
      <c r="C270" s="26" t="s">
        <v>29</v>
      </c>
      <c r="D270" s="27" t="n">
        <f aca="false">4-COUNTIF(F270:I270,".")</f>
        <v>2</v>
      </c>
      <c r="E270" s="27" t="str">
        <f aca="false">IF(ISERROR(SEARCH("Z",F270&amp;G270&amp;H270&amp;I270))=0,"X","-")</f>
        <v>-</v>
      </c>
      <c r="F270" s="26" t="s">
        <v>452</v>
      </c>
      <c r="G270" s="26" t="s">
        <v>452</v>
      </c>
      <c r="H270" s="26" t="s">
        <v>28</v>
      </c>
      <c r="I270" s="26" t="s">
        <v>28</v>
      </c>
      <c r="J270" s="27" t="str">
        <f aca="false">IF(OR(ISERROR(SEARCH(MID($J$2,1,1),F270&amp;G270&amp;H270&amp;I270))=0,ISERROR(SEARCH(MID($J$2,2,1),F270&amp;G270&amp;H270&amp;I270))=0),"X","-")</f>
        <v>-</v>
      </c>
      <c r="K270" s="26" t="s">
        <v>453</v>
      </c>
      <c r="L270" s="26" t="s">
        <v>453</v>
      </c>
      <c r="M270" s="26" t="s">
        <v>28</v>
      </c>
      <c r="N270" s="26" t="s">
        <v>28</v>
      </c>
      <c r="O270" s="28" t="str">
        <f aca="false">IF(OR(K270=$O$2,L270=$O$2,M270=$O$2,N270=$O$2),"X","-")</f>
        <v>-</v>
      </c>
      <c r="R270" s="22" t="s">
        <v>899</v>
      </c>
      <c r="S270" s="22" t="s">
        <v>9</v>
      </c>
      <c r="T270" s="22" t="s">
        <v>897</v>
      </c>
      <c r="W270" s="30" t="str">
        <f aca="false">SUBSTITUTE(SUBSTITUTE(IF(AND(F270="%",K270&lt;&gt;"AD",K270&lt;&gt;"MR"),"Error1","Ok")&amp;" "&amp;IF(AND(G270="%",L270&lt;&gt;"AD",L270&lt;&gt;"MR"),"Error2","Ok")&amp;" "&amp;IF(AND(H270="%",M270&lt;&gt;"AD",M270&lt;&gt;"MR"),"Error3","Ok")&amp;" "&amp;IF(AND(I270="%",N270&lt;&gt;"AD",N270&lt;&gt;"MR"),"Error4","Ok"),"Ok Ok Ok Ok","Passed"),"Ok","")</f>
        <v>Passed</v>
      </c>
      <c r="X270" s="28" t="str">
        <f aca="false">IF(W270&lt;&gt;"Passed","--- Error ---",SUBSTITUTE(SUBSTITUTE(SUBSTITUTE(SUBSTITUTE(SUBSTITUTE(SUBSTITUTE(SUBSTITUTE(SUBSTITUTE(SUBSTITUTE(SUBSTITUTE(SUBSTITUTE(SUBSTITUTE(SUBSTITUTE(SUBSTITUTE(SUBSTITUTE(SUBSTITUTE(SUBSTITUTE(SUBSTITUTE($X$1, "&lt;mnemonic&gt;",""""&amp;B270&amp;""""&amp;REPT(" ",5-LEN(B270))), "&lt;argnr&gt;",D270), "&lt;type1&gt;",VLOOKUP(F270,BR:BZ,9,0)), "&lt;type2&gt;",VLOOKUP(G270,BR:BZ,9,0)), "&lt;type3&gt;",VLOOKUP(H270,BR:BZ,9,0)), "&lt;type4&gt;",VLOOKUP(I270,BR:BZ,9,0)), "&lt;mode1&gt;",VLOOKUP(K270, CB:CG,6,0)),"&lt;mode2&gt;",VLOOKUP(L270,CB:CG,6,0)),"&lt;mode3&gt;",VLOOKUP(M270,CB:CG,6,0)),"&lt;mode4&gt;",VLOOKUP(N270,CB:CG,6,0)), "."," "), "&lt;desc&gt;",R270), "&lt;size&gt;",AU270), "&lt;comma&gt;",IF(B271=""," ",",")),"&lt;off1&gt;",IF(AQ270&lt;&gt;"",AQ270,"0"&amp;REPT(" ",5+AQ$1-1))),"&lt;off2&gt;",IF(AR270&lt;&gt;"",AR270,"0"&amp;REPT(" ",5+AR$1-1))),"&lt;off3&gt;",IF(AS270&lt;&gt;"",AS270,"0"&amp;REPT(" ",5+AS$1-1))),"&lt;off4&gt;",IF(AT270&lt;&gt;"",AT270,"0"&amp;REPT(" ",5+AT$1-1))))</f>
        <v>{ "CLOWR",2, ISIZ_IAA  , {CpuDataType::Char     ,CpuDataType::Char     ,(CpuDataType)0        ,(CpuDataType)0        }, {_AmdAddr,_AmdAddr,_AmdNull,_AmdNull}, {AOFF_I,AOFF_IA,0       ,0        } }, //char .lower()</v>
      </c>
      <c r="Y270" s="31" t="s">
        <v>28</v>
      </c>
      <c r="Z270" s="22" t="str">
        <f aca="false">IF(F270&lt;&gt;".",IF(K270="MR","R",VLOOKUP(F270,$BR:$BT,3,0)),"")</f>
        <v>C</v>
      </c>
      <c r="AA270" s="22" t="str">
        <f aca="false">IF(G270&lt;&gt;".",IF(L270="MR","R",VLOOKUP(G270,$BR:$BT,3,0)),"")</f>
        <v>C</v>
      </c>
      <c r="AB270" s="22" t="str">
        <f aca="false">IF(H270&lt;&gt;".",IF(M270="MR","R",VLOOKUP(H270,$BR:$BT,3,0)),"")</f>
        <v/>
      </c>
      <c r="AC270" s="22" t="str">
        <f aca="false">IF(I270&lt;&gt;".",IF(N270="MR","R",VLOOKUP(I270,$BR:$BT,3,0)),"")</f>
        <v/>
      </c>
      <c r="AD270" s="22" t="str">
        <f aca="false">IF(F270&lt;&gt;".",VLOOKUP(K270,$CB:$CC,2,0),"")</f>
        <v>A</v>
      </c>
      <c r="AE270" s="22" t="str">
        <f aca="false">IF(G270&lt;&gt;".",VLOOKUP(L270,$CB:$CC,2,0),"")</f>
        <v>A</v>
      </c>
      <c r="AF270" s="22" t="str">
        <f aca="false">IF(H270&lt;&gt;".",VLOOKUP(M270,$CB:$CC,2,0),"")</f>
        <v/>
      </c>
      <c r="AG270" s="22" t="str">
        <f aca="false">IF(I270&lt;&gt;".",VLOOKUP(N270,$CB:$CC,2,0),"")</f>
        <v/>
      </c>
      <c r="AH270" s="22" t="str">
        <f aca="false">IF(AD270&lt;&gt;"",IF(OR(AD270="A",AD270="I"),"SZA",VLOOKUP(Z270,$BT$3:$BU$16,2,0)),"")</f>
        <v>SZA</v>
      </c>
      <c r="AI270" s="22" t="str">
        <f aca="false">IF(AE270&lt;&gt;"",IF(OR(AE270="A",AE270="I"),"SZA",VLOOKUP(AA270,$BT$3:$BU$16,2,0)),"")</f>
        <v>SZA</v>
      </c>
      <c r="AJ270" s="22" t="str">
        <f aca="false">IF(AF270&lt;&gt;"",IF(OR(AF270="A",AF270="I"),"SZA",VLOOKUP(AB270,$BT$3:$BU$16,2,0)),"")</f>
        <v/>
      </c>
      <c r="AK270" s="22" t="str">
        <f aca="false">IF(AG270&lt;&gt;"",IF(OR(AG270="A",AG270="I"),"SZA",VLOOKUP(AC270,$BT$3:$BU$16,2,0)),"")</f>
        <v/>
      </c>
      <c r="AL270" s="22" t="str">
        <f aca="false">IF(AD270&lt;&gt;"","I","")</f>
        <v>I</v>
      </c>
      <c r="AM270" s="22" t="str">
        <f aca="false">SUBSTITUTE(IF(AE270&lt;&gt;"",AL270&amp;"+"&amp;AH270,""),"+SZ","")</f>
        <v>IA</v>
      </c>
      <c r="AN270" s="22" t="str">
        <f aca="false">SUBSTITUTE(IF(AF270&lt;&gt;"",AM270&amp;"+"&amp;AI270,""),"+SZ","")</f>
        <v/>
      </c>
      <c r="AO270" s="22" t="str">
        <f aca="false">SUBSTITUTE(IF(AG270&lt;&gt;"",AN270&amp;"+"&amp;AJ270,""),"+SZ","")</f>
        <v/>
      </c>
      <c r="AP270" s="22" t="str">
        <f aca="false">SUBSTITUTE("I"&amp;IF(AH270&lt;&gt;"","+"&amp;AH270,"")&amp;IF(AI270&lt;&gt;"","+"&amp;AI270,"")&amp;IF(AJ270&lt;&gt;"","+"&amp;AJ270,"")&amp;IF(AK270&lt;&gt;"","+"&amp;AK270,""),"+SZ","")</f>
        <v>IAA</v>
      </c>
      <c r="AQ270" s="22" t="str">
        <f aca="false">IF(Z270&lt;&gt;"","AOFF_"&amp;AL270&amp;REPT(" ",AQ$1-LEN(AL270)),"")</f>
        <v>AOFF_I</v>
      </c>
      <c r="AR270" s="22" t="str">
        <f aca="false">IF(AA270&lt;&gt;"","AOFF_"&amp;AM270&amp;REPT(" ",AR$1-LEN(AM270)),"")</f>
        <v>AOFF_IA</v>
      </c>
      <c r="AS270" s="22" t="str">
        <f aca="false">IF(AB270&lt;&gt;"","AOFF_"&amp;AN270&amp;REPT(" ",AS$1-LEN(AN270)),"")</f>
        <v/>
      </c>
      <c r="AT270" s="22" t="str">
        <f aca="false">IF(AC270&lt;&gt;"","AOFF_"&amp;AO270&amp;REPT(" ",AT$1-LEN(AO270)),"")</f>
        <v/>
      </c>
      <c r="AU270" s="22" t="str">
        <f aca="false">"ISIZ_"&amp;AP270&amp;REPT(" ",$AU$1-LEN(AP270))</f>
        <v>ISIZ_IAA  </v>
      </c>
      <c r="AV270" s="26" t="n">
        <f aca="false">IF(Z270&lt;&gt;"",6,"")</f>
        <v>6</v>
      </c>
      <c r="AW270" s="26" t="n">
        <f aca="false">IF(AA270&lt;&gt;"",AV270+VLOOKUP(AH270,$BU$2:$BV$17,2,0),"")</f>
        <v>10</v>
      </c>
      <c r="AX270" s="26" t="str">
        <f aca="false">IF(AB270&lt;&gt;"",AW270+VLOOKUP(AI270,$BU$2:$BV$17,2,0),"")</f>
        <v/>
      </c>
      <c r="AY270" s="26" t="str">
        <f aca="false">IF(AC270&lt;&gt;"",AX270+VLOOKUP(AJ270,$BU$2:$BV$17,2,0),"")</f>
        <v/>
      </c>
      <c r="AZ270" s="26" t="n">
        <f aca="false">6+IF(Z270&lt;&gt;"",VLOOKUP(AH270,$BU$2:$BV$17,2,0),0)+IF(AA270&lt;&gt;"",VLOOKUP(AI270,$BU$2:$BV$17,2,0),0)+IF(AB270&lt;&gt;"",VLOOKUP(AJ270,$BU$2:$BV$17,2,0),0)+IF(AC270&lt;&gt;"",VLOOKUP(AK270,$BU$2:$BV$17,2,0),0)</f>
        <v>14</v>
      </c>
      <c r="BA270" s="26" t="n">
        <f aca="false">IF(Z270&lt;&gt;"",10,"")</f>
        <v>10</v>
      </c>
      <c r="BB270" s="26" t="n">
        <f aca="false">IF(AA270&lt;&gt;"",BA270+VLOOKUP(AH270,$BU$2:$BW$17,3,0),"")</f>
        <v>18</v>
      </c>
      <c r="BC270" s="26" t="str">
        <f aca="false">IF(AB270&lt;&gt;"",BB270+VLOOKUP(AI270,$BU$2:$BW$17,3,0),"")</f>
        <v/>
      </c>
      <c r="BD270" s="26" t="str">
        <f aca="false">IF(AC270&lt;&gt;"",BC270+VLOOKUP(AJ270,$BU$2:$BW$17,3,0),"")</f>
        <v/>
      </c>
      <c r="BE270" s="26" t="n">
        <f aca="false">10+IF(Z270&lt;&gt;"",VLOOKUP(AH270,$BU$2:$BW$17,3,0),0)+IF(AA270&lt;&gt;"",VLOOKUP(AI270,$BU$2:$BW$17,3,0),0)+IF(AB270&lt;&gt;"",VLOOKUP(AJ270,$BU$2:$BW$17,3,0),0)+IF(AC270&lt;&gt;"",VLOOKUP(AK270,$BU$2:$BW$17,3,0),0)</f>
        <v>26</v>
      </c>
      <c r="BF270" s="36" t="str">
        <f aca="false">IF(AV270&lt;&gt;"","#define "&amp;AQ270&amp;" "&amp;AV270&amp;"&lt;end&gt; ","")&amp;IF(AW270&lt;&gt;"","#define "&amp;AR270&amp;" "&amp;AW270&amp;"&lt;end&gt; ","")&amp;IF(AX270&lt;&gt;"","#define "&amp;AS270&amp;" "&amp;AX270&amp;"&lt;end&gt; ","")&amp;IF(AY270&lt;&gt;"","#define "&amp;AT270&amp;" "&amp;AY270&amp;"&lt;end&gt; ","")&amp;"#define "&amp;AU270&amp;" "&amp;AZ270&amp;"&lt;end&gt;"</f>
        <v>#define AOFF_I 6&lt;end&gt; #define AOFF_IA 10&lt;end&gt; #define ISIZ_IAA   14&lt;end&gt;</v>
      </c>
      <c r="BG270" s="36" t="str">
        <f aca="false">IF(BA270&lt;&gt;"","#define "&amp;AQ270&amp;" "&amp;BA270&amp;"&lt;end&gt; ","")&amp;IF(BB270&lt;&gt;"","#define "&amp;AR270&amp;" "&amp;BB270&amp;"&lt;end&gt; ","")&amp;IF(BC270&lt;&gt;"","#define "&amp;AS270&amp;" "&amp;BC270&amp;"&lt;end&gt; ","")&amp;IF(BD270&lt;&gt;"","#define "&amp;AT270&amp;" "&amp;BD270&amp;"&lt;end&gt; ","")&amp;"#define "&amp;AU270&amp;" "&amp;BE270&amp;"&lt;end&gt;"</f>
        <v>#define AOFF_I 10&lt;end&gt; #define AOFF_IA 18&lt;end&gt; #define ISIZ_IAA   26&lt;end&gt;</v>
      </c>
      <c r="BH270" s="22" t="str">
        <f aca="false">"INSTDECODE_"&amp;D270&amp;IF(D270&lt;&gt;0,"_"&amp;CONCATENATE(Z270,AA270,AB270,AC270)&amp;"_"&amp;CONCATENATE(AD270,AE270,AF270,AG270),"")</f>
        <v>INSTDECODE_2_CC_AA</v>
      </c>
      <c r="BI270" s="22" t="n">
        <f aca="false">LEN(BH270)</f>
        <v>18</v>
      </c>
      <c r="BJ270" s="22" t="str">
        <f aca="false">IF(Z270&lt;&gt;"","DECODE_"&amp;VLOOKUP(AD270,$CC:$CD,2,0)&amp;"("&amp;BJ$2&amp;","&amp;IF(K270="MR","REF",VLOOKUP(F270,$BR:$BS,2,0))&amp;",Cpu"&amp;PROPER(IF(K270="MR","REF",VLOOKUP(F270,$BR:$BS,2,0)))&amp;","&amp;AQ270&amp;"); ", "")</f>
        <v>DECODE_ADR(1,CHR,CpuChr,AOFF_I); </v>
      </c>
      <c r="BK270" s="22" t="str">
        <f aca="false">IF(AA270&lt;&gt;"","DECODE_"&amp;VLOOKUP(AE270,$CC:$CD,2,0)&amp;"("&amp;BK$2&amp;","&amp;IF(L270="MR","REF",VLOOKUP(G270,$BR:$BS,2,0))&amp;",Cpu"&amp;PROPER(IF(L270="MR","REF",VLOOKUP(G270,$BR:$BS,2,0)))&amp;","&amp;AR270&amp;"); ", "")</f>
        <v>DECODE_ADR(2,CHR,CpuChr,AOFF_IA); </v>
      </c>
      <c r="BL270" s="22" t="str">
        <f aca="false">IF(AB270&lt;&gt;"","DECODE_"&amp;VLOOKUP(AF270,$CC:$CD,2,0)&amp;"("&amp;BL$2&amp;","&amp;IF(M270="MR","REF",VLOOKUP(H270,$BR:$BS,2,0))&amp;",Cpu"&amp;PROPER(IF(M270="MR","REF",VLOOKUP(H270,$BR:$BS,2,0)))&amp;","&amp;AS270&amp;"); ", "")</f>
        <v/>
      </c>
      <c r="BM270" s="22" t="str">
        <f aca="false">IF(AC270&lt;&gt;"","DECODE_"&amp;VLOOKUP(AG270,$CC:$CD,2,0)&amp;"("&amp;BM$2&amp;","&amp;IF(N270="MR","REF",VLOOKUP(I270,$BR:$BS,2,0))&amp;",Cpu"&amp;PROPER(IF(N270="MR","REF",VLOOKUP(I270,$BR:$BS,2,0)))&amp;","&amp;AT270&amp;"); ", "")</f>
        <v/>
      </c>
      <c r="BN270" s="22" t="str">
        <f aca="false">IF(ISERROR(VLOOKUP(BO270,BO$2:BO269,1,0))=0,"X","")</f>
        <v>X</v>
      </c>
      <c r="BO270" s="22" t="str">
        <f aca="false">SUBSTITUTE("#define "&amp;BH270&amp;REPT(" ",28-LEN(BH270))&amp;BJ270&amp;BK270&amp;BL270&amp;BM270,"%","D")</f>
        <v>#define INSTDECODE_2_CC_AA          DECODE_ADR(1,CHR,CpuChr,AOFF_I); DECODE_ADR(2,CHR,CpuChr,AOFF_IA); </v>
      </c>
      <c r="BP270" s="22" t="str">
        <f aca="false">"#define "&amp;SUBSTITUTE(BH270,"INSTDECODE_",IF(P270="X","JMP_","")&amp;IF(Q270="X","CONST_","")&amp;"INSTEND_")&amp;IF(Q270="X",REPT(" ",20-LEN(BH270)),IF(P270="X",REPT(" ",22-LEN(BH270)),REPT(" ",26-LEN(BH270))))&amp;" "&amp;IF(P270="X","","IP+="&amp;TRIM(AU270)&amp;"; "&amp;REPT(" ",10-LEN(TRIM(AU270))))&amp;IF(Q270="X","CONST_INST_DISPATCH;","PROG_INST_DISPATCH;")</f>
        <v>#define INSTEND_2_CC_AA         IP+=ISIZ_IAA;   PROG_INST_DISPATCH;</v>
      </c>
      <c r="BQ270" s="22" t="str">
        <f aca="false">""</f>
        <v/>
      </c>
    </row>
    <row r="271" customFormat="false" ht="15.95" hidden="false" customHeight="true" outlineLevel="0" collapsed="false">
      <c r="A271" s="22" t="s">
        <v>900</v>
      </c>
      <c r="B271" s="22" t="s">
        <v>901</v>
      </c>
      <c r="C271" s="26" t="s">
        <v>29</v>
      </c>
      <c r="D271" s="27" t="n">
        <f aca="false">4-COUNTIF(F271:I271,".")</f>
        <v>1</v>
      </c>
      <c r="E271" s="27" t="str">
        <f aca="false">IF(ISERROR(SEARCH("Z",F271&amp;G271&amp;H271&amp;I271))=0,"X","-")</f>
        <v>-</v>
      </c>
      <c r="F271" s="26" t="s">
        <v>486</v>
      </c>
      <c r="G271" s="26" t="s">
        <v>28</v>
      </c>
      <c r="H271" s="26" t="s">
        <v>28</v>
      </c>
      <c r="I271" s="26" t="s">
        <v>28</v>
      </c>
      <c r="J271" s="27" t="str">
        <f aca="false">IF(OR(ISERROR(SEARCH(MID($J$2,1,1),F271&amp;G271&amp;H271&amp;I271))=0,ISERROR(SEARCH(MID($J$2,2,1),F271&amp;G271&amp;H271&amp;I271))=0),"X","-")</f>
        <v>-</v>
      </c>
      <c r="K271" s="26" t="s">
        <v>453</v>
      </c>
      <c r="L271" s="26" t="s">
        <v>28</v>
      </c>
      <c r="M271" s="26" t="s">
        <v>28</v>
      </c>
      <c r="N271" s="26" t="s">
        <v>28</v>
      </c>
      <c r="O271" s="28" t="str">
        <f aca="false">IF(OR(K271=$O$2,L271=$O$2,M271=$O$2,N271=$O$2),"X","-")</f>
        <v>-</v>
      </c>
      <c r="R271" s="22" t="s">
        <v>902</v>
      </c>
      <c r="S271" s="22" t="s">
        <v>9</v>
      </c>
      <c r="W271" s="30" t="str">
        <f aca="false">SUBSTITUTE(SUBSTITUTE(IF(AND(F271="%",K271&lt;&gt;"AD",K271&lt;&gt;"MR"),"Error1","Ok")&amp;" "&amp;IF(AND(G271="%",L271&lt;&gt;"AD",L271&lt;&gt;"MR"),"Error2","Ok")&amp;" "&amp;IF(AND(H271="%",M271&lt;&gt;"AD",M271&lt;&gt;"MR"),"Error3","Ok")&amp;" "&amp;IF(AND(I271="%",N271&lt;&gt;"AD",N271&lt;&gt;"MR"),"Error4","Ok"),"Ok Ok Ok Ok","Passed"),"Ok","")</f>
        <v>Passed</v>
      </c>
      <c r="X271" s="28" t="str">
        <f aca="false">IF(W271&lt;&gt;"Passed","--- Error ---",SUBSTITUTE(SUBSTITUTE(SUBSTITUTE(SUBSTITUTE(SUBSTITUTE(SUBSTITUTE(SUBSTITUTE(SUBSTITUTE(SUBSTITUTE(SUBSTITUTE(SUBSTITUTE(SUBSTITUTE(SUBSTITUTE(SUBSTITUTE(SUBSTITUTE(SUBSTITUTE(SUBSTITUTE(SUBSTITUTE($X$1, "&lt;mnemonic&gt;",""""&amp;B271&amp;""""&amp;REPT(" ",5-LEN(B271))), "&lt;argnr&gt;",D271), "&lt;type1&gt;",VLOOKUP(F271,BR:BZ,9,0)), "&lt;type2&gt;",VLOOKUP(G271,BR:BZ,9,0)), "&lt;type3&gt;",VLOOKUP(H271,BR:BZ,9,0)), "&lt;type4&gt;",VLOOKUP(I271,BR:BZ,9,0)), "&lt;mode1&gt;",VLOOKUP(K271, CB:CG,6,0)),"&lt;mode2&gt;",VLOOKUP(L271,CB:CG,6,0)),"&lt;mode3&gt;",VLOOKUP(M271,CB:CG,6,0)),"&lt;mode4&gt;",VLOOKUP(N271,CB:CG,6,0)), "."," "), "&lt;desc&gt;",R271), "&lt;size&gt;",AU271), "&lt;comma&gt;",IF(B272=""," ",",")),"&lt;off1&gt;",IF(AQ271&lt;&gt;"",AQ271,"0"&amp;REPT(" ",5+AQ$1-1))),"&lt;off2&gt;",IF(AR271&lt;&gt;"",AR271,"0"&amp;REPT(" ",5+AR$1-1))),"&lt;off3&gt;",IF(AS271&lt;&gt;"",AS271,"0"&amp;REPT(" ",5+AS$1-1))),"&lt;off4&gt;",IF(AT271&lt;&gt;"",AT271,"0"&amp;REPT(" ",5+AT$1-1))))</f>
        <v>{ "SEMP" ,1, ISIZ_IA   , {CpuDataType::StrBlk   ,(CpuDataType)0        ,(CpuDataType)0        ,(CpuDataType)0        }, {_AmdAddr,_AmdNull,_AmdNull,_AmdNull}, {AOFF_I,0      ,0       ,0        } }, //Creates empty string</v>
      </c>
      <c r="Y271" s="31" t="s">
        <v>28</v>
      </c>
      <c r="Z271" s="22" t="str">
        <f aca="false">IF(F271&lt;&gt;".",IF(K271="MR","R",VLOOKUP(F271,$BR:$BT,3,0)),"")</f>
        <v>M</v>
      </c>
      <c r="AA271" s="22" t="str">
        <f aca="false">IF(G271&lt;&gt;".",IF(L271="MR","R",VLOOKUP(G271,$BR:$BT,3,0)),"")</f>
        <v/>
      </c>
      <c r="AB271" s="22" t="str">
        <f aca="false">IF(H271&lt;&gt;".",IF(M271="MR","R",VLOOKUP(H271,$BR:$BT,3,0)),"")</f>
        <v/>
      </c>
      <c r="AC271" s="22" t="str">
        <f aca="false">IF(I271&lt;&gt;".",IF(N271="MR","R",VLOOKUP(I271,$BR:$BT,3,0)),"")</f>
        <v/>
      </c>
      <c r="AD271" s="22" t="str">
        <f aca="false">IF(F271&lt;&gt;".",VLOOKUP(K271,$CB:$CC,2,0),"")</f>
        <v>A</v>
      </c>
      <c r="AE271" s="22" t="str">
        <f aca="false">IF(G271&lt;&gt;".",VLOOKUP(L271,$CB:$CC,2,0),"")</f>
        <v/>
      </c>
      <c r="AF271" s="22" t="str">
        <f aca="false">IF(H271&lt;&gt;".",VLOOKUP(M271,$CB:$CC,2,0),"")</f>
        <v/>
      </c>
      <c r="AG271" s="22" t="str">
        <f aca="false">IF(I271&lt;&gt;".",VLOOKUP(N271,$CB:$CC,2,0),"")</f>
        <v/>
      </c>
      <c r="AH271" s="22" t="str">
        <f aca="false">IF(AD271&lt;&gt;"",IF(OR(AD271="A",AD271="I"),"SZA",VLOOKUP(Z271,$BT$3:$BU$16,2,0)),"")</f>
        <v>SZA</v>
      </c>
      <c r="AI271" s="22" t="str">
        <f aca="false">IF(AE271&lt;&gt;"",IF(OR(AE271="A",AE271="I"),"SZA",VLOOKUP(AA271,$BT$3:$BU$16,2,0)),"")</f>
        <v/>
      </c>
      <c r="AJ271" s="22" t="str">
        <f aca="false">IF(AF271&lt;&gt;"",IF(OR(AF271="A",AF271="I"),"SZA",VLOOKUP(AB271,$BT$3:$BU$16,2,0)),"")</f>
        <v/>
      </c>
      <c r="AK271" s="22" t="str">
        <f aca="false">IF(AG271&lt;&gt;"",IF(OR(AG271="A",AG271="I"),"SZA",VLOOKUP(AC271,$BT$3:$BU$16,2,0)),"")</f>
        <v/>
      </c>
      <c r="AL271" s="22" t="str">
        <f aca="false">IF(AD271&lt;&gt;"","I","")</f>
        <v>I</v>
      </c>
      <c r="AM271" s="22" t="str">
        <f aca="false">SUBSTITUTE(IF(AE271&lt;&gt;"",AL271&amp;"+"&amp;AH271,""),"+SZ","")</f>
        <v/>
      </c>
      <c r="AN271" s="22" t="str">
        <f aca="false">SUBSTITUTE(IF(AF271&lt;&gt;"",AM271&amp;"+"&amp;AI271,""),"+SZ","")</f>
        <v/>
      </c>
      <c r="AO271" s="22" t="str">
        <f aca="false">SUBSTITUTE(IF(AG271&lt;&gt;"",AN271&amp;"+"&amp;AJ271,""),"+SZ","")</f>
        <v/>
      </c>
      <c r="AP271" s="22" t="str">
        <f aca="false">SUBSTITUTE("I"&amp;IF(AH271&lt;&gt;"","+"&amp;AH271,"")&amp;IF(AI271&lt;&gt;"","+"&amp;AI271,"")&amp;IF(AJ271&lt;&gt;"","+"&amp;AJ271,"")&amp;IF(AK271&lt;&gt;"","+"&amp;AK271,""),"+SZ","")</f>
        <v>IA</v>
      </c>
      <c r="AQ271" s="22" t="str">
        <f aca="false">IF(Z271&lt;&gt;"","AOFF_"&amp;AL271&amp;REPT(" ",AQ$1-LEN(AL271)),"")</f>
        <v>AOFF_I</v>
      </c>
      <c r="AR271" s="22" t="str">
        <f aca="false">IF(AA271&lt;&gt;"","AOFF_"&amp;AM271&amp;REPT(" ",AR$1-LEN(AM271)),"")</f>
        <v/>
      </c>
      <c r="AS271" s="22" t="str">
        <f aca="false">IF(AB271&lt;&gt;"","AOFF_"&amp;AN271&amp;REPT(" ",AS$1-LEN(AN271)),"")</f>
        <v/>
      </c>
      <c r="AT271" s="22" t="str">
        <f aca="false">IF(AC271&lt;&gt;"","AOFF_"&amp;AO271&amp;REPT(" ",AT$1-LEN(AO271)),"")</f>
        <v/>
      </c>
      <c r="AU271" s="22" t="str">
        <f aca="false">"ISIZ_"&amp;AP271&amp;REPT(" ",$AU$1-LEN(AP271))</f>
        <v>ISIZ_IA   </v>
      </c>
      <c r="AV271" s="26" t="n">
        <f aca="false">IF(Z271&lt;&gt;"",6,"")</f>
        <v>6</v>
      </c>
      <c r="AW271" s="26" t="str">
        <f aca="false">IF(AA271&lt;&gt;"",AV271+VLOOKUP(AH271,$BU$2:$BV$17,2,0),"")</f>
        <v/>
      </c>
      <c r="AX271" s="26" t="str">
        <f aca="false">IF(AB271&lt;&gt;"",AW271+VLOOKUP(AI271,$BU$2:$BV$17,2,0),"")</f>
        <v/>
      </c>
      <c r="AY271" s="26" t="str">
        <f aca="false">IF(AC271&lt;&gt;"",AX271+VLOOKUP(AJ271,$BU$2:$BV$17,2,0),"")</f>
        <v/>
      </c>
      <c r="AZ271" s="26" t="n">
        <f aca="false">6+IF(Z271&lt;&gt;"",VLOOKUP(AH271,$BU$2:$BV$17,2,0),0)+IF(AA271&lt;&gt;"",VLOOKUP(AI271,$BU$2:$BV$17,2,0),0)+IF(AB271&lt;&gt;"",VLOOKUP(AJ271,$BU$2:$BV$17,2,0),0)+IF(AC271&lt;&gt;"",VLOOKUP(AK271,$BU$2:$BV$17,2,0),0)</f>
        <v>10</v>
      </c>
      <c r="BA271" s="26" t="n">
        <f aca="false">IF(Z271&lt;&gt;"",10,"")</f>
        <v>10</v>
      </c>
      <c r="BB271" s="26" t="str">
        <f aca="false">IF(AA271&lt;&gt;"",BA271+VLOOKUP(AH271,$BU$2:$BW$17,3,0),"")</f>
        <v/>
      </c>
      <c r="BC271" s="26" t="str">
        <f aca="false">IF(AB271&lt;&gt;"",BB271+VLOOKUP(AI271,$BU$2:$BW$17,3,0),"")</f>
        <v/>
      </c>
      <c r="BD271" s="26" t="str">
        <f aca="false">IF(AC271&lt;&gt;"",BC271+VLOOKUP(AJ271,$BU$2:$BW$17,3,0),"")</f>
        <v/>
      </c>
      <c r="BE271" s="26" t="n">
        <f aca="false">10+IF(Z271&lt;&gt;"",VLOOKUP(AH271,$BU$2:$BW$17,3,0),0)+IF(AA271&lt;&gt;"",VLOOKUP(AI271,$BU$2:$BW$17,3,0),0)+IF(AB271&lt;&gt;"",VLOOKUP(AJ271,$BU$2:$BW$17,3,0),0)+IF(AC271&lt;&gt;"",VLOOKUP(AK271,$BU$2:$BW$17,3,0),0)</f>
        <v>18</v>
      </c>
      <c r="BF271" s="36" t="str">
        <f aca="false">IF(AV271&lt;&gt;"","#define "&amp;AQ271&amp;" "&amp;AV271&amp;"&lt;end&gt; ","")&amp;IF(AW271&lt;&gt;"","#define "&amp;AR271&amp;" "&amp;AW271&amp;"&lt;end&gt; ","")&amp;IF(AX271&lt;&gt;"","#define "&amp;AS271&amp;" "&amp;AX271&amp;"&lt;end&gt; ","")&amp;IF(AY271&lt;&gt;"","#define "&amp;AT271&amp;" "&amp;AY271&amp;"&lt;end&gt; ","")&amp;"#define "&amp;AU271&amp;" "&amp;AZ271&amp;"&lt;end&gt;"</f>
        <v>#define AOFF_I 6&lt;end&gt; #define ISIZ_IA    10&lt;end&gt;</v>
      </c>
      <c r="BG271" s="36" t="str">
        <f aca="false">IF(BA271&lt;&gt;"","#define "&amp;AQ271&amp;" "&amp;BA271&amp;"&lt;end&gt; ","")&amp;IF(BB271&lt;&gt;"","#define "&amp;AR271&amp;" "&amp;BB271&amp;"&lt;end&gt; ","")&amp;IF(BC271&lt;&gt;"","#define "&amp;AS271&amp;" "&amp;BC271&amp;"&lt;end&gt; ","")&amp;IF(BD271&lt;&gt;"","#define "&amp;AT271&amp;" "&amp;BD271&amp;"&lt;end&gt; ","")&amp;"#define "&amp;AU271&amp;" "&amp;BE271&amp;"&lt;end&gt;"</f>
        <v>#define AOFF_I 10&lt;end&gt; #define ISIZ_IA    18&lt;end&gt;</v>
      </c>
      <c r="BH271" s="22" t="str">
        <f aca="false">"INSTDECODE_"&amp;D271&amp;IF(D271&lt;&gt;0,"_"&amp;CONCATENATE(Z271,AA271,AB271,AC271)&amp;"_"&amp;CONCATENATE(AD271,AE271,AF271,AG271),"")</f>
        <v>INSTDECODE_1_M_A</v>
      </c>
      <c r="BI271" s="22" t="n">
        <f aca="false">LEN(BH271)</f>
        <v>16</v>
      </c>
      <c r="BJ271" s="22" t="str">
        <f aca="false">IF(Z271&lt;&gt;"","DECODE_"&amp;VLOOKUP(AD271,$CC:$CD,2,0)&amp;"("&amp;BJ$2&amp;","&amp;IF(K271="MR","REF",VLOOKUP(F271,$BR:$BS,2,0))&amp;",Cpu"&amp;PROPER(IF(K271="MR","REF",VLOOKUP(F271,$BR:$BS,2,0)))&amp;","&amp;AQ271&amp;"); ", "")</f>
        <v>DECODE_ADR(1,MBL,CpuMbl,AOFF_I); </v>
      </c>
      <c r="BK271" s="22" t="str">
        <f aca="false">IF(AA271&lt;&gt;"","DECODE_"&amp;VLOOKUP(AE271,$CC:$CD,2,0)&amp;"("&amp;BK$2&amp;","&amp;IF(L271="MR","REF",VLOOKUP(G271,$BR:$BS,2,0))&amp;",Cpu"&amp;PROPER(IF(L271="MR","REF",VLOOKUP(G271,$BR:$BS,2,0)))&amp;","&amp;AR271&amp;"); ", "")</f>
        <v/>
      </c>
      <c r="BL271" s="22" t="str">
        <f aca="false">IF(AB271&lt;&gt;"","DECODE_"&amp;VLOOKUP(AF271,$CC:$CD,2,0)&amp;"("&amp;BL$2&amp;","&amp;IF(M271="MR","REF",VLOOKUP(H271,$BR:$BS,2,0))&amp;",Cpu"&amp;PROPER(IF(M271="MR","REF",VLOOKUP(H271,$BR:$BS,2,0)))&amp;","&amp;AS271&amp;"); ", "")</f>
        <v/>
      </c>
      <c r="BM271" s="22" t="str">
        <f aca="false">IF(AC271&lt;&gt;"","DECODE_"&amp;VLOOKUP(AG271,$CC:$CD,2,0)&amp;"("&amp;BM$2&amp;","&amp;IF(N271="MR","REF",VLOOKUP(I271,$BR:$BS,2,0))&amp;",Cpu"&amp;PROPER(IF(N271="MR","REF",VLOOKUP(I271,$BR:$BS,2,0)))&amp;","&amp;AT271&amp;"); ", "")</f>
        <v/>
      </c>
      <c r="BN271" s="22" t="str">
        <f aca="false">IF(ISERROR(VLOOKUP(BO271,BO$2:BO265,1,0))=0,"X","")</f>
        <v>X</v>
      </c>
      <c r="BO271" s="22" t="str">
        <f aca="false">SUBSTITUTE("#define "&amp;BH271&amp;REPT(" ",28-LEN(BH271))&amp;BJ271&amp;BK271&amp;BL271&amp;BM271,"%","D")</f>
        <v>#define INSTDECODE_1_M_A            DECODE_ADR(1,MBL,CpuMbl,AOFF_I); </v>
      </c>
      <c r="BP271" s="22" t="str">
        <f aca="false">"#define "&amp;SUBSTITUTE(BH271,"INSTDECODE_",IF(P271="X","JMP_","")&amp;IF(Q271="X","CONST_","")&amp;"INSTEND_")&amp;IF(Q271="X",REPT(" ",20-LEN(BH271)),IF(P271="X",REPT(" ",22-LEN(BH271)),REPT(" ",26-LEN(BH271))))&amp;" "&amp;IF(P271="X","","IP+="&amp;TRIM(AU271)&amp;"; "&amp;REPT(" ",10-LEN(TRIM(AU271))))&amp;IF(Q271="X","CONST_INST_DISPATCH;","PROG_INST_DISPATCH;")</f>
        <v>#define INSTEND_1_M_A           IP+=ISIZ_IA;    PROG_INST_DISPATCH;</v>
      </c>
      <c r="BQ271" s="22" t="str">
        <f aca="false">""</f>
        <v/>
      </c>
    </row>
    <row r="272" customFormat="false" ht="15.95" hidden="false" customHeight="true" outlineLevel="0" collapsed="false">
      <c r="A272" s="22" t="s">
        <v>900</v>
      </c>
      <c r="B272" s="22" t="s">
        <v>903</v>
      </c>
      <c r="C272" s="26" t="s">
        <v>29</v>
      </c>
      <c r="D272" s="27" t="n">
        <f aca="false">4-COUNTIF(F272:I272,".")</f>
        <v>2</v>
      </c>
      <c r="E272" s="27" t="str">
        <f aca="false">IF(ISERROR(SEARCH("Z",F272&amp;G272&amp;H272&amp;I272))=0,"X","-")</f>
        <v>X</v>
      </c>
      <c r="F272" s="26" t="s">
        <v>462</v>
      </c>
      <c r="G272" s="26" t="s">
        <v>486</v>
      </c>
      <c r="H272" s="26" t="s">
        <v>28</v>
      </c>
      <c r="I272" s="26" t="s">
        <v>28</v>
      </c>
      <c r="J272" s="27" t="str">
        <f aca="false">IF(OR(ISERROR(SEARCH(MID($J$2,1,1),F272&amp;G272&amp;H272&amp;I272))=0,ISERROR(SEARCH(MID($J$2,2,1),F272&amp;G272&amp;H272&amp;I272))=0),"X","-")</f>
        <v>-</v>
      </c>
      <c r="K272" s="26" t="s">
        <v>453</v>
      </c>
      <c r="L272" s="26" t="s">
        <v>453</v>
      </c>
      <c r="M272" s="26" t="s">
        <v>28</v>
      </c>
      <c r="N272" s="26" t="s">
        <v>28</v>
      </c>
      <c r="O272" s="28" t="str">
        <f aca="false">IF(OR(K272=$O$2,L272=$O$2,M272=$O$2,N272=$O$2),"X","-")</f>
        <v>-</v>
      </c>
      <c r="R272" s="22" t="s">
        <v>904</v>
      </c>
      <c r="S272" s="22" t="s">
        <v>9</v>
      </c>
      <c r="T272" s="22" t="s">
        <v>905</v>
      </c>
      <c r="W272" s="30" t="str">
        <f aca="false">SUBSTITUTE(SUBSTITUTE(IF(AND(F272="%",K272&lt;&gt;"AD",K272&lt;&gt;"MR"),"Error1","Ok")&amp;" "&amp;IF(AND(G272="%",L272&lt;&gt;"AD",L272&lt;&gt;"MR"),"Error2","Ok")&amp;" "&amp;IF(AND(H272="%",M272&lt;&gt;"AD",M272&lt;&gt;"MR"),"Error3","Ok")&amp;" "&amp;IF(AND(I272="%",N272&lt;&gt;"AD",N272&lt;&gt;"MR"),"Error4","Ok"),"Ok Ok Ok Ok","Passed"),"Ok","")</f>
        <v>Passed</v>
      </c>
      <c r="X272" s="28" t="str">
        <f aca="false">IF(W272&lt;&gt;"Passed","--- Error ---",SUBSTITUTE(SUBSTITUTE(SUBSTITUTE(SUBSTITUTE(SUBSTITUTE(SUBSTITUTE(SUBSTITUTE(SUBSTITUTE(SUBSTITUTE(SUBSTITUTE(SUBSTITUTE(SUBSTITUTE(SUBSTITUTE(SUBSTITUTE(SUBSTITUTE(SUBSTITUTE(SUBSTITUTE(SUBSTITUTE($X$1, "&lt;mnemonic&gt;",""""&amp;B272&amp;""""&amp;REPT(" ",5-LEN(B272))), "&lt;argnr&gt;",D272), "&lt;type1&gt;",VLOOKUP(F272,BR:BZ,9,0)), "&lt;type2&gt;",VLOOKUP(G272,BR:BZ,9,0)), "&lt;type3&gt;",VLOOKUP(H272,BR:BZ,9,0)), "&lt;type4&gt;",VLOOKUP(I272,BR:BZ,9,0)), "&lt;mode1&gt;",VLOOKUP(K272, CB:CG,6,0)),"&lt;mode2&gt;",VLOOKUP(L272,CB:CG,6,0)),"&lt;mode3&gt;",VLOOKUP(M272,CB:CG,6,0)),"&lt;mode4&gt;",VLOOKUP(N272,CB:CG,6,0)), "."," "), "&lt;desc&gt;",R272), "&lt;size&gt;",AU272), "&lt;comma&gt;",IF(B273=""," ",",")),"&lt;off1&gt;",IF(AQ272&lt;&gt;"",AQ272,"0"&amp;REPT(" ",5+AQ$1-1))),"&lt;off2&gt;",IF(AR272&lt;&gt;"",AR272,"0"&amp;REPT(" ",5+AR$1-1))),"&lt;off3&gt;",IF(AS272&lt;&gt;"",AS272,"0"&amp;REPT(" ",5+AS$1-1))),"&lt;off4&gt;",IF(AT272&lt;&gt;"",AT272,"0"&amp;REPT(" ",5+AT$1-1))))</f>
        <v>{ "SLEN" ,2, ISIZ_IAA  , {(CpuDataType)-1       ,CpuDataType::StrBlk   ,(CpuDataType)0        ,(CpuDataType)0        }, {_AmdAddr,_AmdAddr,_AmdNull,_AmdNull}, {AOFF_I,AOFF_IA,0       ,0        } }, //word .length()</v>
      </c>
      <c r="Y272" s="31" t="s">
        <v>28</v>
      </c>
      <c r="Z272" s="22" t="str">
        <f aca="false">IF(F272&lt;&gt;".",IF(K272="MR","R",VLOOKUP(F272,$BR:$BT,3,0)),"")</f>
        <v>Z</v>
      </c>
      <c r="AA272" s="22" t="str">
        <f aca="false">IF(G272&lt;&gt;".",IF(L272="MR","R",VLOOKUP(G272,$BR:$BT,3,0)),"")</f>
        <v>M</v>
      </c>
      <c r="AB272" s="22" t="str">
        <f aca="false">IF(H272&lt;&gt;".",IF(M272="MR","R",VLOOKUP(H272,$BR:$BT,3,0)),"")</f>
        <v/>
      </c>
      <c r="AC272" s="22" t="str">
        <f aca="false">IF(I272&lt;&gt;".",IF(N272="MR","R",VLOOKUP(I272,$BR:$BT,3,0)),"")</f>
        <v/>
      </c>
      <c r="AD272" s="22" t="str">
        <f aca="false">IF(F272&lt;&gt;".",VLOOKUP(K272,$CB:$CC,2,0),"")</f>
        <v>A</v>
      </c>
      <c r="AE272" s="22" t="str">
        <f aca="false">IF(G272&lt;&gt;".",VLOOKUP(L272,$CB:$CC,2,0),"")</f>
        <v>A</v>
      </c>
      <c r="AF272" s="22" t="str">
        <f aca="false">IF(H272&lt;&gt;".",VLOOKUP(M272,$CB:$CC,2,0),"")</f>
        <v/>
      </c>
      <c r="AG272" s="22" t="str">
        <f aca="false">IF(I272&lt;&gt;".",VLOOKUP(N272,$CB:$CC,2,0),"")</f>
        <v/>
      </c>
      <c r="AH272" s="22" t="str">
        <f aca="false">IF(AD272&lt;&gt;"",IF(OR(AD272="A",AD272="I"),"SZA",VLOOKUP(Z272,$BT$3:$BU$16,2,0)),"")</f>
        <v>SZA</v>
      </c>
      <c r="AI272" s="22" t="str">
        <f aca="false">IF(AE272&lt;&gt;"",IF(OR(AE272="A",AE272="I"),"SZA",VLOOKUP(AA272,$BT$3:$BU$16,2,0)),"")</f>
        <v>SZA</v>
      </c>
      <c r="AJ272" s="22" t="str">
        <f aca="false">IF(AF272&lt;&gt;"",IF(OR(AF272="A",AF272="I"),"SZA",VLOOKUP(AB272,$BT$3:$BU$16,2,0)),"")</f>
        <v/>
      </c>
      <c r="AK272" s="22" t="str">
        <f aca="false">IF(AG272&lt;&gt;"",IF(OR(AG272="A",AG272="I"),"SZA",VLOOKUP(AC272,$BT$3:$BU$16,2,0)),"")</f>
        <v/>
      </c>
      <c r="AL272" s="22" t="str">
        <f aca="false">IF(AD272&lt;&gt;"","I","")</f>
        <v>I</v>
      </c>
      <c r="AM272" s="22" t="str">
        <f aca="false">SUBSTITUTE(IF(AE272&lt;&gt;"",AL272&amp;"+"&amp;AH272,""),"+SZ","")</f>
        <v>IA</v>
      </c>
      <c r="AN272" s="22" t="str">
        <f aca="false">SUBSTITUTE(IF(AF272&lt;&gt;"",AM272&amp;"+"&amp;AI272,""),"+SZ","")</f>
        <v/>
      </c>
      <c r="AO272" s="22" t="str">
        <f aca="false">SUBSTITUTE(IF(AG272&lt;&gt;"",AN272&amp;"+"&amp;AJ272,""),"+SZ","")</f>
        <v/>
      </c>
      <c r="AP272" s="22" t="str">
        <f aca="false">SUBSTITUTE("I"&amp;IF(AH272&lt;&gt;"","+"&amp;AH272,"")&amp;IF(AI272&lt;&gt;"","+"&amp;AI272,"")&amp;IF(AJ272&lt;&gt;"","+"&amp;AJ272,"")&amp;IF(AK272&lt;&gt;"","+"&amp;AK272,""),"+SZ","")</f>
        <v>IAA</v>
      </c>
      <c r="AQ272" s="22" t="str">
        <f aca="false">IF(Z272&lt;&gt;"","AOFF_"&amp;AL272&amp;REPT(" ",AQ$1-LEN(AL272)),"")</f>
        <v>AOFF_I</v>
      </c>
      <c r="AR272" s="22" t="str">
        <f aca="false">IF(AA272&lt;&gt;"","AOFF_"&amp;AM272&amp;REPT(" ",AR$1-LEN(AM272)),"")</f>
        <v>AOFF_IA</v>
      </c>
      <c r="AS272" s="22" t="str">
        <f aca="false">IF(AB272&lt;&gt;"","AOFF_"&amp;AN272&amp;REPT(" ",AS$1-LEN(AN272)),"")</f>
        <v/>
      </c>
      <c r="AT272" s="22" t="str">
        <f aca="false">IF(AC272&lt;&gt;"","AOFF_"&amp;AO272&amp;REPT(" ",AT$1-LEN(AO272)),"")</f>
        <v/>
      </c>
      <c r="AU272" s="22" t="str">
        <f aca="false">"ISIZ_"&amp;AP272&amp;REPT(" ",$AU$1-LEN(AP272))</f>
        <v>ISIZ_IAA  </v>
      </c>
      <c r="AV272" s="26" t="n">
        <f aca="false">IF(Z272&lt;&gt;"",6,"")</f>
        <v>6</v>
      </c>
      <c r="AW272" s="26" t="n">
        <f aca="false">IF(AA272&lt;&gt;"",AV272+VLOOKUP(AH272,$BU$2:$BV$17,2,0),"")</f>
        <v>10</v>
      </c>
      <c r="AX272" s="26" t="str">
        <f aca="false">IF(AB272&lt;&gt;"",AW272+VLOOKUP(AI272,$BU$2:$BV$17,2,0),"")</f>
        <v/>
      </c>
      <c r="AY272" s="26" t="str">
        <f aca="false">IF(AC272&lt;&gt;"",AX272+VLOOKUP(AJ272,$BU$2:$BV$17,2,0),"")</f>
        <v/>
      </c>
      <c r="AZ272" s="26" t="n">
        <f aca="false">6+IF(Z272&lt;&gt;"",VLOOKUP(AH272,$BU$2:$BV$17,2,0),0)+IF(AA272&lt;&gt;"",VLOOKUP(AI272,$BU$2:$BV$17,2,0),0)+IF(AB272&lt;&gt;"",VLOOKUP(AJ272,$BU$2:$BV$17,2,0),0)+IF(AC272&lt;&gt;"",VLOOKUP(AK272,$BU$2:$BV$17,2,0),0)</f>
        <v>14</v>
      </c>
      <c r="BA272" s="26" t="n">
        <f aca="false">IF(Z272&lt;&gt;"",10,"")</f>
        <v>10</v>
      </c>
      <c r="BB272" s="26" t="n">
        <f aca="false">IF(AA272&lt;&gt;"",BA272+VLOOKUP(AH272,$BU$2:$BW$17,3,0),"")</f>
        <v>18</v>
      </c>
      <c r="BC272" s="26" t="str">
        <f aca="false">IF(AB272&lt;&gt;"",BB272+VLOOKUP(AI272,$BU$2:$BW$17,3,0),"")</f>
        <v/>
      </c>
      <c r="BD272" s="26" t="str">
        <f aca="false">IF(AC272&lt;&gt;"",BC272+VLOOKUP(AJ272,$BU$2:$BW$17,3,0),"")</f>
        <v/>
      </c>
      <c r="BE272" s="26" t="n">
        <f aca="false">10+IF(Z272&lt;&gt;"",VLOOKUP(AH272,$BU$2:$BW$17,3,0),0)+IF(AA272&lt;&gt;"",VLOOKUP(AI272,$BU$2:$BW$17,3,0),0)+IF(AB272&lt;&gt;"",VLOOKUP(AJ272,$BU$2:$BW$17,3,0),0)+IF(AC272&lt;&gt;"",VLOOKUP(AK272,$BU$2:$BW$17,3,0),0)</f>
        <v>26</v>
      </c>
      <c r="BF272" s="36" t="str">
        <f aca="false">IF(AV272&lt;&gt;"","#define "&amp;AQ272&amp;" "&amp;AV272&amp;"&lt;end&gt; ","")&amp;IF(AW272&lt;&gt;"","#define "&amp;AR272&amp;" "&amp;AW272&amp;"&lt;end&gt; ","")&amp;IF(AX272&lt;&gt;"","#define "&amp;AS272&amp;" "&amp;AX272&amp;"&lt;end&gt; ","")&amp;IF(AY272&lt;&gt;"","#define "&amp;AT272&amp;" "&amp;AY272&amp;"&lt;end&gt; ","")&amp;"#define "&amp;AU272&amp;" "&amp;AZ272&amp;"&lt;end&gt;"</f>
        <v>#define AOFF_I 6&lt;end&gt; #define AOFF_IA 10&lt;end&gt; #define ISIZ_IAA   14&lt;end&gt;</v>
      </c>
      <c r="BG272" s="36" t="str">
        <f aca="false">IF(BA272&lt;&gt;"","#define "&amp;AQ272&amp;" "&amp;BA272&amp;"&lt;end&gt; ","")&amp;IF(BB272&lt;&gt;"","#define "&amp;AR272&amp;" "&amp;BB272&amp;"&lt;end&gt; ","")&amp;IF(BC272&lt;&gt;"","#define "&amp;AS272&amp;" "&amp;BC272&amp;"&lt;end&gt; ","")&amp;IF(BD272&lt;&gt;"","#define "&amp;AT272&amp;" "&amp;BD272&amp;"&lt;end&gt; ","")&amp;"#define "&amp;AU272&amp;" "&amp;BE272&amp;"&lt;end&gt;"</f>
        <v>#define AOFF_I 10&lt;end&gt; #define AOFF_IA 18&lt;end&gt; #define ISIZ_IAA   26&lt;end&gt;</v>
      </c>
      <c r="BH272" s="22" t="str">
        <f aca="false">"INSTDECODE_"&amp;D272&amp;IF(D272&lt;&gt;0,"_"&amp;CONCATENATE(Z272,AA272,AB272,AC272)&amp;"_"&amp;CONCATENATE(AD272,AE272,AF272,AG272),"")</f>
        <v>INSTDECODE_2_ZM_AA</v>
      </c>
      <c r="BI272" s="22" t="n">
        <f aca="false">LEN(BH272)</f>
        <v>18</v>
      </c>
      <c r="BJ272" s="22" t="str">
        <f aca="false">IF(Z272&lt;&gt;"","DECODE_"&amp;VLOOKUP(AD272,$CC:$CD,2,0)&amp;"("&amp;BJ$2&amp;","&amp;IF(K272="MR","REF",VLOOKUP(F272,$BR:$BS,2,0))&amp;",Cpu"&amp;PROPER(IF(K272="MR","REF",VLOOKUP(F272,$BR:$BS,2,0)))&amp;","&amp;AQ272&amp;"); ", "")</f>
        <v>DECODE_ADR(1,WRD,CpuWrd,AOFF_I); </v>
      </c>
      <c r="BK272" s="22" t="str">
        <f aca="false">IF(AA272&lt;&gt;"","DECODE_"&amp;VLOOKUP(AE272,$CC:$CD,2,0)&amp;"("&amp;BK$2&amp;","&amp;IF(L272="MR","REF",VLOOKUP(G272,$BR:$BS,2,0))&amp;",Cpu"&amp;PROPER(IF(L272="MR","REF",VLOOKUP(G272,$BR:$BS,2,0)))&amp;","&amp;AR272&amp;"); ", "")</f>
        <v>DECODE_ADR(2,MBL,CpuMbl,AOFF_IA); </v>
      </c>
      <c r="BL272" s="22" t="str">
        <f aca="false">IF(AB272&lt;&gt;"","DECODE_"&amp;VLOOKUP(AF272,$CC:$CD,2,0)&amp;"("&amp;BL$2&amp;","&amp;IF(M272="MR","REF",VLOOKUP(H272,$BR:$BS,2,0))&amp;",Cpu"&amp;PROPER(IF(M272="MR","REF",VLOOKUP(H272,$BR:$BS,2,0)))&amp;","&amp;AS272&amp;"); ", "")</f>
        <v/>
      </c>
      <c r="BM272" s="22" t="str">
        <f aca="false">IF(AC272&lt;&gt;"","DECODE_"&amp;VLOOKUP(AG272,$CC:$CD,2,0)&amp;"("&amp;BM$2&amp;","&amp;IF(N272="MR","REF",VLOOKUP(I272,$BR:$BS,2,0))&amp;",Cpu"&amp;PROPER(IF(N272="MR","REF",VLOOKUP(I272,$BR:$BS,2,0)))&amp;","&amp;AT272&amp;"); ", "")</f>
        <v/>
      </c>
      <c r="BN272" s="22" t="str">
        <f aca="false">IF(ISERROR(VLOOKUP(BO272,BO$2:BO266,1,0))=0,"X","")</f>
        <v/>
      </c>
      <c r="BO272" s="22" t="str">
        <f aca="false">SUBSTITUTE("#define "&amp;BH272&amp;REPT(" ",28-LEN(BH272))&amp;BJ272&amp;BK272&amp;BL272&amp;BM272,"%","D")</f>
        <v>#define INSTDECODE_2_ZM_AA          DECODE_ADR(1,WRD,CpuWrd,AOFF_I); DECODE_ADR(2,MBL,CpuMbl,AOFF_IA); </v>
      </c>
      <c r="BP272" s="22" t="str">
        <f aca="false">"#define "&amp;SUBSTITUTE(BH272,"INSTDECODE_",IF(P272="X","JMP_","")&amp;IF(Q272="X","CONST_","")&amp;"INSTEND_")&amp;IF(Q272="X",REPT(" ",20-LEN(BH272)),IF(P272="X",REPT(" ",22-LEN(BH272)),REPT(" ",26-LEN(BH272))))&amp;" "&amp;IF(P272="X","","IP+="&amp;TRIM(AU272)&amp;"; "&amp;REPT(" ",10-LEN(TRIM(AU272))))&amp;IF(Q272="X","CONST_INST_DISPATCH;","PROG_INST_DISPATCH;")</f>
        <v>#define INSTEND_2_ZM_AA         IP+=ISIZ_IAA;   PROG_INST_DISPATCH;</v>
      </c>
      <c r="BQ272" s="22" t="str">
        <f aca="false">""</f>
        <v/>
      </c>
    </row>
    <row r="273" customFormat="false" ht="15.95" hidden="false" customHeight="true" outlineLevel="0" collapsed="false">
      <c r="A273" s="22" t="s">
        <v>900</v>
      </c>
      <c r="B273" s="22" t="s">
        <v>906</v>
      </c>
      <c r="C273" s="26" t="s">
        <v>29</v>
      </c>
      <c r="D273" s="27" t="n">
        <f aca="false">4-COUNTIF(F273:I273,".")</f>
        <v>4</v>
      </c>
      <c r="E273" s="27" t="str">
        <f aca="false">IF(ISERROR(SEARCH("Z",F273&amp;G273&amp;H273&amp;I273))=0,"X","-")</f>
        <v>X</v>
      </c>
      <c r="F273" s="26" t="s">
        <v>486</v>
      </c>
      <c r="G273" s="26" t="s">
        <v>486</v>
      </c>
      <c r="H273" s="26" t="s">
        <v>462</v>
      </c>
      <c r="I273" s="26" t="s">
        <v>462</v>
      </c>
      <c r="J273" s="27" t="str">
        <f aca="false">IF(OR(ISERROR(SEARCH(MID($J$2,1,1),F273&amp;G273&amp;H273&amp;I273))=0,ISERROR(SEARCH(MID($J$2,2,1),F273&amp;G273&amp;H273&amp;I273))=0),"X","-")</f>
        <v>-</v>
      </c>
      <c r="K273" s="26" t="s">
        <v>453</v>
      </c>
      <c r="L273" s="26" t="s">
        <v>453</v>
      </c>
      <c r="M273" s="26" t="s">
        <v>453</v>
      </c>
      <c r="N273" s="26" t="s">
        <v>453</v>
      </c>
      <c r="O273" s="28" t="str">
        <f aca="false">IF(OR(K273=$O$2,L273=$O$2,M273=$O$2,N273=$O$2),"X","-")</f>
        <v>-</v>
      </c>
      <c r="R273" s="22" t="s">
        <v>907</v>
      </c>
      <c r="S273" s="22" t="s">
        <v>9</v>
      </c>
      <c r="T273" s="22" t="s">
        <v>905</v>
      </c>
      <c r="U273" s="22" t="s">
        <v>792</v>
      </c>
      <c r="V273" s="22" t="s">
        <v>908</v>
      </c>
      <c r="W273" s="30" t="str">
        <f aca="false">SUBSTITUTE(SUBSTITUTE(IF(AND(F273="%",K273&lt;&gt;"AD",K273&lt;&gt;"MR"),"Error1","Ok")&amp;" "&amp;IF(AND(G273="%",L273&lt;&gt;"AD",L273&lt;&gt;"MR"),"Error2","Ok")&amp;" "&amp;IF(AND(H273="%",M273&lt;&gt;"AD",M273&lt;&gt;"MR"),"Error3","Ok")&amp;" "&amp;IF(AND(I273="%",N273&lt;&gt;"AD",N273&lt;&gt;"MR"),"Error4","Ok"),"Ok Ok Ok Ok","Passed"),"Ok","")</f>
        <v>Passed</v>
      </c>
      <c r="X273" s="28" t="str">
        <f aca="false">IF(W273&lt;&gt;"Passed","--- Error ---",SUBSTITUTE(SUBSTITUTE(SUBSTITUTE(SUBSTITUTE(SUBSTITUTE(SUBSTITUTE(SUBSTITUTE(SUBSTITUTE(SUBSTITUTE(SUBSTITUTE(SUBSTITUTE(SUBSTITUTE(SUBSTITUTE(SUBSTITUTE(SUBSTITUTE(SUBSTITUTE(SUBSTITUTE(SUBSTITUTE($X$1, "&lt;mnemonic&gt;",""""&amp;B273&amp;""""&amp;REPT(" ",5-LEN(B273))), "&lt;argnr&gt;",D273), "&lt;type1&gt;",VLOOKUP(F273,BR:BZ,9,0)), "&lt;type2&gt;",VLOOKUP(G273,BR:BZ,9,0)), "&lt;type3&gt;",VLOOKUP(H273,BR:BZ,9,0)), "&lt;type4&gt;",VLOOKUP(I273,BR:BZ,9,0)), "&lt;mode1&gt;",VLOOKUP(K273, CB:CG,6,0)),"&lt;mode2&gt;",VLOOKUP(L273,CB:CG,6,0)),"&lt;mode3&gt;",VLOOKUP(M273,CB:CG,6,0)),"&lt;mode4&gt;",VLOOKUP(N273,CB:CG,6,0)), "."," "), "&lt;desc&gt;",R273), "&lt;size&gt;",AU273), "&lt;comma&gt;",IF(B274=""," ",",")),"&lt;off1&gt;",IF(AQ273&lt;&gt;"",AQ273,"0"&amp;REPT(" ",5+AQ$1-1))),"&lt;off2&gt;",IF(AR273&lt;&gt;"",AR273,"0"&amp;REPT(" ",5+AR$1-1))),"&lt;off3&gt;",IF(AS273&lt;&gt;"",AS273,"0"&amp;REPT(" ",5+AS$1-1))),"&lt;off4&gt;",IF(AT273&lt;&gt;"",AT273,"0"&amp;REPT(" ",5+AT$1-1))))</f>
        <v>{ "SMID" ,4, ISIZ_IAAAA, {CpuDataType::StrBlk   ,CpuDataType::StrBlk   ,(CpuDataType)-1       ,(CpuDataType)-1       }, {_AmdAddr,_AmdAddr,_AmdAddr,_AmdAddr}, {AOFF_I,AOFF_IA,AOFF_IAA,AOFF_IAAA} }, //string .sub(word position,word length)</v>
      </c>
      <c r="Y273" s="31" t="s">
        <v>28</v>
      </c>
      <c r="Z273" s="22" t="str">
        <f aca="false">IF(F273&lt;&gt;".",IF(K273="MR","R",VLOOKUP(F273,$BR:$BT,3,0)),"")</f>
        <v>M</v>
      </c>
      <c r="AA273" s="22" t="str">
        <f aca="false">IF(G273&lt;&gt;".",IF(L273="MR","R",VLOOKUP(G273,$BR:$BT,3,0)),"")</f>
        <v>M</v>
      </c>
      <c r="AB273" s="22" t="str">
        <f aca="false">IF(H273&lt;&gt;".",IF(M273="MR","R",VLOOKUP(H273,$BR:$BT,3,0)),"")</f>
        <v>Z</v>
      </c>
      <c r="AC273" s="22" t="str">
        <f aca="false">IF(I273&lt;&gt;".",IF(N273="MR","R",VLOOKUP(I273,$BR:$BT,3,0)),"")</f>
        <v>Z</v>
      </c>
      <c r="AD273" s="22" t="str">
        <f aca="false">IF(F273&lt;&gt;".",VLOOKUP(K273,$CB:$CC,2,0),"")</f>
        <v>A</v>
      </c>
      <c r="AE273" s="22" t="str">
        <f aca="false">IF(G273&lt;&gt;".",VLOOKUP(L273,$CB:$CC,2,0),"")</f>
        <v>A</v>
      </c>
      <c r="AF273" s="22" t="str">
        <f aca="false">IF(H273&lt;&gt;".",VLOOKUP(M273,$CB:$CC,2,0),"")</f>
        <v>A</v>
      </c>
      <c r="AG273" s="22" t="str">
        <f aca="false">IF(I273&lt;&gt;".",VLOOKUP(N273,$CB:$CC,2,0),"")</f>
        <v>A</v>
      </c>
      <c r="AH273" s="22" t="str">
        <f aca="false">IF(AD273&lt;&gt;"",IF(OR(AD273="A",AD273="I"),"SZA",VLOOKUP(Z273,$BT$3:$BU$16,2,0)),"")</f>
        <v>SZA</v>
      </c>
      <c r="AI273" s="22" t="str">
        <f aca="false">IF(AE273&lt;&gt;"",IF(OR(AE273="A",AE273="I"),"SZA",VLOOKUP(AA273,$BT$3:$BU$16,2,0)),"")</f>
        <v>SZA</v>
      </c>
      <c r="AJ273" s="22" t="str">
        <f aca="false">IF(AF273&lt;&gt;"",IF(OR(AF273="A",AF273="I"),"SZA",VLOOKUP(AB273,$BT$3:$BU$16,2,0)),"")</f>
        <v>SZA</v>
      </c>
      <c r="AK273" s="22" t="str">
        <f aca="false">IF(AG273&lt;&gt;"",IF(OR(AG273="A",AG273="I"),"SZA",VLOOKUP(AC273,$BT$3:$BU$16,2,0)),"")</f>
        <v>SZA</v>
      </c>
      <c r="AL273" s="22" t="str">
        <f aca="false">IF(AD273&lt;&gt;"","I","")</f>
        <v>I</v>
      </c>
      <c r="AM273" s="22" t="str">
        <f aca="false">SUBSTITUTE(IF(AE273&lt;&gt;"",AL273&amp;"+"&amp;AH273,""),"+SZ","")</f>
        <v>IA</v>
      </c>
      <c r="AN273" s="22" t="str">
        <f aca="false">SUBSTITUTE(IF(AF273&lt;&gt;"",AM273&amp;"+"&amp;AI273,""),"+SZ","")</f>
        <v>IAA</v>
      </c>
      <c r="AO273" s="22" t="str">
        <f aca="false">SUBSTITUTE(IF(AG273&lt;&gt;"",AN273&amp;"+"&amp;AJ273,""),"+SZ","")</f>
        <v>IAAA</v>
      </c>
      <c r="AP273" s="22" t="str">
        <f aca="false">SUBSTITUTE("I"&amp;IF(AH273&lt;&gt;"","+"&amp;AH273,"")&amp;IF(AI273&lt;&gt;"","+"&amp;AI273,"")&amp;IF(AJ273&lt;&gt;"","+"&amp;AJ273,"")&amp;IF(AK273&lt;&gt;"","+"&amp;AK273,""),"+SZ","")</f>
        <v>IAAAA</v>
      </c>
      <c r="AQ273" s="22" t="str">
        <f aca="false">IF(Z273&lt;&gt;"","AOFF_"&amp;AL273&amp;REPT(" ",AQ$1-LEN(AL273)),"")</f>
        <v>AOFF_I</v>
      </c>
      <c r="AR273" s="22" t="str">
        <f aca="false">IF(AA273&lt;&gt;"","AOFF_"&amp;AM273&amp;REPT(" ",AR$1-LEN(AM273)),"")</f>
        <v>AOFF_IA</v>
      </c>
      <c r="AS273" s="22" t="str">
        <f aca="false">IF(AB273&lt;&gt;"","AOFF_"&amp;AN273&amp;REPT(" ",AS$1-LEN(AN273)),"")</f>
        <v>AOFF_IAA</v>
      </c>
      <c r="AT273" s="22" t="str">
        <f aca="false">IF(AC273&lt;&gt;"","AOFF_"&amp;AO273&amp;REPT(" ",AT$1-LEN(AO273)),"")</f>
        <v>AOFF_IAAA</v>
      </c>
      <c r="AU273" s="22" t="str">
        <f aca="false">"ISIZ_"&amp;AP273&amp;REPT(" ",$AU$1-LEN(AP273))</f>
        <v>ISIZ_IAAAA</v>
      </c>
      <c r="AV273" s="26" t="n">
        <f aca="false">IF(Z273&lt;&gt;"",6,"")</f>
        <v>6</v>
      </c>
      <c r="AW273" s="26" t="n">
        <f aca="false">IF(AA273&lt;&gt;"",AV273+VLOOKUP(AH273,$BU$2:$BV$17,2,0),"")</f>
        <v>10</v>
      </c>
      <c r="AX273" s="26" t="n">
        <f aca="false">IF(AB273&lt;&gt;"",AW273+VLOOKUP(AI273,$BU$2:$BV$17,2,0),"")</f>
        <v>14</v>
      </c>
      <c r="AY273" s="26" t="n">
        <f aca="false">IF(AC273&lt;&gt;"",AX273+VLOOKUP(AJ273,$BU$2:$BV$17,2,0),"")</f>
        <v>18</v>
      </c>
      <c r="AZ273" s="26" t="n">
        <f aca="false">6+IF(Z273&lt;&gt;"",VLOOKUP(AH273,$BU$2:$BV$17,2,0),0)+IF(AA273&lt;&gt;"",VLOOKUP(AI273,$BU$2:$BV$17,2,0),0)+IF(AB273&lt;&gt;"",VLOOKUP(AJ273,$BU$2:$BV$17,2,0),0)+IF(AC273&lt;&gt;"",VLOOKUP(AK273,$BU$2:$BV$17,2,0),0)</f>
        <v>22</v>
      </c>
      <c r="BA273" s="26" t="n">
        <f aca="false">IF(Z273&lt;&gt;"",10,"")</f>
        <v>10</v>
      </c>
      <c r="BB273" s="26" t="n">
        <f aca="false">IF(AA273&lt;&gt;"",BA273+VLOOKUP(AH273,$BU$2:$BW$17,3,0),"")</f>
        <v>18</v>
      </c>
      <c r="BC273" s="26" t="n">
        <f aca="false">IF(AB273&lt;&gt;"",BB273+VLOOKUP(AI273,$BU$2:$BW$17,3,0),"")</f>
        <v>26</v>
      </c>
      <c r="BD273" s="26" t="n">
        <f aca="false">IF(AC273&lt;&gt;"",BC273+VLOOKUP(AJ273,$BU$2:$BW$17,3,0),"")</f>
        <v>34</v>
      </c>
      <c r="BE273" s="26" t="n">
        <f aca="false">10+IF(Z273&lt;&gt;"",VLOOKUP(AH273,$BU$2:$BW$17,3,0),0)+IF(AA273&lt;&gt;"",VLOOKUP(AI273,$BU$2:$BW$17,3,0),0)+IF(AB273&lt;&gt;"",VLOOKUP(AJ273,$BU$2:$BW$17,3,0),0)+IF(AC273&lt;&gt;"",VLOOKUP(AK273,$BU$2:$BW$17,3,0),0)</f>
        <v>42</v>
      </c>
      <c r="BF273" s="36" t="str">
        <f aca="false">IF(AV273&lt;&gt;"","#define "&amp;AQ273&amp;" "&amp;AV273&amp;"&lt;end&gt; ","")&amp;IF(AW273&lt;&gt;"","#define "&amp;AR273&amp;" "&amp;AW273&amp;"&lt;end&gt; ","")&amp;IF(AX273&lt;&gt;"","#define "&amp;AS273&amp;" "&amp;AX273&amp;"&lt;end&gt; ","")&amp;IF(AY273&lt;&gt;"","#define "&amp;AT273&amp;" "&amp;AY273&amp;"&lt;end&gt; ","")&amp;"#define "&amp;AU273&amp;" "&amp;AZ273&amp;"&lt;end&gt;"</f>
        <v>#define AOFF_I 6&lt;end&gt; #define AOFF_IA 10&lt;end&gt; #define AOFF_IAA 14&lt;end&gt; #define AOFF_IAAA 18&lt;end&gt; #define ISIZ_IAAAA 22&lt;end&gt;</v>
      </c>
      <c r="BG273" s="36" t="str">
        <f aca="false">IF(BA273&lt;&gt;"","#define "&amp;AQ273&amp;" "&amp;BA273&amp;"&lt;end&gt; ","")&amp;IF(BB273&lt;&gt;"","#define "&amp;AR273&amp;" "&amp;BB273&amp;"&lt;end&gt; ","")&amp;IF(BC273&lt;&gt;"","#define "&amp;AS273&amp;" "&amp;BC273&amp;"&lt;end&gt; ","")&amp;IF(BD273&lt;&gt;"","#define "&amp;AT273&amp;" "&amp;BD273&amp;"&lt;end&gt; ","")&amp;"#define "&amp;AU273&amp;" "&amp;BE273&amp;"&lt;end&gt;"</f>
        <v>#define AOFF_I 10&lt;end&gt; #define AOFF_IA 18&lt;end&gt; #define AOFF_IAA 26&lt;end&gt; #define AOFF_IAAA 34&lt;end&gt; #define ISIZ_IAAAA 42&lt;end&gt;</v>
      </c>
      <c r="BH273" s="22" t="str">
        <f aca="false">"INSTDECODE_"&amp;D273&amp;IF(D273&lt;&gt;0,"_"&amp;CONCATENATE(Z273,AA273,AB273,AC273)&amp;"_"&amp;CONCATENATE(AD273,AE273,AF273,AG273),"")</f>
        <v>INSTDECODE_4_MMZZ_AAAA</v>
      </c>
      <c r="BI273" s="22" t="n">
        <f aca="false">LEN(BH273)</f>
        <v>22</v>
      </c>
      <c r="BJ273" s="22" t="str">
        <f aca="false">IF(Z273&lt;&gt;"","DECODE_"&amp;VLOOKUP(AD273,$CC:$CD,2,0)&amp;"("&amp;BJ$2&amp;","&amp;IF(K273="MR","REF",VLOOKUP(F273,$BR:$BS,2,0))&amp;",Cpu"&amp;PROPER(IF(K273="MR","REF",VLOOKUP(F273,$BR:$BS,2,0)))&amp;","&amp;AQ273&amp;"); ", "")</f>
        <v>DECODE_ADR(1,MBL,CpuMbl,AOFF_I); </v>
      </c>
      <c r="BK273" s="22" t="str">
        <f aca="false">IF(AA273&lt;&gt;"","DECODE_"&amp;VLOOKUP(AE273,$CC:$CD,2,0)&amp;"("&amp;BK$2&amp;","&amp;IF(L273="MR","REF",VLOOKUP(G273,$BR:$BS,2,0))&amp;",Cpu"&amp;PROPER(IF(L273="MR","REF",VLOOKUP(G273,$BR:$BS,2,0)))&amp;","&amp;AR273&amp;"); ", "")</f>
        <v>DECODE_ADR(2,MBL,CpuMbl,AOFF_IA); </v>
      </c>
      <c r="BL273" s="22" t="str">
        <f aca="false">IF(AB273&lt;&gt;"","DECODE_"&amp;VLOOKUP(AF273,$CC:$CD,2,0)&amp;"("&amp;BL$2&amp;","&amp;IF(M273="MR","REF",VLOOKUP(H273,$BR:$BS,2,0))&amp;",Cpu"&amp;PROPER(IF(M273="MR","REF",VLOOKUP(H273,$BR:$BS,2,0)))&amp;","&amp;AS273&amp;"); ", "")</f>
        <v>DECODE_ADR(3,WRD,CpuWrd,AOFF_IAA); </v>
      </c>
      <c r="BM273" s="22" t="str">
        <f aca="false">IF(AC273&lt;&gt;"","DECODE_"&amp;VLOOKUP(AG273,$CC:$CD,2,0)&amp;"("&amp;BM$2&amp;","&amp;IF(N273="MR","REF",VLOOKUP(I273,$BR:$BS,2,0))&amp;",Cpu"&amp;PROPER(IF(N273="MR","REF",VLOOKUP(I273,$BR:$BS,2,0)))&amp;","&amp;AT273&amp;"); ", "")</f>
        <v>DECODE_ADR(4,WRD,CpuWrd,AOFF_IAAA); </v>
      </c>
      <c r="BN273" s="22" t="str">
        <f aca="false">IF(ISERROR(VLOOKUP(BO273,BO$2:BO272,1,0))=0,"X","")</f>
        <v/>
      </c>
      <c r="BO273" s="22" t="str">
        <f aca="false">SUBSTITUTE("#define "&amp;BH273&amp;REPT(" ",28-LEN(BH273))&amp;BJ273&amp;BK273&amp;BL273&amp;BM273,"%","D")</f>
        <v>#define INSTDECODE_4_MMZZ_AAAA      DECODE_ADR(1,MBL,CpuMbl,AOFF_I); DECODE_ADR(2,MBL,CpuMbl,AOFF_IA); DECODE_ADR(3,WRD,CpuWrd,AOFF_IAA); DECODE_ADR(4,WRD,CpuWrd,AOFF_IAAA); </v>
      </c>
      <c r="BP273" s="22" t="str">
        <f aca="false">"#define "&amp;SUBSTITUTE(BH273,"INSTDECODE_",IF(P273="X","JMP_","")&amp;IF(Q273="X","CONST_","")&amp;"INSTEND_")&amp;IF(Q273="X",REPT(" ",20-LEN(BH273)),IF(P273="X",REPT(" ",22-LEN(BH273)),REPT(" ",26-LEN(BH273))))&amp;" "&amp;IF(P273="X","","IP+="&amp;TRIM(AU273)&amp;"; "&amp;REPT(" ",10-LEN(TRIM(AU273))))&amp;IF(Q273="X","CONST_INST_DISPATCH;","PROG_INST_DISPATCH;")</f>
        <v>#define INSTEND_4_MMZZ_AAAA     IP+=ISIZ_IAAAA; PROG_INST_DISPATCH;</v>
      </c>
      <c r="BQ273" s="22" t="str">
        <f aca="false">""</f>
        <v/>
      </c>
    </row>
    <row r="274" customFormat="false" ht="15.95" hidden="false" customHeight="true" outlineLevel="0" collapsed="false">
      <c r="A274" s="22" t="s">
        <v>900</v>
      </c>
      <c r="B274" s="22" t="s">
        <v>909</v>
      </c>
      <c r="C274" s="26" t="s">
        <v>29</v>
      </c>
      <c r="D274" s="27" t="n">
        <f aca="false">4-COUNTIF(F274:I274,".")</f>
        <v>3</v>
      </c>
      <c r="E274" s="27" t="str">
        <f aca="false">IF(ISERROR(SEARCH("Z",F274&amp;G274&amp;H274&amp;I274))=0,"X","-")</f>
        <v>X</v>
      </c>
      <c r="F274" s="26" t="s">
        <v>409</v>
      </c>
      <c r="G274" s="26" t="s">
        <v>486</v>
      </c>
      <c r="H274" s="26" t="s">
        <v>462</v>
      </c>
      <c r="I274" s="26" t="s">
        <v>28</v>
      </c>
      <c r="J274" s="27" t="str">
        <f aca="false">IF(OR(ISERROR(SEARCH(MID($J$2,1,1),F274&amp;G274&amp;H274&amp;I274))=0,ISERROR(SEARCH(MID($J$2,2,1),F274&amp;G274&amp;H274&amp;I274))=0),"X","-")</f>
        <v>X</v>
      </c>
      <c r="K274" s="26" t="s">
        <v>453</v>
      </c>
      <c r="L274" s="26" t="s">
        <v>453</v>
      </c>
      <c r="M274" s="26" t="s">
        <v>453</v>
      </c>
      <c r="N274" s="26" t="s">
        <v>28</v>
      </c>
      <c r="O274" s="28" t="str">
        <f aca="false">IF(OR(K274=$O$2,L274=$O$2,M274=$O$2,N274=$O$2),"X","-")</f>
        <v>-</v>
      </c>
      <c r="R274" s="22" t="s">
        <v>910</v>
      </c>
      <c r="S274" s="22" t="s">
        <v>9</v>
      </c>
      <c r="T274" s="22" t="s">
        <v>905</v>
      </c>
      <c r="U274" s="22" t="s">
        <v>911</v>
      </c>
      <c r="W274" s="30" t="str">
        <f aca="false">SUBSTITUTE(SUBSTITUTE(IF(AND(F274="%",K274&lt;&gt;"AD",K274&lt;&gt;"MR"),"Error1","Ok")&amp;" "&amp;IF(AND(G274="%",L274&lt;&gt;"AD",L274&lt;&gt;"MR"),"Error2","Ok")&amp;" "&amp;IF(AND(H274="%",M274&lt;&gt;"AD",M274&lt;&gt;"MR"),"Error3","Ok")&amp;" "&amp;IF(AND(I274="%",N274&lt;&gt;"AD",N274&lt;&gt;"MR"),"Error4","Ok"),"Ok Ok Ok Ok","Passed"),"Ok","")</f>
        <v>Passed</v>
      </c>
      <c r="X274" s="28" t="str">
        <f aca="false">IF(W274&lt;&gt;"Passed","--- Error ---",SUBSTITUTE(SUBSTITUTE(SUBSTITUTE(SUBSTITUTE(SUBSTITUTE(SUBSTITUTE(SUBSTITUTE(SUBSTITUTE(SUBSTITUTE(SUBSTITUTE(SUBSTITUTE(SUBSTITUTE(SUBSTITUTE(SUBSTITUTE(SUBSTITUTE(SUBSTITUTE(SUBSTITUTE(SUBSTITUTE($X$1, "&lt;mnemonic&gt;",""""&amp;B274&amp;""""&amp;REPT(" ",5-LEN(B274))), "&lt;argnr&gt;",D274), "&lt;type1&gt;",VLOOKUP(F274,BR:BZ,9,0)), "&lt;type2&gt;",VLOOKUP(G274,BR:BZ,9,0)), "&lt;type3&gt;",VLOOKUP(H274,BR:BZ,9,0)), "&lt;type4&gt;",VLOOKUP(I274,BR:BZ,9,0)), "&lt;mode1&gt;",VLOOKUP(K274, CB:CG,6,0)),"&lt;mode2&gt;",VLOOKUP(L274,CB:CG,6,0)),"&lt;mode3&gt;",VLOOKUP(M274,CB:CG,6,0)),"&lt;mode4&gt;",VLOOKUP(N274,CB:CG,6,0)), "."," "), "&lt;desc&gt;",R274), "&lt;size&gt;",AU274), "&lt;comma&gt;",IF(B275=""," ",",")),"&lt;off1&gt;",IF(AQ274&lt;&gt;"",AQ274,"0"&amp;REPT(" ",5+AQ$1-1))),"&lt;off2&gt;",IF(AR274&lt;&gt;"",AR274,"0"&amp;REPT(" ",5+AR$1-1))),"&lt;off3&gt;",IF(AS274&lt;&gt;"",AS274,"0"&amp;REPT(" ",5+AS$1-1))),"&lt;off4&gt;",IF(AT274&lt;&gt;"",AT274,"0"&amp;REPT(" ",5+AT$1-1))))</f>
        <v>{ "SINDX",3, ISIZ_IAAA , {CpuDataType::Undefined,CpuDataType::StrBlk   ,(CpuDataType)-1       ,(CpuDataType)0        }, {_AmdAddr,_AmdAddr,_AmdAddr,_AmdNull}, {AOFF_I,AOFF_IA,AOFF_IAA,0        } }, //string indexing (subscript)</v>
      </c>
      <c r="Y274" s="31" t="s">
        <v>28</v>
      </c>
      <c r="Z274" s="22" t="str">
        <f aca="false">IF(F274&lt;&gt;".",IF(K274="MR","R",VLOOKUP(F274,$BR:$BT,3,0)),"")</f>
        <v>R</v>
      </c>
      <c r="AA274" s="22" t="str">
        <f aca="false">IF(G274&lt;&gt;".",IF(L274="MR","R",VLOOKUP(G274,$BR:$BT,3,0)),"")</f>
        <v>M</v>
      </c>
      <c r="AB274" s="22" t="str">
        <f aca="false">IF(H274&lt;&gt;".",IF(M274="MR","R",VLOOKUP(H274,$BR:$BT,3,0)),"")</f>
        <v>Z</v>
      </c>
      <c r="AC274" s="22" t="str">
        <f aca="false">IF(I274&lt;&gt;".",IF(N274="MR","R",VLOOKUP(I274,$BR:$BT,3,0)),"")</f>
        <v/>
      </c>
      <c r="AD274" s="22" t="str">
        <f aca="false">IF(F274&lt;&gt;".",VLOOKUP(K274,$CB:$CC,2,0),"")</f>
        <v>A</v>
      </c>
      <c r="AE274" s="22" t="str">
        <f aca="false">IF(G274&lt;&gt;".",VLOOKUP(L274,$CB:$CC,2,0),"")</f>
        <v>A</v>
      </c>
      <c r="AF274" s="22" t="str">
        <f aca="false">IF(H274&lt;&gt;".",VLOOKUP(M274,$CB:$CC,2,0),"")</f>
        <v>A</v>
      </c>
      <c r="AG274" s="22" t="str">
        <f aca="false">IF(I274&lt;&gt;".",VLOOKUP(N274,$CB:$CC,2,0),"")</f>
        <v/>
      </c>
      <c r="AH274" s="22" t="str">
        <f aca="false">IF(AD274&lt;&gt;"",IF(OR(AD274="A",AD274="I"),"SZA",VLOOKUP(Z274,$BT$3:$BU$16,2,0)),"")</f>
        <v>SZA</v>
      </c>
      <c r="AI274" s="22" t="str">
        <f aca="false">IF(AE274&lt;&gt;"",IF(OR(AE274="A",AE274="I"),"SZA",VLOOKUP(AA274,$BT$3:$BU$16,2,0)),"")</f>
        <v>SZA</v>
      </c>
      <c r="AJ274" s="22" t="str">
        <f aca="false">IF(AF274&lt;&gt;"",IF(OR(AF274="A",AF274="I"),"SZA",VLOOKUP(AB274,$BT$3:$BU$16,2,0)),"")</f>
        <v>SZA</v>
      </c>
      <c r="AK274" s="22" t="str">
        <f aca="false">IF(AG274&lt;&gt;"",IF(OR(AG274="A",AG274="I"),"SZA",VLOOKUP(AC274,$BT$3:$BU$16,2,0)),"")</f>
        <v/>
      </c>
      <c r="AL274" s="22" t="str">
        <f aca="false">IF(AD274&lt;&gt;"","I","")</f>
        <v>I</v>
      </c>
      <c r="AM274" s="22" t="str">
        <f aca="false">SUBSTITUTE(IF(AE274&lt;&gt;"",AL274&amp;"+"&amp;AH274,""),"+SZ","")</f>
        <v>IA</v>
      </c>
      <c r="AN274" s="22" t="str">
        <f aca="false">SUBSTITUTE(IF(AF274&lt;&gt;"",AM274&amp;"+"&amp;AI274,""),"+SZ","")</f>
        <v>IAA</v>
      </c>
      <c r="AO274" s="22" t="str">
        <f aca="false">SUBSTITUTE(IF(AG274&lt;&gt;"",AN274&amp;"+"&amp;AJ274,""),"+SZ","")</f>
        <v/>
      </c>
      <c r="AP274" s="22" t="str">
        <f aca="false">SUBSTITUTE("I"&amp;IF(AH274&lt;&gt;"","+"&amp;AH274,"")&amp;IF(AI274&lt;&gt;"","+"&amp;AI274,"")&amp;IF(AJ274&lt;&gt;"","+"&amp;AJ274,"")&amp;IF(AK274&lt;&gt;"","+"&amp;AK274,""),"+SZ","")</f>
        <v>IAAA</v>
      </c>
      <c r="AQ274" s="22" t="str">
        <f aca="false">IF(Z274&lt;&gt;"","AOFF_"&amp;AL274&amp;REPT(" ",AQ$1-LEN(AL274)),"")</f>
        <v>AOFF_I</v>
      </c>
      <c r="AR274" s="22" t="str">
        <f aca="false">IF(AA274&lt;&gt;"","AOFF_"&amp;AM274&amp;REPT(" ",AR$1-LEN(AM274)),"")</f>
        <v>AOFF_IA</v>
      </c>
      <c r="AS274" s="22" t="str">
        <f aca="false">IF(AB274&lt;&gt;"","AOFF_"&amp;AN274&amp;REPT(" ",AS$1-LEN(AN274)),"")</f>
        <v>AOFF_IAA</v>
      </c>
      <c r="AT274" s="22" t="str">
        <f aca="false">IF(AC274&lt;&gt;"","AOFF_"&amp;AO274&amp;REPT(" ",AT$1-LEN(AO274)),"")</f>
        <v/>
      </c>
      <c r="AU274" s="22" t="str">
        <f aca="false">"ISIZ_"&amp;AP274&amp;REPT(" ",$AU$1-LEN(AP274))</f>
        <v>ISIZ_IAAA </v>
      </c>
      <c r="AV274" s="26" t="n">
        <f aca="false">IF(Z274&lt;&gt;"",6,"")</f>
        <v>6</v>
      </c>
      <c r="AW274" s="26" t="n">
        <f aca="false">IF(AA274&lt;&gt;"",AV274+VLOOKUP(AH274,$BU$2:$BV$17,2,0),"")</f>
        <v>10</v>
      </c>
      <c r="AX274" s="26" t="n">
        <f aca="false">IF(AB274&lt;&gt;"",AW274+VLOOKUP(AI274,$BU$2:$BV$17,2,0),"")</f>
        <v>14</v>
      </c>
      <c r="AY274" s="26" t="str">
        <f aca="false">IF(AC274&lt;&gt;"",AX274+VLOOKUP(AJ274,$BU$2:$BV$17,2,0),"")</f>
        <v/>
      </c>
      <c r="AZ274" s="26" t="n">
        <f aca="false">6+IF(Z274&lt;&gt;"",VLOOKUP(AH274,$BU$2:$BV$17,2,0),0)+IF(AA274&lt;&gt;"",VLOOKUP(AI274,$BU$2:$BV$17,2,0),0)+IF(AB274&lt;&gt;"",VLOOKUP(AJ274,$BU$2:$BV$17,2,0),0)+IF(AC274&lt;&gt;"",VLOOKUP(AK274,$BU$2:$BV$17,2,0),0)</f>
        <v>18</v>
      </c>
      <c r="BA274" s="26" t="n">
        <f aca="false">IF(Z274&lt;&gt;"",10,"")</f>
        <v>10</v>
      </c>
      <c r="BB274" s="26" t="n">
        <f aca="false">IF(AA274&lt;&gt;"",BA274+VLOOKUP(AH274,$BU$2:$BW$17,3,0),"")</f>
        <v>18</v>
      </c>
      <c r="BC274" s="26" t="n">
        <f aca="false">IF(AB274&lt;&gt;"",BB274+VLOOKUP(AI274,$BU$2:$BW$17,3,0),"")</f>
        <v>26</v>
      </c>
      <c r="BD274" s="26" t="str">
        <f aca="false">IF(AC274&lt;&gt;"",BC274+VLOOKUP(AJ274,$BU$2:$BW$17,3,0),"")</f>
        <v/>
      </c>
      <c r="BE274" s="26" t="n">
        <f aca="false">10+IF(Z274&lt;&gt;"",VLOOKUP(AH274,$BU$2:$BW$17,3,0),0)+IF(AA274&lt;&gt;"",VLOOKUP(AI274,$BU$2:$BW$17,3,0),0)+IF(AB274&lt;&gt;"",VLOOKUP(AJ274,$BU$2:$BW$17,3,0),0)+IF(AC274&lt;&gt;"",VLOOKUP(AK274,$BU$2:$BW$17,3,0),0)</f>
        <v>34</v>
      </c>
      <c r="BF274" s="36" t="str">
        <f aca="false">IF(AV274&lt;&gt;"","#define "&amp;AQ274&amp;" "&amp;AV274&amp;"&lt;end&gt; ","")&amp;IF(AW274&lt;&gt;"","#define "&amp;AR274&amp;" "&amp;AW274&amp;"&lt;end&gt; ","")&amp;IF(AX274&lt;&gt;"","#define "&amp;AS274&amp;" "&amp;AX274&amp;"&lt;end&gt; ","")&amp;IF(AY274&lt;&gt;"","#define "&amp;AT274&amp;" "&amp;AY274&amp;"&lt;end&gt; ","")&amp;"#define "&amp;AU274&amp;" "&amp;AZ274&amp;"&lt;end&gt;"</f>
        <v>#define AOFF_I 6&lt;end&gt; #define AOFF_IA 10&lt;end&gt; #define AOFF_IAA 14&lt;end&gt; #define ISIZ_IAAA  18&lt;end&gt;</v>
      </c>
      <c r="BG274" s="36" t="str">
        <f aca="false">IF(BA274&lt;&gt;"","#define "&amp;AQ274&amp;" "&amp;BA274&amp;"&lt;end&gt; ","")&amp;IF(BB274&lt;&gt;"","#define "&amp;AR274&amp;" "&amp;BB274&amp;"&lt;end&gt; ","")&amp;IF(BC274&lt;&gt;"","#define "&amp;AS274&amp;" "&amp;BC274&amp;"&lt;end&gt; ","")&amp;IF(BD274&lt;&gt;"","#define "&amp;AT274&amp;" "&amp;BD274&amp;"&lt;end&gt; ","")&amp;"#define "&amp;AU274&amp;" "&amp;BE274&amp;"&lt;end&gt;"</f>
        <v>#define AOFF_I 10&lt;end&gt; #define AOFF_IA 18&lt;end&gt; #define AOFF_IAA 26&lt;end&gt; #define ISIZ_IAAA  34&lt;end&gt;</v>
      </c>
      <c r="BH274" s="22" t="str">
        <f aca="false">"INSTDECODE_"&amp;D274&amp;IF(D274&lt;&gt;0,"_"&amp;CONCATENATE(Z274,AA274,AB274,AC274)&amp;"_"&amp;CONCATENATE(AD274,AE274,AF274,AG274),"")</f>
        <v>INSTDECODE_3_RMZ_AAA</v>
      </c>
      <c r="BI274" s="22" t="n">
        <f aca="false">LEN(BH274)</f>
        <v>20</v>
      </c>
      <c r="BJ274" s="22" t="str">
        <f aca="false">IF(Z274&lt;&gt;"","DECODE_"&amp;VLOOKUP(AD274,$CC:$CD,2,0)&amp;"("&amp;BJ$2&amp;","&amp;IF(K274="MR","REF",VLOOKUP(F274,$BR:$BS,2,0))&amp;",Cpu"&amp;PROPER(IF(K274="MR","REF",VLOOKUP(F274,$BR:$BS,2,0)))&amp;","&amp;AQ274&amp;"); ", "")</f>
        <v>DECODE_ADR(1,REF,CpuRef,AOFF_I); </v>
      </c>
      <c r="BK274" s="22" t="str">
        <f aca="false">IF(AA274&lt;&gt;"","DECODE_"&amp;VLOOKUP(AE274,$CC:$CD,2,0)&amp;"("&amp;BK$2&amp;","&amp;IF(L274="MR","REF",VLOOKUP(G274,$BR:$BS,2,0))&amp;",Cpu"&amp;PROPER(IF(L274="MR","REF",VLOOKUP(G274,$BR:$BS,2,0)))&amp;","&amp;AR274&amp;"); ", "")</f>
        <v>DECODE_ADR(2,MBL,CpuMbl,AOFF_IA); </v>
      </c>
      <c r="BL274" s="22" t="str">
        <f aca="false">IF(AB274&lt;&gt;"","DECODE_"&amp;VLOOKUP(AF274,$CC:$CD,2,0)&amp;"("&amp;BL$2&amp;","&amp;IF(M274="MR","REF",VLOOKUP(H274,$BR:$BS,2,0))&amp;",Cpu"&amp;PROPER(IF(M274="MR","REF",VLOOKUP(H274,$BR:$BS,2,0)))&amp;","&amp;AS274&amp;"); ", "")</f>
        <v>DECODE_ADR(3,WRD,CpuWrd,AOFF_IAA); </v>
      </c>
      <c r="BM274" s="22" t="str">
        <f aca="false">IF(AC274&lt;&gt;"","DECODE_"&amp;VLOOKUP(AG274,$CC:$CD,2,0)&amp;"("&amp;BM$2&amp;","&amp;IF(N274="MR","REF",VLOOKUP(I274,$BR:$BS,2,0))&amp;",Cpu"&amp;PROPER(IF(N274="MR","REF",VLOOKUP(I274,$BR:$BS,2,0)))&amp;","&amp;AT274&amp;"); ", "")</f>
        <v/>
      </c>
      <c r="BN274" s="22" t="str">
        <f aca="false">IF(ISERROR(VLOOKUP(BO274,BO$2:BO273,1,0))=0,"X","")</f>
        <v>X</v>
      </c>
      <c r="BO274" s="22" t="str">
        <f aca="false">SUBSTITUTE("#define "&amp;BH274&amp;REPT(" ",28-LEN(BH274))&amp;BJ274&amp;BK274&amp;BL274&amp;BM274,"%","D")</f>
        <v>#define INSTDECODE_3_RMZ_AAA        DECODE_ADR(1,REF,CpuRef,AOFF_I); DECODE_ADR(2,MBL,CpuMbl,AOFF_IA); DECODE_ADR(3,WRD,CpuWrd,AOFF_IAA); </v>
      </c>
      <c r="BP274" s="22" t="str">
        <f aca="false">"#define "&amp;SUBSTITUTE(BH274,"INSTDECODE_",IF(P274="X","JMP_","")&amp;IF(Q274="X","CONST_","")&amp;"INSTEND_")&amp;IF(Q274="X",REPT(" ",20-LEN(BH274)),IF(P274="X",REPT(" ",22-LEN(BH274)),REPT(" ",26-LEN(BH274))))&amp;" "&amp;IF(P274="X","","IP+="&amp;TRIM(AU274)&amp;"; "&amp;REPT(" ",10-LEN(TRIM(AU274))))&amp;IF(Q274="X","CONST_INST_DISPATCH;","PROG_INST_DISPATCH;")</f>
        <v>#define INSTEND_3_RMZ_AAA       IP+=ISIZ_IAAA;  PROG_INST_DISPATCH;</v>
      </c>
      <c r="BQ274" s="22" t="str">
        <f aca="false">""</f>
        <v/>
      </c>
    </row>
    <row r="275" customFormat="false" ht="15.95" hidden="false" customHeight="true" outlineLevel="0" collapsed="false">
      <c r="A275" s="22" t="s">
        <v>900</v>
      </c>
      <c r="B275" s="22" t="s">
        <v>912</v>
      </c>
      <c r="C275" s="26" t="s">
        <v>29</v>
      </c>
      <c r="D275" s="27" t="n">
        <f aca="false">4-COUNTIF(F275:I275,".")</f>
        <v>3</v>
      </c>
      <c r="E275" s="27" t="str">
        <f aca="false">IF(ISERROR(SEARCH("Z",F275&amp;G275&amp;H275&amp;I275))=0,"X","-")</f>
        <v>X</v>
      </c>
      <c r="F275" s="26" t="s">
        <v>486</v>
      </c>
      <c r="G275" s="26" t="s">
        <v>486</v>
      </c>
      <c r="H275" s="26" t="s">
        <v>462</v>
      </c>
      <c r="I275" s="26" t="s">
        <v>28</v>
      </c>
      <c r="J275" s="27" t="str">
        <f aca="false">IF(OR(ISERROR(SEARCH(MID($J$2,1,1),F275&amp;G275&amp;H275&amp;I275))=0,ISERROR(SEARCH(MID($J$2,2,1),F275&amp;G275&amp;H275&amp;I275))=0),"X","-")</f>
        <v>-</v>
      </c>
      <c r="K275" s="26" t="s">
        <v>453</v>
      </c>
      <c r="L275" s="26" t="s">
        <v>453</v>
      </c>
      <c r="M275" s="26" t="s">
        <v>453</v>
      </c>
      <c r="N275" s="26" t="s">
        <v>28</v>
      </c>
      <c r="O275" s="28" t="str">
        <f aca="false">IF(OR(K275=$O$2,L275=$O$2,M275=$O$2,N275=$O$2),"X","-")</f>
        <v>-</v>
      </c>
      <c r="R275" s="22" t="s">
        <v>913</v>
      </c>
      <c r="S275" s="22" t="s">
        <v>9</v>
      </c>
      <c r="T275" s="22" t="s">
        <v>905</v>
      </c>
      <c r="U275" s="22" t="s">
        <v>908</v>
      </c>
      <c r="W275" s="30" t="str">
        <f aca="false">SUBSTITUTE(SUBSTITUTE(IF(AND(F275="%",K275&lt;&gt;"AD",K275&lt;&gt;"MR"),"Error1","Ok")&amp;" "&amp;IF(AND(G275="%",L275&lt;&gt;"AD",L275&lt;&gt;"MR"),"Error2","Ok")&amp;" "&amp;IF(AND(H275="%",M275&lt;&gt;"AD",M275&lt;&gt;"MR"),"Error3","Ok")&amp;" "&amp;IF(AND(I275="%",N275&lt;&gt;"AD",N275&lt;&gt;"MR"),"Error4","Ok"),"Ok Ok Ok Ok","Passed"),"Ok","")</f>
        <v>Passed</v>
      </c>
      <c r="X275" s="28" t="str">
        <f aca="false">IF(W275&lt;&gt;"Passed","--- Error ---",SUBSTITUTE(SUBSTITUTE(SUBSTITUTE(SUBSTITUTE(SUBSTITUTE(SUBSTITUTE(SUBSTITUTE(SUBSTITUTE(SUBSTITUTE(SUBSTITUTE(SUBSTITUTE(SUBSTITUTE(SUBSTITUTE(SUBSTITUTE(SUBSTITUTE(SUBSTITUTE(SUBSTITUTE(SUBSTITUTE($X$1, "&lt;mnemonic&gt;",""""&amp;B275&amp;""""&amp;REPT(" ",5-LEN(B275))), "&lt;argnr&gt;",D275), "&lt;type1&gt;",VLOOKUP(F275,BR:BZ,9,0)), "&lt;type2&gt;",VLOOKUP(G275,BR:BZ,9,0)), "&lt;type3&gt;",VLOOKUP(H275,BR:BZ,9,0)), "&lt;type4&gt;",VLOOKUP(I275,BR:BZ,9,0)), "&lt;mode1&gt;",VLOOKUP(K275, CB:CG,6,0)),"&lt;mode2&gt;",VLOOKUP(L275,CB:CG,6,0)),"&lt;mode3&gt;",VLOOKUP(M275,CB:CG,6,0)),"&lt;mode4&gt;",VLOOKUP(N275,CB:CG,6,0)), "."," "), "&lt;desc&gt;",R275), "&lt;size&gt;",AU275), "&lt;comma&gt;",IF(B276=""," ",",")),"&lt;off1&gt;",IF(AQ275&lt;&gt;"",AQ275,"0"&amp;REPT(" ",5+AQ$1-1))),"&lt;off2&gt;",IF(AR275&lt;&gt;"",AR275,"0"&amp;REPT(" ",5+AR$1-1))),"&lt;off3&gt;",IF(AS275&lt;&gt;"",AS275,"0"&amp;REPT(" ",5+AS$1-1))),"&lt;off4&gt;",IF(AT275&lt;&gt;"",AT275,"0"&amp;REPT(" ",5+AT$1-1))))</f>
        <v>{ "SRGHT",3, ISIZ_IAAA , {CpuDataType::StrBlk   ,CpuDataType::StrBlk   ,(CpuDataType)-1       ,(CpuDataType)0        }, {_AmdAddr,_AmdAddr,_AmdAddr,_AmdNull}, {AOFF_I,AOFF_IA,AOFF_IAA,0        } }, //string .right(word length)</v>
      </c>
      <c r="Y275" s="31" t="s">
        <v>28</v>
      </c>
      <c r="Z275" s="22" t="str">
        <f aca="false">IF(F275&lt;&gt;".",IF(K275="MR","R",VLOOKUP(F275,$BR:$BT,3,0)),"")</f>
        <v>M</v>
      </c>
      <c r="AA275" s="22" t="str">
        <f aca="false">IF(G275&lt;&gt;".",IF(L275="MR","R",VLOOKUP(G275,$BR:$BT,3,0)),"")</f>
        <v>M</v>
      </c>
      <c r="AB275" s="22" t="str">
        <f aca="false">IF(H275&lt;&gt;".",IF(M275="MR","R",VLOOKUP(H275,$BR:$BT,3,0)),"")</f>
        <v>Z</v>
      </c>
      <c r="AC275" s="22" t="str">
        <f aca="false">IF(I275&lt;&gt;".",IF(N275="MR","R",VLOOKUP(I275,$BR:$BT,3,0)),"")</f>
        <v/>
      </c>
      <c r="AD275" s="22" t="str">
        <f aca="false">IF(F275&lt;&gt;".",VLOOKUP(K275,$CB:$CC,2,0),"")</f>
        <v>A</v>
      </c>
      <c r="AE275" s="22" t="str">
        <f aca="false">IF(G275&lt;&gt;".",VLOOKUP(L275,$CB:$CC,2,0),"")</f>
        <v>A</v>
      </c>
      <c r="AF275" s="22" t="str">
        <f aca="false">IF(H275&lt;&gt;".",VLOOKUP(M275,$CB:$CC,2,0),"")</f>
        <v>A</v>
      </c>
      <c r="AG275" s="22" t="str">
        <f aca="false">IF(I275&lt;&gt;".",VLOOKUP(N275,$CB:$CC,2,0),"")</f>
        <v/>
      </c>
      <c r="AH275" s="22" t="str">
        <f aca="false">IF(AD275&lt;&gt;"",IF(OR(AD275="A",AD275="I"),"SZA",VLOOKUP(Z275,$BT$3:$BU$16,2,0)),"")</f>
        <v>SZA</v>
      </c>
      <c r="AI275" s="22" t="str">
        <f aca="false">IF(AE275&lt;&gt;"",IF(OR(AE275="A",AE275="I"),"SZA",VLOOKUP(AA275,$BT$3:$BU$16,2,0)),"")</f>
        <v>SZA</v>
      </c>
      <c r="AJ275" s="22" t="str">
        <f aca="false">IF(AF275&lt;&gt;"",IF(OR(AF275="A",AF275="I"),"SZA",VLOOKUP(AB275,$BT$3:$BU$16,2,0)),"")</f>
        <v>SZA</v>
      </c>
      <c r="AK275" s="22" t="str">
        <f aca="false">IF(AG275&lt;&gt;"",IF(OR(AG275="A",AG275="I"),"SZA",VLOOKUP(AC275,$BT$3:$BU$16,2,0)),"")</f>
        <v/>
      </c>
      <c r="AL275" s="22" t="str">
        <f aca="false">IF(AD275&lt;&gt;"","I","")</f>
        <v>I</v>
      </c>
      <c r="AM275" s="22" t="str">
        <f aca="false">SUBSTITUTE(IF(AE275&lt;&gt;"",AL275&amp;"+"&amp;AH275,""),"+SZ","")</f>
        <v>IA</v>
      </c>
      <c r="AN275" s="22" t="str">
        <f aca="false">SUBSTITUTE(IF(AF275&lt;&gt;"",AM275&amp;"+"&amp;AI275,""),"+SZ","")</f>
        <v>IAA</v>
      </c>
      <c r="AO275" s="22" t="str">
        <f aca="false">SUBSTITUTE(IF(AG275&lt;&gt;"",AN275&amp;"+"&amp;AJ275,""),"+SZ","")</f>
        <v/>
      </c>
      <c r="AP275" s="22" t="str">
        <f aca="false">SUBSTITUTE("I"&amp;IF(AH275&lt;&gt;"","+"&amp;AH275,"")&amp;IF(AI275&lt;&gt;"","+"&amp;AI275,"")&amp;IF(AJ275&lt;&gt;"","+"&amp;AJ275,"")&amp;IF(AK275&lt;&gt;"","+"&amp;AK275,""),"+SZ","")</f>
        <v>IAAA</v>
      </c>
      <c r="AQ275" s="22" t="str">
        <f aca="false">IF(Z275&lt;&gt;"","AOFF_"&amp;AL275&amp;REPT(" ",AQ$1-LEN(AL275)),"")</f>
        <v>AOFF_I</v>
      </c>
      <c r="AR275" s="22" t="str">
        <f aca="false">IF(AA275&lt;&gt;"","AOFF_"&amp;AM275&amp;REPT(" ",AR$1-LEN(AM275)),"")</f>
        <v>AOFF_IA</v>
      </c>
      <c r="AS275" s="22" t="str">
        <f aca="false">IF(AB275&lt;&gt;"","AOFF_"&amp;AN275&amp;REPT(" ",AS$1-LEN(AN275)),"")</f>
        <v>AOFF_IAA</v>
      </c>
      <c r="AT275" s="22" t="str">
        <f aca="false">IF(AC275&lt;&gt;"","AOFF_"&amp;AO275&amp;REPT(" ",AT$1-LEN(AO275)),"")</f>
        <v/>
      </c>
      <c r="AU275" s="22" t="str">
        <f aca="false">"ISIZ_"&amp;AP275&amp;REPT(" ",$AU$1-LEN(AP275))</f>
        <v>ISIZ_IAAA </v>
      </c>
      <c r="AV275" s="26" t="n">
        <f aca="false">IF(Z275&lt;&gt;"",6,"")</f>
        <v>6</v>
      </c>
      <c r="AW275" s="26" t="n">
        <f aca="false">IF(AA275&lt;&gt;"",AV275+VLOOKUP(AH275,$BU$2:$BV$17,2,0),"")</f>
        <v>10</v>
      </c>
      <c r="AX275" s="26" t="n">
        <f aca="false">IF(AB275&lt;&gt;"",AW275+VLOOKUP(AI275,$BU$2:$BV$17,2,0),"")</f>
        <v>14</v>
      </c>
      <c r="AY275" s="26" t="str">
        <f aca="false">IF(AC275&lt;&gt;"",AX275+VLOOKUP(AJ275,$BU$2:$BV$17,2,0),"")</f>
        <v/>
      </c>
      <c r="AZ275" s="26" t="n">
        <f aca="false">6+IF(Z275&lt;&gt;"",VLOOKUP(AH275,$BU$2:$BV$17,2,0),0)+IF(AA275&lt;&gt;"",VLOOKUP(AI275,$BU$2:$BV$17,2,0),0)+IF(AB275&lt;&gt;"",VLOOKUP(AJ275,$BU$2:$BV$17,2,0),0)+IF(AC275&lt;&gt;"",VLOOKUP(AK275,$BU$2:$BV$17,2,0),0)</f>
        <v>18</v>
      </c>
      <c r="BA275" s="26" t="n">
        <f aca="false">IF(Z275&lt;&gt;"",10,"")</f>
        <v>10</v>
      </c>
      <c r="BB275" s="26" t="n">
        <f aca="false">IF(AA275&lt;&gt;"",BA275+VLOOKUP(AH275,$BU$2:$BW$17,3,0),"")</f>
        <v>18</v>
      </c>
      <c r="BC275" s="26" t="n">
        <f aca="false">IF(AB275&lt;&gt;"",BB275+VLOOKUP(AI275,$BU$2:$BW$17,3,0),"")</f>
        <v>26</v>
      </c>
      <c r="BD275" s="26" t="str">
        <f aca="false">IF(AC275&lt;&gt;"",BC275+VLOOKUP(AJ275,$BU$2:$BW$17,3,0),"")</f>
        <v/>
      </c>
      <c r="BE275" s="26" t="n">
        <f aca="false">10+IF(Z275&lt;&gt;"",VLOOKUP(AH275,$BU$2:$BW$17,3,0),0)+IF(AA275&lt;&gt;"",VLOOKUP(AI275,$BU$2:$BW$17,3,0),0)+IF(AB275&lt;&gt;"",VLOOKUP(AJ275,$BU$2:$BW$17,3,0),0)+IF(AC275&lt;&gt;"",VLOOKUP(AK275,$BU$2:$BW$17,3,0),0)</f>
        <v>34</v>
      </c>
      <c r="BF275" s="36" t="str">
        <f aca="false">IF(AV275&lt;&gt;"","#define "&amp;AQ275&amp;" "&amp;AV275&amp;"&lt;end&gt; ","")&amp;IF(AW275&lt;&gt;"","#define "&amp;AR275&amp;" "&amp;AW275&amp;"&lt;end&gt; ","")&amp;IF(AX275&lt;&gt;"","#define "&amp;AS275&amp;" "&amp;AX275&amp;"&lt;end&gt; ","")&amp;IF(AY275&lt;&gt;"","#define "&amp;AT275&amp;" "&amp;AY275&amp;"&lt;end&gt; ","")&amp;"#define "&amp;AU275&amp;" "&amp;AZ275&amp;"&lt;end&gt;"</f>
        <v>#define AOFF_I 6&lt;end&gt; #define AOFF_IA 10&lt;end&gt; #define AOFF_IAA 14&lt;end&gt; #define ISIZ_IAAA  18&lt;end&gt;</v>
      </c>
      <c r="BG275" s="36" t="str">
        <f aca="false">IF(BA275&lt;&gt;"","#define "&amp;AQ275&amp;" "&amp;BA275&amp;"&lt;end&gt; ","")&amp;IF(BB275&lt;&gt;"","#define "&amp;AR275&amp;" "&amp;BB275&amp;"&lt;end&gt; ","")&amp;IF(BC275&lt;&gt;"","#define "&amp;AS275&amp;" "&amp;BC275&amp;"&lt;end&gt; ","")&amp;IF(BD275&lt;&gt;"","#define "&amp;AT275&amp;" "&amp;BD275&amp;"&lt;end&gt; ","")&amp;"#define "&amp;AU275&amp;" "&amp;BE275&amp;"&lt;end&gt;"</f>
        <v>#define AOFF_I 10&lt;end&gt; #define AOFF_IA 18&lt;end&gt; #define AOFF_IAA 26&lt;end&gt; #define ISIZ_IAAA  34&lt;end&gt;</v>
      </c>
      <c r="BH275" s="22" t="str">
        <f aca="false">"INSTDECODE_"&amp;D275&amp;IF(D275&lt;&gt;0,"_"&amp;CONCATENATE(Z275,AA275,AB275,AC275)&amp;"_"&amp;CONCATENATE(AD275,AE275,AF275,AG275),"")</f>
        <v>INSTDECODE_3_MMZ_AAA</v>
      </c>
      <c r="BI275" s="22" t="n">
        <f aca="false">LEN(BH275)</f>
        <v>20</v>
      </c>
      <c r="BJ275" s="22" t="str">
        <f aca="false">IF(Z275&lt;&gt;"","DECODE_"&amp;VLOOKUP(AD275,$CC:$CD,2,0)&amp;"("&amp;BJ$2&amp;","&amp;IF(K275="MR","REF",VLOOKUP(F275,$BR:$BS,2,0))&amp;",Cpu"&amp;PROPER(IF(K275="MR","REF",VLOOKUP(F275,$BR:$BS,2,0)))&amp;","&amp;AQ275&amp;"); ", "")</f>
        <v>DECODE_ADR(1,MBL,CpuMbl,AOFF_I); </v>
      </c>
      <c r="BK275" s="22" t="str">
        <f aca="false">IF(AA275&lt;&gt;"","DECODE_"&amp;VLOOKUP(AE275,$CC:$CD,2,0)&amp;"("&amp;BK$2&amp;","&amp;IF(L275="MR","REF",VLOOKUP(G275,$BR:$BS,2,0))&amp;",Cpu"&amp;PROPER(IF(L275="MR","REF",VLOOKUP(G275,$BR:$BS,2,0)))&amp;","&amp;AR275&amp;"); ", "")</f>
        <v>DECODE_ADR(2,MBL,CpuMbl,AOFF_IA); </v>
      </c>
      <c r="BL275" s="22" t="str">
        <f aca="false">IF(AB275&lt;&gt;"","DECODE_"&amp;VLOOKUP(AF275,$CC:$CD,2,0)&amp;"("&amp;BL$2&amp;","&amp;IF(M275="MR","REF",VLOOKUP(H275,$BR:$BS,2,0))&amp;",Cpu"&amp;PROPER(IF(M275="MR","REF",VLOOKUP(H275,$BR:$BS,2,0)))&amp;","&amp;AS275&amp;"); ", "")</f>
        <v>DECODE_ADR(3,WRD,CpuWrd,AOFF_IAA); </v>
      </c>
      <c r="BM275" s="22" t="str">
        <f aca="false">IF(AC275&lt;&gt;"","DECODE_"&amp;VLOOKUP(AG275,$CC:$CD,2,0)&amp;"("&amp;BM$2&amp;","&amp;IF(N275="MR","REF",VLOOKUP(I275,$BR:$BS,2,0))&amp;",Cpu"&amp;PROPER(IF(N275="MR","REF",VLOOKUP(I275,$BR:$BS,2,0)))&amp;","&amp;AT275&amp;"); ", "")</f>
        <v/>
      </c>
      <c r="BN275" s="22" t="str">
        <f aca="false">IF(ISERROR(VLOOKUP(BO275,BO$2:BO274,1,0))=0,"X","")</f>
        <v/>
      </c>
      <c r="BO275" s="22" t="str">
        <f aca="false">SUBSTITUTE("#define "&amp;BH275&amp;REPT(" ",28-LEN(BH275))&amp;BJ275&amp;BK275&amp;BL275&amp;BM275,"%","D")</f>
        <v>#define INSTDECODE_3_MMZ_AAA        DECODE_ADR(1,MBL,CpuMbl,AOFF_I); DECODE_ADR(2,MBL,CpuMbl,AOFF_IA); DECODE_ADR(3,WRD,CpuWrd,AOFF_IAA); </v>
      </c>
      <c r="BP275" s="22" t="str">
        <f aca="false">"#define "&amp;SUBSTITUTE(BH275,"INSTDECODE_",IF(P275="X","JMP_","")&amp;IF(Q275="X","CONST_","")&amp;"INSTEND_")&amp;IF(Q275="X",REPT(" ",20-LEN(BH275)),IF(P275="X",REPT(" ",22-LEN(BH275)),REPT(" ",26-LEN(BH275))))&amp;" "&amp;IF(P275="X","","IP+="&amp;TRIM(AU275)&amp;"; "&amp;REPT(" ",10-LEN(TRIM(AU275))))&amp;IF(Q275="X","CONST_INST_DISPATCH;","PROG_INST_DISPATCH;")</f>
        <v>#define INSTEND_3_MMZ_AAA       IP+=ISIZ_IAAA;  PROG_INST_DISPATCH;</v>
      </c>
      <c r="BQ275" s="22" t="str">
        <f aca="false">""</f>
        <v/>
      </c>
    </row>
    <row r="276" customFormat="false" ht="15.95" hidden="false" customHeight="true" outlineLevel="0" collapsed="false">
      <c r="A276" s="22" t="s">
        <v>900</v>
      </c>
      <c r="B276" s="22" t="s">
        <v>914</v>
      </c>
      <c r="C276" s="26" t="s">
        <v>29</v>
      </c>
      <c r="D276" s="27" t="n">
        <f aca="false">4-COUNTIF(F276:I276,".")</f>
        <v>3</v>
      </c>
      <c r="E276" s="27" t="str">
        <f aca="false">IF(ISERROR(SEARCH("Z",F276&amp;G276&amp;H276&amp;I276))=0,"X","-")</f>
        <v>X</v>
      </c>
      <c r="F276" s="26" t="s">
        <v>486</v>
      </c>
      <c r="G276" s="26" t="s">
        <v>486</v>
      </c>
      <c r="H276" s="26" t="s">
        <v>462</v>
      </c>
      <c r="I276" s="26" t="s">
        <v>28</v>
      </c>
      <c r="J276" s="27" t="str">
        <f aca="false">IF(OR(ISERROR(SEARCH(MID($J$2,1,1),F276&amp;G276&amp;H276&amp;I276))=0,ISERROR(SEARCH(MID($J$2,2,1),F276&amp;G276&amp;H276&amp;I276))=0),"X","-")</f>
        <v>-</v>
      </c>
      <c r="K276" s="26" t="s">
        <v>453</v>
      </c>
      <c r="L276" s="26" t="s">
        <v>453</v>
      </c>
      <c r="M276" s="26" t="s">
        <v>453</v>
      </c>
      <c r="N276" s="26" t="s">
        <v>28</v>
      </c>
      <c r="O276" s="28" t="str">
        <f aca="false">IF(OR(K276=$O$2,L276=$O$2,M276=$O$2,N276=$O$2),"X","-")</f>
        <v>-</v>
      </c>
      <c r="R276" s="22" t="s">
        <v>915</v>
      </c>
      <c r="S276" s="22" t="s">
        <v>9</v>
      </c>
      <c r="T276" s="22" t="s">
        <v>905</v>
      </c>
      <c r="U276" s="22" t="s">
        <v>908</v>
      </c>
      <c r="W276" s="30" t="str">
        <f aca="false">SUBSTITUTE(SUBSTITUTE(IF(AND(F276="%",K276&lt;&gt;"AD",K276&lt;&gt;"MR"),"Error1","Ok")&amp;" "&amp;IF(AND(G276="%",L276&lt;&gt;"AD",L276&lt;&gt;"MR"),"Error2","Ok")&amp;" "&amp;IF(AND(H276="%",M276&lt;&gt;"AD",M276&lt;&gt;"MR"),"Error3","Ok")&amp;" "&amp;IF(AND(I276="%",N276&lt;&gt;"AD",N276&lt;&gt;"MR"),"Error4","Ok"),"Ok Ok Ok Ok","Passed"),"Ok","")</f>
        <v>Passed</v>
      </c>
      <c r="X276" s="28" t="str">
        <f aca="false">IF(W276&lt;&gt;"Passed","--- Error ---",SUBSTITUTE(SUBSTITUTE(SUBSTITUTE(SUBSTITUTE(SUBSTITUTE(SUBSTITUTE(SUBSTITUTE(SUBSTITUTE(SUBSTITUTE(SUBSTITUTE(SUBSTITUTE(SUBSTITUTE(SUBSTITUTE(SUBSTITUTE(SUBSTITUTE(SUBSTITUTE(SUBSTITUTE(SUBSTITUTE($X$1, "&lt;mnemonic&gt;",""""&amp;B276&amp;""""&amp;REPT(" ",5-LEN(B276))), "&lt;argnr&gt;",D276), "&lt;type1&gt;",VLOOKUP(F276,BR:BZ,9,0)), "&lt;type2&gt;",VLOOKUP(G276,BR:BZ,9,0)), "&lt;type3&gt;",VLOOKUP(H276,BR:BZ,9,0)), "&lt;type4&gt;",VLOOKUP(I276,BR:BZ,9,0)), "&lt;mode1&gt;",VLOOKUP(K276, CB:CG,6,0)),"&lt;mode2&gt;",VLOOKUP(L276,CB:CG,6,0)),"&lt;mode3&gt;",VLOOKUP(M276,CB:CG,6,0)),"&lt;mode4&gt;",VLOOKUP(N276,CB:CG,6,0)), "."," "), "&lt;desc&gt;",R276), "&lt;size&gt;",AU276), "&lt;comma&gt;",IF(B277=""," ",",")),"&lt;off1&gt;",IF(AQ276&lt;&gt;"",AQ276,"0"&amp;REPT(" ",5+AQ$1-1))),"&lt;off2&gt;",IF(AR276&lt;&gt;"",AR276,"0"&amp;REPT(" ",5+AR$1-1))),"&lt;off3&gt;",IF(AS276&lt;&gt;"",AS276,"0"&amp;REPT(" ",5+AS$1-1))),"&lt;off4&gt;",IF(AT276&lt;&gt;"",AT276,"0"&amp;REPT(" ",5+AT$1-1))))</f>
        <v>{ "SLEFT",3, ISIZ_IAAA , {CpuDataType::StrBlk   ,CpuDataType::StrBlk   ,(CpuDataType)-1       ,(CpuDataType)0        }, {_AmdAddr,_AmdAddr,_AmdAddr,_AmdNull}, {AOFF_I,AOFF_IA,AOFF_IAA,0        } }, //string .left(word length)</v>
      </c>
      <c r="Y276" s="31" t="s">
        <v>28</v>
      </c>
      <c r="Z276" s="22" t="str">
        <f aca="false">IF(F276&lt;&gt;".",IF(K276="MR","R",VLOOKUP(F276,$BR:$BT,3,0)),"")</f>
        <v>M</v>
      </c>
      <c r="AA276" s="22" t="str">
        <f aca="false">IF(G276&lt;&gt;".",IF(L276="MR","R",VLOOKUP(G276,$BR:$BT,3,0)),"")</f>
        <v>M</v>
      </c>
      <c r="AB276" s="22" t="str">
        <f aca="false">IF(H276&lt;&gt;".",IF(M276="MR","R",VLOOKUP(H276,$BR:$BT,3,0)),"")</f>
        <v>Z</v>
      </c>
      <c r="AC276" s="22" t="str">
        <f aca="false">IF(I276&lt;&gt;".",IF(N276="MR","R",VLOOKUP(I276,$BR:$BT,3,0)),"")</f>
        <v/>
      </c>
      <c r="AD276" s="22" t="str">
        <f aca="false">IF(F276&lt;&gt;".",VLOOKUP(K276,$CB:$CC,2,0),"")</f>
        <v>A</v>
      </c>
      <c r="AE276" s="22" t="str">
        <f aca="false">IF(G276&lt;&gt;".",VLOOKUP(L276,$CB:$CC,2,0),"")</f>
        <v>A</v>
      </c>
      <c r="AF276" s="22" t="str">
        <f aca="false">IF(H276&lt;&gt;".",VLOOKUP(M276,$CB:$CC,2,0),"")</f>
        <v>A</v>
      </c>
      <c r="AG276" s="22" t="str">
        <f aca="false">IF(I276&lt;&gt;".",VLOOKUP(N276,$CB:$CC,2,0),"")</f>
        <v/>
      </c>
      <c r="AH276" s="22" t="str">
        <f aca="false">IF(AD276&lt;&gt;"",IF(OR(AD276="A",AD276="I"),"SZA",VLOOKUP(Z276,$BT$3:$BU$16,2,0)),"")</f>
        <v>SZA</v>
      </c>
      <c r="AI276" s="22" t="str">
        <f aca="false">IF(AE276&lt;&gt;"",IF(OR(AE276="A",AE276="I"),"SZA",VLOOKUP(AA276,$BT$3:$BU$16,2,0)),"")</f>
        <v>SZA</v>
      </c>
      <c r="AJ276" s="22" t="str">
        <f aca="false">IF(AF276&lt;&gt;"",IF(OR(AF276="A",AF276="I"),"SZA",VLOOKUP(AB276,$BT$3:$BU$16,2,0)),"")</f>
        <v>SZA</v>
      </c>
      <c r="AK276" s="22" t="str">
        <f aca="false">IF(AG276&lt;&gt;"",IF(OR(AG276="A",AG276="I"),"SZA",VLOOKUP(AC276,$BT$3:$BU$16,2,0)),"")</f>
        <v/>
      </c>
      <c r="AL276" s="22" t="str">
        <f aca="false">IF(AD276&lt;&gt;"","I","")</f>
        <v>I</v>
      </c>
      <c r="AM276" s="22" t="str">
        <f aca="false">SUBSTITUTE(IF(AE276&lt;&gt;"",AL276&amp;"+"&amp;AH276,""),"+SZ","")</f>
        <v>IA</v>
      </c>
      <c r="AN276" s="22" t="str">
        <f aca="false">SUBSTITUTE(IF(AF276&lt;&gt;"",AM276&amp;"+"&amp;AI276,""),"+SZ","")</f>
        <v>IAA</v>
      </c>
      <c r="AO276" s="22" t="str">
        <f aca="false">SUBSTITUTE(IF(AG276&lt;&gt;"",AN276&amp;"+"&amp;AJ276,""),"+SZ","")</f>
        <v/>
      </c>
      <c r="AP276" s="22" t="str">
        <f aca="false">SUBSTITUTE("I"&amp;IF(AH276&lt;&gt;"","+"&amp;AH276,"")&amp;IF(AI276&lt;&gt;"","+"&amp;AI276,"")&amp;IF(AJ276&lt;&gt;"","+"&amp;AJ276,"")&amp;IF(AK276&lt;&gt;"","+"&amp;AK276,""),"+SZ","")</f>
        <v>IAAA</v>
      </c>
      <c r="AQ276" s="22" t="str">
        <f aca="false">IF(Z276&lt;&gt;"","AOFF_"&amp;AL276&amp;REPT(" ",AQ$1-LEN(AL276)),"")</f>
        <v>AOFF_I</v>
      </c>
      <c r="AR276" s="22" t="str">
        <f aca="false">IF(AA276&lt;&gt;"","AOFF_"&amp;AM276&amp;REPT(" ",AR$1-LEN(AM276)),"")</f>
        <v>AOFF_IA</v>
      </c>
      <c r="AS276" s="22" t="str">
        <f aca="false">IF(AB276&lt;&gt;"","AOFF_"&amp;AN276&amp;REPT(" ",AS$1-LEN(AN276)),"")</f>
        <v>AOFF_IAA</v>
      </c>
      <c r="AT276" s="22" t="str">
        <f aca="false">IF(AC276&lt;&gt;"","AOFF_"&amp;AO276&amp;REPT(" ",AT$1-LEN(AO276)),"")</f>
        <v/>
      </c>
      <c r="AU276" s="22" t="str">
        <f aca="false">"ISIZ_"&amp;AP276&amp;REPT(" ",$AU$1-LEN(AP276))</f>
        <v>ISIZ_IAAA </v>
      </c>
      <c r="AV276" s="26" t="n">
        <f aca="false">IF(Z276&lt;&gt;"",6,"")</f>
        <v>6</v>
      </c>
      <c r="AW276" s="26" t="n">
        <f aca="false">IF(AA276&lt;&gt;"",AV276+VLOOKUP(AH276,$BU$2:$BV$17,2,0),"")</f>
        <v>10</v>
      </c>
      <c r="AX276" s="26" t="n">
        <f aca="false">IF(AB276&lt;&gt;"",AW276+VLOOKUP(AI276,$BU$2:$BV$17,2,0),"")</f>
        <v>14</v>
      </c>
      <c r="AY276" s="26" t="str">
        <f aca="false">IF(AC276&lt;&gt;"",AX276+VLOOKUP(AJ276,$BU$2:$BV$17,2,0),"")</f>
        <v/>
      </c>
      <c r="AZ276" s="26" t="n">
        <f aca="false">6+IF(Z276&lt;&gt;"",VLOOKUP(AH276,$BU$2:$BV$17,2,0),0)+IF(AA276&lt;&gt;"",VLOOKUP(AI276,$BU$2:$BV$17,2,0),0)+IF(AB276&lt;&gt;"",VLOOKUP(AJ276,$BU$2:$BV$17,2,0),0)+IF(AC276&lt;&gt;"",VLOOKUP(AK276,$BU$2:$BV$17,2,0),0)</f>
        <v>18</v>
      </c>
      <c r="BA276" s="26" t="n">
        <f aca="false">IF(Z276&lt;&gt;"",10,"")</f>
        <v>10</v>
      </c>
      <c r="BB276" s="26" t="n">
        <f aca="false">IF(AA276&lt;&gt;"",BA276+VLOOKUP(AH276,$BU$2:$BW$17,3,0),"")</f>
        <v>18</v>
      </c>
      <c r="BC276" s="26" t="n">
        <f aca="false">IF(AB276&lt;&gt;"",BB276+VLOOKUP(AI276,$BU$2:$BW$17,3,0),"")</f>
        <v>26</v>
      </c>
      <c r="BD276" s="26" t="str">
        <f aca="false">IF(AC276&lt;&gt;"",BC276+VLOOKUP(AJ276,$BU$2:$BW$17,3,0),"")</f>
        <v/>
      </c>
      <c r="BE276" s="26" t="n">
        <f aca="false">10+IF(Z276&lt;&gt;"",VLOOKUP(AH276,$BU$2:$BW$17,3,0),0)+IF(AA276&lt;&gt;"",VLOOKUP(AI276,$BU$2:$BW$17,3,0),0)+IF(AB276&lt;&gt;"",VLOOKUP(AJ276,$BU$2:$BW$17,3,0),0)+IF(AC276&lt;&gt;"",VLOOKUP(AK276,$BU$2:$BW$17,3,0),0)</f>
        <v>34</v>
      </c>
      <c r="BF276" s="36" t="str">
        <f aca="false">IF(AV276&lt;&gt;"","#define "&amp;AQ276&amp;" "&amp;AV276&amp;"&lt;end&gt; ","")&amp;IF(AW276&lt;&gt;"","#define "&amp;AR276&amp;" "&amp;AW276&amp;"&lt;end&gt; ","")&amp;IF(AX276&lt;&gt;"","#define "&amp;AS276&amp;" "&amp;AX276&amp;"&lt;end&gt; ","")&amp;IF(AY276&lt;&gt;"","#define "&amp;AT276&amp;" "&amp;AY276&amp;"&lt;end&gt; ","")&amp;"#define "&amp;AU276&amp;" "&amp;AZ276&amp;"&lt;end&gt;"</f>
        <v>#define AOFF_I 6&lt;end&gt; #define AOFF_IA 10&lt;end&gt; #define AOFF_IAA 14&lt;end&gt; #define ISIZ_IAAA  18&lt;end&gt;</v>
      </c>
      <c r="BG276" s="36" t="str">
        <f aca="false">IF(BA276&lt;&gt;"","#define "&amp;AQ276&amp;" "&amp;BA276&amp;"&lt;end&gt; ","")&amp;IF(BB276&lt;&gt;"","#define "&amp;AR276&amp;" "&amp;BB276&amp;"&lt;end&gt; ","")&amp;IF(BC276&lt;&gt;"","#define "&amp;AS276&amp;" "&amp;BC276&amp;"&lt;end&gt; ","")&amp;IF(BD276&lt;&gt;"","#define "&amp;AT276&amp;" "&amp;BD276&amp;"&lt;end&gt; ","")&amp;"#define "&amp;AU276&amp;" "&amp;BE276&amp;"&lt;end&gt;"</f>
        <v>#define AOFF_I 10&lt;end&gt; #define AOFF_IA 18&lt;end&gt; #define AOFF_IAA 26&lt;end&gt; #define ISIZ_IAAA  34&lt;end&gt;</v>
      </c>
      <c r="BH276" s="22" t="str">
        <f aca="false">"INSTDECODE_"&amp;D276&amp;IF(D276&lt;&gt;0,"_"&amp;CONCATENATE(Z276,AA276,AB276,AC276)&amp;"_"&amp;CONCATENATE(AD276,AE276,AF276,AG276),"")</f>
        <v>INSTDECODE_3_MMZ_AAA</v>
      </c>
      <c r="BI276" s="22" t="n">
        <f aca="false">LEN(BH276)</f>
        <v>20</v>
      </c>
      <c r="BJ276" s="22" t="str">
        <f aca="false">IF(Z276&lt;&gt;"","DECODE_"&amp;VLOOKUP(AD276,$CC:$CD,2,0)&amp;"("&amp;BJ$2&amp;","&amp;IF(K276="MR","REF",VLOOKUP(F276,$BR:$BS,2,0))&amp;",Cpu"&amp;PROPER(IF(K276="MR","REF",VLOOKUP(F276,$BR:$BS,2,0)))&amp;","&amp;AQ276&amp;"); ", "")</f>
        <v>DECODE_ADR(1,MBL,CpuMbl,AOFF_I); </v>
      </c>
      <c r="BK276" s="22" t="str">
        <f aca="false">IF(AA276&lt;&gt;"","DECODE_"&amp;VLOOKUP(AE276,$CC:$CD,2,0)&amp;"("&amp;BK$2&amp;","&amp;IF(L276="MR","REF",VLOOKUP(G276,$BR:$BS,2,0))&amp;",Cpu"&amp;PROPER(IF(L276="MR","REF",VLOOKUP(G276,$BR:$BS,2,0)))&amp;","&amp;AR276&amp;"); ", "")</f>
        <v>DECODE_ADR(2,MBL,CpuMbl,AOFF_IA); </v>
      </c>
      <c r="BL276" s="22" t="str">
        <f aca="false">IF(AB276&lt;&gt;"","DECODE_"&amp;VLOOKUP(AF276,$CC:$CD,2,0)&amp;"("&amp;BL$2&amp;","&amp;IF(M276="MR","REF",VLOOKUP(H276,$BR:$BS,2,0))&amp;",Cpu"&amp;PROPER(IF(M276="MR","REF",VLOOKUP(H276,$BR:$BS,2,0)))&amp;","&amp;AS276&amp;"); ", "")</f>
        <v>DECODE_ADR(3,WRD,CpuWrd,AOFF_IAA); </v>
      </c>
      <c r="BM276" s="22" t="str">
        <f aca="false">IF(AC276&lt;&gt;"","DECODE_"&amp;VLOOKUP(AG276,$CC:$CD,2,0)&amp;"("&amp;BM$2&amp;","&amp;IF(N276="MR","REF",VLOOKUP(I276,$BR:$BS,2,0))&amp;",Cpu"&amp;PROPER(IF(N276="MR","REF",VLOOKUP(I276,$BR:$BS,2,0)))&amp;","&amp;AT276&amp;"); ", "")</f>
        <v/>
      </c>
      <c r="BN276" s="22" t="str">
        <f aca="false">IF(ISERROR(VLOOKUP(BO276,BO$2:BO275,1,0))=0,"X","")</f>
        <v>X</v>
      </c>
      <c r="BO276" s="22" t="str">
        <f aca="false">SUBSTITUTE("#define "&amp;BH276&amp;REPT(" ",28-LEN(BH276))&amp;BJ276&amp;BK276&amp;BL276&amp;BM276,"%","D")</f>
        <v>#define INSTDECODE_3_MMZ_AAA        DECODE_ADR(1,MBL,CpuMbl,AOFF_I); DECODE_ADR(2,MBL,CpuMbl,AOFF_IA); DECODE_ADR(3,WRD,CpuWrd,AOFF_IAA); </v>
      </c>
      <c r="BP276" s="22" t="str">
        <f aca="false">"#define "&amp;SUBSTITUTE(BH276,"INSTDECODE_",IF(P276="X","JMP_","")&amp;IF(Q276="X","CONST_","")&amp;"INSTEND_")&amp;IF(Q276="X",REPT(" ",20-LEN(BH276)),IF(P276="X",REPT(" ",22-LEN(BH276)),REPT(" ",26-LEN(BH276))))&amp;" "&amp;IF(P276="X","","IP+="&amp;TRIM(AU276)&amp;"; "&amp;REPT(" ",10-LEN(TRIM(AU276))))&amp;IF(Q276="X","CONST_INST_DISPATCH;","PROG_INST_DISPATCH;")</f>
        <v>#define INSTEND_3_MMZ_AAA       IP+=ISIZ_IAAA;  PROG_INST_DISPATCH;</v>
      </c>
      <c r="BQ276" s="22" t="str">
        <f aca="false">""</f>
        <v/>
      </c>
    </row>
    <row r="277" customFormat="false" ht="15.95" hidden="false" customHeight="true" outlineLevel="0" collapsed="false">
      <c r="A277" s="22" t="s">
        <v>900</v>
      </c>
      <c r="B277" s="22" t="s">
        <v>916</v>
      </c>
      <c r="C277" s="26" t="s">
        <v>29</v>
      </c>
      <c r="D277" s="27" t="n">
        <f aca="false">4-COUNTIF(F277:I277,".")</f>
        <v>3</v>
      </c>
      <c r="E277" s="27" t="str">
        <f aca="false">IF(ISERROR(SEARCH("Z",F277&amp;G277&amp;H277&amp;I277))=0,"X","-")</f>
        <v>X</v>
      </c>
      <c r="F277" s="26" t="s">
        <v>486</v>
      </c>
      <c r="G277" s="26" t="s">
        <v>486</v>
      </c>
      <c r="H277" s="26" t="s">
        <v>462</v>
      </c>
      <c r="I277" s="26" t="s">
        <v>28</v>
      </c>
      <c r="J277" s="27" t="str">
        <f aca="false">IF(OR(ISERROR(SEARCH(MID($J$2,1,1),F277&amp;G277&amp;H277&amp;I277))=0,ISERROR(SEARCH(MID($J$2,2,1),F277&amp;G277&amp;H277&amp;I277))=0),"X","-")</f>
        <v>-</v>
      </c>
      <c r="K277" s="26" t="s">
        <v>453</v>
      </c>
      <c r="L277" s="26" t="s">
        <v>453</v>
      </c>
      <c r="M277" s="26" t="s">
        <v>453</v>
      </c>
      <c r="N277" s="26" t="s">
        <v>28</v>
      </c>
      <c r="O277" s="28" t="str">
        <f aca="false">IF(OR(K277=$O$2,L277=$O$2,M277=$O$2,N277=$O$2),"X","-")</f>
        <v>-</v>
      </c>
      <c r="R277" s="22" t="s">
        <v>917</v>
      </c>
      <c r="S277" s="22" t="s">
        <v>9</v>
      </c>
      <c r="T277" s="22" t="s">
        <v>905</v>
      </c>
      <c r="U277" s="22" t="s">
        <v>908</v>
      </c>
      <c r="W277" s="30" t="str">
        <f aca="false">SUBSTITUTE(SUBSTITUTE(IF(AND(F277="%",K277&lt;&gt;"AD",K277&lt;&gt;"MR"),"Error1","Ok")&amp;" "&amp;IF(AND(G277="%",L277&lt;&gt;"AD",L277&lt;&gt;"MR"),"Error2","Ok")&amp;" "&amp;IF(AND(H277="%",M277&lt;&gt;"AD",M277&lt;&gt;"MR"),"Error3","Ok")&amp;" "&amp;IF(AND(I277="%",N277&lt;&gt;"AD",N277&lt;&gt;"MR"),"Error4","Ok"),"Ok Ok Ok Ok","Passed"),"Ok","")</f>
        <v>Passed</v>
      </c>
      <c r="X277" s="28" t="str">
        <f aca="false">IF(W277&lt;&gt;"Passed","--- Error ---",SUBSTITUTE(SUBSTITUTE(SUBSTITUTE(SUBSTITUTE(SUBSTITUTE(SUBSTITUTE(SUBSTITUTE(SUBSTITUTE(SUBSTITUTE(SUBSTITUTE(SUBSTITUTE(SUBSTITUTE(SUBSTITUTE(SUBSTITUTE(SUBSTITUTE(SUBSTITUTE(SUBSTITUTE(SUBSTITUTE($X$1, "&lt;mnemonic&gt;",""""&amp;B277&amp;""""&amp;REPT(" ",5-LEN(B277))), "&lt;argnr&gt;",D277), "&lt;type1&gt;",VLOOKUP(F277,BR:BZ,9,0)), "&lt;type2&gt;",VLOOKUP(G277,BR:BZ,9,0)), "&lt;type3&gt;",VLOOKUP(H277,BR:BZ,9,0)), "&lt;type4&gt;",VLOOKUP(I277,BR:BZ,9,0)), "&lt;mode1&gt;",VLOOKUP(K277, CB:CG,6,0)),"&lt;mode2&gt;",VLOOKUP(L277,CB:CG,6,0)),"&lt;mode3&gt;",VLOOKUP(M277,CB:CG,6,0)),"&lt;mode4&gt;",VLOOKUP(N277,CB:CG,6,0)), "."," "), "&lt;desc&gt;",R277), "&lt;size&gt;",AU277), "&lt;comma&gt;",IF(B278=""," ",",")),"&lt;off1&gt;",IF(AQ277&lt;&gt;"",AQ277,"0"&amp;REPT(" ",5+AQ$1-1))),"&lt;off2&gt;",IF(AR277&lt;&gt;"",AR277,"0"&amp;REPT(" ",5+AR$1-1))),"&lt;off3&gt;",IF(AS277&lt;&gt;"",AS277,"0"&amp;REPT(" ",5+AS$1-1))),"&lt;off4&gt;",IF(AT277&lt;&gt;"",AT277,"0"&amp;REPT(" ",5+AT$1-1))))</f>
        <v>{ "SCUTR",3, ISIZ_IAAA , {CpuDataType::StrBlk   ,CpuDataType::StrBlk   ,(CpuDataType)-1       ,(CpuDataType)0        }, {_AmdAddr,_AmdAddr,_AmdAddr,_AmdNull}, {AOFF_I,AOFF_IA,AOFF_IAA,0        } }, //string .cutr(word length)</v>
      </c>
      <c r="Y277" s="31" t="s">
        <v>28</v>
      </c>
      <c r="Z277" s="22" t="str">
        <f aca="false">IF(F277&lt;&gt;".",IF(K277="MR","R",VLOOKUP(F277,$BR:$BT,3,0)),"")</f>
        <v>M</v>
      </c>
      <c r="AA277" s="22" t="str">
        <f aca="false">IF(G277&lt;&gt;".",IF(L277="MR","R",VLOOKUP(G277,$BR:$BT,3,0)),"")</f>
        <v>M</v>
      </c>
      <c r="AB277" s="22" t="str">
        <f aca="false">IF(H277&lt;&gt;".",IF(M277="MR","R",VLOOKUP(H277,$BR:$BT,3,0)),"")</f>
        <v>Z</v>
      </c>
      <c r="AC277" s="22" t="str">
        <f aca="false">IF(I277&lt;&gt;".",IF(N277="MR","R",VLOOKUP(I277,$BR:$BT,3,0)),"")</f>
        <v/>
      </c>
      <c r="AD277" s="22" t="str">
        <f aca="false">IF(F277&lt;&gt;".",VLOOKUP(K277,$CB:$CC,2,0),"")</f>
        <v>A</v>
      </c>
      <c r="AE277" s="22" t="str">
        <f aca="false">IF(G277&lt;&gt;".",VLOOKUP(L277,$CB:$CC,2,0),"")</f>
        <v>A</v>
      </c>
      <c r="AF277" s="22" t="str">
        <f aca="false">IF(H277&lt;&gt;".",VLOOKUP(M277,$CB:$CC,2,0),"")</f>
        <v>A</v>
      </c>
      <c r="AG277" s="22" t="str">
        <f aca="false">IF(I277&lt;&gt;".",VLOOKUP(N277,$CB:$CC,2,0),"")</f>
        <v/>
      </c>
      <c r="AH277" s="22" t="str">
        <f aca="false">IF(AD277&lt;&gt;"",IF(OR(AD277="A",AD277="I"),"SZA",VLOOKUP(Z277,$BT$3:$BU$16,2,0)),"")</f>
        <v>SZA</v>
      </c>
      <c r="AI277" s="22" t="str">
        <f aca="false">IF(AE277&lt;&gt;"",IF(OR(AE277="A",AE277="I"),"SZA",VLOOKUP(AA277,$BT$3:$BU$16,2,0)),"")</f>
        <v>SZA</v>
      </c>
      <c r="AJ277" s="22" t="str">
        <f aca="false">IF(AF277&lt;&gt;"",IF(OR(AF277="A",AF277="I"),"SZA",VLOOKUP(AB277,$BT$3:$BU$16,2,0)),"")</f>
        <v>SZA</v>
      </c>
      <c r="AK277" s="22" t="str">
        <f aca="false">IF(AG277&lt;&gt;"",IF(OR(AG277="A",AG277="I"),"SZA",VLOOKUP(AC277,$BT$3:$BU$16,2,0)),"")</f>
        <v/>
      </c>
      <c r="AL277" s="22" t="str">
        <f aca="false">IF(AD277&lt;&gt;"","I","")</f>
        <v>I</v>
      </c>
      <c r="AM277" s="22" t="str">
        <f aca="false">SUBSTITUTE(IF(AE277&lt;&gt;"",AL277&amp;"+"&amp;AH277,""),"+SZ","")</f>
        <v>IA</v>
      </c>
      <c r="AN277" s="22" t="str">
        <f aca="false">SUBSTITUTE(IF(AF277&lt;&gt;"",AM277&amp;"+"&amp;AI277,""),"+SZ","")</f>
        <v>IAA</v>
      </c>
      <c r="AO277" s="22" t="str">
        <f aca="false">SUBSTITUTE(IF(AG277&lt;&gt;"",AN277&amp;"+"&amp;AJ277,""),"+SZ","")</f>
        <v/>
      </c>
      <c r="AP277" s="22" t="str">
        <f aca="false">SUBSTITUTE("I"&amp;IF(AH277&lt;&gt;"","+"&amp;AH277,"")&amp;IF(AI277&lt;&gt;"","+"&amp;AI277,"")&amp;IF(AJ277&lt;&gt;"","+"&amp;AJ277,"")&amp;IF(AK277&lt;&gt;"","+"&amp;AK277,""),"+SZ","")</f>
        <v>IAAA</v>
      </c>
      <c r="AQ277" s="22" t="str">
        <f aca="false">IF(Z277&lt;&gt;"","AOFF_"&amp;AL277&amp;REPT(" ",AQ$1-LEN(AL277)),"")</f>
        <v>AOFF_I</v>
      </c>
      <c r="AR277" s="22" t="str">
        <f aca="false">IF(AA277&lt;&gt;"","AOFF_"&amp;AM277&amp;REPT(" ",AR$1-LEN(AM277)),"")</f>
        <v>AOFF_IA</v>
      </c>
      <c r="AS277" s="22" t="str">
        <f aca="false">IF(AB277&lt;&gt;"","AOFF_"&amp;AN277&amp;REPT(" ",AS$1-LEN(AN277)),"")</f>
        <v>AOFF_IAA</v>
      </c>
      <c r="AT277" s="22" t="str">
        <f aca="false">IF(AC277&lt;&gt;"","AOFF_"&amp;AO277&amp;REPT(" ",AT$1-LEN(AO277)),"")</f>
        <v/>
      </c>
      <c r="AU277" s="22" t="str">
        <f aca="false">"ISIZ_"&amp;AP277&amp;REPT(" ",$AU$1-LEN(AP277))</f>
        <v>ISIZ_IAAA </v>
      </c>
      <c r="AV277" s="26" t="n">
        <f aca="false">IF(Z277&lt;&gt;"",6,"")</f>
        <v>6</v>
      </c>
      <c r="AW277" s="26" t="n">
        <f aca="false">IF(AA277&lt;&gt;"",AV277+VLOOKUP(AH277,$BU$2:$BV$17,2,0),"")</f>
        <v>10</v>
      </c>
      <c r="AX277" s="26" t="n">
        <f aca="false">IF(AB277&lt;&gt;"",AW277+VLOOKUP(AI277,$BU$2:$BV$17,2,0),"")</f>
        <v>14</v>
      </c>
      <c r="AY277" s="26" t="str">
        <f aca="false">IF(AC277&lt;&gt;"",AX277+VLOOKUP(AJ277,$BU$2:$BV$17,2,0),"")</f>
        <v/>
      </c>
      <c r="AZ277" s="26" t="n">
        <f aca="false">6+IF(Z277&lt;&gt;"",VLOOKUP(AH277,$BU$2:$BV$17,2,0),0)+IF(AA277&lt;&gt;"",VLOOKUP(AI277,$BU$2:$BV$17,2,0),0)+IF(AB277&lt;&gt;"",VLOOKUP(AJ277,$BU$2:$BV$17,2,0),0)+IF(AC277&lt;&gt;"",VLOOKUP(AK277,$BU$2:$BV$17,2,0),0)</f>
        <v>18</v>
      </c>
      <c r="BA277" s="26" t="n">
        <f aca="false">IF(Z277&lt;&gt;"",10,"")</f>
        <v>10</v>
      </c>
      <c r="BB277" s="26" t="n">
        <f aca="false">IF(AA277&lt;&gt;"",BA277+VLOOKUP(AH277,$BU$2:$BW$17,3,0),"")</f>
        <v>18</v>
      </c>
      <c r="BC277" s="26" t="n">
        <f aca="false">IF(AB277&lt;&gt;"",BB277+VLOOKUP(AI277,$BU$2:$BW$17,3,0),"")</f>
        <v>26</v>
      </c>
      <c r="BD277" s="26" t="str">
        <f aca="false">IF(AC277&lt;&gt;"",BC277+VLOOKUP(AJ277,$BU$2:$BW$17,3,0),"")</f>
        <v/>
      </c>
      <c r="BE277" s="26" t="n">
        <f aca="false">10+IF(Z277&lt;&gt;"",VLOOKUP(AH277,$BU$2:$BW$17,3,0),0)+IF(AA277&lt;&gt;"",VLOOKUP(AI277,$BU$2:$BW$17,3,0),0)+IF(AB277&lt;&gt;"",VLOOKUP(AJ277,$BU$2:$BW$17,3,0),0)+IF(AC277&lt;&gt;"",VLOOKUP(AK277,$BU$2:$BW$17,3,0),0)</f>
        <v>34</v>
      </c>
      <c r="BF277" s="36" t="str">
        <f aca="false">IF(AV277&lt;&gt;"","#define "&amp;AQ277&amp;" "&amp;AV277&amp;"&lt;end&gt; ","")&amp;IF(AW277&lt;&gt;"","#define "&amp;AR277&amp;" "&amp;AW277&amp;"&lt;end&gt; ","")&amp;IF(AX277&lt;&gt;"","#define "&amp;AS277&amp;" "&amp;AX277&amp;"&lt;end&gt; ","")&amp;IF(AY277&lt;&gt;"","#define "&amp;AT277&amp;" "&amp;AY277&amp;"&lt;end&gt; ","")&amp;"#define "&amp;AU277&amp;" "&amp;AZ277&amp;"&lt;end&gt;"</f>
        <v>#define AOFF_I 6&lt;end&gt; #define AOFF_IA 10&lt;end&gt; #define AOFF_IAA 14&lt;end&gt; #define ISIZ_IAAA  18&lt;end&gt;</v>
      </c>
      <c r="BG277" s="36" t="str">
        <f aca="false">IF(BA277&lt;&gt;"","#define "&amp;AQ277&amp;" "&amp;BA277&amp;"&lt;end&gt; ","")&amp;IF(BB277&lt;&gt;"","#define "&amp;AR277&amp;" "&amp;BB277&amp;"&lt;end&gt; ","")&amp;IF(BC277&lt;&gt;"","#define "&amp;AS277&amp;" "&amp;BC277&amp;"&lt;end&gt; ","")&amp;IF(BD277&lt;&gt;"","#define "&amp;AT277&amp;" "&amp;BD277&amp;"&lt;end&gt; ","")&amp;"#define "&amp;AU277&amp;" "&amp;BE277&amp;"&lt;end&gt;"</f>
        <v>#define AOFF_I 10&lt;end&gt; #define AOFF_IA 18&lt;end&gt; #define AOFF_IAA 26&lt;end&gt; #define ISIZ_IAAA  34&lt;end&gt;</v>
      </c>
      <c r="BH277" s="22" t="str">
        <f aca="false">"INSTDECODE_"&amp;D277&amp;IF(D277&lt;&gt;0,"_"&amp;CONCATENATE(Z277,AA277,AB277,AC277)&amp;"_"&amp;CONCATENATE(AD277,AE277,AF277,AG277),"")</f>
        <v>INSTDECODE_3_MMZ_AAA</v>
      </c>
      <c r="BI277" s="22" t="n">
        <f aca="false">LEN(BH277)</f>
        <v>20</v>
      </c>
      <c r="BJ277" s="22" t="str">
        <f aca="false">IF(Z277&lt;&gt;"","DECODE_"&amp;VLOOKUP(AD277,$CC:$CD,2,0)&amp;"("&amp;BJ$2&amp;","&amp;IF(K277="MR","REF",VLOOKUP(F277,$BR:$BS,2,0))&amp;",Cpu"&amp;PROPER(IF(K277="MR","REF",VLOOKUP(F277,$BR:$BS,2,0)))&amp;","&amp;AQ277&amp;"); ", "")</f>
        <v>DECODE_ADR(1,MBL,CpuMbl,AOFF_I); </v>
      </c>
      <c r="BK277" s="22" t="str">
        <f aca="false">IF(AA277&lt;&gt;"","DECODE_"&amp;VLOOKUP(AE277,$CC:$CD,2,0)&amp;"("&amp;BK$2&amp;","&amp;IF(L277="MR","REF",VLOOKUP(G277,$BR:$BS,2,0))&amp;",Cpu"&amp;PROPER(IF(L277="MR","REF",VLOOKUP(G277,$BR:$BS,2,0)))&amp;","&amp;AR277&amp;"); ", "")</f>
        <v>DECODE_ADR(2,MBL,CpuMbl,AOFF_IA); </v>
      </c>
      <c r="BL277" s="22" t="str">
        <f aca="false">IF(AB277&lt;&gt;"","DECODE_"&amp;VLOOKUP(AF277,$CC:$CD,2,0)&amp;"("&amp;BL$2&amp;","&amp;IF(M277="MR","REF",VLOOKUP(H277,$BR:$BS,2,0))&amp;",Cpu"&amp;PROPER(IF(M277="MR","REF",VLOOKUP(H277,$BR:$BS,2,0)))&amp;","&amp;AS277&amp;"); ", "")</f>
        <v>DECODE_ADR(3,WRD,CpuWrd,AOFF_IAA); </v>
      </c>
      <c r="BM277" s="22" t="str">
        <f aca="false">IF(AC277&lt;&gt;"","DECODE_"&amp;VLOOKUP(AG277,$CC:$CD,2,0)&amp;"("&amp;BM$2&amp;","&amp;IF(N277="MR","REF",VLOOKUP(I277,$BR:$BS,2,0))&amp;",Cpu"&amp;PROPER(IF(N277="MR","REF",VLOOKUP(I277,$BR:$BS,2,0)))&amp;","&amp;AT277&amp;"); ", "")</f>
        <v/>
      </c>
      <c r="BN277" s="22" t="str">
        <f aca="false">IF(ISERROR(VLOOKUP(BO277,BO$2:BO276,1,0))=0,"X","")</f>
        <v>X</v>
      </c>
      <c r="BO277" s="22" t="str">
        <f aca="false">SUBSTITUTE("#define "&amp;BH277&amp;REPT(" ",28-LEN(BH277))&amp;BJ277&amp;BK277&amp;BL277&amp;BM277,"%","D")</f>
        <v>#define INSTDECODE_3_MMZ_AAA        DECODE_ADR(1,MBL,CpuMbl,AOFF_I); DECODE_ADR(2,MBL,CpuMbl,AOFF_IA); DECODE_ADR(3,WRD,CpuWrd,AOFF_IAA); </v>
      </c>
      <c r="BP277" s="22" t="str">
        <f aca="false">"#define "&amp;SUBSTITUTE(BH277,"INSTDECODE_",IF(P277="X","JMP_","")&amp;IF(Q277="X","CONST_","")&amp;"INSTEND_")&amp;IF(Q277="X",REPT(" ",20-LEN(BH277)),IF(P277="X",REPT(" ",22-LEN(BH277)),REPT(" ",26-LEN(BH277))))&amp;" "&amp;IF(P277="X","","IP+="&amp;TRIM(AU277)&amp;"; "&amp;REPT(" ",10-LEN(TRIM(AU277))))&amp;IF(Q277="X","CONST_INST_DISPATCH;","PROG_INST_DISPATCH;")</f>
        <v>#define INSTEND_3_MMZ_AAA       IP+=ISIZ_IAAA;  PROG_INST_DISPATCH;</v>
      </c>
      <c r="BQ277" s="22" t="str">
        <f aca="false">""</f>
        <v/>
      </c>
    </row>
    <row r="278" customFormat="false" ht="15.95" hidden="false" customHeight="true" outlineLevel="0" collapsed="false">
      <c r="A278" s="22" t="s">
        <v>900</v>
      </c>
      <c r="B278" s="22" t="s">
        <v>918</v>
      </c>
      <c r="C278" s="26" t="s">
        <v>29</v>
      </c>
      <c r="D278" s="27" t="n">
        <f aca="false">4-COUNTIF(F278:I278,".")</f>
        <v>3</v>
      </c>
      <c r="E278" s="27" t="str">
        <f aca="false">IF(ISERROR(SEARCH("Z",F278&amp;G278&amp;H278&amp;I278))=0,"X","-")</f>
        <v>X</v>
      </c>
      <c r="F278" s="26" t="s">
        <v>486</v>
      </c>
      <c r="G278" s="26" t="s">
        <v>486</v>
      </c>
      <c r="H278" s="26" t="s">
        <v>462</v>
      </c>
      <c r="I278" s="26" t="s">
        <v>28</v>
      </c>
      <c r="J278" s="27" t="str">
        <f aca="false">IF(OR(ISERROR(SEARCH(MID($J$2,1,1),F278&amp;G278&amp;H278&amp;I278))=0,ISERROR(SEARCH(MID($J$2,2,1),F278&amp;G278&amp;H278&amp;I278))=0),"X","-")</f>
        <v>-</v>
      </c>
      <c r="K278" s="26" t="s">
        <v>453</v>
      </c>
      <c r="L278" s="26" t="s">
        <v>453</v>
      </c>
      <c r="M278" s="26" t="s">
        <v>453</v>
      </c>
      <c r="N278" s="26" t="s">
        <v>28</v>
      </c>
      <c r="O278" s="28" t="str">
        <f aca="false">IF(OR(K278=$O$2,L278=$O$2,M278=$O$2,N278=$O$2),"X","-")</f>
        <v>-</v>
      </c>
      <c r="R278" s="22" t="s">
        <v>919</v>
      </c>
      <c r="S278" s="22" t="s">
        <v>9</v>
      </c>
      <c r="T278" s="22" t="s">
        <v>905</v>
      </c>
      <c r="U278" s="22" t="s">
        <v>908</v>
      </c>
      <c r="W278" s="30" t="str">
        <f aca="false">SUBSTITUTE(SUBSTITUTE(IF(AND(F278="%",K278&lt;&gt;"AD",K278&lt;&gt;"MR"),"Error1","Ok")&amp;" "&amp;IF(AND(G278="%",L278&lt;&gt;"AD",L278&lt;&gt;"MR"),"Error2","Ok")&amp;" "&amp;IF(AND(H278="%",M278&lt;&gt;"AD",M278&lt;&gt;"MR"),"Error3","Ok")&amp;" "&amp;IF(AND(I278="%",N278&lt;&gt;"AD",N278&lt;&gt;"MR"),"Error4","Ok"),"Ok Ok Ok Ok","Passed"),"Ok","")</f>
        <v>Passed</v>
      </c>
      <c r="X278" s="28" t="str">
        <f aca="false">IF(W278&lt;&gt;"Passed","--- Error ---",SUBSTITUTE(SUBSTITUTE(SUBSTITUTE(SUBSTITUTE(SUBSTITUTE(SUBSTITUTE(SUBSTITUTE(SUBSTITUTE(SUBSTITUTE(SUBSTITUTE(SUBSTITUTE(SUBSTITUTE(SUBSTITUTE(SUBSTITUTE(SUBSTITUTE(SUBSTITUTE(SUBSTITUTE(SUBSTITUTE($X$1, "&lt;mnemonic&gt;",""""&amp;B278&amp;""""&amp;REPT(" ",5-LEN(B278))), "&lt;argnr&gt;",D278), "&lt;type1&gt;",VLOOKUP(F278,BR:BZ,9,0)), "&lt;type2&gt;",VLOOKUP(G278,BR:BZ,9,0)), "&lt;type3&gt;",VLOOKUP(H278,BR:BZ,9,0)), "&lt;type4&gt;",VLOOKUP(I278,BR:BZ,9,0)), "&lt;mode1&gt;",VLOOKUP(K278, CB:CG,6,0)),"&lt;mode2&gt;",VLOOKUP(L278,CB:CG,6,0)),"&lt;mode3&gt;",VLOOKUP(M278,CB:CG,6,0)),"&lt;mode4&gt;",VLOOKUP(N278,CB:CG,6,0)), "."," "), "&lt;desc&gt;",R278), "&lt;size&gt;",AU278), "&lt;comma&gt;",IF(B279=""," ",",")),"&lt;off1&gt;",IF(AQ278&lt;&gt;"",AQ278,"0"&amp;REPT(" ",5+AQ$1-1))),"&lt;off2&gt;",IF(AR278&lt;&gt;"",AR278,"0"&amp;REPT(" ",5+AR$1-1))),"&lt;off3&gt;",IF(AS278&lt;&gt;"",AS278,"0"&amp;REPT(" ",5+AS$1-1))),"&lt;off4&gt;",IF(AT278&lt;&gt;"",AT278,"0"&amp;REPT(" ",5+AT$1-1))))</f>
        <v>{ "SCUTL",3, ISIZ_IAAA , {CpuDataType::StrBlk   ,CpuDataType::StrBlk   ,(CpuDataType)-1       ,(CpuDataType)0        }, {_AmdAddr,_AmdAddr,_AmdAddr,_AmdNull}, {AOFF_I,AOFF_IA,AOFF_IAA,0        } }, //string .cutl(word length)</v>
      </c>
      <c r="Y278" s="31" t="s">
        <v>28</v>
      </c>
      <c r="Z278" s="22" t="str">
        <f aca="false">IF(F278&lt;&gt;".",IF(K278="MR","R",VLOOKUP(F278,$BR:$BT,3,0)),"")</f>
        <v>M</v>
      </c>
      <c r="AA278" s="22" t="str">
        <f aca="false">IF(G278&lt;&gt;".",IF(L278="MR","R",VLOOKUP(G278,$BR:$BT,3,0)),"")</f>
        <v>M</v>
      </c>
      <c r="AB278" s="22" t="str">
        <f aca="false">IF(H278&lt;&gt;".",IF(M278="MR","R",VLOOKUP(H278,$BR:$BT,3,0)),"")</f>
        <v>Z</v>
      </c>
      <c r="AC278" s="22" t="str">
        <f aca="false">IF(I278&lt;&gt;".",IF(N278="MR","R",VLOOKUP(I278,$BR:$BT,3,0)),"")</f>
        <v/>
      </c>
      <c r="AD278" s="22" t="str">
        <f aca="false">IF(F278&lt;&gt;".",VLOOKUP(K278,$CB:$CC,2,0),"")</f>
        <v>A</v>
      </c>
      <c r="AE278" s="22" t="str">
        <f aca="false">IF(G278&lt;&gt;".",VLOOKUP(L278,$CB:$CC,2,0),"")</f>
        <v>A</v>
      </c>
      <c r="AF278" s="22" t="str">
        <f aca="false">IF(H278&lt;&gt;".",VLOOKUP(M278,$CB:$CC,2,0),"")</f>
        <v>A</v>
      </c>
      <c r="AG278" s="22" t="str">
        <f aca="false">IF(I278&lt;&gt;".",VLOOKUP(N278,$CB:$CC,2,0),"")</f>
        <v/>
      </c>
      <c r="AH278" s="22" t="str">
        <f aca="false">IF(AD278&lt;&gt;"",IF(OR(AD278="A",AD278="I"),"SZA",VLOOKUP(Z278,$BT$3:$BU$16,2,0)),"")</f>
        <v>SZA</v>
      </c>
      <c r="AI278" s="22" t="str">
        <f aca="false">IF(AE278&lt;&gt;"",IF(OR(AE278="A",AE278="I"),"SZA",VLOOKUP(AA278,$BT$3:$BU$16,2,0)),"")</f>
        <v>SZA</v>
      </c>
      <c r="AJ278" s="22" t="str">
        <f aca="false">IF(AF278&lt;&gt;"",IF(OR(AF278="A",AF278="I"),"SZA",VLOOKUP(AB278,$BT$3:$BU$16,2,0)),"")</f>
        <v>SZA</v>
      </c>
      <c r="AK278" s="22" t="str">
        <f aca="false">IF(AG278&lt;&gt;"",IF(OR(AG278="A",AG278="I"),"SZA",VLOOKUP(AC278,$BT$3:$BU$16,2,0)),"")</f>
        <v/>
      </c>
      <c r="AL278" s="22" t="str">
        <f aca="false">IF(AD278&lt;&gt;"","I","")</f>
        <v>I</v>
      </c>
      <c r="AM278" s="22" t="str">
        <f aca="false">SUBSTITUTE(IF(AE278&lt;&gt;"",AL278&amp;"+"&amp;AH278,""),"+SZ","")</f>
        <v>IA</v>
      </c>
      <c r="AN278" s="22" t="str">
        <f aca="false">SUBSTITUTE(IF(AF278&lt;&gt;"",AM278&amp;"+"&amp;AI278,""),"+SZ","")</f>
        <v>IAA</v>
      </c>
      <c r="AO278" s="22" t="str">
        <f aca="false">SUBSTITUTE(IF(AG278&lt;&gt;"",AN278&amp;"+"&amp;AJ278,""),"+SZ","")</f>
        <v/>
      </c>
      <c r="AP278" s="22" t="str">
        <f aca="false">SUBSTITUTE("I"&amp;IF(AH278&lt;&gt;"","+"&amp;AH278,"")&amp;IF(AI278&lt;&gt;"","+"&amp;AI278,"")&amp;IF(AJ278&lt;&gt;"","+"&amp;AJ278,"")&amp;IF(AK278&lt;&gt;"","+"&amp;AK278,""),"+SZ","")</f>
        <v>IAAA</v>
      </c>
      <c r="AQ278" s="22" t="str">
        <f aca="false">IF(Z278&lt;&gt;"","AOFF_"&amp;AL278&amp;REPT(" ",AQ$1-LEN(AL278)),"")</f>
        <v>AOFF_I</v>
      </c>
      <c r="AR278" s="22" t="str">
        <f aca="false">IF(AA278&lt;&gt;"","AOFF_"&amp;AM278&amp;REPT(" ",AR$1-LEN(AM278)),"")</f>
        <v>AOFF_IA</v>
      </c>
      <c r="AS278" s="22" t="str">
        <f aca="false">IF(AB278&lt;&gt;"","AOFF_"&amp;AN278&amp;REPT(" ",AS$1-LEN(AN278)),"")</f>
        <v>AOFF_IAA</v>
      </c>
      <c r="AT278" s="22" t="str">
        <f aca="false">IF(AC278&lt;&gt;"","AOFF_"&amp;AO278&amp;REPT(" ",AT$1-LEN(AO278)),"")</f>
        <v/>
      </c>
      <c r="AU278" s="22" t="str">
        <f aca="false">"ISIZ_"&amp;AP278&amp;REPT(" ",$AU$1-LEN(AP278))</f>
        <v>ISIZ_IAAA </v>
      </c>
      <c r="AV278" s="26" t="n">
        <f aca="false">IF(Z278&lt;&gt;"",6,"")</f>
        <v>6</v>
      </c>
      <c r="AW278" s="26" t="n">
        <f aca="false">IF(AA278&lt;&gt;"",AV278+VLOOKUP(AH278,$BU$2:$BV$17,2,0),"")</f>
        <v>10</v>
      </c>
      <c r="AX278" s="26" t="n">
        <f aca="false">IF(AB278&lt;&gt;"",AW278+VLOOKUP(AI278,$BU$2:$BV$17,2,0),"")</f>
        <v>14</v>
      </c>
      <c r="AY278" s="26" t="str">
        <f aca="false">IF(AC278&lt;&gt;"",AX278+VLOOKUP(AJ278,$BU$2:$BV$17,2,0),"")</f>
        <v/>
      </c>
      <c r="AZ278" s="26" t="n">
        <f aca="false">6+IF(Z278&lt;&gt;"",VLOOKUP(AH278,$BU$2:$BV$17,2,0),0)+IF(AA278&lt;&gt;"",VLOOKUP(AI278,$BU$2:$BV$17,2,0),0)+IF(AB278&lt;&gt;"",VLOOKUP(AJ278,$BU$2:$BV$17,2,0),0)+IF(AC278&lt;&gt;"",VLOOKUP(AK278,$BU$2:$BV$17,2,0),0)</f>
        <v>18</v>
      </c>
      <c r="BA278" s="26" t="n">
        <f aca="false">IF(Z278&lt;&gt;"",10,"")</f>
        <v>10</v>
      </c>
      <c r="BB278" s="26" t="n">
        <f aca="false">IF(AA278&lt;&gt;"",BA278+VLOOKUP(AH278,$BU$2:$BW$17,3,0),"")</f>
        <v>18</v>
      </c>
      <c r="BC278" s="26" t="n">
        <f aca="false">IF(AB278&lt;&gt;"",BB278+VLOOKUP(AI278,$BU$2:$BW$17,3,0),"")</f>
        <v>26</v>
      </c>
      <c r="BD278" s="26" t="str">
        <f aca="false">IF(AC278&lt;&gt;"",BC278+VLOOKUP(AJ278,$BU$2:$BW$17,3,0),"")</f>
        <v/>
      </c>
      <c r="BE278" s="26" t="n">
        <f aca="false">10+IF(Z278&lt;&gt;"",VLOOKUP(AH278,$BU$2:$BW$17,3,0),0)+IF(AA278&lt;&gt;"",VLOOKUP(AI278,$BU$2:$BW$17,3,0),0)+IF(AB278&lt;&gt;"",VLOOKUP(AJ278,$BU$2:$BW$17,3,0),0)+IF(AC278&lt;&gt;"",VLOOKUP(AK278,$BU$2:$BW$17,3,0),0)</f>
        <v>34</v>
      </c>
      <c r="BF278" s="36" t="str">
        <f aca="false">IF(AV278&lt;&gt;"","#define "&amp;AQ278&amp;" "&amp;AV278&amp;"&lt;end&gt; ","")&amp;IF(AW278&lt;&gt;"","#define "&amp;AR278&amp;" "&amp;AW278&amp;"&lt;end&gt; ","")&amp;IF(AX278&lt;&gt;"","#define "&amp;AS278&amp;" "&amp;AX278&amp;"&lt;end&gt; ","")&amp;IF(AY278&lt;&gt;"","#define "&amp;AT278&amp;" "&amp;AY278&amp;"&lt;end&gt; ","")&amp;"#define "&amp;AU278&amp;" "&amp;AZ278&amp;"&lt;end&gt;"</f>
        <v>#define AOFF_I 6&lt;end&gt; #define AOFF_IA 10&lt;end&gt; #define AOFF_IAA 14&lt;end&gt; #define ISIZ_IAAA  18&lt;end&gt;</v>
      </c>
      <c r="BG278" s="36" t="str">
        <f aca="false">IF(BA278&lt;&gt;"","#define "&amp;AQ278&amp;" "&amp;BA278&amp;"&lt;end&gt; ","")&amp;IF(BB278&lt;&gt;"","#define "&amp;AR278&amp;" "&amp;BB278&amp;"&lt;end&gt; ","")&amp;IF(BC278&lt;&gt;"","#define "&amp;AS278&amp;" "&amp;BC278&amp;"&lt;end&gt; ","")&amp;IF(BD278&lt;&gt;"","#define "&amp;AT278&amp;" "&amp;BD278&amp;"&lt;end&gt; ","")&amp;"#define "&amp;AU278&amp;" "&amp;BE278&amp;"&lt;end&gt;"</f>
        <v>#define AOFF_I 10&lt;end&gt; #define AOFF_IA 18&lt;end&gt; #define AOFF_IAA 26&lt;end&gt; #define ISIZ_IAAA  34&lt;end&gt;</v>
      </c>
      <c r="BH278" s="22" t="str">
        <f aca="false">"INSTDECODE_"&amp;D278&amp;IF(D278&lt;&gt;0,"_"&amp;CONCATENATE(Z278,AA278,AB278,AC278)&amp;"_"&amp;CONCATENATE(AD278,AE278,AF278,AG278),"")</f>
        <v>INSTDECODE_3_MMZ_AAA</v>
      </c>
      <c r="BI278" s="22" t="n">
        <f aca="false">LEN(BH278)</f>
        <v>20</v>
      </c>
      <c r="BJ278" s="22" t="str">
        <f aca="false">IF(Z278&lt;&gt;"","DECODE_"&amp;VLOOKUP(AD278,$CC:$CD,2,0)&amp;"("&amp;BJ$2&amp;","&amp;IF(K278="MR","REF",VLOOKUP(F278,$BR:$BS,2,0))&amp;",Cpu"&amp;PROPER(IF(K278="MR","REF",VLOOKUP(F278,$BR:$BS,2,0)))&amp;","&amp;AQ278&amp;"); ", "")</f>
        <v>DECODE_ADR(1,MBL,CpuMbl,AOFF_I); </v>
      </c>
      <c r="BK278" s="22" t="str">
        <f aca="false">IF(AA278&lt;&gt;"","DECODE_"&amp;VLOOKUP(AE278,$CC:$CD,2,0)&amp;"("&amp;BK$2&amp;","&amp;IF(L278="MR","REF",VLOOKUP(G278,$BR:$BS,2,0))&amp;",Cpu"&amp;PROPER(IF(L278="MR","REF",VLOOKUP(G278,$BR:$BS,2,0)))&amp;","&amp;AR278&amp;"); ", "")</f>
        <v>DECODE_ADR(2,MBL,CpuMbl,AOFF_IA); </v>
      </c>
      <c r="BL278" s="22" t="str">
        <f aca="false">IF(AB278&lt;&gt;"","DECODE_"&amp;VLOOKUP(AF278,$CC:$CD,2,0)&amp;"("&amp;BL$2&amp;","&amp;IF(M278="MR","REF",VLOOKUP(H278,$BR:$BS,2,0))&amp;",Cpu"&amp;PROPER(IF(M278="MR","REF",VLOOKUP(H278,$BR:$BS,2,0)))&amp;","&amp;AS278&amp;"); ", "")</f>
        <v>DECODE_ADR(3,WRD,CpuWrd,AOFF_IAA); </v>
      </c>
      <c r="BM278" s="22" t="str">
        <f aca="false">IF(AC278&lt;&gt;"","DECODE_"&amp;VLOOKUP(AG278,$CC:$CD,2,0)&amp;"("&amp;BM$2&amp;","&amp;IF(N278="MR","REF",VLOOKUP(I278,$BR:$BS,2,0))&amp;",Cpu"&amp;PROPER(IF(N278="MR","REF",VLOOKUP(I278,$BR:$BS,2,0)))&amp;","&amp;AT278&amp;"); ", "")</f>
        <v/>
      </c>
      <c r="BN278" s="22" t="str">
        <f aca="false">IF(ISERROR(VLOOKUP(BO278,BO$2:BO277,1,0))=0,"X","")</f>
        <v>X</v>
      </c>
      <c r="BO278" s="22" t="str">
        <f aca="false">SUBSTITUTE("#define "&amp;BH278&amp;REPT(" ",28-LEN(BH278))&amp;BJ278&amp;BK278&amp;BL278&amp;BM278,"%","D")</f>
        <v>#define INSTDECODE_3_MMZ_AAA        DECODE_ADR(1,MBL,CpuMbl,AOFF_I); DECODE_ADR(2,MBL,CpuMbl,AOFF_IA); DECODE_ADR(3,WRD,CpuWrd,AOFF_IAA); </v>
      </c>
      <c r="BP278" s="22" t="str">
        <f aca="false">"#define "&amp;SUBSTITUTE(BH278,"INSTDECODE_",IF(P278="X","JMP_","")&amp;IF(Q278="X","CONST_","")&amp;"INSTEND_")&amp;IF(Q278="X",REPT(" ",20-LEN(BH278)),IF(P278="X",REPT(" ",22-LEN(BH278)),REPT(" ",26-LEN(BH278))))&amp;" "&amp;IF(P278="X","","IP+="&amp;TRIM(AU278)&amp;"; "&amp;REPT(" ",10-LEN(TRIM(AU278))))&amp;IF(Q278="X","CONST_INST_DISPATCH;","PROG_INST_DISPATCH;")</f>
        <v>#define INSTEND_3_MMZ_AAA       IP+=ISIZ_IAAA;  PROG_INST_DISPATCH;</v>
      </c>
      <c r="BQ278" s="22" t="str">
        <f aca="false">""</f>
        <v/>
      </c>
    </row>
    <row r="279" customFormat="false" ht="15.95" hidden="false" customHeight="true" outlineLevel="0" collapsed="false">
      <c r="A279" s="22" t="s">
        <v>900</v>
      </c>
      <c r="B279" s="22" t="s">
        <v>177</v>
      </c>
      <c r="C279" s="26" t="s">
        <v>29</v>
      </c>
      <c r="D279" s="27" t="n">
        <f aca="false">4-COUNTIF(F279:I279,".")</f>
        <v>3</v>
      </c>
      <c r="E279" s="27" t="str">
        <f aca="false">IF(ISERROR(SEARCH("Z",F279&amp;G279&amp;H279&amp;I279))=0,"X","-")</f>
        <v>-</v>
      </c>
      <c r="F279" s="26" t="s">
        <v>486</v>
      </c>
      <c r="G279" s="26" t="s">
        <v>486</v>
      </c>
      <c r="H279" s="26" t="s">
        <v>486</v>
      </c>
      <c r="I279" s="26" t="s">
        <v>28</v>
      </c>
      <c r="J279" s="27" t="str">
        <f aca="false">IF(OR(ISERROR(SEARCH(MID($J$2,1,1),F279&amp;G279&amp;H279&amp;I279))=0,ISERROR(SEARCH(MID($J$2,2,1),F279&amp;G279&amp;H279&amp;I279))=0),"X","-")</f>
        <v>-</v>
      </c>
      <c r="K279" s="26" t="s">
        <v>453</v>
      </c>
      <c r="L279" s="26" t="s">
        <v>453</v>
      </c>
      <c r="M279" s="26" t="s">
        <v>453</v>
      </c>
      <c r="N279" s="26" t="s">
        <v>28</v>
      </c>
      <c r="O279" s="28" t="str">
        <f aca="false">IF(OR(K279=$O$2,L279=$O$2,M279=$O$2,N279=$O$2),"X","-")</f>
        <v>-</v>
      </c>
      <c r="R279" s="22" t="s">
        <v>920</v>
      </c>
      <c r="S279" s="22" t="s">
        <v>9</v>
      </c>
      <c r="T279" s="22" t="s">
        <v>921</v>
      </c>
      <c r="U279" s="22" t="s">
        <v>922</v>
      </c>
      <c r="W279" s="30" t="str">
        <f aca="false">SUBSTITUTE(SUBSTITUTE(IF(AND(F279="%",K279&lt;&gt;"AD",K279&lt;&gt;"MR"),"Error1","Ok")&amp;" "&amp;IF(AND(G279="%",L279&lt;&gt;"AD",L279&lt;&gt;"MR"),"Error2","Ok")&amp;" "&amp;IF(AND(H279="%",M279&lt;&gt;"AD",M279&lt;&gt;"MR"),"Error3","Ok")&amp;" "&amp;IF(AND(I279="%",N279&lt;&gt;"AD",N279&lt;&gt;"MR"),"Error4","Ok"),"Ok Ok Ok Ok","Passed"),"Ok","")</f>
        <v>Passed</v>
      </c>
      <c r="X279" s="28" t="str">
        <f aca="false">IF(W279&lt;&gt;"Passed","--- Error ---",SUBSTITUTE(SUBSTITUTE(SUBSTITUTE(SUBSTITUTE(SUBSTITUTE(SUBSTITUTE(SUBSTITUTE(SUBSTITUTE(SUBSTITUTE(SUBSTITUTE(SUBSTITUTE(SUBSTITUTE(SUBSTITUTE(SUBSTITUTE(SUBSTITUTE(SUBSTITUTE(SUBSTITUTE(SUBSTITUTE($X$1, "&lt;mnemonic&gt;",""""&amp;B279&amp;""""&amp;REPT(" ",5-LEN(B279))), "&lt;argnr&gt;",D279), "&lt;type1&gt;",VLOOKUP(F279,BR:BZ,9,0)), "&lt;type2&gt;",VLOOKUP(G279,BR:BZ,9,0)), "&lt;type3&gt;",VLOOKUP(H279,BR:BZ,9,0)), "&lt;type4&gt;",VLOOKUP(I279,BR:BZ,9,0)), "&lt;mode1&gt;",VLOOKUP(K279, CB:CG,6,0)),"&lt;mode2&gt;",VLOOKUP(L279,CB:CG,6,0)),"&lt;mode3&gt;",VLOOKUP(M279,CB:CG,6,0)),"&lt;mode4&gt;",VLOOKUP(N279,CB:CG,6,0)), "."," "), "&lt;desc&gt;",R279), "&lt;size&gt;",AU279), "&lt;comma&gt;",IF(B280=""," ",",")),"&lt;off1&gt;",IF(AQ279&lt;&gt;"",AQ279,"0"&amp;REPT(" ",5+AQ$1-1))),"&lt;off2&gt;",IF(AR279&lt;&gt;"",AR279,"0"&amp;REPT(" ",5+AR$1-1))),"&lt;off3&gt;",IF(AS279&lt;&gt;"",AS279,"0"&amp;REPT(" ",5+AS$1-1))),"&lt;off4&gt;",IF(AT279&lt;&gt;"",AT279,"0"&amp;REPT(" ",5+AT$1-1))))</f>
        <v>{ "SCONC",3, ISIZ_IAAA , {CpuDataType::StrBlk   ,CpuDataType::StrBlk   ,CpuDataType::StrBlk   ,(CpuDataType)0        }, {_AmdAddr,_AmdAddr,_AmdAddr,_AmdNull}, {AOFF_I,AOFF_IA,AOFF_IAA,0        } }, //String concatenation</v>
      </c>
      <c r="Y279" s="31" t="s">
        <v>28</v>
      </c>
      <c r="Z279" s="22" t="str">
        <f aca="false">IF(F279&lt;&gt;".",IF(K279="MR","R",VLOOKUP(F279,$BR:$BT,3,0)),"")</f>
        <v>M</v>
      </c>
      <c r="AA279" s="22" t="str">
        <f aca="false">IF(G279&lt;&gt;".",IF(L279="MR","R",VLOOKUP(G279,$BR:$BT,3,0)),"")</f>
        <v>M</v>
      </c>
      <c r="AB279" s="22" t="str">
        <f aca="false">IF(H279&lt;&gt;".",IF(M279="MR","R",VLOOKUP(H279,$BR:$BT,3,0)),"")</f>
        <v>M</v>
      </c>
      <c r="AC279" s="22" t="str">
        <f aca="false">IF(I279&lt;&gt;".",IF(N279="MR","R",VLOOKUP(I279,$BR:$BT,3,0)),"")</f>
        <v/>
      </c>
      <c r="AD279" s="22" t="str">
        <f aca="false">IF(F279&lt;&gt;".",VLOOKUP(K279,$CB:$CC,2,0),"")</f>
        <v>A</v>
      </c>
      <c r="AE279" s="22" t="str">
        <f aca="false">IF(G279&lt;&gt;".",VLOOKUP(L279,$CB:$CC,2,0),"")</f>
        <v>A</v>
      </c>
      <c r="AF279" s="22" t="str">
        <f aca="false">IF(H279&lt;&gt;".",VLOOKUP(M279,$CB:$CC,2,0),"")</f>
        <v>A</v>
      </c>
      <c r="AG279" s="22" t="str">
        <f aca="false">IF(I279&lt;&gt;".",VLOOKUP(N279,$CB:$CC,2,0),"")</f>
        <v/>
      </c>
      <c r="AH279" s="22" t="str">
        <f aca="false">IF(AD279&lt;&gt;"",IF(OR(AD279="A",AD279="I"),"SZA",VLOOKUP(Z279,$BT$3:$BU$16,2,0)),"")</f>
        <v>SZA</v>
      </c>
      <c r="AI279" s="22" t="str">
        <f aca="false">IF(AE279&lt;&gt;"",IF(OR(AE279="A",AE279="I"),"SZA",VLOOKUP(AA279,$BT$3:$BU$16,2,0)),"")</f>
        <v>SZA</v>
      </c>
      <c r="AJ279" s="22" t="str">
        <f aca="false">IF(AF279&lt;&gt;"",IF(OR(AF279="A",AF279="I"),"SZA",VLOOKUP(AB279,$BT$3:$BU$16,2,0)),"")</f>
        <v>SZA</v>
      </c>
      <c r="AK279" s="22" t="str">
        <f aca="false">IF(AG279&lt;&gt;"",IF(OR(AG279="A",AG279="I"),"SZA",VLOOKUP(AC279,$BT$3:$BU$16,2,0)),"")</f>
        <v/>
      </c>
      <c r="AL279" s="22" t="str">
        <f aca="false">IF(AD279&lt;&gt;"","I","")</f>
        <v>I</v>
      </c>
      <c r="AM279" s="22" t="str">
        <f aca="false">SUBSTITUTE(IF(AE279&lt;&gt;"",AL279&amp;"+"&amp;AH279,""),"+SZ","")</f>
        <v>IA</v>
      </c>
      <c r="AN279" s="22" t="str">
        <f aca="false">SUBSTITUTE(IF(AF279&lt;&gt;"",AM279&amp;"+"&amp;AI279,""),"+SZ","")</f>
        <v>IAA</v>
      </c>
      <c r="AO279" s="22" t="str">
        <f aca="false">SUBSTITUTE(IF(AG279&lt;&gt;"",AN279&amp;"+"&amp;AJ279,""),"+SZ","")</f>
        <v/>
      </c>
      <c r="AP279" s="22" t="str">
        <f aca="false">SUBSTITUTE("I"&amp;IF(AH279&lt;&gt;"","+"&amp;AH279,"")&amp;IF(AI279&lt;&gt;"","+"&amp;AI279,"")&amp;IF(AJ279&lt;&gt;"","+"&amp;AJ279,"")&amp;IF(AK279&lt;&gt;"","+"&amp;AK279,""),"+SZ","")</f>
        <v>IAAA</v>
      </c>
      <c r="AQ279" s="22" t="str">
        <f aca="false">IF(Z279&lt;&gt;"","AOFF_"&amp;AL279&amp;REPT(" ",AQ$1-LEN(AL279)),"")</f>
        <v>AOFF_I</v>
      </c>
      <c r="AR279" s="22" t="str">
        <f aca="false">IF(AA279&lt;&gt;"","AOFF_"&amp;AM279&amp;REPT(" ",AR$1-LEN(AM279)),"")</f>
        <v>AOFF_IA</v>
      </c>
      <c r="AS279" s="22" t="str">
        <f aca="false">IF(AB279&lt;&gt;"","AOFF_"&amp;AN279&amp;REPT(" ",AS$1-LEN(AN279)),"")</f>
        <v>AOFF_IAA</v>
      </c>
      <c r="AT279" s="22" t="str">
        <f aca="false">IF(AC279&lt;&gt;"","AOFF_"&amp;AO279&amp;REPT(" ",AT$1-LEN(AO279)),"")</f>
        <v/>
      </c>
      <c r="AU279" s="22" t="str">
        <f aca="false">"ISIZ_"&amp;AP279&amp;REPT(" ",$AU$1-LEN(AP279))</f>
        <v>ISIZ_IAAA </v>
      </c>
      <c r="AV279" s="26" t="n">
        <f aca="false">IF(Z279&lt;&gt;"",6,"")</f>
        <v>6</v>
      </c>
      <c r="AW279" s="26" t="n">
        <f aca="false">IF(AA279&lt;&gt;"",AV279+VLOOKUP(AH279,$BU$2:$BV$17,2,0),"")</f>
        <v>10</v>
      </c>
      <c r="AX279" s="26" t="n">
        <f aca="false">IF(AB279&lt;&gt;"",AW279+VLOOKUP(AI279,$BU$2:$BV$17,2,0),"")</f>
        <v>14</v>
      </c>
      <c r="AY279" s="26" t="str">
        <f aca="false">IF(AC279&lt;&gt;"",AX279+VLOOKUP(AJ279,$BU$2:$BV$17,2,0),"")</f>
        <v/>
      </c>
      <c r="AZ279" s="26" t="n">
        <f aca="false">6+IF(Z279&lt;&gt;"",VLOOKUP(AH279,$BU$2:$BV$17,2,0),0)+IF(AA279&lt;&gt;"",VLOOKUP(AI279,$BU$2:$BV$17,2,0),0)+IF(AB279&lt;&gt;"",VLOOKUP(AJ279,$BU$2:$BV$17,2,0),0)+IF(AC279&lt;&gt;"",VLOOKUP(AK279,$BU$2:$BV$17,2,0),0)</f>
        <v>18</v>
      </c>
      <c r="BA279" s="26" t="n">
        <f aca="false">IF(Z279&lt;&gt;"",10,"")</f>
        <v>10</v>
      </c>
      <c r="BB279" s="26" t="n">
        <f aca="false">IF(AA279&lt;&gt;"",BA279+VLOOKUP(AH279,$BU$2:$BW$17,3,0),"")</f>
        <v>18</v>
      </c>
      <c r="BC279" s="26" t="n">
        <f aca="false">IF(AB279&lt;&gt;"",BB279+VLOOKUP(AI279,$BU$2:$BW$17,3,0),"")</f>
        <v>26</v>
      </c>
      <c r="BD279" s="26" t="str">
        <f aca="false">IF(AC279&lt;&gt;"",BC279+VLOOKUP(AJ279,$BU$2:$BW$17,3,0),"")</f>
        <v/>
      </c>
      <c r="BE279" s="26" t="n">
        <f aca="false">10+IF(Z279&lt;&gt;"",VLOOKUP(AH279,$BU$2:$BW$17,3,0),0)+IF(AA279&lt;&gt;"",VLOOKUP(AI279,$BU$2:$BW$17,3,0),0)+IF(AB279&lt;&gt;"",VLOOKUP(AJ279,$BU$2:$BW$17,3,0),0)+IF(AC279&lt;&gt;"",VLOOKUP(AK279,$BU$2:$BW$17,3,0),0)</f>
        <v>34</v>
      </c>
      <c r="BF279" s="36" t="str">
        <f aca="false">IF(AV279&lt;&gt;"","#define "&amp;AQ279&amp;" "&amp;AV279&amp;"&lt;end&gt; ","")&amp;IF(AW279&lt;&gt;"","#define "&amp;AR279&amp;" "&amp;AW279&amp;"&lt;end&gt; ","")&amp;IF(AX279&lt;&gt;"","#define "&amp;AS279&amp;" "&amp;AX279&amp;"&lt;end&gt; ","")&amp;IF(AY279&lt;&gt;"","#define "&amp;AT279&amp;" "&amp;AY279&amp;"&lt;end&gt; ","")&amp;"#define "&amp;AU279&amp;" "&amp;AZ279&amp;"&lt;end&gt;"</f>
        <v>#define AOFF_I 6&lt;end&gt; #define AOFF_IA 10&lt;end&gt; #define AOFF_IAA 14&lt;end&gt; #define ISIZ_IAAA  18&lt;end&gt;</v>
      </c>
      <c r="BG279" s="36" t="str">
        <f aca="false">IF(BA279&lt;&gt;"","#define "&amp;AQ279&amp;" "&amp;BA279&amp;"&lt;end&gt; ","")&amp;IF(BB279&lt;&gt;"","#define "&amp;AR279&amp;" "&amp;BB279&amp;"&lt;end&gt; ","")&amp;IF(BC279&lt;&gt;"","#define "&amp;AS279&amp;" "&amp;BC279&amp;"&lt;end&gt; ","")&amp;IF(BD279&lt;&gt;"","#define "&amp;AT279&amp;" "&amp;BD279&amp;"&lt;end&gt; ","")&amp;"#define "&amp;AU279&amp;" "&amp;BE279&amp;"&lt;end&gt;"</f>
        <v>#define AOFF_I 10&lt;end&gt; #define AOFF_IA 18&lt;end&gt; #define AOFF_IAA 26&lt;end&gt; #define ISIZ_IAAA  34&lt;end&gt;</v>
      </c>
      <c r="BH279" s="22" t="str">
        <f aca="false">"INSTDECODE_"&amp;D279&amp;IF(D279&lt;&gt;0,"_"&amp;CONCATENATE(Z279,AA279,AB279,AC279)&amp;"_"&amp;CONCATENATE(AD279,AE279,AF279,AG279),"")</f>
        <v>INSTDECODE_3_MMM_AAA</v>
      </c>
      <c r="BI279" s="22" t="n">
        <f aca="false">LEN(BH279)</f>
        <v>20</v>
      </c>
      <c r="BJ279" s="22" t="str">
        <f aca="false">IF(Z279&lt;&gt;"","DECODE_"&amp;VLOOKUP(AD279,$CC:$CD,2,0)&amp;"("&amp;BJ$2&amp;","&amp;IF(K279="MR","REF",VLOOKUP(F279,$BR:$BS,2,0))&amp;",Cpu"&amp;PROPER(IF(K279="MR","REF",VLOOKUP(F279,$BR:$BS,2,0)))&amp;","&amp;AQ279&amp;"); ", "")</f>
        <v>DECODE_ADR(1,MBL,CpuMbl,AOFF_I); </v>
      </c>
      <c r="BK279" s="22" t="str">
        <f aca="false">IF(AA279&lt;&gt;"","DECODE_"&amp;VLOOKUP(AE279,$CC:$CD,2,0)&amp;"("&amp;BK$2&amp;","&amp;IF(L279="MR","REF",VLOOKUP(G279,$BR:$BS,2,0))&amp;",Cpu"&amp;PROPER(IF(L279="MR","REF",VLOOKUP(G279,$BR:$BS,2,0)))&amp;","&amp;AR279&amp;"); ", "")</f>
        <v>DECODE_ADR(2,MBL,CpuMbl,AOFF_IA); </v>
      </c>
      <c r="BL279" s="22" t="str">
        <f aca="false">IF(AB279&lt;&gt;"","DECODE_"&amp;VLOOKUP(AF279,$CC:$CD,2,0)&amp;"("&amp;BL$2&amp;","&amp;IF(M279="MR","REF",VLOOKUP(H279,$BR:$BS,2,0))&amp;",Cpu"&amp;PROPER(IF(M279="MR","REF",VLOOKUP(H279,$BR:$BS,2,0)))&amp;","&amp;AS279&amp;"); ", "")</f>
        <v>DECODE_ADR(3,MBL,CpuMbl,AOFF_IAA); </v>
      </c>
      <c r="BM279" s="22" t="str">
        <f aca="false">IF(AC279&lt;&gt;"","DECODE_"&amp;VLOOKUP(AG279,$CC:$CD,2,0)&amp;"("&amp;BM$2&amp;","&amp;IF(N279="MR","REF",VLOOKUP(I279,$BR:$BS,2,0))&amp;",Cpu"&amp;PROPER(IF(N279="MR","REF",VLOOKUP(I279,$BR:$BS,2,0)))&amp;","&amp;AT279&amp;"); ", "")</f>
        <v/>
      </c>
      <c r="BN279" s="22" t="str">
        <f aca="false">IF(ISERROR(VLOOKUP(BO279,BO$2:BO276,1,0))=0,"X","")</f>
        <v>X</v>
      </c>
      <c r="BO279" s="22" t="str">
        <f aca="false">SUBSTITUTE("#define "&amp;BH279&amp;REPT(" ",28-LEN(BH279))&amp;BJ279&amp;BK279&amp;BL279&amp;BM279,"%","D")</f>
        <v>#define INSTDECODE_3_MMM_AAA        DECODE_ADR(1,MBL,CpuMbl,AOFF_I); DECODE_ADR(2,MBL,CpuMbl,AOFF_IA); DECODE_ADR(3,MBL,CpuMbl,AOFF_IAA); </v>
      </c>
      <c r="BP279" s="22" t="str">
        <f aca="false">"#define "&amp;SUBSTITUTE(BH279,"INSTDECODE_",IF(P279="X","JMP_","")&amp;IF(Q279="X","CONST_","")&amp;"INSTEND_")&amp;IF(Q279="X",REPT(" ",20-LEN(BH279)),IF(P279="X",REPT(" ",22-LEN(BH279)),REPT(" ",26-LEN(BH279))))&amp;" "&amp;IF(P279="X","","IP+="&amp;TRIM(AU279)&amp;"; "&amp;REPT(" ",10-LEN(TRIM(AU279))))&amp;IF(Q279="X","CONST_INST_DISPATCH;","PROG_INST_DISPATCH;")</f>
        <v>#define INSTEND_3_MMM_AAA       IP+=ISIZ_IAAA;  PROG_INST_DISPATCH;</v>
      </c>
      <c r="BQ279" s="22" t="str">
        <f aca="false">""</f>
        <v/>
      </c>
    </row>
    <row r="280" customFormat="false" ht="15.95" hidden="false" customHeight="true" outlineLevel="0" collapsed="false">
      <c r="A280" s="22" t="s">
        <v>900</v>
      </c>
      <c r="B280" s="22" t="s">
        <v>336</v>
      </c>
      <c r="C280" s="26" t="s">
        <v>29</v>
      </c>
      <c r="D280" s="27" t="n">
        <f aca="false">4-COUNTIF(F280:I280,".")</f>
        <v>2</v>
      </c>
      <c r="E280" s="27" t="str">
        <f aca="false">IF(ISERROR(SEARCH("Z",F280&amp;G280&amp;H280&amp;I280))=0,"X","-")</f>
        <v>-</v>
      </c>
      <c r="F280" s="26" t="s">
        <v>486</v>
      </c>
      <c r="G280" s="26" t="s">
        <v>486</v>
      </c>
      <c r="H280" s="26" t="s">
        <v>28</v>
      </c>
      <c r="I280" s="26" t="s">
        <v>28</v>
      </c>
      <c r="J280" s="27" t="str">
        <f aca="false">IF(OR(ISERROR(SEARCH(MID($J$2,1,1),F280&amp;G280&amp;H280&amp;I280))=0,ISERROR(SEARCH(MID($J$2,2,1),F280&amp;G280&amp;H280&amp;I280))=0),"X","-")</f>
        <v>-</v>
      </c>
      <c r="K280" s="26" t="s">
        <v>453</v>
      </c>
      <c r="L280" s="26" t="s">
        <v>453</v>
      </c>
      <c r="M280" s="26" t="s">
        <v>28</v>
      </c>
      <c r="N280" s="26" t="s">
        <v>28</v>
      </c>
      <c r="O280" s="28" t="str">
        <f aca="false">IF(OR(K280=$O$2,L280=$O$2,M280=$O$2,N280=$O$2),"X","-")</f>
        <v>-</v>
      </c>
      <c r="R280" s="22" t="s">
        <v>923</v>
      </c>
      <c r="S280" s="22" t="s">
        <v>628</v>
      </c>
      <c r="T280" s="22" t="s">
        <v>161</v>
      </c>
      <c r="W280" s="30" t="str">
        <f aca="false">SUBSTITUTE(SUBSTITUTE(IF(AND(F280="%",K280&lt;&gt;"AD",K280&lt;&gt;"MR"),"Error1","Ok")&amp;" "&amp;IF(AND(G280="%",L280&lt;&gt;"AD",L280&lt;&gt;"MR"),"Error2","Ok")&amp;" "&amp;IF(AND(H280="%",M280&lt;&gt;"AD",M280&lt;&gt;"MR"),"Error3","Ok")&amp;" "&amp;IF(AND(I280="%",N280&lt;&gt;"AD",N280&lt;&gt;"MR"),"Error4","Ok"),"Ok Ok Ok Ok","Passed"),"Ok","")</f>
        <v>Passed</v>
      </c>
      <c r="X280" s="28" t="str">
        <f aca="false">IF(W280&lt;&gt;"Passed","--- Error ---",SUBSTITUTE(SUBSTITUTE(SUBSTITUTE(SUBSTITUTE(SUBSTITUTE(SUBSTITUTE(SUBSTITUTE(SUBSTITUTE(SUBSTITUTE(SUBSTITUTE(SUBSTITUTE(SUBSTITUTE(SUBSTITUTE(SUBSTITUTE(SUBSTITUTE(SUBSTITUTE(SUBSTITUTE(SUBSTITUTE($X$1, "&lt;mnemonic&gt;",""""&amp;B280&amp;""""&amp;REPT(" ",5-LEN(B280))), "&lt;argnr&gt;",D280), "&lt;type1&gt;",VLOOKUP(F280,BR:BZ,9,0)), "&lt;type2&gt;",VLOOKUP(G280,BR:BZ,9,0)), "&lt;type3&gt;",VLOOKUP(H280,BR:BZ,9,0)), "&lt;type4&gt;",VLOOKUP(I280,BR:BZ,9,0)), "&lt;mode1&gt;",VLOOKUP(K280, CB:CG,6,0)),"&lt;mode2&gt;",VLOOKUP(L280,CB:CG,6,0)),"&lt;mode3&gt;",VLOOKUP(M280,CB:CG,6,0)),"&lt;mode4&gt;",VLOOKUP(N280,CB:CG,6,0)), "."," "), "&lt;desc&gt;",R280), "&lt;size&gt;",AU280), "&lt;comma&gt;",IF(B281=""," ",",")),"&lt;off1&gt;",IF(AQ280&lt;&gt;"",AQ280,"0"&amp;REPT(" ",5+AQ$1-1))),"&lt;off2&gt;",IF(AR280&lt;&gt;"",AR280,"0"&amp;REPT(" ",5+AR$1-1))),"&lt;off3&gt;",IF(AS280&lt;&gt;"",AS280,"0"&amp;REPT(" ",5+AS$1-1))),"&lt;off4&gt;",IF(AT280&lt;&gt;"",AT280,"0"&amp;REPT(" ",5+AT$1-1))))</f>
        <v>{ "SMVCO",2, ISIZ_IAA  , {CpuDataType::StrBlk   ,CpuDataType::StrBlk   ,(CpuDataType)0        ,(CpuDataType)0        }, {_AmdAddr,_AmdAddr,_AmdNull,_AmdNull}, {AOFF_I,AOFF_IA,0       ,0        } }, //Concatenate and assign</v>
      </c>
      <c r="Y280" s="31" t="s">
        <v>28</v>
      </c>
      <c r="Z280" s="22" t="str">
        <f aca="false">IF(F280&lt;&gt;".",IF(K280="MR","R",VLOOKUP(F280,$BR:$BT,3,0)),"")</f>
        <v>M</v>
      </c>
      <c r="AA280" s="22" t="str">
        <f aca="false">IF(G280&lt;&gt;".",IF(L280="MR","R",VLOOKUP(G280,$BR:$BT,3,0)),"")</f>
        <v>M</v>
      </c>
      <c r="AB280" s="22" t="str">
        <f aca="false">IF(H280&lt;&gt;".",IF(M280="MR","R",VLOOKUP(H280,$BR:$BT,3,0)),"")</f>
        <v/>
      </c>
      <c r="AC280" s="22" t="str">
        <f aca="false">IF(I280&lt;&gt;".",IF(N280="MR","R",VLOOKUP(I280,$BR:$BT,3,0)),"")</f>
        <v/>
      </c>
      <c r="AD280" s="22" t="str">
        <f aca="false">IF(F280&lt;&gt;".",VLOOKUP(K280,$CB:$CC,2,0),"")</f>
        <v>A</v>
      </c>
      <c r="AE280" s="22" t="str">
        <f aca="false">IF(G280&lt;&gt;".",VLOOKUP(L280,$CB:$CC,2,0),"")</f>
        <v>A</v>
      </c>
      <c r="AF280" s="22" t="str">
        <f aca="false">IF(H280&lt;&gt;".",VLOOKUP(M280,$CB:$CC,2,0),"")</f>
        <v/>
      </c>
      <c r="AG280" s="22" t="str">
        <f aca="false">IF(I280&lt;&gt;".",VLOOKUP(N280,$CB:$CC,2,0),"")</f>
        <v/>
      </c>
      <c r="AH280" s="22" t="str">
        <f aca="false">IF(AD280&lt;&gt;"",IF(OR(AD280="A",AD280="I"),"SZA",VLOOKUP(Z280,$BT$3:$BU$16,2,0)),"")</f>
        <v>SZA</v>
      </c>
      <c r="AI280" s="22" t="str">
        <f aca="false">IF(AE280&lt;&gt;"",IF(OR(AE280="A",AE280="I"),"SZA",VLOOKUP(AA280,$BT$3:$BU$16,2,0)),"")</f>
        <v>SZA</v>
      </c>
      <c r="AJ280" s="22" t="str">
        <f aca="false">IF(AF280&lt;&gt;"",IF(OR(AF280="A",AF280="I"),"SZA",VLOOKUP(AB280,$BT$3:$BU$16,2,0)),"")</f>
        <v/>
      </c>
      <c r="AK280" s="22" t="str">
        <f aca="false">IF(AG280&lt;&gt;"",IF(OR(AG280="A",AG280="I"),"SZA",VLOOKUP(AC280,$BT$3:$BU$16,2,0)),"")</f>
        <v/>
      </c>
      <c r="AL280" s="22" t="str">
        <f aca="false">IF(AD280&lt;&gt;"","I","")</f>
        <v>I</v>
      </c>
      <c r="AM280" s="22" t="str">
        <f aca="false">SUBSTITUTE(IF(AE280&lt;&gt;"",AL280&amp;"+"&amp;AH280,""),"+SZ","")</f>
        <v>IA</v>
      </c>
      <c r="AN280" s="22" t="str">
        <f aca="false">SUBSTITUTE(IF(AF280&lt;&gt;"",AM280&amp;"+"&amp;AI280,""),"+SZ","")</f>
        <v/>
      </c>
      <c r="AO280" s="22" t="str">
        <f aca="false">SUBSTITUTE(IF(AG280&lt;&gt;"",AN280&amp;"+"&amp;AJ280,""),"+SZ","")</f>
        <v/>
      </c>
      <c r="AP280" s="22" t="str">
        <f aca="false">SUBSTITUTE("I"&amp;IF(AH280&lt;&gt;"","+"&amp;AH280,"")&amp;IF(AI280&lt;&gt;"","+"&amp;AI280,"")&amp;IF(AJ280&lt;&gt;"","+"&amp;AJ280,"")&amp;IF(AK280&lt;&gt;"","+"&amp;AK280,""),"+SZ","")</f>
        <v>IAA</v>
      </c>
      <c r="AQ280" s="22" t="str">
        <f aca="false">IF(Z280&lt;&gt;"","AOFF_"&amp;AL280&amp;REPT(" ",AQ$1-LEN(AL280)),"")</f>
        <v>AOFF_I</v>
      </c>
      <c r="AR280" s="22" t="str">
        <f aca="false">IF(AA280&lt;&gt;"","AOFF_"&amp;AM280&amp;REPT(" ",AR$1-LEN(AM280)),"")</f>
        <v>AOFF_IA</v>
      </c>
      <c r="AS280" s="22" t="str">
        <f aca="false">IF(AB280&lt;&gt;"","AOFF_"&amp;AN280&amp;REPT(" ",AS$1-LEN(AN280)),"")</f>
        <v/>
      </c>
      <c r="AT280" s="22" t="str">
        <f aca="false">IF(AC280&lt;&gt;"","AOFF_"&amp;AO280&amp;REPT(" ",AT$1-LEN(AO280)),"")</f>
        <v/>
      </c>
      <c r="AU280" s="22" t="str">
        <f aca="false">"ISIZ_"&amp;AP280&amp;REPT(" ",$AU$1-LEN(AP280))</f>
        <v>ISIZ_IAA  </v>
      </c>
      <c r="AV280" s="26" t="n">
        <f aca="false">IF(Z280&lt;&gt;"",6,"")</f>
        <v>6</v>
      </c>
      <c r="AW280" s="26" t="n">
        <f aca="false">IF(AA280&lt;&gt;"",AV280+VLOOKUP(AH280,$BU$2:$BV$17,2,0),"")</f>
        <v>10</v>
      </c>
      <c r="AX280" s="26" t="str">
        <f aca="false">IF(AB280&lt;&gt;"",AW280+VLOOKUP(AI280,$BU$2:$BV$17,2,0),"")</f>
        <v/>
      </c>
      <c r="AY280" s="26" t="str">
        <f aca="false">IF(AC280&lt;&gt;"",AX280+VLOOKUP(AJ280,$BU$2:$BV$17,2,0),"")</f>
        <v/>
      </c>
      <c r="AZ280" s="26" t="n">
        <f aca="false">6+IF(Z280&lt;&gt;"",VLOOKUP(AH280,$BU$2:$BV$17,2,0),0)+IF(AA280&lt;&gt;"",VLOOKUP(AI280,$BU$2:$BV$17,2,0),0)+IF(AB280&lt;&gt;"",VLOOKUP(AJ280,$BU$2:$BV$17,2,0),0)+IF(AC280&lt;&gt;"",VLOOKUP(AK280,$BU$2:$BV$17,2,0),0)</f>
        <v>14</v>
      </c>
      <c r="BA280" s="26" t="n">
        <f aca="false">IF(Z280&lt;&gt;"",10,"")</f>
        <v>10</v>
      </c>
      <c r="BB280" s="26" t="n">
        <f aca="false">IF(AA280&lt;&gt;"",BA280+VLOOKUP(AH280,$BU$2:$BW$17,3,0),"")</f>
        <v>18</v>
      </c>
      <c r="BC280" s="26" t="str">
        <f aca="false">IF(AB280&lt;&gt;"",BB280+VLOOKUP(AI280,$BU$2:$BW$17,3,0),"")</f>
        <v/>
      </c>
      <c r="BD280" s="26" t="str">
        <f aca="false">IF(AC280&lt;&gt;"",BC280+VLOOKUP(AJ280,$BU$2:$BW$17,3,0),"")</f>
        <v/>
      </c>
      <c r="BE280" s="26" t="n">
        <f aca="false">10+IF(Z280&lt;&gt;"",VLOOKUP(AH280,$BU$2:$BW$17,3,0),0)+IF(AA280&lt;&gt;"",VLOOKUP(AI280,$BU$2:$BW$17,3,0),0)+IF(AB280&lt;&gt;"",VLOOKUP(AJ280,$BU$2:$BW$17,3,0),0)+IF(AC280&lt;&gt;"",VLOOKUP(AK280,$BU$2:$BW$17,3,0),0)</f>
        <v>26</v>
      </c>
      <c r="BF280" s="36" t="str">
        <f aca="false">IF(AV280&lt;&gt;"","#define "&amp;AQ280&amp;" "&amp;AV280&amp;"&lt;end&gt; ","")&amp;IF(AW280&lt;&gt;"","#define "&amp;AR280&amp;" "&amp;AW280&amp;"&lt;end&gt; ","")&amp;IF(AX280&lt;&gt;"","#define "&amp;AS280&amp;" "&amp;AX280&amp;"&lt;end&gt; ","")&amp;IF(AY280&lt;&gt;"","#define "&amp;AT280&amp;" "&amp;AY280&amp;"&lt;end&gt; ","")&amp;"#define "&amp;AU280&amp;" "&amp;AZ280&amp;"&lt;end&gt;"</f>
        <v>#define AOFF_I 6&lt;end&gt; #define AOFF_IA 10&lt;end&gt; #define ISIZ_IAA   14&lt;end&gt;</v>
      </c>
      <c r="BG280" s="36" t="str">
        <f aca="false">IF(BA280&lt;&gt;"","#define "&amp;AQ280&amp;" "&amp;BA280&amp;"&lt;end&gt; ","")&amp;IF(BB280&lt;&gt;"","#define "&amp;AR280&amp;" "&amp;BB280&amp;"&lt;end&gt; ","")&amp;IF(BC280&lt;&gt;"","#define "&amp;AS280&amp;" "&amp;BC280&amp;"&lt;end&gt; ","")&amp;IF(BD280&lt;&gt;"","#define "&amp;AT280&amp;" "&amp;BD280&amp;"&lt;end&gt; ","")&amp;"#define "&amp;AU280&amp;" "&amp;BE280&amp;"&lt;end&gt;"</f>
        <v>#define AOFF_I 10&lt;end&gt; #define AOFF_IA 18&lt;end&gt; #define ISIZ_IAA   26&lt;end&gt;</v>
      </c>
      <c r="BH280" s="22" t="str">
        <f aca="false">"INSTDECODE_"&amp;D280&amp;IF(D280&lt;&gt;0,"_"&amp;CONCATENATE(Z280,AA280,AB280,AC280)&amp;"_"&amp;CONCATENATE(AD280,AE280,AF280,AG280),"")</f>
        <v>INSTDECODE_2_MM_AA</v>
      </c>
      <c r="BI280" s="22" t="n">
        <f aca="false">LEN(BH280)</f>
        <v>18</v>
      </c>
      <c r="BJ280" s="22" t="str">
        <f aca="false">IF(Z280&lt;&gt;"","DECODE_"&amp;VLOOKUP(AD280,$CC:$CD,2,0)&amp;"("&amp;BJ$2&amp;","&amp;IF(K280="MR","REF",VLOOKUP(F280,$BR:$BS,2,0))&amp;",Cpu"&amp;PROPER(IF(K280="MR","REF",VLOOKUP(F280,$BR:$BS,2,0)))&amp;","&amp;AQ280&amp;"); ", "")</f>
        <v>DECODE_ADR(1,MBL,CpuMbl,AOFF_I); </v>
      </c>
      <c r="BK280" s="22" t="str">
        <f aca="false">IF(AA280&lt;&gt;"","DECODE_"&amp;VLOOKUP(AE280,$CC:$CD,2,0)&amp;"("&amp;BK$2&amp;","&amp;IF(L280="MR","REF",VLOOKUP(G280,$BR:$BS,2,0))&amp;",Cpu"&amp;PROPER(IF(L280="MR","REF",VLOOKUP(G280,$BR:$BS,2,0)))&amp;","&amp;AR280&amp;"); ", "")</f>
        <v>DECODE_ADR(2,MBL,CpuMbl,AOFF_IA); </v>
      </c>
      <c r="BL280" s="22" t="str">
        <f aca="false">IF(AB280&lt;&gt;"","DECODE_"&amp;VLOOKUP(AF280,$CC:$CD,2,0)&amp;"("&amp;BL$2&amp;","&amp;IF(M280="MR","REF",VLOOKUP(H280,$BR:$BS,2,0))&amp;",Cpu"&amp;PROPER(IF(M280="MR","REF",VLOOKUP(H280,$BR:$BS,2,0)))&amp;","&amp;AS280&amp;"); ", "")</f>
        <v/>
      </c>
      <c r="BM280" s="22" t="str">
        <f aca="false">IF(AC280&lt;&gt;"","DECODE_"&amp;VLOOKUP(AG280,$CC:$CD,2,0)&amp;"("&amp;BM$2&amp;","&amp;IF(N280="MR","REF",VLOOKUP(I280,$BR:$BS,2,0))&amp;",Cpu"&amp;PROPER(IF(N280="MR","REF",VLOOKUP(I280,$BR:$BS,2,0)))&amp;","&amp;AT280&amp;"); ", "")</f>
        <v/>
      </c>
      <c r="BN280" s="22" t="str">
        <f aca="false">IF(ISERROR(VLOOKUP(BO280,BO$2:BO279,1,0))=0,"X","")</f>
        <v>X</v>
      </c>
      <c r="BO280" s="22" t="str">
        <f aca="false">SUBSTITUTE("#define "&amp;BH280&amp;REPT(" ",28-LEN(BH280))&amp;BJ280&amp;BK280&amp;BL280&amp;BM280,"%","D")</f>
        <v>#define INSTDECODE_2_MM_AA          DECODE_ADR(1,MBL,CpuMbl,AOFF_I); DECODE_ADR(2,MBL,CpuMbl,AOFF_IA); </v>
      </c>
      <c r="BP280" s="22" t="str">
        <f aca="false">"#define "&amp;SUBSTITUTE(BH280,"INSTDECODE_",IF(P280="X","JMP_","")&amp;IF(Q280="X","CONST_","")&amp;"INSTEND_")&amp;IF(Q280="X",REPT(" ",20-LEN(BH280)),IF(P280="X",REPT(" ",22-LEN(BH280)),REPT(" ",26-LEN(BH280))))&amp;" "&amp;IF(P280="X","","IP+="&amp;TRIM(AU280)&amp;"; "&amp;REPT(" ",10-LEN(TRIM(AU280))))&amp;IF(Q280="X","CONST_INST_DISPATCH;","PROG_INST_DISPATCH;")</f>
        <v>#define INSTEND_2_MM_AA         IP+=ISIZ_IAA;   PROG_INST_DISPATCH;</v>
      </c>
      <c r="BQ280" s="22" t="str">
        <f aca="false">""</f>
        <v/>
      </c>
    </row>
    <row r="281" customFormat="false" ht="15.95" hidden="false" customHeight="true" outlineLevel="0" collapsed="false">
      <c r="A281" s="22" t="s">
        <v>900</v>
      </c>
      <c r="B281" s="22" t="s">
        <v>924</v>
      </c>
      <c r="C281" s="26" t="s">
        <v>29</v>
      </c>
      <c r="D281" s="27" t="n">
        <f aca="false">4-COUNTIF(F281:I281,".")</f>
        <v>2</v>
      </c>
      <c r="E281" s="27" t="str">
        <f aca="false">IF(ISERROR(SEARCH("Z",F281&amp;G281&amp;H281&amp;I281))=0,"X","-")</f>
        <v>-</v>
      </c>
      <c r="F281" s="26" t="s">
        <v>486</v>
      </c>
      <c r="G281" s="26" t="s">
        <v>486</v>
      </c>
      <c r="H281" s="26" t="s">
        <v>28</v>
      </c>
      <c r="I281" s="26" t="s">
        <v>28</v>
      </c>
      <c r="J281" s="27" t="str">
        <f aca="false">IF(OR(ISERROR(SEARCH(MID($J$2,1,1),F281&amp;G281&amp;H281&amp;I281))=0,ISERROR(SEARCH(MID($J$2,2,1),F281&amp;G281&amp;H281&amp;I281))=0),"X","-")</f>
        <v>-</v>
      </c>
      <c r="K281" s="26" t="s">
        <v>453</v>
      </c>
      <c r="L281" s="26" t="s">
        <v>453</v>
      </c>
      <c r="M281" s="26" t="s">
        <v>28</v>
      </c>
      <c r="N281" s="26" t="s">
        <v>28</v>
      </c>
      <c r="O281" s="28" t="str">
        <f aca="false">IF(OR(K281=$O$2,L281=$O$2,M281=$O$2,N281=$O$2),"X","-")</f>
        <v>-</v>
      </c>
      <c r="R281" s="22" t="s">
        <v>925</v>
      </c>
      <c r="S281" s="22" t="s">
        <v>628</v>
      </c>
      <c r="T281" s="22" t="s">
        <v>161</v>
      </c>
      <c r="W281" s="30" t="str">
        <f aca="false">SUBSTITUTE(SUBSTITUTE(IF(AND(F281="%",K281&lt;&gt;"AD",K281&lt;&gt;"MR"),"Error1","Ok")&amp;" "&amp;IF(AND(G281="%",L281&lt;&gt;"AD",L281&lt;&gt;"MR"),"Error2","Ok")&amp;" "&amp;IF(AND(H281="%",M281&lt;&gt;"AD",M281&lt;&gt;"MR"),"Error3","Ok")&amp;" "&amp;IF(AND(I281="%",N281&lt;&gt;"AD",N281&lt;&gt;"MR"),"Error4","Ok"),"Ok Ok Ok Ok","Passed"),"Ok","")</f>
        <v>Passed</v>
      </c>
      <c r="X281" s="28" t="str">
        <f aca="false">IF(W281&lt;&gt;"Passed","--- Error ---",SUBSTITUTE(SUBSTITUTE(SUBSTITUTE(SUBSTITUTE(SUBSTITUTE(SUBSTITUTE(SUBSTITUTE(SUBSTITUTE(SUBSTITUTE(SUBSTITUTE(SUBSTITUTE(SUBSTITUTE(SUBSTITUTE(SUBSTITUTE(SUBSTITUTE(SUBSTITUTE(SUBSTITUTE(SUBSTITUTE($X$1, "&lt;mnemonic&gt;",""""&amp;B281&amp;""""&amp;REPT(" ",5-LEN(B281))), "&lt;argnr&gt;",D281), "&lt;type1&gt;",VLOOKUP(F281,BR:BZ,9,0)), "&lt;type2&gt;",VLOOKUP(G281,BR:BZ,9,0)), "&lt;type3&gt;",VLOOKUP(H281,BR:BZ,9,0)), "&lt;type4&gt;",VLOOKUP(I281,BR:BZ,9,0)), "&lt;mode1&gt;",VLOOKUP(K281, CB:CG,6,0)),"&lt;mode2&gt;",VLOOKUP(L281,CB:CG,6,0)),"&lt;mode3&gt;",VLOOKUP(M281,CB:CG,6,0)),"&lt;mode4&gt;",VLOOKUP(N281,CB:CG,6,0)), "."," "), "&lt;desc&gt;",R281), "&lt;size&gt;",AU281), "&lt;comma&gt;",IF(B282=""," ",",")),"&lt;off1&gt;",IF(AQ281&lt;&gt;"",AQ281,"0"&amp;REPT(" ",5+AQ$1-1))),"&lt;off2&gt;",IF(AR281&lt;&gt;"",AR281,"0"&amp;REPT(" ",5+AR$1-1))),"&lt;off3&gt;",IF(AS281&lt;&gt;"",AS281,"0"&amp;REPT(" ",5+AS$1-1))),"&lt;off4&gt;",IF(AT281&lt;&gt;"",AT281,"0"&amp;REPT(" ",5+AT$1-1))))</f>
        <v>{ "SMVRC",2, ISIZ_IAA  , {CpuDataType::StrBlk   ,CpuDataType::StrBlk   ,(CpuDataType)0        ,(CpuDataType)0        }, {_AmdAddr,_AmdAddr,_AmdNull,_AmdNull}, {AOFF_I,AOFF_IA,0       ,0        } }, //Reverse concatenate and assign</v>
      </c>
      <c r="Y281" s="31" t="s">
        <v>28</v>
      </c>
      <c r="Z281" s="22" t="str">
        <f aca="false">IF(F281&lt;&gt;".",IF(K281="MR","R",VLOOKUP(F281,$BR:$BT,3,0)),"")</f>
        <v>M</v>
      </c>
      <c r="AA281" s="22" t="str">
        <f aca="false">IF(G281&lt;&gt;".",IF(L281="MR","R",VLOOKUP(G281,$BR:$BT,3,0)),"")</f>
        <v>M</v>
      </c>
      <c r="AB281" s="22" t="str">
        <f aca="false">IF(H281&lt;&gt;".",IF(M281="MR","R",VLOOKUP(H281,$BR:$BT,3,0)),"")</f>
        <v/>
      </c>
      <c r="AC281" s="22" t="str">
        <f aca="false">IF(I281&lt;&gt;".",IF(N281="MR","R",VLOOKUP(I281,$BR:$BT,3,0)),"")</f>
        <v/>
      </c>
      <c r="AD281" s="22" t="str">
        <f aca="false">IF(F281&lt;&gt;".",VLOOKUP(K281,$CB:$CC,2,0),"")</f>
        <v>A</v>
      </c>
      <c r="AE281" s="22" t="str">
        <f aca="false">IF(G281&lt;&gt;".",VLOOKUP(L281,$CB:$CC,2,0),"")</f>
        <v>A</v>
      </c>
      <c r="AF281" s="22" t="str">
        <f aca="false">IF(H281&lt;&gt;".",VLOOKUP(M281,$CB:$CC,2,0),"")</f>
        <v/>
      </c>
      <c r="AG281" s="22" t="str">
        <f aca="false">IF(I281&lt;&gt;".",VLOOKUP(N281,$CB:$CC,2,0),"")</f>
        <v/>
      </c>
      <c r="AH281" s="22" t="str">
        <f aca="false">IF(AD281&lt;&gt;"",IF(OR(AD281="A",AD281="I"),"SZA",VLOOKUP(Z281,$BT$3:$BU$16,2,0)),"")</f>
        <v>SZA</v>
      </c>
      <c r="AI281" s="22" t="str">
        <f aca="false">IF(AE281&lt;&gt;"",IF(OR(AE281="A",AE281="I"),"SZA",VLOOKUP(AA281,$BT$3:$BU$16,2,0)),"")</f>
        <v>SZA</v>
      </c>
      <c r="AJ281" s="22" t="str">
        <f aca="false">IF(AF281&lt;&gt;"",IF(OR(AF281="A",AF281="I"),"SZA",VLOOKUP(AB281,$BT$3:$BU$16,2,0)),"")</f>
        <v/>
      </c>
      <c r="AK281" s="22" t="str">
        <f aca="false">IF(AG281&lt;&gt;"",IF(OR(AG281="A",AG281="I"),"SZA",VLOOKUP(AC281,$BT$3:$BU$16,2,0)),"")</f>
        <v/>
      </c>
      <c r="AL281" s="22" t="str">
        <f aca="false">IF(AD281&lt;&gt;"","I","")</f>
        <v>I</v>
      </c>
      <c r="AM281" s="22" t="str">
        <f aca="false">SUBSTITUTE(IF(AE281&lt;&gt;"",AL281&amp;"+"&amp;AH281,""),"+SZ","")</f>
        <v>IA</v>
      </c>
      <c r="AN281" s="22" t="str">
        <f aca="false">SUBSTITUTE(IF(AF281&lt;&gt;"",AM281&amp;"+"&amp;AI281,""),"+SZ","")</f>
        <v/>
      </c>
      <c r="AO281" s="22" t="str">
        <f aca="false">SUBSTITUTE(IF(AG281&lt;&gt;"",AN281&amp;"+"&amp;AJ281,""),"+SZ","")</f>
        <v/>
      </c>
      <c r="AP281" s="22" t="str">
        <f aca="false">SUBSTITUTE("I"&amp;IF(AH281&lt;&gt;"","+"&amp;AH281,"")&amp;IF(AI281&lt;&gt;"","+"&amp;AI281,"")&amp;IF(AJ281&lt;&gt;"","+"&amp;AJ281,"")&amp;IF(AK281&lt;&gt;"","+"&amp;AK281,""),"+SZ","")</f>
        <v>IAA</v>
      </c>
      <c r="AQ281" s="22" t="str">
        <f aca="false">IF(Z281&lt;&gt;"","AOFF_"&amp;AL281&amp;REPT(" ",AQ$1-LEN(AL281)),"")</f>
        <v>AOFF_I</v>
      </c>
      <c r="AR281" s="22" t="str">
        <f aca="false">IF(AA281&lt;&gt;"","AOFF_"&amp;AM281&amp;REPT(" ",AR$1-LEN(AM281)),"")</f>
        <v>AOFF_IA</v>
      </c>
      <c r="AS281" s="22" t="str">
        <f aca="false">IF(AB281&lt;&gt;"","AOFF_"&amp;AN281&amp;REPT(" ",AS$1-LEN(AN281)),"")</f>
        <v/>
      </c>
      <c r="AT281" s="22" t="str">
        <f aca="false">IF(AC281&lt;&gt;"","AOFF_"&amp;AO281&amp;REPT(" ",AT$1-LEN(AO281)),"")</f>
        <v/>
      </c>
      <c r="AU281" s="22" t="str">
        <f aca="false">"ISIZ_"&amp;AP281&amp;REPT(" ",$AU$1-LEN(AP281))</f>
        <v>ISIZ_IAA  </v>
      </c>
      <c r="AV281" s="26" t="n">
        <f aca="false">IF(Z281&lt;&gt;"",6,"")</f>
        <v>6</v>
      </c>
      <c r="AW281" s="26" t="n">
        <f aca="false">IF(AA281&lt;&gt;"",AV281+VLOOKUP(AH281,$BU$2:$BV$17,2,0),"")</f>
        <v>10</v>
      </c>
      <c r="AX281" s="26" t="str">
        <f aca="false">IF(AB281&lt;&gt;"",AW281+VLOOKUP(AI281,$BU$2:$BV$17,2,0),"")</f>
        <v/>
      </c>
      <c r="AY281" s="26" t="str">
        <f aca="false">IF(AC281&lt;&gt;"",AX281+VLOOKUP(AJ281,$BU$2:$BV$17,2,0),"")</f>
        <v/>
      </c>
      <c r="AZ281" s="26" t="n">
        <f aca="false">6+IF(Z281&lt;&gt;"",VLOOKUP(AH281,$BU$2:$BV$17,2,0),0)+IF(AA281&lt;&gt;"",VLOOKUP(AI281,$BU$2:$BV$17,2,0),0)+IF(AB281&lt;&gt;"",VLOOKUP(AJ281,$BU$2:$BV$17,2,0),0)+IF(AC281&lt;&gt;"",VLOOKUP(AK281,$BU$2:$BV$17,2,0),0)</f>
        <v>14</v>
      </c>
      <c r="BA281" s="26" t="n">
        <f aca="false">IF(Z281&lt;&gt;"",10,"")</f>
        <v>10</v>
      </c>
      <c r="BB281" s="26" t="n">
        <f aca="false">IF(AA281&lt;&gt;"",BA281+VLOOKUP(AH281,$BU$2:$BW$17,3,0),"")</f>
        <v>18</v>
      </c>
      <c r="BC281" s="26" t="str">
        <f aca="false">IF(AB281&lt;&gt;"",BB281+VLOOKUP(AI281,$BU$2:$BW$17,3,0),"")</f>
        <v/>
      </c>
      <c r="BD281" s="26" t="str">
        <f aca="false">IF(AC281&lt;&gt;"",BC281+VLOOKUP(AJ281,$BU$2:$BW$17,3,0),"")</f>
        <v/>
      </c>
      <c r="BE281" s="26" t="n">
        <f aca="false">10+IF(Z281&lt;&gt;"",VLOOKUP(AH281,$BU$2:$BW$17,3,0),0)+IF(AA281&lt;&gt;"",VLOOKUP(AI281,$BU$2:$BW$17,3,0),0)+IF(AB281&lt;&gt;"",VLOOKUP(AJ281,$BU$2:$BW$17,3,0),0)+IF(AC281&lt;&gt;"",VLOOKUP(AK281,$BU$2:$BW$17,3,0),0)</f>
        <v>26</v>
      </c>
      <c r="BF281" s="36" t="str">
        <f aca="false">IF(AV281&lt;&gt;"","#define "&amp;AQ281&amp;" "&amp;AV281&amp;"&lt;end&gt; ","")&amp;IF(AW281&lt;&gt;"","#define "&amp;AR281&amp;" "&amp;AW281&amp;"&lt;end&gt; ","")&amp;IF(AX281&lt;&gt;"","#define "&amp;AS281&amp;" "&amp;AX281&amp;"&lt;end&gt; ","")&amp;IF(AY281&lt;&gt;"","#define "&amp;AT281&amp;" "&amp;AY281&amp;"&lt;end&gt; ","")&amp;"#define "&amp;AU281&amp;" "&amp;AZ281&amp;"&lt;end&gt;"</f>
        <v>#define AOFF_I 6&lt;end&gt; #define AOFF_IA 10&lt;end&gt; #define ISIZ_IAA   14&lt;end&gt;</v>
      </c>
      <c r="BG281" s="36" t="str">
        <f aca="false">IF(BA281&lt;&gt;"","#define "&amp;AQ281&amp;" "&amp;BA281&amp;"&lt;end&gt; ","")&amp;IF(BB281&lt;&gt;"","#define "&amp;AR281&amp;" "&amp;BB281&amp;"&lt;end&gt; ","")&amp;IF(BC281&lt;&gt;"","#define "&amp;AS281&amp;" "&amp;BC281&amp;"&lt;end&gt; ","")&amp;IF(BD281&lt;&gt;"","#define "&amp;AT281&amp;" "&amp;BD281&amp;"&lt;end&gt; ","")&amp;"#define "&amp;AU281&amp;" "&amp;BE281&amp;"&lt;end&gt;"</f>
        <v>#define AOFF_I 10&lt;end&gt; #define AOFF_IA 18&lt;end&gt; #define ISIZ_IAA   26&lt;end&gt;</v>
      </c>
      <c r="BH281" s="22" t="str">
        <f aca="false">"INSTDECODE_"&amp;D281&amp;IF(D281&lt;&gt;0,"_"&amp;CONCATENATE(Z281,AA281,AB281,AC281)&amp;"_"&amp;CONCATENATE(AD281,AE281,AF281,AG281),"")</f>
        <v>INSTDECODE_2_MM_AA</v>
      </c>
      <c r="BI281" s="22" t="n">
        <f aca="false">LEN(BH281)</f>
        <v>18</v>
      </c>
      <c r="BJ281" s="22" t="str">
        <f aca="false">IF(Z281&lt;&gt;"","DECODE_"&amp;VLOOKUP(AD281,$CC:$CD,2,0)&amp;"("&amp;BJ$2&amp;","&amp;IF(K281="MR","REF",VLOOKUP(F281,$BR:$BS,2,0))&amp;",Cpu"&amp;PROPER(IF(K281="MR","REF",VLOOKUP(F281,$BR:$BS,2,0)))&amp;","&amp;AQ281&amp;"); ", "")</f>
        <v>DECODE_ADR(1,MBL,CpuMbl,AOFF_I); </v>
      </c>
      <c r="BK281" s="22" t="str">
        <f aca="false">IF(AA281&lt;&gt;"","DECODE_"&amp;VLOOKUP(AE281,$CC:$CD,2,0)&amp;"("&amp;BK$2&amp;","&amp;IF(L281="MR","REF",VLOOKUP(G281,$BR:$BS,2,0))&amp;",Cpu"&amp;PROPER(IF(L281="MR","REF",VLOOKUP(G281,$BR:$BS,2,0)))&amp;","&amp;AR281&amp;"); ", "")</f>
        <v>DECODE_ADR(2,MBL,CpuMbl,AOFF_IA); </v>
      </c>
      <c r="BL281" s="22" t="str">
        <f aca="false">IF(AB281&lt;&gt;"","DECODE_"&amp;VLOOKUP(AF281,$CC:$CD,2,0)&amp;"("&amp;BL$2&amp;","&amp;IF(M281="MR","REF",VLOOKUP(H281,$BR:$BS,2,0))&amp;",Cpu"&amp;PROPER(IF(M281="MR","REF",VLOOKUP(H281,$BR:$BS,2,0)))&amp;","&amp;AS281&amp;"); ", "")</f>
        <v/>
      </c>
      <c r="BM281" s="22" t="str">
        <f aca="false">IF(AC281&lt;&gt;"","DECODE_"&amp;VLOOKUP(AG281,$CC:$CD,2,0)&amp;"("&amp;BM$2&amp;","&amp;IF(N281="MR","REF",VLOOKUP(I281,$BR:$BS,2,0))&amp;",Cpu"&amp;PROPER(IF(N281="MR","REF",VLOOKUP(I281,$BR:$BS,2,0)))&amp;","&amp;AT281&amp;"); ", "")</f>
        <v/>
      </c>
      <c r="BN281" s="22" t="str">
        <f aca="false">IF(ISERROR(VLOOKUP(BO281,BO$2:BO280,1,0))=0,"X","")</f>
        <v>X</v>
      </c>
      <c r="BO281" s="22" t="str">
        <f aca="false">SUBSTITUTE("#define "&amp;BH281&amp;REPT(" ",28-LEN(BH281))&amp;BJ281&amp;BK281&amp;BL281&amp;BM281,"%","D")</f>
        <v>#define INSTDECODE_2_MM_AA          DECODE_ADR(1,MBL,CpuMbl,AOFF_I); DECODE_ADR(2,MBL,CpuMbl,AOFF_IA); </v>
      </c>
      <c r="BP281" s="22" t="str">
        <f aca="false">"#define "&amp;SUBSTITUTE(BH281,"INSTDECODE_",IF(P281="X","JMP_","")&amp;IF(Q281="X","CONST_","")&amp;"INSTEND_")&amp;IF(Q281="X",REPT(" ",20-LEN(BH281)),IF(P281="X",REPT(" ",22-LEN(BH281)),REPT(" ",26-LEN(BH281))))&amp;" "&amp;IF(P281="X","","IP+="&amp;TRIM(AU281)&amp;"; "&amp;REPT(" ",10-LEN(TRIM(AU281))))&amp;IF(Q281="X","CONST_INST_DISPATCH;","PROG_INST_DISPATCH;")</f>
        <v>#define INSTEND_2_MM_AA         IP+=ISIZ_IAA;   PROG_INST_DISPATCH;</v>
      </c>
      <c r="BQ281" s="22" t="str">
        <f aca="false">""</f>
        <v/>
      </c>
    </row>
    <row r="282" customFormat="false" ht="15.95" hidden="false" customHeight="true" outlineLevel="0" collapsed="false">
      <c r="A282" s="22" t="s">
        <v>900</v>
      </c>
      <c r="B282" s="22" t="s">
        <v>926</v>
      </c>
      <c r="C282" s="26" t="s">
        <v>29</v>
      </c>
      <c r="D282" s="27" t="n">
        <f aca="false">4-COUNTIF(F282:I282,".")</f>
        <v>4</v>
      </c>
      <c r="E282" s="27" t="str">
        <f aca="false">IF(ISERROR(SEARCH("Z",F282&amp;G282&amp;H282&amp;I282))=0,"X","-")</f>
        <v>X</v>
      </c>
      <c r="F282" s="26" t="s">
        <v>462</v>
      </c>
      <c r="G282" s="26" t="s">
        <v>486</v>
      </c>
      <c r="H282" s="26" t="s">
        <v>486</v>
      </c>
      <c r="I282" s="26" t="s">
        <v>462</v>
      </c>
      <c r="J282" s="27" t="str">
        <f aca="false">IF(OR(ISERROR(SEARCH(MID($J$2,1,1),F282&amp;G282&amp;H282&amp;I282))=0,ISERROR(SEARCH(MID($J$2,2,1),F282&amp;G282&amp;H282&amp;I282))=0),"X","-")</f>
        <v>-</v>
      </c>
      <c r="K282" s="26" t="s">
        <v>453</v>
      </c>
      <c r="L282" s="26" t="s">
        <v>453</v>
      </c>
      <c r="M282" s="26" t="s">
        <v>453</v>
      </c>
      <c r="N282" s="26" t="s">
        <v>453</v>
      </c>
      <c r="O282" s="28" t="str">
        <f aca="false">IF(OR(K282=$O$2,L282=$O$2,M282=$O$2,N282=$O$2),"X","-")</f>
        <v>-</v>
      </c>
      <c r="R282" s="22" t="s">
        <v>927</v>
      </c>
      <c r="S282" s="22" t="s">
        <v>9</v>
      </c>
      <c r="T282" s="22" t="s">
        <v>905</v>
      </c>
      <c r="U282" s="22" t="s">
        <v>928</v>
      </c>
      <c r="V282" s="22" t="s">
        <v>929</v>
      </c>
      <c r="W282" s="30" t="str">
        <f aca="false">SUBSTITUTE(SUBSTITUTE(IF(AND(F282="%",K282&lt;&gt;"AD",K282&lt;&gt;"MR"),"Error1","Ok")&amp;" "&amp;IF(AND(G282="%",L282&lt;&gt;"AD",L282&lt;&gt;"MR"),"Error2","Ok")&amp;" "&amp;IF(AND(H282="%",M282&lt;&gt;"AD",M282&lt;&gt;"MR"),"Error3","Ok")&amp;" "&amp;IF(AND(I282="%",N282&lt;&gt;"AD",N282&lt;&gt;"MR"),"Error4","Ok"),"Ok Ok Ok Ok","Passed"),"Ok","")</f>
        <v>Passed</v>
      </c>
      <c r="X282" s="28" t="str">
        <f aca="false">IF(W282&lt;&gt;"Passed","--- Error ---",SUBSTITUTE(SUBSTITUTE(SUBSTITUTE(SUBSTITUTE(SUBSTITUTE(SUBSTITUTE(SUBSTITUTE(SUBSTITUTE(SUBSTITUTE(SUBSTITUTE(SUBSTITUTE(SUBSTITUTE(SUBSTITUTE(SUBSTITUTE(SUBSTITUTE(SUBSTITUTE(SUBSTITUTE(SUBSTITUTE($X$1, "&lt;mnemonic&gt;",""""&amp;B282&amp;""""&amp;REPT(" ",5-LEN(B282))), "&lt;argnr&gt;",D282), "&lt;type1&gt;",VLOOKUP(F282,BR:BZ,9,0)), "&lt;type2&gt;",VLOOKUP(G282,BR:BZ,9,0)), "&lt;type3&gt;",VLOOKUP(H282,BR:BZ,9,0)), "&lt;type4&gt;",VLOOKUP(I282,BR:BZ,9,0)), "&lt;mode1&gt;",VLOOKUP(K282, CB:CG,6,0)),"&lt;mode2&gt;",VLOOKUP(L282,CB:CG,6,0)),"&lt;mode3&gt;",VLOOKUP(M282,CB:CG,6,0)),"&lt;mode4&gt;",VLOOKUP(N282,CB:CG,6,0)), "."," "), "&lt;desc&gt;",R282), "&lt;size&gt;",AU282), "&lt;comma&gt;",IF(B283=""," ",",")),"&lt;off1&gt;",IF(AQ282&lt;&gt;"",AQ282,"0"&amp;REPT(" ",5+AQ$1-1))),"&lt;off2&gt;",IF(AR282&lt;&gt;"",AR282,"0"&amp;REPT(" ",5+AR$1-1))),"&lt;off3&gt;",IF(AS282&lt;&gt;"",AS282,"0"&amp;REPT(" ",5+AS$1-1))),"&lt;off4&gt;",IF(AT282&lt;&gt;"",AT282,"0"&amp;REPT(" ",5+AT$1-1))))</f>
        <v>{ "SFIND",4, ISIZ_IAAAA, {(CpuDataType)-1       ,CpuDataType::StrBlk   ,CpuDataType::StrBlk   ,(CpuDataType)-1       }, {_AmdAddr,_AmdAddr,_AmdAddr,_AmdAddr}, {AOFF_I,AOFF_IA,AOFF_IAA,AOFF_IAAA} }, //word .search(string substring,word start)</v>
      </c>
      <c r="Y282" s="31" t="s">
        <v>28</v>
      </c>
      <c r="Z282" s="22" t="str">
        <f aca="false">IF(F282&lt;&gt;".",IF(K282="MR","R",VLOOKUP(F282,$BR:$BT,3,0)),"")</f>
        <v>Z</v>
      </c>
      <c r="AA282" s="22" t="str">
        <f aca="false">IF(G282&lt;&gt;".",IF(L282="MR","R",VLOOKUP(G282,$BR:$BT,3,0)),"")</f>
        <v>M</v>
      </c>
      <c r="AB282" s="22" t="str">
        <f aca="false">IF(H282&lt;&gt;".",IF(M282="MR","R",VLOOKUP(H282,$BR:$BT,3,0)),"")</f>
        <v>M</v>
      </c>
      <c r="AC282" s="22" t="str">
        <f aca="false">IF(I282&lt;&gt;".",IF(N282="MR","R",VLOOKUP(I282,$BR:$BT,3,0)),"")</f>
        <v>Z</v>
      </c>
      <c r="AD282" s="22" t="str">
        <f aca="false">IF(F282&lt;&gt;".",VLOOKUP(K282,$CB:$CC,2,0),"")</f>
        <v>A</v>
      </c>
      <c r="AE282" s="22" t="str">
        <f aca="false">IF(G282&lt;&gt;".",VLOOKUP(L282,$CB:$CC,2,0),"")</f>
        <v>A</v>
      </c>
      <c r="AF282" s="22" t="str">
        <f aca="false">IF(H282&lt;&gt;".",VLOOKUP(M282,$CB:$CC,2,0),"")</f>
        <v>A</v>
      </c>
      <c r="AG282" s="22" t="str">
        <f aca="false">IF(I282&lt;&gt;".",VLOOKUP(N282,$CB:$CC,2,0),"")</f>
        <v>A</v>
      </c>
      <c r="AH282" s="22" t="str">
        <f aca="false">IF(AD282&lt;&gt;"",IF(OR(AD282="A",AD282="I"),"SZA",VLOOKUP(Z282,$BT$3:$BU$16,2,0)),"")</f>
        <v>SZA</v>
      </c>
      <c r="AI282" s="22" t="str">
        <f aca="false">IF(AE282&lt;&gt;"",IF(OR(AE282="A",AE282="I"),"SZA",VLOOKUP(AA282,$BT$3:$BU$16,2,0)),"")</f>
        <v>SZA</v>
      </c>
      <c r="AJ282" s="22" t="str">
        <f aca="false">IF(AF282&lt;&gt;"",IF(OR(AF282="A",AF282="I"),"SZA",VLOOKUP(AB282,$BT$3:$BU$16,2,0)),"")</f>
        <v>SZA</v>
      </c>
      <c r="AK282" s="22" t="str">
        <f aca="false">IF(AG282&lt;&gt;"",IF(OR(AG282="A",AG282="I"),"SZA",VLOOKUP(AC282,$BT$3:$BU$16,2,0)),"")</f>
        <v>SZA</v>
      </c>
      <c r="AL282" s="22" t="str">
        <f aca="false">IF(AD282&lt;&gt;"","I","")</f>
        <v>I</v>
      </c>
      <c r="AM282" s="22" t="str">
        <f aca="false">SUBSTITUTE(IF(AE282&lt;&gt;"",AL282&amp;"+"&amp;AH282,""),"+SZ","")</f>
        <v>IA</v>
      </c>
      <c r="AN282" s="22" t="str">
        <f aca="false">SUBSTITUTE(IF(AF282&lt;&gt;"",AM282&amp;"+"&amp;AI282,""),"+SZ","")</f>
        <v>IAA</v>
      </c>
      <c r="AO282" s="22" t="str">
        <f aca="false">SUBSTITUTE(IF(AG282&lt;&gt;"",AN282&amp;"+"&amp;AJ282,""),"+SZ","")</f>
        <v>IAAA</v>
      </c>
      <c r="AP282" s="22" t="str">
        <f aca="false">SUBSTITUTE("I"&amp;IF(AH282&lt;&gt;"","+"&amp;AH282,"")&amp;IF(AI282&lt;&gt;"","+"&amp;AI282,"")&amp;IF(AJ282&lt;&gt;"","+"&amp;AJ282,"")&amp;IF(AK282&lt;&gt;"","+"&amp;AK282,""),"+SZ","")</f>
        <v>IAAAA</v>
      </c>
      <c r="AQ282" s="22" t="str">
        <f aca="false">IF(Z282&lt;&gt;"","AOFF_"&amp;AL282&amp;REPT(" ",AQ$1-LEN(AL282)),"")</f>
        <v>AOFF_I</v>
      </c>
      <c r="AR282" s="22" t="str">
        <f aca="false">IF(AA282&lt;&gt;"","AOFF_"&amp;AM282&amp;REPT(" ",AR$1-LEN(AM282)),"")</f>
        <v>AOFF_IA</v>
      </c>
      <c r="AS282" s="22" t="str">
        <f aca="false">IF(AB282&lt;&gt;"","AOFF_"&amp;AN282&amp;REPT(" ",AS$1-LEN(AN282)),"")</f>
        <v>AOFF_IAA</v>
      </c>
      <c r="AT282" s="22" t="str">
        <f aca="false">IF(AC282&lt;&gt;"","AOFF_"&amp;AO282&amp;REPT(" ",AT$1-LEN(AO282)),"")</f>
        <v>AOFF_IAAA</v>
      </c>
      <c r="AU282" s="22" t="str">
        <f aca="false">"ISIZ_"&amp;AP282&amp;REPT(" ",$AU$1-LEN(AP282))</f>
        <v>ISIZ_IAAAA</v>
      </c>
      <c r="AV282" s="26" t="n">
        <f aca="false">IF(Z282&lt;&gt;"",6,"")</f>
        <v>6</v>
      </c>
      <c r="AW282" s="26" t="n">
        <f aca="false">IF(AA282&lt;&gt;"",AV282+VLOOKUP(AH282,$BU$2:$BV$17,2,0),"")</f>
        <v>10</v>
      </c>
      <c r="AX282" s="26" t="n">
        <f aca="false">IF(AB282&lt;&gt;"",AW282+VLOOKUP(AI282,$BU$2:$BV$17,2,0),"")</f>
        <v>14</v>
      </c>
      <c r="AY282" s="26" t="n">
        <f aca="false">IF(AC282&lt;&gt;"",AX282+VLOOKUP(AJ282,$BU$2:$BV$17,2,0),"")</f>
        <v>18</v>
      </c>
      <c r="AZ282" s="26" t="n">
        <f aca="false">6+IF(Z282&lt;&gt;"",VLOOKUP(AH282,$BU$2:$BV$17,2,0),0)+IF(AA282&lt;&gt;"",VLOOKUP(AI282,$BU$2:$BV$17,2,0),0)+IF(AB282&lt;&gt;"",VLOOKUP(AJ282,$BU$2:$BV$17,2,0),0)+IF(AC282&lt;&gt;"",VLOOKUP(AK282,$BU$2:$BV$17,2,0),0)</f>
        <v>22</v>
      </c>
      <c r="BA282" s="26" t="n">
        <f aca="false">IF(Z282&lt;&gt;"",10,"")</f>
        <v>10</v>
      </c>
      <c r="BB282" s="26" t="n">
        <f aca="false">IF(AA282&lt;&gt;"",BA282+VLOOKUP(AH282,$BU$2:$BW$17,3,0),"")</f>
        <v>18</v>
      </c>
      <c r="BC282" s="26" t="n">
        <f aca="false">IF(AB282&lt;&gt;"",BB282+VLOOKUP(AI282,$BU$2:$BW$17,3,0),"")</f>
        <v>26</v>
      </c>
      <c r="BD282" s="26" t="n">
        <f aca="false">IF(AC282&lt;&gt;"",BC282+VLOOKUP(AJ282,$BU$2:$BW$17,3,0),"")</f>
        <v>34</v>
      </c>
      <c r="BE282" s="26" t="n">
        <f aca="false">10+IF(Z282&lt;&gt;"",VLOOKUP(AH282,$BU$2:$BW$17,3,0),0)+IF(AA282&lt;&gt;"",VLOOKUP(AI282,$BU$2:$BW$17,3,0),0)+IF(AB282&lt;&gt;"",VLOOKUP(AJ282,$BU$2:$BW$17,3,0),0)+IF(AC282&lt;&gt;"",VLOOKUP(AK282,$BU$2:$BW$17,3,0),0)</f>
        <v>42</v>
      </c>
      <c r="BF282" s="36" t="str">
        <f aca="false">IF(AV282&lt;&gt;"","#define "&amp;AQ282&amp;" "&amp;AV282&amp;"&lt;end&gt; ","")&amp;IF(AW282&lt;&gt;"","#define "&amp;AR282&amp;" "&amp;AW282&amp;"&lt;end&gt; ","")&amp;IF(AX282&lt;&gt;"","#define "&amp;AS282&amp;" "&amp;AX282&amp;"&lt;end&gt; ","")&amp;IF(AY282&lt;&gt;"","#define "&amp;AT282&amp;" "&amp;AY282&amp;"&lt;end&gt; ","")&amp;"#define "&amp;AU282&amp;" "&amp;AZ282&amp;"&lt;end&gt;"</f>
        <v>#define AOFF_I 6&lt;end&gt; #define AOFF_IA 10&lt;end&gt; #define AOFF_IAA 14&lt;end&gt; #define AOFF_IAAA 18&lt;end&gt; #define ISIZ_IAAAA 22&lt;end&gt;</v>
      </c>
      <c r="BG282" s="36" t="str">
        <f aca="false">IF(BA282&lt;&gt;"","#define "&amp;AQ282&amp;" "&amp;BA282&amp;"&lt;end&gt; ","")&amp;IF(BB282&lt;&gt;"","#define "&amp;AR282&amp;" "&amp;BB282&amp;"&lt;end&gt; ","")&amp;IF(BC282&lt;&gt;"","#define "&amp;AS282&amp;" "&amp;BC282&amp;"&lt;end&gt; ","")&amp;IF(BD282&lt;&gt;"","#define "&amp;AT282&amp;" "&amp;BD282&amp;"&lt;end&gt; ","")&amp;"#define "&amp;AU282&amp;" "&amp;BE282&amp;"&lt;end&gt;"</f>
        <v>#define AOFF_I 10&lt;end&gt; #define AOFF_IA 18&lt;end&gt; #define AOFF_IAA 26&lt;end&gt; #define AOFF_IAAA 34&lt;end&gt; #define ISIZ_IAAAA 42&lt;end&gt;</v>
      </c>
      <c r="BH282" s="22" t="str">
        <f aca="false">"INSTDECODE_"&amp;D282&amp;IF(D282&lt;&gt;0,"_"&amp;CONCATENATE(Z282,AA282,AB282,AC282)&amp;"_"&amp;CONCATENATE(AD282,AE282,AF282,AG282),"")</f>
        <v>INSTDECODE_4_ZMMZ_AAAA</v>
      </c>
      <c r="BI282" s="22" t="n">
        <f aca="false">LEN(BH282)</f>
        <v>22</v>
      </c>
      <c r="BJ282" s="22" t="str">
        <f aca="false">IF(Z282&lt;&gt;"","DECODE_"&amp;VLOOKUP(AD282,$CC:$CD,2,0)&amp;"("&amp;BJ$2&amp;","&amp;IF(K282="MR","REF",VLOOKUP(F282,$BR:$BS,2,0))&amp;",Cpu"&amp;PROPER(IF(K282="MR","REF",VLOOKUP(F282,$BR:$BS,2,0)))&amp;","&amp;AQ282&amp;"); ", "")</f>
        <v>DECODE_ADR(1,WRD,CpuWrd,AOFF_I); </v>
      </c>
      <c r="BK282" s="22" t="str">
        <f aca="false">IF(AA282&lt;&gt;"","DECODE_"&amp;VLOOKUP(AE282,$CC:$CD,2,0)&amp;"("&amp;BK$2&amp;","&amp;IF(L282="MR","REF",VLOOKUP(G282,$BR:$BS,2,0))&amp;",Cpu"&amp;PROPER(IF(L282="MR","REF",VLOOKUP(G282,$BR:$BS,2,0)))&amp;","&amp;AR282&amp;"); ", "")</f>
        <v>DECODE_ADR(2,MBL,CpuMbl,AOFF_IA); </v>
      </c>
      <c r="BL282" s="22" t="str">
        <f aca="false">IF(AB282&lt;&gt;"","DECODE_"&amp;VLOOKUP(AF282,$CC:$CD,2,0)&amp;"("&amp;BL$2&amp;","&amp;IF(M282="MR","REF",VLOOKUP(H282,$BR:$BS,2,0))&amp;",Cpu"&amp;PROPER(IF(M282="MR","REF",VLOOKUP(H282,$BR:$BS,2,0)))&amp;","&amp;AS282&amp;"); ", "")</f>
        <v>DECODE_ADR(3,MBL,CpuMbl,AOFF_IAA); </v>
      </c>
      <c r="BM282" s="22" t="str">
        <f aca="false">IF(AC282&lt;&gt;"","DECODE_"&amp;VLOOKUP(AG282,$CC:$CD,2,0)&amp;"("&amp;BM$2&amp;","&amp;IF(N282="MR","REF",VLOOKUP(I282,$BR:$BS,2,0))&amp;",Cpu"&amp;PROPER(IF(N282="MR","REF",VLOOKUP(I282,$BR:$BS,2,0)))&amp;","&amp;AT282&amp;"); ", "")</f>
        <v>DECODE_ADR(4,WRD,CpuWrd,AOFF_IAAA); </v>
      </c>
      <c r="BN282" s="22" t="str">
        <f aca="false">IF(ISERROR(VLOOKUP(BO282,BO$2:BO280,1,0))=0,"X","")</f>
        <v/>
      </c>
      <c r="BO282" s="22" t="str">
        <f aca="false">SUBSTITUTE("#define "&amp;BH282&amp;REPT(" ",28-LEN(BH282))&amp;BJ282&amp;BK282&amp;BL282&amp;BM282,"%","D")</f>
        <v>#define INSTDECODE_4_ZMMZ_AAAA      DECODE_ADR(1,WRD,CpuWrd,AOFF_I); DECODE_ADR(2,MBL,CpuMbl,AOFF_IA); DECODE_ADR(3,MBL,CpuMbl,AOFF_IAA); DECODE_ADR(4,WRD,CpuWrd,AOFF_IAAA); </v>
      </c>
      <c r="BP282" s="22" t="str">
        <f aca="false">"#define "&amp;SUBSTITUTE(BH282,"INSTDECODE_",IF(P282="X","JMP_","")&amp;IF(Q282="X","CONST_","")&amp;"INSTEND_")&amp;IF(Q282="X",REPT(" ",20-LEN(BH282)),IF(P282="X",REPT(" ",22-LEN(BH282)),REPT(" ",26-LEN(BH282))))&amp;" "&amp;IF(P282="X","","IP+="&amp;TRIM(AU282)&amp;"; "&amp;REPT(" ",10-LEN(TRIM(AU282))))&amp;IF(Q282="X","CONST_INST_DISPATCH;","PROG_INST_DISPATCH;")</f>
        <v>#define INSTEND_4_ZMMZ_AAAA     IP+=ISIZ_IAAAA; PROG_INST_DISPATCH;</v>
      </c>
      <c r="BQ282" s="22" t="str">
        <f aca="false">""</f>
        <v/>
      </c>
    </row>
    <row r="283" customFormat="false" ht="15.95" hidden="false" customHeight="true" outlineLevel="0" collapsed="false">
      <c r="A283" s="22" t="s">
        <v>900</v>
      </c>
      <c r="B283" s="22" t="s">
        <v>930</v>
      </c>
      <c r="C283" s="26" t="s">
        <v>29</v>
      </c>
      <c r="D283" s="27" t="n">
        <f aca="false">4-COUNTIF(F283:I283,".")</f>
        <v>4</v>
      </c>
      <c r="E283" s="27" t="str">
        <f aca="false">IF(ISERROR(SEARCH("Z",F283&amp;G283&amp;H283&amp;I283))=0,"X","-")</f>
        <v>-</v>
      </c>
      <c r="F283" s="26" t="s">
        <v>486</v>
      </c>
      <c r="G283" s="26" t="s">
        <v>486</v>
      </c>
      <c r="H283" s="26" t="s">
        <v>486</v>
      </c>
      <c r="I283" s="26" t="s">
        <v>486</v>
      </c>
      <c r="J283" s="27" t="str">
        <f aca="false">IF(OR(ISERROR(SEARCH(MID($J$2,1,1),F283&amp;G283&amp;H283&amp;I283))=0,ISERROR(SEARCH(MID($J$2,2,1),F283&amp;G283&amp;H283&amp;I283))=0),"X","-")</f>
        <v>-</v>
      </c>
      <c r="K283" s="26" t="s">
        <v>453</v>
      </c>
      <c r="L283" s="26" t="s">
        <v>453</v>
      </c>
      <c r="M283" s="26" t="s">
        <v>453</v>
      </c>
      <c r="N283" s="26" t="s">
        <v>453</v>
      </c>
      <c r="O283" s="28" t="str">
        <f aca="false">IF(OR(K283=$O$2,L283=$O$2,M283=$O$2,N283=$O$2),"X","-")</f>
        <v>-</v>
      </c>
      <c r="R283" s="22" t="s">
        <v>931</v>
      </c>
      <c r="S283" s="22" t="s">
        <v>9</v>
      </c>
      <c r="T283" s="22" t="s">
        <v>905</v>
      </c>
      <c r="U283" s="22" t="s">
        <v>932</v>
      </c>
      <c r="V283" s="22" t="s">
        <v>933</v>
      </c>
      <c r="W283" s="30" t="str">
        <f aca="false">SUBSTITUTE(SUBSTITUTE(IF(AND(F283="%",K283&lt;&gt;"AD",K283&lt;&gt;"MR"),"Error1","Ok")&amp;" "&amp;IF(AND(G283="%",L283&lt;&gt;"AD",L283&lt;&gt;"MR"),"Error2","Ok")&amp;" "&amp;IF(AND(H283="%",M283&lt;&gt;"AD",M283&lt;&gt;"MR"),"Error3","Ok")&amp;" "&amp;IF(AND(I283="%",N283&lt;&gt;"AD",N283&lt;&gt;"MR"),"Error4","Ok"),"Ok Ok Ok Ok","Passed"),"Ok","")</f>
        <v>Passed</v>
      </c>
      <c r="X283" s="28" t="str">
        <f aca="false">IF(W283&lt;&gt;"Passed","--- Error ---",SUBSTITUTE(SUBSTITUTE(SUBSTITUTE(SUBSTITUTE(SUBSTITUTE(SUBSTITUTE(SUBSTITUTE(SUBSTITUTE(SUBSTITUTE(SUBSTITUTE(SUBSTITUTE(SUBSTITUTE(SUBSTITUTE(SUBSTITUTE(SUBSTITUTE(SUBSTITUTE(SUBSTITUTE(SUBSTITUTE($X$1, "&lt;mnemonic&gt;",""""&amp;B283&amp;""""&amp;REPT(" ",5-LEN(B283))), "&lt;argnr&gt;",D283), "&lt;type1&gt;",VLOOKUP(F283,BR:BZ,9,0)), "&lt;type2&gt;",VLOOKUP(G283,BR:BZ,9,0)), "&lt;type3&gt;",VLOOKUP(H283,BR:BZ,9,0)), "&lt;type4&gt;",VLOOKUP(I283,BR:BZ,9,0)), "&lt;mode1&gt;",VLOOKUP(K283, CB:CG,6,0)),"&lt;mode2&gt;",VLOOKUP(L283,CB:CG,6,0)),"&lt;mode3&gt;",VLOOKUP(M283,CB:CG,6,0)),"&lt;mode4&gt;",VLOOKUP(N283,CB:CG,6,0)), "."," "), "&lt;desc&gt;",R283), "&lt;size&gt;",AU283), "&lt;comma&gt;",IF(B284=""," ",",")),"&lt;off1&gt;",IF(AQ283&lt;&gt;"",AQ283,"0"&amp;REPT(" ",5+AQ$1-1))),"&lt;off2&gt;",IF(AR283&lt;&gt;"",AR283,"0"&amp;REPT(" ",5+AR$1-1))),"&lt;off3&gt;",IF(AS283&lt;&gt;"",AS283,"0"&amp;REPT(" ",5+AS$1-1))),"&lt;off4&gt;",IF(AT283&lt;&gt;"",AT283,"0"&amp;REPT(" ",5+AT$1-1))))</f>
        <v>{ "SSUBS",4, ISIZ_IAAAA, {CpuDataType::StrBlk   ,CpuDataType::StrBlk   ,CpuDataType::StrBlk   ,CpuDataType::StrBlk   }, {_AmdAddr,_AmdAddr,_AmdAddr,_AmdAddr}, {AOFF_I,AOFF_IA,AOFF_IAA,AOFF_IAAA} }, //string .replace(string old, string new)</v>
      </c>
      <c r="Y283" s="31" t="s">
        <v>28</v>
      </c>
      <c r="Z283" s="22" t="str">
        <f aca="false">IF(F283&lt;&gt;".",IF(K283="MR","R",VLOOKUP(F283,$BR:$BT,3,0)),"")</f>
        <v>M</v>
      </c>
      <c r="AA283" s="22" t="str">
        <f aca="false">IF(G283&lt;&gt;".",IF(L283="MR","R",VLOOKUP(G283,$BR:$BT,3,0)),"")</f>
        <v>M</v>
      </c>
      <c r="AB283" s="22" t="str">
        <f aca="false">IF(H283&lt;&gt;".",IF(M283="MR","R",VLOOKUP(H283,$BR:$BT,3,0)),"")</f>
        <v>M</v>
      </c>
      <c r="AC283" s="22" t="str">
        <f aca="false">IF(I283&lt;&gt;".",IF(N283="MR","R",VLOOKUP(I283,$BR:$BT,3,0)),"")</f>
        <v>M</v>
      </c>
      <c r="AD283" s="22" t="str">
        <f aca="false">IF(F283&lt;&gt;".",VLOOKUP(K283,$CB:$CC,2,0),"")</f>
        <v>A</v>
      </c>
      <c r="AE283" s="22" t="str">
        <f aca="false">IF(G283&lt;&gt;".",VLOOKUP(L283,$CB:$CC,2,0),"")</f>
        <v>A</v>
      </c>
      <c r="AF283" s="22" t="str">
        <f aca="false">IF(H283&lt;&gt;".",VLOOKUP(M283,$CB:$CC,2,0),"")</f>
        <v>A</v>
      </c>
      <c r="AG283" s="22" t="str">
        <f aca="false">IF(I283&lt;&gt;".",VLOOKUP(N283,$CB:$CC,2,0),"")</f>
        <v>A</v>
      </c>
      <c r="AH283" s="22" t="str">
        <f aca="false">IF(AD283&lt;&gt;"",IF(OR(AD283="A",AD283="I"),"SZA",VLOOKUP(Z283,$BT$3:$BU$16,2,0)),"")</f>
        <v>SZA</v>
      </c>
      <c r="AI283" s="22" t="str">
        <f aca="false">IF(AE283&lt;&gt;"",IF(OR(AE283="A",AE283="I"),"SZA",VLOOKUP(AA283,$BT$3:$BU$16,2,0)),"")</f>
        <v>SZA</v>
      </c>
      <c r="AJ283" s="22" t="str">
        <f aca="false">IF(AF283&lt;&gt;"",IF(OR(AF283="A",AF283="I"),"SZA",VLOOKUP(AB283,$BT$3:$BU$16,2,0)),"")</f>
        <v>SZA</v>
      </c>
      <c r="AK283" s="22" t="str">
        <f aca="false">IF(AG283&lt;&gt;"",IF(OR(AG283="A",AG283="I"),"SZA",VLOOKUP(AC283,$BT$3:$BU$16,2,0)),"")</f>
        <v>SZA</v>
      </c>
      <c r="AL283" s="22" t="str">
        <f aca="false">IF(AD283&lt;&gt;"","I","")</f>
        <v>I</v>
      </c>
      <c r="AM283" s="22" t="str">
        <f aca="false">SUBSTITUTE(IF(AE283&lt;&gt;"",AL283&amp;"+"&amp;AH283,""),"+SZ","")</f>
        <v>IA</v>
      </c>
      <c r="AN283" s="22" t="str">
        <f aca="false">SUBSTITUTE(IF(AF283&lt;&gt;"",AM283&amp;"+"&amp;AI283,""),"+SZ","")</f>
        <v>IAA</v>
      </c>
      <c r="AO283" s="22" t="str">
        <f aca="false">SUBSTITUTE(IF(AG283&lt;&gt;"",AN283&amp;"+"&amp;AJ283,""),"+SZ","")</f>
        <v>IAAA</v>
      </c>
      <c r="AP283" s="22" t="str">
        <f aca="false">SUBSTITUTE("I"&amp;IF(AH283&lt;&gt;"","+"&amp;AH283,"")&amp;IF(AI283&lt;&gt;"","+"&amp;AI283,"")&amp;IF(AJ283&lt;&gt;"","+"&amp;AJ283,"")&amp;IF(AK283&lt;&gt;"","+"&amp;AK283,""),"+SZ","")</f>
        <v>IAAAA</v>
      </c>
      <c r="AQ283" s="22" t="str">
        <f aca="false">IF(Z283&lt;&gt;"","AOFF_"&amp;AL283&amp;REPT(" ",AQ$1-LEN(AL283)),"")</f>
        <v>AOFF_I</v>
      </c>
      <c r="AR283" s="22" t="str">
        <f aca="false">IF(AA283&lt;&gt;"","AOFF_"&amp;AM283&amp;REPT(" ",AR$1-LEN(AM283)),"")</f>
        <v>AOFF_IA</v>
      </c>
      <c r="AS283" s="22" t="str">
        <f aca="false">IF(AB283&lt;&gt;"","AOFF_"&amp;AN283&amp;REPT(" ",AS$1-LEN(AN283)),"")</f>
        <v>AOFF_IAA</v>
      </c>
      <c r="AT283" s="22" t="str">
        <f aca="false">IF(AC283&lt;&gt;"","AOFF_"&amp;AO283&amp;REPT(" ",AT$1-LEN(AO283)),"")</f>
        <v>AOFF_IAAA</v>
      </c>
      <c r="AU283" s="22" t="str">
        <f aca="false">"ISIZ_"&amp;AP283&amp;REPT(" ",$AU$1-LEN(AP283))</f>
        <v>ISIZ_IAAAA</v>
      </c>
      <c r="AV283" s="26" t="n">
        <f aca="false">IF(Z283&lt;&gt;"",6,"")</f>
        <v>6</v>
      </c>
      <c r="AW283" s="26" t="n">
        <f aca="false">IF(AA283&lt;&gt;"",AV283+VLOOKUP(AH283,$BU$2:$BV$17,2,0),"")</f>
        <v>10</v>
      </c>
      <c r="AX283" s="26" t="n">
        <f aca="false">IF(AB283&lt;&gt;"",AW283+VLOOKUP(AI283,$BU$2:$BV$17,2,0),"")</f>
        <v>14</v>
      </c>
      <c r="AY283" s="26" t="n">
        <f aca="false">IF(AC283&lt;&gt;"",AX283+VLOOKUP(AJ283,$BU$2:$BV$17,2,0),"")</f>
        <v>18</v>
      </c>
      <c r="AZ283" s="26" t="n">
        <f aca="false">6+IF(Z283&lt;&gt;"",VLOOKUP(AH283,$BU$2:$BV$17,2,0),0)+IF(AA283&lt;&gt;"",VLOOKUP(AI283,$BU$2:$BV$17,2,0),0)+IF(AB283&lt;&gt;"",VLOOKUP(AJ283,$BU$2:$BV$17,2,0),0)+IF(AC283&lt;&gt;"",VLOOKUP(AK283,$BU$2:$BV$17,2,0),0)</f>
        <v>22</v>
      </c>
      <c r="BA283" s="26" t="n">
        <f aca="false">IF(Z283&lt;&gt;"",10,"")</f>
        <v>10</v>
      </c>
      <c r="BB283" s="26" t="n">
        <f aca="false">IF(AA283&lt;&gt;"",BA283+VLOOKUP(AH283,$BU$2:$BW$17,3,0),"")</f>
        <v>18</v>
      </c>
      <c r="BC283" s="26" t="n">
        <f aca="false">IF(AB283&lt;&gt;"",BB283+VLOOKUP(AI283,$BU$2:$BW$17,3,0),"")</f>
        <v>26</v>
      </c>
      <c r="BD283" s="26" t="n">
        <f aca="false">IF(AC283&lt;&gt;"",BC283+VLOOKUP(AJ283,$BU$2:$BW$17,3,0),"")</f>
        <v>34</v>
      </c>
      <c r="BE283" s="26" t="n">
        <f aca="false">10+IF(Z283&lt;&gt;"",VLOOKUP(AH283,$BU$2:$BW$17,3,0),0)+IF(AA283&lt;&gt;"",VLOOKUP(AI283,$BU$2:$BW$17,3,0),0)+IF(AB283&lt;&gt;"",VLOOKUP(AJ283,$BU$2:$BW$17,3,0),0)+IF(AC283&lt;&gt;"",VLOOKUP(AK283,$BU$2:$BW$17,3,0),0)</f>
        <v>42</v>
      </c>
      <c r="BF283" s="36" t="str">
        <f aca="false">IF(AV283&lt;&gt;"","#define "&amp;AQ283&amp;" "&amp;AV283&amp;"&lt;end&gt; ","")&amp;IF(AW283&lt;&gt;"","#define "&amp;AR283&amp;" "&amp;AW283&amp;"&lt;end&gt; ","")&amp;IF(AX283&lt;&gt;"","#define "&amp;AS283&amp;" "&amp;AX283&amp;"&lt;end&gt; ","")&amp;IF(AY283&lt;&gt;"","#define "&amp;AT283&amp;" "&amp;AY283&amp;"&lt;end&gt; ","")&amp;"#define "&amp;AU283&amp;" "&amp;AZ283&amp;"&lt;end&gt;"</f>
        <v>#define AOFF_I 6&lt;end&gt; #define AOFF_IA 10&lt;end&gt; #define AOFF_IAA 14&lt;end&gt; #define AOFF_IAAA 18&lt;end&gt; #define ISIZ_IAAAA 22&lt;end&gt;</v>
      </c>
      <c r="BG283" s="36" t="str">
        <f aca="false">IF(BA283&lt;&gt;"","#define "&amp;AQ283&amp;" "&amp;BA283&amp;"&lt;end&gt; ","")&amp;IF(BB283&lt;&gt;"","#define "&amp;AR283&amp;" "&amp;BB283&amp;"&lt;end&gt; ","")&amp;IF(BC283&lt;&gt;"","#define "&amp;AS283&amp;" "&amp;BC283&amp;"&lt;end&gt; ","")&amp;IF(BD283&lt;&gt;"","#define "&amp;AT283&amp;" "&amp;BD283&amp;"&lt;end&gt; ","")&amp;"#define "&amp;AU283&amp;" "&amp;BE283&amp;"&lt;end&gt;"</f>
        <v>#define AOFF_I 10&lt;end&gt; #define AOFF_IA 18&lt;end&gt; #define AOFF_IAA 26&lt;end&gt; #define AOFF_IAAA 34&lt;end&gt; #define ISIZ_IAAAA 42&lt;end&gt;</v>
      </c>
      <c r="BH283" s="22" t="str">
        <f aca="false">"INSTDECODE_"&amp;D283&amp;IF(D283&lt;&gt;0,"_"&amp;CONCATENATE(Z283,AA283,AB283,AC283)&amp;"_"&amp;CONCATENATE(AD283,AE283,AF283,AG283),"")</f>
        <v>INSTDECODE_4_MMMM_AAAA</v>
      </c>
      <c r="BI283" s="22" t="n">
        <f aca="false">LEN(BH283)</f>
        <v>22</v>
      </c>
      <c r="BJ283" s="22" t="str">
        <f aca="false">IF(Z283&lt;&gt;"","DECODE_"&amp;VLOOKUP(AD283,$CC:$CD,2,0)&amp;"("&amp;BJ$2&amp;","&amp;IF(K283="MR","REF",VLOOKUP(F283,$BR:$BS,2,0))&amp;",Cpu"&amp;PROPER(IF(K283="MR","REF",VLOOKUP(F283,$BR:$BS,2,0)))&amp;","&amp;AQ283&amp;"); ", "")</f>
        <v>DECODE_ADR(1,MBL,CpuMbl,AOFF_I); </v>
      </c>
      <c r="BK283" s="22" t="str">
        <f aca="false">IF(AA283&lt;&gt;"","DECODE_"&amp;VLOOKUP(AE283,$CC:$CD,2,0)&amp;"("&amp;BK$2&amp;","&amp;IF(L283="MR","REF",VLOOKUP(G283,$BR:$BS,2,0))&amp;",Cpu"&amp;PROPER(IF(L283="MR","REF",VLOOKUP(G283,$BR:$BS,2,0)))&amp;","&amp;AR283&amp;"); ", "")</f>
        <v>DECODE_ADR(2,MBL,CpuMbl,AOFF_IA); </v>
      </c>
      <c r="BL283" s="22" t="str">
        <f aca="false">IF(AB283&lt;&gt;"","DECODE_"&amp;VLOOKUP(AF283,$CC:$CD,2,0)&amp;"("&amp;BL$2&amp;","&amp;IF(M283="MR","REF",VLOOKUP(H283,$BR:$BS,2,0))&amp;",Cpu"&amp;PROPER(IF(M283="MR","REF",VLOOKUP(H283,$BR:$BS,2,0)))&amp;","&amp;AS283&amp;"); ", "")</f>
        <v>DECODE_ADR(3,MBL,CpuMbl,AOFF_IAA); </v>
      </c>
      <c r="BM283" s="22" t="str">
        <f aca="false">IF(AC283&lt;&gt;"","DECODE_"&amp;VLOOKUP(AG283,$CC:$CD,2,0)&amp;"("&amp;BM$2&amp;","&amp;IF(N283="MR","REF",VLOOKUP(I283,$BR:$BS,2,0))&amp;",Cpu"&amp;PROPER(IF(N283="MR","REF",VLOOKUP(I283,$BR:$BS,2,0)))&amp;","&amp;AT283&amp;"); ", "")</f>
        <v>DECODE_ADR(4,MBL,CpuMbl,AOFF_IAAA); </v>
      </c>
      <c r="BN283" s="22" t="str">
        <f aca="false">IF(ISERROR(VLOOKUP(BO283,BO$2:BO282,1,0))=0,"X","")</f>
        <v/>
      </c>
      <c r="BO283" s="22" t="str">
        <f aca="false">SUBSTITUTE("#define "&amp;BH283&amp;REPT(" ",28-LEN(BH283))&amp;BJ283&amp;BK283&amp;BL283&amp;BM283,"%","D")</f>
        <v>#define INSTDECODE_4_MMMM_AAAA      DECODE_ADR(1,MBL,CpuMbl,AOFF_I); DECODE_ADR(2,MBL,CpuMbl,AOFF_IA); DECODE_ADR(3,MBL,CpuMbl,AOFF_IAA); DECODE_ADR(4,MBL,CpuMbl,AOFF_IAAA); </v>
      </c>
      <c r="BP283" s="22" t="str">
        <f aca="false">"#define "&amp;SUBSTITUTE(BH283,"INSTDECODE_",IF(P283="X","JMP_","")&amp;IF(Q283="X","CONST_","")&amp;"INSTEND_")&amp;IF(Q283="X",REPT(" ",20-LEN(BH283)),IF(P283="X",REPT(" ",22-LEN(BH283)),REPT(" ",26-LEN(BH283))))&amp;" "&amp;IF(P283="X","","IP+="&amp;TRIM(AU283)&amp;"; "&amp;REPT(" ",10-LEN(TRIM(AU283))))&amp;IF(Q283="X","CONST_INST_DISPATCH;","PROG_INST_DISPATCH;")</f>
        <v>#define INSTEND_4_MMMM_AAAA     IP+=ISIZ_IAAAA; PROG_INST_DISPATCH;</v>
      </c>
      <c r="BQ283" s="22" t="str">
        <f aca="false">""</f>
        <v/>
      </c>
    </row>
    <row r="284" customFormat="false" ht="15.95" hidden="false" customHeight="true" outlineLevel="0" collapsed="false">
      <c r="A284" s="22" t="s">
        <v>900</v>
      </c>
      <c r="B284" s="22" t="s">
        <v>934</v>
      </c>
      <c r="C284" s="26" t="s">
        <v>29</v>
      </c>
      <c r="D284" s="27" t="n">
        <f aca="false">4-COUNTIF(F284:I284,".")</f>
        <v>2</v>
      </c>
      <c r="E284" s="27" t="str">
        <f aca="false">IF(ISERROR(SEARCH("Z",F284&amp;G284&amp;H284&amp;I284))=0,"X","-")</f>
        <v>-</v>
      </c>
      <c r="F284" s="26" t="s">
        <v>486</v>
      </c>
      <c r="G284" s="26" t="s">
        <v>486</v>
      </c>
      <c r="H284" s="26" t="s">
        <v>28</v>
      </c>
      <c r="I284" s="26" t="s">
        <v>28</v>
      </c>
      <c r="J284" s="27" t="str">
        <f aca="false">IF(OR(ISERROR(SEARCH(MID($J$2,1,1),F284&amp;G284&amp;H284&amp;I284))=0,ISERROR(SEARCH(MID($J$2,2,1),F284&amp;G284&amp;H284&amp;I284))=0),"X","-")</f>
        <v>-</v>
      </c>
      <c r="K284" s="26" t="s">
        <v>453</v>
      </c>
      <c r="L284" s="26" t="s">
        <v>453</v>
      </c>
      <c r="M284" s="26" t="s">
        <v>28</v>
      </c>
      <c r="N284" s="26" t="s">
        <v>28</v>
      </c>
      <c r="O284" s="28" t="str">
        <f aca="false">IF(OR(K284=$O$2,L284=$O$2,M284=$O$2,N284=$O$2),"X","-")</f>
        <v>-</v>
      </c>
      <c r="R284" s="22" t="s">
        <v>935</v>
      </c>
      <c r="S284" s="22" t="s">
        <v>9</v>
      </c>
      <c r="T284" s="22" t="s">
        <v>905</v>
      </c>
      <c r="W284" s="30" t="str">
        <f aca="false">SUBSTITUTE(SUBSTITUTE(IF(AND(F284="%",K284&lt;&gt;"AD",K284&lt;&gt;"MR"),"Error1","Ok")&amp;" "&amp;IF(AND(G284="%",L284&lt;&gt;"AD",L284&lt;&gt;"MR"),"Error2","Ok")&amp;" "&amp;IF(AND(H284="%",M284&lt;&gt;"AD",M284&lt;&gt;"MR"),"Error3","Ok")&amp;" "&amp;IF(AND(I284="%",N284&lt;&gt;"AD",N284&lt;&gt;"MR"),"Error4","Ok"),"Ok Ok Ok Ok","Passed"),"Ok","")</f>
        <v>Passed</v>
      </c>
      <c r="X284" s="28" t="str">
        <f aca="false">IF(W284&lt;&gt;"Passed","--- Error ---",SUBSTITUTE(SUBSTITUTE(SUBSTITUTE(SUBSTITUTE(SUBSTITUTE(SUBSTITUTE(SUBSTITUTE(SUBSTITUTE(SUBSTITUTE(SUBSTITUTE(SUBSTITUTE(SUBSTITUTE(SUBSTITUTE(SUBSTITUTE(SUBSTITUTE(SUBSTITUTE(SUBSTITUTE(SUBSTITUTE($X$1, "&lt;mnemonic&gt;",""""&amp;B284&amp;""""&amp;REPT(" ",5-LEN(B284))), "&lt;argnr&gt;",D284), "&lt;type1&gt;",VLOOKUP(F284,BR:BZ,9,0)), "&lt;type2&gt;",VLOOKUP(G284,BR:BZ,9,0)), "&lt;type3&gt;",VLOOKUP(H284,BR:BZ,9,0)), "&lt;type4&gt;",VLOOKUP(I284,BR:BZ,9,0)), "&lt;mode1&gt;",VLOOKUP(K284, CB:CG,6,0)),"&lt;mode2&gt;",VLOOKUP(L284,CB:CG,6,0)),"&lt;mode3&gt;",VLOOKUP(M284,CB:CG,6,0)),"&lt;mode4&gt;",VLOOKUP(N284,CB:CG,6,0)), "."," "), "&lt;desc&gt;",R284), "&lt;size&gt;",AU284), "&lt;comma&gt;",IF(B285=""," ",",")),"&lt;off1&gt;",IF(AQ284&lt;&gt;"",AQ284,"0"&amp;REPT(" ",5+AQ$1-1))),"&lt;off2&gt;",IF(AR284&lt;&gt;"",AR284,"0"&amp;REPT(" ",5+AR$1-1))),"&lt;off3&gt;",IF(AS284&lt;&gt;"",AS284,"0"&amp;REPT(" ",5+AS$1-1))),"&lt;off4&gt;",IF(AT284&lt;&gt;"",AT284,"0"&amp;REPT(" ",5+AT$1-1))))</f>
        <v>{ "STRIM",2, ISIZ_IAA  , {CpuDataType::StrBlk   ,CpuDataType::StrBlk   ,(CpuDataType)0        ,(CpuDataType)0        }, {_AmdAddr,_AmdAddr,_AmdNull,_AmdNull}, {AOFF_I,AOFF_IA,0       ,0        } }, //string .trim()</v>
      </c>
      <c r="Y284" s="31" t="s">
        <v>28</v>
      </c>
      <c r="Z284" s="22" t="str">
        <f aca="false">IF(F284&lt;&gt;".",IF(K284="MR","R",VLOOKUP(F284,$BR:$BT,3,0)),"")</f>
        <v>M</v>
      </c>
      <c r="AA284" s="22" t="str">
        <f aca="false">IF(G284&lt;&gt;".",IF(L284="MR","R",VLOOKUP(G284,$BR:$BT,3,0)),"")</f>
        <v>M</v>
      </c>
      <c r="AB284" s="22" t="str">
        <f aca="false">IF(H284&lt;&gt;".",IF(M284="MR","R",VLOOKUP(H284,$BR:$BT,3,0)),"")</f>
        <v/>
      </c>
      <c r="AC284" s="22" t="str">
        <f aca="false">IF(I284&lt;&gt;".",IF(N284="MR","R",VLOOKUP(I284,$BR:$BT,3,0)),"")</f>
        <v/>
      </c>
      <c r="AD284" s="22" t="str">
        <f aca="false">IF(F284&lt;&gt;".",VLOOKUP(K284,$CB:$CC,2,0),"")</f>
        <v>A</v>
      </c>
      <c r="AE284" s="22" t="str">
        <f aca="false">IF(G284&lt;&gt;".",VLOOKUP(L284,$CB:$CC,2,0),"")</f>
        <v>A</v>
      </c>
      <c r="AF284" s="22" t="str">
        <f aca="false">IF(H284&lt;&gt;".",VLOOKUP(M284,$CB:$CC,2,0),"")</f>
        <v/>
      </c>
      <c r="AG284" s="22" t="str">
        <f aca="false">IF(I284&lt;&gt;".",VLOOKUP(N284,$CB:$CC,2,0),"")</f>
        <v/>
      </c>
      <c r="AH284" s="22" t="str">
        <f aca="false">IF(AD284&lt;&gt;"",IF(OR(AD284="A",AD284="I"),"SZA",VLOOKUP(Z284,$BT$3:$BU$16,2,0)),"")</f>
        <v>SZA</v>
      </c>
      <c r="AI284" s="22" t="str">
        <f aca="false">IF(AE284&lt;&gt;"",IF(OR(AE284="A",AE284="I"),"SZA",VLOOKUP(AA284,$BT$3:$BU$16,2,0)),"")</f>
        <v>SZA</v>
      </c>
      <c r="AJ284" s="22" t="str">
        <f aca="false">IF(AF284&lt;&gt;"",IF(OR(AF284="A",AF284="I"),"SZA",VLOOKUP(AB284,$BT$3:$BU$16,2,0)),"")</f>
        <v/>
      </c>
      <c r="AK284" s="22" t="str">
        <f aca="false">IF(AG284&lt;&gt;"",IF(OR(AG284="A",AG284="I"),"SZA",VLOOKUP(AC284,$BT$3:$BU$16,2,0)),"")</f>
        <v/>
      </c>
      <c r="AL284" s="22" t="str">
        <f aca="false">IF(AD284&lt;&gt;"","I","")</f>
        <v>I</v>
      </c>
      <c r="AM284" s="22" t="str">
        <f aca="false">SUBSTITUTE(IF(AE284&lt;&gt;"",AL284&amp;"+"&amp;AH284,""),"+SZ","")</f>
        <v>IA</v>
      </c>
      <c r="AN284" s="22" t="str">
        <f aca="false">SUBSTITUTE(IF(AF284&lt;&gt;"",AM284&amp;"+"&amp;AI284,""),"+SZ","")</f>
        <v/>
      </c>
      <c r="AO284" s="22" t="str">
        <f aca="false">SUBSTITUTE(IF(AG284&lt;&gt;"",AN284&amp;"+"&amp;AJ284,""),"+SZ","")</f>
        <v/>
      </c>
      <c r="AP284" s="22" t="str">
        <f aca="false">SUBSTITUTE("I"&amp;IF(AH284&lt;&gt;"","+"&amp;AH284,"")&amp;IF(AI284&lt;&gt;"","+"&amp;AI284,"")&amp;IF(AJ284&lt;&gt;"","+"&amp;AJ284,"")&amp;IF(AK284&lt;&gt;"","+"&amp;AK284,""),"+SZ","")</f>
        <v>IAA</v>
      </c>
      <c r="AQ284" s="22" t="str">
        <f aca="false">IF(Z284&lt;&gt;"","AOFF_"&amp;AL284&amp;REPT(" ",AQ$1-LEN(AL284)),"")</f>
        <v>AOFF_I</v>
      </c>
      <c r="AR284" s="22" t="str">
        <f aca="false">IF(AA284&lt;&gt;"","AOFF_"&amp;AM284&amp;REPT(" ",AR$1-LEN(AM284)),"")</f>
        <v>AOFF_IA</v>
      </c>
      <c r="AS284" s="22" t="str">
        <f aca="false">IF(AB284&lt;&gt;"","AOFF_"&amp;AN284&amp;REPT(" ",AS$1-LEN(AN284)),"")</f>
        <v/>
      </c>
      <c r="AT284" s="22" t="str">
        <f aca="false">IF(AC284&lt;&gt;"","AOFF_"&amp;AO284&amp;REPT(" ",AT$1-LEN(AO284)),"")</f>
        <v/>
      </c>
      <c r="AU284" s="22" t="str">
        <f aca="false">"ISIZ_"&amp;AP284&amp;REPT(" ",$AU$1-LEN(AP284))</f>
        <v>ISIZ_IAA  </v>
      </c>
      <c r="AV284" s="26" t="n">
        <f aca="false">IF(Z284&lt;&gt;"",6,"")</f>
        <v>6</v>
      </c>
      <c r="AW284" s="26" t="n">
        <f aca="false">IF(AA284&lt;&gt;"",AV284+VLOOKUP(AH284,$BU$2:$BV$17,2,0),"")</f>
        <v>10</v>
      </c>
      <c r="AX284" s="26" t="str">
        <f aca="false">IF(AB284&lt;&gt;"",AW284+VLOOKUP(AI284,$BU$2:$BV$17,2,0),"")</f>
        <v/>
      </c>
      <c r="AY284" s="26" t="str">
        <f aca="false">IF(AC284&lt;&gt;"",AX284+VLOOKUP(AJ284,$BU$2:$BV$17,2,0),"")</f>
        <v/>
      </c>
      <c r="AZ284" s="26" t="n">
        <f aca="false">6+IF(Z284&lt;&gt;"",VLOOKUP(AH284,$BU$2:$BV$17,2,0),0)+IF(AA284&lt;&gt;"",VLOOKUP(AI284,$BU$2:$BV$17,2,0),0)+IF(AB284&lt;&gt;"",VLOOKUP(AJ284,$BU$2:$BV$17,2,0),0)+IF(AC284&lt;&gt;"",VLOOKUP(AK284,$BU$2:$BV$17,2,0),0)</f>
        <v>14</v>
      </c>
      <c r="BA284" s="26" t="n">
        <f aca="false">IF(Z284&lt;&gt;"",10,"")</f>
        <v>10</v>
      </c>
      <c r="BB284" s="26" t="n">
        <f aca="false">IF(AA284&lt;&gt;"",BA284+VLOOKUP(AH284,$BU$2:$BW$17,3,0),"")</f>
        <v>18</v>
      </c>
      <c r="BC284" s="26" t="str">
        <f aca="false">IF(AB284&lt;&gt;"",BB284+VLOOKUP(AI284,$BU$2:$BW$17,3,0),"")</f>
        <v/>
      </c>
      <c r="BD284" s="26" t="str">
        <f aca="false">IF(AC284&lt;&gt;"",BC284+VLOOKUP(AJ284,$BU$2:$BW$17,3,0),"")</f>
        <v/>
      </c>
      <c r="BE284" s="26" t="n">
        <f aca="false">10+IF(Z284&lt;&gt;"",VLOOKUP(AH284,$BU$2:$BW$17,3,0),0)+IF(AA284&lt;&gt;"",VLOOKUP(AI284,$BU$2:$BW$17,3,0),0)+IF(AB284&lt;&gt;"",VLOOKUP(AJ284,$BU$2:$BW$17,3,0),0)+IF(AC284&lt;&gt;"",VLOOKUP(AK284,$BU$2:$BW$17,3,0),0)</f>
        <v>26</v>
      </c>
      <c r="BF284" s="36" t="str">
        <f aca="false">IF(AV284&lt;&gt;"","#define "&amp;AQ284&amp;" "&amp;AV284&amp;"&lt;end&gt; ","")&amp;IF(AW284&lt;&gt;"","#define "&amp;AR284&amp;" "&amp;AW284&amp;"&lt;end&gt; ","")&amp;IF(AX284&lt;&gt;"","#define "&amp;AS284&amp;" "&amp;AX284&amp;"&lt;end&gt; ","")&amp;IF(AY284&lt;&gt;"","#define "&amp;AT284&amp;" "&amp;AY284&amp;"&lt;end&gt; ","")&amp;"#define "&amp;AU284&amp;" "&amp;AZ284&amp;"&lt;end&gt;"</f>
        <v>#define AOFF_I 6&lt;end&gt; #define AOFF_IA 10&lt;end&gt; #define ISIZ_IAA   14&lt;end&gt;</v>
      </c>
      <c r="BG284" s="36" t="str">
        <f aca="false">IF(BA284&lt;&gt;"","#define "&amp;AQ284&amp;" "&amp;BA284&amp;"&lt;end&gt; ","")&amp;IF(BB284&lt;&gt;"","#define "&amp;AR284&amp;" "&amp;BB284&amp;"&lt;end&gt; ","")&amp;IF(BC284&lt;&gt;"","#define "&amp;AS284&amp;" "&amp;BC284&amp;"&lt;end&gt; ","")&amp;IF(BD284&lt;&gt;"","#define "&amp;AT284&amp;" "&amp;BD284&amp;"&lt;end&gt; ","")&amp;"#define "&amp;AU284&amp;" "&amp;BE284&amp;"&lt;end&gt;"</f>
        <v>#define AOFF_I 10&lt;end&gt; #define AOFF_IA 18&lt;end&gt; #define ISIZ_IAA   26&lt;end&gt;</v>
      </c>
      <c r="BH284" s="22" t="str">
        <f aca="false">"INSTDECODE_"&amp;D284&amp;IF(D284&lt;&gt;0,"_"&amp;CONCATENATE(Z284,AA284,AB284,AC284)&amp;"_"&amp;CONCATENATE(AD284,AE284,AF284,AG284),"")</f>
        <v>INSTDECODE_2_MM_AA</v>
      </c>
      <c r="BI284" s="22" t="n">
        <f aca="false">LEN(BH284)</f>
        <v>18</v>
      </c>
      <c r="BJ284" s="22" t="str">
        <f aca="false">IF(Z284&lt;&gt;"","DECODE_"&amp;VLOOKUP(AD284,$CC:$CD,2,0)&amp;"("&amp;BJ$2&amp;","&amp;IF(K284="MR","REF",VLOOKUP(F284,$BR:$BS,2,0))&amp;",Cpu"&amp;PROPER(IF(K284="MR","REF",VLOOKUP(F284,$BR:$BS,2,0)))&amp;","&amp;AQ284&amp;"); ", "")</f>
        <v>DECODE_ADR(1,MBL,CpuMbl,AOFF_I); </v>
      </c>
      <c r="BK284" s="22" t="str">
        <f aca="false">IF(AA284&lt;&gt;"","DECODE_"&amp;VLOOKUP(AE284,$CC:$CD,2,0)&amp;"("&amp;BK$2&amp;","&amp;IF(L284="MR","REF",VLOOKUP(G284,$BR:$BS,2,0))&amp;",Cpu"&amp;PROPER(IF(L284="MR","REF",VLOOKUP(G284,$BR:$BS,2,0)))&amp;","&amp;AR284&amp;"); ", "")</f>
        <v>DECODE_ADR(2,MBL,CpuMbl,AOFF_IA); </v>
      </c>
      <c r="BL284" s="22" t="str">
        <f aca="false">IF(AB284&lt;&gt;"","DECODE_"&amp;VLOOKUP(AF284,$CC:$CD,2,0)&amp;"("&amp;BL$2&amp;","&amp;IF(M284="MR","REF",VLOOKUP(H284,$BR:$BS,2,0))&amp;",Cpu"&amp;PROPER(IF(M284="MR","REF",VLOOKUP(H284,$BR:$BS,2,0)))&amp;","&amp;AS284&amp;"); ", "")</f>
        <v/>
      </c>
      <c r="BM284" s="22" t="str">
        <f aca="false">IF(AC284&lt;&gt;"","DECODE_"&amp;VLOOKUP(AG284,$CC:$CD,2,0)&amp;"("&amp;BM$2&amp;","&amp;IF(N284="MR","REF",VLOOKUP(I284,$BR:$BS,2,0))&amp;",Cpu"&amp;PROPER(IF(N284="MR","REF",VLOOKUP(I284,$BR:$BS,2,0)))&amp;","&amp;AT284&amp;"); ", "")</f>
        <v/>
      </c>
      <c r="BN284" s="22" t="str">
        <f aca="false">IF(ISERROR(VLOOKUP(BO284,BO$2:BO283,1,0))=0,"X","")</f>
        <v>X</v>
      </c>
      <c r="BO284" s="22" t="str">
        <f aca="false">SUBSTITUTE("#define "&amp;BH284&amp;REPT(" ",28-LEN(BH284))&amp;BJ284&amp;BK284&amp;BL284&amp;BM284,"%","D")</f>
        <v>#define INSTDECODE_2_MM_AA          DECODE_ADR(1,MBL,CpuMbl,AOFF_I); DECODE_ADR(2,MBL,CpuMbl,AOFF_IA); </v>
      </c>
      <c r="BP284" s="22" t="str">
        <f aca="false">"#define "&amp;SUBSTITUTE(BH284,"INSTDECODE_",IF(P284="X","JMP_","")&amp;IF(Q284="X","CONST_","")&amp;"INSTEND_")&amp;IF(Q284="X",REPT(" ",20-LEN(BH284)),IF(P284="X",REPT(" ",22-LEN(BH284)),REPT(" ",26-LEN(BH284))))&amp;" "&amp;IF(P284="X","","IP+="&amp;TRIM(AU284)&amp;"; "&amp;REPT(" ",10-LEN(TRIM(AU284))))&amp;IF(Q284="X","CONST_INST_DISPATCH;","PROG_INST_DISPATCH;")</f>
        <v>#define INSTEND_2_MM_AA         IP+=ISIZ_IAA;   PROG_INST_DISPATCH;</v>
      </c>
      <c r="BQ284" s="22" t="str">
        <f aca="false">""</f>
        <v/>
      </c>
    </row>
    <row r="285" customFormat="false" ht="15.95" hidden="false" customHeight="true" outlineLevel="0" collapsed="false">
      <c r="A285" s="22" t="s">
        <v>900</v>
      </c>
      <c r="B285" s="22" t="s">
        <v>936</v>
      </c>
      <c r="C285" s="26" t="s">
        <v>29</v>
      </c>
      <c r="D285" s="27" t="n">
        <f aca="false">4-COUNTIF(F285:I285,".")</f>
        <v>2</v>
      </c>
      <c r="E285" s="27" t="str">
        <f aca="false">IF(ISERROR(SEARCH("Z",F285&amp;G285&amp;H285&amp;I285))=0,"X","-")</f>
        <v>-</v>
      </c>
      <c r="F285" s="26" t="s">
        <v>486</v>
      </c>
      <c r="G285" s="26" t="s">
        <v>486</v>
      </c>
      <c r="H285" s="26" t="s">
        <v>28</v>
      </c>
      <c r="I285" s="26" t="s">
        <v>28</v>
      </c>
      <c r="J285" s="27" t="str">
        <f aca="false">IF(OR(ISERROR(SEARCH(MID($J$2,1,1),F285&amp;G285&amp;H285&amp;I285))=0,ISERROR(SEARCH(MID($J$2,2,1),F285&amp;G285&amp;H285&amp;I285))=0),"X","-")</f>
        <v>-</v>
      </c>
      <c r="K285" s="26" t="s">
        <v>453</v>
      </c>
      <c r="L285" s="26" t="s">
        <v>453</v>
      </c>
      <c r="M285" s="26" t="s">
        <v>28</v>
      </c>
      <c r="N285" s="26" t="s">
        <v>28</v>
      </c>
      <c r="O285" s="28" t="str">
        <f aca="false">IF(OR(K285=$O$2,L285=$O$2,M285=$O$2,N285=$O$2),"X","-")</f>
        <v>-</v>
      </c>
      <c r="R285" s="22" t="s">
        <v>937</v>
      </c>
      <c r="S285" s="22" t="s">
        <v>9</v>
      </c>
      <c r="T285" s="22" t="s">
        <v>905</v>
      </c>
      <c r="W285" s="30" t="str">
        <f aca="false">SUBSTITUTE(SUBSTITUTE(IF(AND(F285="%",K285&lt;&gt;"AD",K285&lt;&gt;"MR"),"Error1","Ok")&amp;" "&amp;IF(AND(G285="%",L285&lt;&gt;"AD",L285&lt;&gt;"MR"),"Error2","Ok")&amp;" "&amp;IF(AND(H285="%",M285&lt;&gt;"AD",M285&lt;&gt;"MR"),"Error3","Ok")&amp;" "&amp;IF(AND(I285="%",N285&lt;&gt;"AD",N285&lt;&gt;"MR"),"Error4","Ok"),"Ok Ok Ok Ok","Passed"),"Ok","")</f>
        <v>Passed</v>
      </c>
      <c r="X285" s="28" t="str">
        <f aca="false">IF(W285&lt;&gt;"Passed","--- Error ---",SUBSTITUTE(SUBSTITUTE(SUBSTITUTE(SUBSTITUTE(SUBSTITUTE(SUBSTITUTE(SUBSTITUTE(SUBSTITUTE(SUBSTITUTE(SUBSTITUTE(SUBSTITUTE(SUBSTITUTE(SUBSTITUTE(SUBSTITUTE(SUBSTITUTE(SUBSTITUTE(SUBSTITUTE(SUBSTITUTE($X$1, "&lt;mnemonic&gt;",""""&amp;B285&amp;""""&amp;REPT(" ",5-LEN(B285))), "&lt;argnr&gt;",D285), "&lt;type1&gt;",VLOOKUP(F285,BR:BZ,9,0)), "&lt;type2&gt;",VLOOKUP(G285,BR:BZ,9,0)), "&lt;type3&gt;",VLOOKUP(H285,BR:BZ,9,0)), "&lt;type4&gt;",VLOOKUP(I285,BR:BZ,9,0)), "&lt;mode1&gt;",VLOOKUP(K285, CB:CG,6,0)),"&lt;mode2&gt;",VLOOKUP(L285,CB:CG,6,0)),"&lt;mode3&gt;",VLOOKUP(M285,CB:CG,6,0)),"&lt;mode4&gt;",VLOOKUP(N285,CB:CG,6,0)), "."," "), "&lt;desc&gt;",R285), "&lt;size&gt;",AU285), "&lt;comma&gt;",IF(B286=""," ",",")),"&lt;off1&gt;",IF(AQ285&lt;&gt;"",AQ285,"0"&amp;REPT(" ",5+AQ$1-1))),"&lt;off2&gt;",IF(AR285&lt;&gt;"",AR285,"0"&amp;REPT(" ",5+AR$1-1))),"&lt;off3&gt;",IF(AS285&lt;&gt;"",AS285,"0"&amp;REPT(" ",5+AS$1-1))),"&lt;off4&gt;",IF(AT285&lt;&gt;"",AT285,"0"&amp;REPT(" ",5+AT$1-1))))</f>
        <v>{ "SUPPR",2, ISIZ_IAA  , {CpuDataType::StrBlk   ,CpuDataType::StrBlk   ,(CpuDataType)0        ,(CpuDataType)0        }, {_AmdAddr,_AmdAddr,_AmdNull,_AmdNull}, {AOFF_I,AOFF_IA,0       ,0        } }, //string .upper()</v>
      </c>
      <c r="Y285" s="31" t="s">
        <v>28</v>
      </c>
      <c r="Z285" s="22" t="str">
        <f aca="false">IF(F285&lt;&gt;".",IF(K285="MR","R",VLOOKUP(F285,$BR:$BT,3,0)),"")</f>
        <v>M</v>
      </c>
      <c r="AA285" s="22" t="str">
        <f aca="false">IF(G285&lt;&gt;".",IF(L285="MR","R",VLOOKUP(G285,$BR:$BT,3,0)),"")</f>
        <v>M</v>
      </c>
      <c r="AB285" s="22" t="str">
        <f aca="false">IF(H285&lt;&gt;".",IF(M285="MR","R",VLOOKUP(H285,$BR:$BT,3,0)),"")</f>
        <v/>
      </c>
      <c r="AC285" s="22" t="str">
        <f aca="false">IF(I285&lt;&gt;".",IF(N285="MR","R",VLOOKUP(I285,$BR:$BT,3,0)),"")</f>
        <v/>
      </c>
      <c r="AD285" s="22" t="str">
        <f aca="false">IF(F285&lt;&gt;".",VLOOKUP(K285,$CB:$CC,2,0),"")</f>
        <v>A</v>
      </c>
      <c r="AE285" s="22" t="str">
        <f aca="false">IF(G285&lt;&gt;".",VLOOKUP(L285,$CB:$CC,2,0),"")</f>
        <v>A</v>
      </c>
      <c r="AF285" s="22" t="str">
        <f aca="false">IF(H285&lt;&gt;".",VLOOKUP(M285,$CB:$CC,2,0),"")</f>
        <v/>
      </c>
      <c r="AG285" s="22" t="str">
        <f aca="false">IF(I285&lt;&gt;".",VLOOKUP(N285,$CB:$CC,2,0),"")</f>
        <v/>
      </c>
      <c r="AH285" s="22" t="str">
        <f aca="false">IF(AD285&lt;&gt;"",IF(OR(AD285="A",AD285="I"),"SZA",VLOOKUP(Z285,$BT$3:$BU$16,2,0)),"")</f>
        <v>SZA</v>
      </c>
      <c r="AI285" s="22" t="str">
        <f aca="false">IF(AE285&lt;&gt;"",IF(OR(AE285="A",AE285="I"),"SZA",VLOOKUP(AA285,$BT$3:$BU$16,2,0)),"")</f>
        <v>SZA</v>
      </c>
      <c r="AJ285" s="22" t="str">
        <f aca="false">IF(AF285&lt;&gt;"",IF(OR(AF285="A",AF285="I"),"SZA",VLOOKUP(AB285,$BT$3:$BU$16,2,0)),"")</f>
        <v/>
      </c>
      <c r="AK285" s="22" t="str">
        <f aca="false">IF(AG285&lt;&gt;"",IF(OR(AG285="A",AG285="I"),"SZA",VLOOKUP(AC285,$BT$3:$BU$16,2,0)),"")</f>
        <v/>
      </c>
      <c r="AL285" s="22" t="str">
        <f aca="false">IF(AD285&lt;&gt;"","I","")</f>
        <v>I</v>
      </c>
      <c r="AM285" s="22" t="str">
        <f aca="false">SUBSTITUTE(IF(AE285&lt;&gt;"",AL285&amp;"+"&amp;AH285,""),"+SZ","")</f>
        <v>IA</v>
      </c>
      <c r="AN285" s="22" t="str">
        <f aca="false">SUBSTITUTE(IF(AF285&lt;&gt;"",AM285&amp;"+"&amp;AI285,""),"+SZ","")</f>
        <v/>
      </c>
      <c r="AO285" s="22" t="str">
        <f aca="false">SUBSTITUTE(IF(AG285&lt;&gt;"",AN285&amp;"+"&amp;AJ285,""),"+SZ","")</f>
        <v/>
      </c>
      <c r="AP285" s="22" t="str">
        <f aca="false">SUBSTITUTE("I"&amp;IF(AH285&lt;&gt;"","+"&amp;AH285,"")&amp;IF(AI285&lt;&gt;"","+"&amp;AI285,"")&amp;IF(AJ285&lt;&gt;"","+"&amp;AJ285,"")&amp;IF(AK285&lt;&gt;"","+"&amp;AK285,""),"+SZ","")</f>
        <v>IAA</v>
      </c>
      <c r="AQ285" s="22" t="str">
        <f aca="false">IF(Z285&lt;&gt;"","AOFF_"&amp;AL285&amp;REPT(" ",AQ$1-LEN(AL285)),"")</f>
        <v>AOFF_I</v>
      </c>
      <c r="AR285" s="22" t="str">
        <f aca="false">IF(AA285&lt;&gt;"","AOFF_"&amp;AM285&amp;REPT(" ",AR$1-LEN(AM285)),"")</f>
        <v>AOFF_IA</v>
      </c>
      <c r="AS285" s="22" t="str">
        <f aca="false">IF(AB285&lt;&gt;"","AOFF_"&amp;AN285&amp;REPT(" ",AS$1-LEN(AN285)),"")</f>
        <v/>
      </c>
      <c r="AT285" s="22" t="str">
        <f aca="false">IF(AC285&lt;&gt;"","AOFF_"&amp;AO285&amp;REPT(" ",AT$1-LEN(AO285)),"")</f>
        <v/>
      </c>
      <c r="AU285" s="22" t="str">
        <f aca="false">"ISIZ_"&amp;AP285&amp;REPT(" ",$AU$1-LEN(AP285))</f>
        <v>ISIZ_IAA  </v>
      </c>
      <c r="AV285" s="26" t="n">
        <f aca="false">IF(Z285&lt;&gt;"",6,"")</f>
        <v>6</v>
      </c>
      <c r="AW285" s="26" t="n">
        <f aca="false">IF(AA285&lt;&gt;"",AV285+VLOOKUP(AH285,$BU$2:$BV$17,2,0),"")</f>
        <v>10</v>
      </c>
      <c r="AX285" s="26" t="str">
        <f aca="false">IF(AB285&lt;&gt;"",AW285+VLOOKUP(AI285,$BU$2:$BV$17,2,0),"")</f>
        <v/>
      </c>
      <c r="AY285" s="26" t="str">
        <f aca="false">IF(AC285&lt;&gt;"",AX285+VLOOKUP(AJ285,$BU$2:$BV$17,2,0),"")</f>
        <v/>
      </c>
      <c r="AZ285" s="26" t="n">
        <f aca="false">6+IF(Z285&lt;&gt;"",VLOOKUP(AH285,$BU$2:$BV$17,2,0),0)+IF(AA285&lt;&gt;"",VLOOKUP(AI285,$BU$2:$BV$17,2,0),0)+IF(AB285&lt;&gt;"",VLOOKUP(AJ285,$BU$2:$BV$17,2,0),0)+IF(AC285&lt;&gt;"",VLOOKUP(AK285,$BU$2:$BV$17,2,0),0)</f>
        <v>14</v>
      </c>
      <c r="BA285" s="26" t="n">
        <f aca="false">IF(Z285&lt;&gt;"",10,"")</f>
        <v>10</v>
      </c>
      <c r="BB285" s="26" t="n">
        <f aca="false">IF(AA285&lt;&gt;"",BA285+VLOOKUP(AH285,$BU$2:$BW$17,3,0),"")</f>
        <v>18</v>
      </c>
      <c r="BC285" s="26" t="str">
        <f aca="false">IF(AB285&lt;&gt;"",BB285+VLOOKUP(AI285,$BU$2:$BW$17,3,0),"")</f>
        <v/>
      </c>
      <c r="BD285" s="26" t="str">
        <f aca="false">IF(AC285&lt;&gt;"",BC285+VLOOKUP(AJ285,$BU$2:$BW$17,3,0),"")</f>
        <v/>
      </c>
      <c r="BE285" s="26" t="n">
        <f aca="false">10+IF(Z285&lt;&gt;"",VLOOKUP(AH285,$BU$2:$BW$17,3,0),0)+IF(AA285&lt;&gt;"",VLOOKUP(AI285,$BU$2:$BW$17,3,0),0)+IF(AB285&lt;&gt;"",VLOOKUP(AJ285,$BU$2:$BW$17,3,0),0)+IF(AC285&lt;&gt;"",VLOOKUP(AK285,$BU$2:$BW$17,3,0),0)</f>
        <v>26</v>
      </c>
      <c r="BF285" s="36" t="str">
        <f aca="false">IF(AV285&lt;&gt;"","#define "&amp;AQ285&amp;" "&amp;AV285&amp;"&lt;end&gt; ","")&amp;IF(AW285&lt;&gt;"","#define "&amp;AR285&amp;" "&amp;AW285&amp;"&lt;end&gt; ","")&amp;IF(AX285&lt;&gt;"","#define "&amp;AS285&amp;" "&amp;AX285&amp;"&lt;end&gt; ","")&amp;IF(AY285&lt;&gt;"","#define "&amp;AT285&amp;" "&amp;AY285&amp;"&lt;end&gt; ","")&amp;"#define "&amp;AU285&amp;" "&amp;AZ285&amp;"&lt;end&gt;"</f>
        <v>#define AOFF_I 6&lt;end&gt; #define AOFF_IA 10&lt;end&gt; #define ISIZ_IAA   14&lt;end&gt;</v>
      </c>
      <c r="BG285" s="36" t="str">
        <f aca="false">IF(BA285&lt;&gt;"","#define "&amp;AQ285&amp;" "&amp;BA285&amp;"&lt;end&gt; ","")&amp;IF(BB285&lt;&gt;"","#define "&amp;AR285&amp;" "&amp;BB285&amp;"&lt;end&gt; ","")&amp;IF(BC285&lt;&gt;"","#define "&amp;AS285&amp;" "&amp;BC285&amp;"&lt;end&gt; ","")&amp;IF(BD285&lt;&gt;"","#define "&amp;AT285&amp;" "&amp;BD285&amp;"&lt;end&gt; ","")&amp;"#define "&amp;AU285&amp;" "&amp;BE285&amp;"&lt;end&gt;"</f>
        <v>#define AOFF_I 10&lt;end&gt; #define AOFF_IA 18&lt;end&gt; #define ISIZ_IAA   26&lt;end&gt;</v>
      </c>
      <c r="BH285" s="22" t="str">
        <f aca="false">"INSTDECODE_"&amp;D285&amp;IF(D285&lt;&gt;0,"_"&amp;CONCATENATE(Z285,AA285,AB285,AC285)&amp;"_"&amp;CONCATENATE(AD285,AE285,AF285,AG285),"")</f>
        <v>INSTDECODE_2_MM_AA</v>
      </c>
      <c r="BI285" s="22" t="n">
        <f aca="false">LEN(BH285)</f>
        <v>18</v>
      </c>
      <c r="BJ285" s="22" t="str">
        <f aca="false">IF(Z285&lt;&gt;"","DECODE_"&amp;VLOOKUP(AD285,$CC:$CD,2,0)&amp;"("&amp;BJ$2&amp;","&amp;IF(K285="MR","REF",VLOOKUP(F285,$BR:$BS,2,0))&amp;",Cpu"&amp;PROPER(IF(K285="MR","REF",VLOOKUP(F285,$BR:$BS,2,0)))&amp;","&amp;AQ285&amp;"); ", "")</f>
        <v>DECODE_ADR(1,MBL,CpuMbl,AOFF_I); </v>
      </c>
      <c r="BK285" s="22" t="str">
        <f aca="false">IF(AA285&lt;&gt;"","DECODE_"&amp;VLOOKUP(AE285,$CC:$CD,2,0)&amp;"("&amp;BK$2&amp;","&amp;IF(L285="MR","REF",VLOOKUP(G285,$BR:$BS,2,0))&amp;",Cpu"&amp;PROPER(IF(L285="MR","REF",VLOOKUP(G285,$BR:$BS,2,0)))&amp;","&amp;AR285&amp;"); ", "")</f>
        <v>DECODE_ADR(2,MBL,CpuMbl,AOFF_IA); </v>
      </c>
      <c r="BL285" s="22" t="str">
        <f aca="false">IF(AB285&lt;&gt;"","DECODE_"&amp;VLOOKUP(AF285,$CC:$CD,2,0)&amp;"("&amp;BL$2&amp;","&amp;IF(M285="MR","REF",VLOOKUP(H285,$BR:$BS,2,0))&amp;",Cpu"&amp;PROPER(IF(M285="MR","REF",VLOOKUP(H285,$BR:$BS,2,0)))&amp;","&amp;AS285&amp;"); ", "")</f>
        <v/>
      </c>
      <c r="BM285" s="22" t="str">
        <f aca="false">IF(AC285&lt;&gt;"","DECODE_"&amp;VLOOKUP(AG285,$CC:$CD,2,0)&amp;"("&amp;BM$2&amp;","&amp;IF(N285="MR","REF",VLOOKUP(I285,$BR:$BS,2,0))&amp;",Cpu"&amp;PROPER(IF(N285="MR","REF",VLOOKUP(I285,$BR:$BS,2,0)))&amp;","&amp;AT285&amp;"); ", "")</f>
        <v/>
      </c>
      <c r="BN285" s="22" t="str">
        <f aca="false">IF(ISERROR(VLOOKUP(BO285,BO$2:BO284,1,0))=0,"X","")</f>
        <v>X</v>
      </c>
      <c r="BO285" s="22" t="str">
        <f aca="false">SUBSTITUTE("#define "&amp;BH285&amp;REPT(" ",28-LEN(BH285))&amp;BJ285&amp;BK285&amp;BL285&amp;BM285,"%","D")</f>
        <v>#define INSTDECODE_2_MM_AA          DECODE_ADR(1,MBL,CpuMbl,AOFF_I); DECODE_ADR(2,MBL,CpuMbl,AOFF_IA); </v>
      </c>
      <c r="BP285" s="22" t="str">
        <f aca="false">"#define "&amp;SUBSTITUTE(BH285,"INSTDECODE_",IF(P285="X","JMP_","")&amp;IF(Q285="X","CONST_","")&amp;"INSTEND_")&amp;IF(Q285="X",REPT(" ",20-LEN(BH285)),IF(P285="X",REPT(" ",22-LEN(BH285)),REPT(" ",26-LEN(BH285))))&amp;" "&amp;IF(P285="X","","IP+="&amp;TRIM(AU285)&amp;"; "&amp;REPT(" ",10-LEN(TRIM(AU285))))&amp;IF(Q285="X","CONST_INST_DISPATCH;","PROG_INST_DISPATCH;")</f>
        <v>#define INSTEND_2_MM_AA         IP+=ISIZ_IAA;   PROG_INST_DISPATCH;</v>
      </c>
      <c r="BQ285" s="22" t="str">
        <f aca="false">""</f>
        <v/>
      </c>
    </row>
    <row r="286" customFormat="false" ht="15.95" hidden="false" customHeight="true" outlineLevel="0" collapsed="false">
      <c r="A286" s="22" t="s">
        <v>900</v>
      </c>
      <c r="B286" s="22" t="s">
        <v>938</v>
      </c>
      <c r="C286" s="26" t="s">
        <v>29</v>
      </c>
      <c r="D286" s="27" t="n">
        <f aca="false">4-COUNTIF(F286:I286,".")</f>
        <v>2</v>
      </c>
      <c r="E286" s="27" t="str">
        <f aca="false">IF(ISERROR(SEARCH("Z",F286&amp;G286&amp;H286&amp;I286))=0,"X","-")</f>
        <v>-</v>
      </c>
      <c r="F286" s="26" t="s">
        <v>486</v>
      </c>
      <c r="G286" s="26" t="s">
        <v>486</v>
      </c>
      <c r="H286" s="26" t="s">
        <v>28</v>
      </c>
      <c r="I286" s="26" t="s">
        <v>28</v>
      </c>
      <c r="J286" s="27" t="str">
        <f aca="false">IF(OR(ISERROR(SEARCH(MID($J$2,1,1),F286&amp;G286&amp;H286&amp;I286))=0,ISERROR(SEARCH(MID($J$2,2,1),F286&amp;G286&amp;H286&amp;I286))=0),"X","-")</f>
        <v>-</v>
      </c>
      <c r="K286" s="26" t="s">
        <v>453</v>
      </c>
      <c r="L286" s="26" t="s">
        <v>453</v>
      </c>
      <c r="M286" s="26" t="s">
        <v>28</v>
      </c>
      <c r="N286" s="26" t="s">
        <v>28</v>
      </c>
      <c r="O286" s="28" t="str">
        <f aca="false">IF(OR(K286=$O$2,L286=$O$2,M286=$O$2,N286=$O$2),"X","-")</f>
        <v>-</v>
      </c>
      <c r="R286" s="22" t="s">
        <v>939</v>
      </c>
      <c r="S286" s="22" t="s">
        <v>9</v>
      </c>
      <c r="T286" s="22" t="s">
        <v>905</v>
      </c>
      <c r="W286" s="30" t="str">
        <f aca="false">SUBSTITUTE(SUBSTITUTE(IF(AND(F286="%",K286&lt;&gt;"AD",K286&lt;&gt;"MR"),"Error1","Ok")&amp;" "&amp;IF(AND(G286="%",L286&lt;&gt;"AD",L286&lt;&gt;"MR"),"Error2","Ok")&amp;" "&amp;IF(AND(H286="%",M286&lt;&gt;"AD",M286&lt;&gt;"MR"),"Error3","Ok")&amp;" "&amp;IF(AND(I286="%",N286&lt;&gt;"AD",N286&lt;&gt;"MR"),"Error4","Ok"),"Ok Ok Ok Ok","Passed"),"Ok","")</f>
        <v>Passed</v>
      </c>
      <c r="X286" s="28" t="str">
        <f aca="false">IF(W286&lt;&gt;"Passed","--- Error ---",SUBSTITUTE(SUBSTITUTE(SUBSTITUTE(SUBSTITUTE(SUBSTITUTE(SUBSTITUTE(SUBSTITUTE(SUBSTITUTE(SUBSTITUTE(SUBSTITUTE(SUBSTITUTE(SUBSTITUTE(SUBSTITUTE(SUBSTITUTE(SUBSTITUTE(SUBSTITUTE(SUBSTITUTE(SUBSTITUTE($X$1, "&lt;mnemonic&gt;",""""&amp;B286&amp;""""&amp;REPT(" ",5-LEN(B286))), "&lt;argnr&gt;",D286), "&lt;type1&gt;",VLOOKUP(F286,BR:BZ,9,0)), "&lt;type2&gt;",VLOOKUP(G286,BR:BZ,9,0)), "&lt;type3&gt;",VLOOKUP(H286,BR:BZ,9,0)), "&lt;type4&gt;",VLOOKUP(I286,BR:BZ,9,0)), "&lt;mode1&gt;",VLOOKUP(K286, CB:CG,6,0)),"&lt;mode2&gt;",VLOOKUP(L286,CB:CG,6,0)),"&lt;mode3&gt;",VLOOKUP(M286,CB:CG,6,0)),"&lt;mode4&gt;",VLOOKUP(N286,CB:CG,6,0)), "."," "), "&lt;desc&gt;",R286), "&lt;size&gt;",AU286), "&lt;comma&gt;",IF(B287=""," ",",")),"&lt;off1&gt;",IF(AQ286&lt;&gt;"",AQ286,"0"&amp;REPT(" ",5+AQ$1-1))),"&lt;off2&gt;",IF(AR286&lt;&gt;"",AR286,"0"&amp;REPT(" ",5+AR$1-1))),"&lt;off3&gt;",IF(AS286&lt;&gt;"",AS286,"0"&amp;REPT(" ",5+AS$1-1))),"&lt;off4&gt;",IF(AT286&lt;&gt;"",AT286,"0"&amp;REPT(" ",5+AT$1-1))))</f>
        <v>{ "SLOWR",2, ISIZ_IAA  , {CpuDataType::StrBlk   ,CpuDataType::StrBlk   ,(CpuDataType)0        ,(CpuDataType)0        }, {_AmdAddr,_AmdAddr,_AmdNull,_AmdNull}, {AOFF_I,AOFF_IA,0       ,0        } }, //string .lower()</v>
      </c>
      <c r="Y286" s="31" t="s">
        <v>28</v>
      </c>
      <c r="Z286" s="22" t="str">
        <f aca="false">IF(F286&lt;&gt;".",IF(K286="MR","R",VLOOKUP(F286,$BR:$BT,3,0)),"")</f>
        <v>M</v>
      </c>
      <c r="AA286" s="22" t="str">
        <f aca="false">IF(G286&lt;&gt;".",IF(L286="MR","R",VLOOKUP(G286,$BR:$BT,3,0)),"")</f>
        <v>M</v>
      </c>
      <c r="AB286" s="22" t="str">
        <f aca="false">IF(H286&lt;&gt;".",IF(M286="MR","R",VLOOKUP(H286,$BR:$BT,3,0)),"")</f>
        <v/>
      </c>
      <c r="AC286" s="22" t="str">
        <f aca="false">IF(I286&lt;&gt;".",IF(N286="MR","R",VLOOKUP(I286,$BR:$BT,3,0)),"")</f>
        <v/>
      </c>
      <c r="AD286" s="22" t="str">
        <f aca="false">IF(F286&lt;&gt;".",VLOOKUP(K286,$CB:$CC,2,0),"")</f>
        <v>A</v>
      </c>
      <c r="AE286" s="22" t="str">
        <f aca="false">IF(G286&lt;&gt;".",VLOOKUP(L286,$CB:$CC,2,0),"")</f>
        <v>A</v>
      </c>
      <c r="AF286" s="22" t="str">
        <f aca="false">IF(H286&lt;&gt;".",VLOOKUP(M286,$CB:$CC,2,0),"")</f>
        <v/>
      </c>
      <c r="AG286" s="22" t="str">
        <f aca="false">IF(I286&lt;&gt;".",VLOOKUP(N286,$CB:$CC,2,0),"")</f>
        <v/>
      </c>
      <c r="AH286" s="22" t="str">
        <f aca="false">IF(AD286&lt;&gt;"",IF(OR(AD286="A",AD286="I"),"SZA",VLOOKUP(Z286,$BT$3:$BU$16,2,0)),"")</f>
        <v>SZA</v>
      </c>
      <c r="AI286" s="22" t="str">
        <f aca="false">IF(AE286&lt;&gt;"",IF(OR(AE286="A",AE286="I"),"SZA",VLOOKUP(AA286,$BT$3:$BU$16,2,0)),"")</f>
        <v>SZA</v>
      </c>
      <c r="AJ286" s="22" t="str">
        <f aca="false">IF(AF286&lt;&gt;"",IF(OR(AF286="A",AF286="I"),"SZA",VLOOKUP(AB286,$BT$3:$BU$16,2,0)),"")</f>
        <v/>
      </c>
      <c r="AK286" s="22" t="str">
        <f aca="false">IF(AG286&lt;&gt;"",IF(OR(AG286="A",AG286="I"),"SZA",VLOOKUP(AC286,$BT$3:$BU$16,2,0)),"")</f>
        <v/>
      </c>
      <c r="AL286" s="22" t="str">
        <f aca="false">IF(AD286&lt;&gt;"","I","")</f>
        <v>I</v>
      </c>
      <c r="AM286" s="22" t="str">
        <f aca="false">SUBSTITUTE(IF(AE286&lt;&gt;"",AL286&amp;"+"&amp;AH286,""),"+SZ","")</f>
        <v>IA</v>
      </c>
      <c r="AN286" s="22" t="str">
        <f aca="false">SUBSTITUTE(IF(AF286&lt;&gt;"",AM286&amp;"+"&amp;AI286,""),"+SZ","")</f>
        <v/>
      </c>
      <c r="AO286" s="22" t="str">
        <f aca="false">SUBSTITUTE(IF(AG286&lt;&gt;"",AN286&amp;"+"&amp;AJ286,""),"+SZ","")</f>
        <v/>
      </c>
      <c r="AP286" s="22" t="str">
        <f aca="false">SUBSTITUTE("I"&amp;IF(AH286&lt;&gt;"","+"&amp;AH286,"")&amp;IF(AI286&lt;&gt;"","+"&amp;AI286,"")&amp;IF(AJ286&lt;&gt;"","+"&amp;AJ286,"")&amp;IF(AK286&lt;&gt;"","+"&amp;AK286,""),"+SZ","")</f>
        <v>IAA</v>
      </c>
      <c r="AQ286" s="22" t="str">
        <f aca="false">IF(Z286&lt;&gt;"","AOFF_"&amp;AL286&amp;REPT(" ",AQ$1-LEN(AL286)),"")</f>
        <v>AOFF_I</v>
      </c>
      <c r="AR286" s="22" t="str">
        <f aca="false">IF(AA286&lt;&gt;"","AOFF_"&amp;AM286&amp;REPT(" ",AR$1-LEN(AM286)),"")</f>
        <v>AOFF_IA</v>
      </c>
      <c r="AS286" s="22" t="str">
        <f aca="false">IF(AB286&lt;&gt;"","AOFF_"&amp;AN286&amp;REPT(" ",AS$1-LEN(AN286)),"")</f>
        <v/>
      </c>
      <c r="AT286" s="22" t="str">
        <f aca="false">IF(AC286&lt;&gt;"","AOFF_"&amp;AO286&amp;REPT(" ",AT$1-LEN(AO286)),"")</f>
        <v/>
      </c>
      <c r="AU286" s="22" t="str">
        <f aca="false">"ISIZ_"&amp;AP286&amp;REPT(" ",$AU$1-LEN(AP286))</f>
        <v>ISIZ_IAA  </v>
      </c>
      <c r="AV286" s="26" t="n">
        <f aca="false">IF(Z286&lt;&gt;"",6,"")</f>
        <v>6</v>
      </c>
      <c r="AW286" s="26" t="n">
        <f aca="false">IF(AA286&lt;&gt;"",AV286+VLOOKUP(AH286,$BU$2:$BV$17,2,0),"")</f>
        <v>10</v>
      </c>
      <c r="AX286" s="26" t="str">
        <f aca="false">IF(AB286&lt;&gt;"",AW286+VLOOKUP(AI286,$BU$2:$BV$17,2,0),"")</f>
        <v/>
      </c>
      <c r="AY286" s="26" t="str">
        <f aca="false">IF(AC286&lt;&gt;"",AX286+VLOOKUP(AJ286,$BU$2:$BV$17,2,0),"")</f>
        <v/>
      </c>
      <c r="AZ286" s="26" t="n">
        <f aca="false">6+IF(Z286&lt;&gt;"",VLOOKUP(AH286,$BU$2:$BV$17,2,0),0)+IF(AA286&lt;&gt;"",VLOOKUP(AI286,$BU$2:$BV$17,2,0),0)+IF(AB286&lt;&gt;"",VLOOKUP(AJ286,$BU$2:$BV$17,2,0),0)+IF(AC286&lt;&gt;"",VLOOKUP(AK286,$BU$2:$BV$17,2,0),0)</f>
        <v>14</v>
      </c>
      <c r="BA286" s="26" t="n">
        <f aca="false">IF(Z286&lt;&gt;"",10,"")</f>
        <v>10</v>
      </c>
      <c r="BB286" s="26" t="n">
        <f aca="false">IF(AA286&lt;&gt;"",BA286+VLOOKUP(AH286,$BU$2:$BW$17,3,0),"")</f>
        <v>18</v>
      </c>
      <c r="BC286" s="26" t="str">
        <f aca="false">IF(AB286&lt;&gt;"",BB286+VLOOKUP(AI286,$BU$2:$BW$17,3,0),"")</f>
        <v/>
      </c>
      <c r="BD286" s="26" t="str">
        <f aca="false">IF(AC286&lt;&gt;"",BC286+VLOOKUP(AJ286,$BU$2:$BW$17,3,0),"")</f>
        <v/>
      </c>
      <c r="BE286" s="26" t="n">
        <f aca="false">10+IF(Z286&lt;&gt;"",VLOOKUP(AH286,$BU$2:$BW$17,3,0),0)+IF(AA286&lt;&gt;"",VLOOKUP(AI286,$BU$2:$BW$17,3,0),0)+IF(AB286&lt;&gt;"",VLOOKUP(AJ286,$BU$2:$BW$17,3,0),0)+IF(AC286&lt;&gt;"",VLOOKUP(AK286,$BU$2:$BW$17,3,0),0)</f>
        <v>26</v>
      </c>
      <c r="BF286" s="36" t="str">
        <f aca="false">IF(AV286&lt;&gt;"","#define "&amp;AQ286&amp;" "&amp;AV286&amp;"&lt;end&gt; ","")&amp;IF(AW286&lt;&gt;"","#define "&amp;AR286&amp;" "&amp;AW286&amp;"&lt;end&gt; ","")&amp;IF(AX286&lt;&gt;"","#define "&amp;AS286&amp;" "&amp;AX286&amp;"&lt;end&gt; ","")&amp;IF(AY286&lt;&gt;"","#define "&amp;AT286&amp;" "&amp;AY286&amp;"&lt;end&gt; ","")&amp;"#define "&amp;AU286&amp;" "&amp;AZ286&amp;"&lt;end&gt;"</f>
        <v>#define AOFF_I 6&lt;end&gt; #define AOFF_IA 10&lt;end&gt; #define ISIZ_IAA   14&lt;end&gt;</v>
      </c>
      <c r="BG286" s="36" t="str">
        <f aca="false">IF(BA286&lt;&gt;"","#define "&amp;AQ286&amp;" "&amp;BA286&amp;"&lt;end&gt; ","")&amp;IF(BB286&lt;&gt;"","#define "&amp;AR286&amp;" "&amp;BB286&amp;"&lt;end&gt; ","")&amp;IF(BC286&lt;&gt;"","#define "&amp;AS286&amp;" "&amp;BC286&amp;"&lt;end&gt; ","")&amp;IF(BD286&lt;&gt;"","#define "&amp;AT286&amp;" "&amp;BD286&amp;"&lt;end&gt; ","")&amp;"#define "&amp;AU286&amp;" "&amp;BE286&amp;"&lt;end&gt;"</f>
        <v>#define AOFF_I 10&lt;end&gt; #define AOFF_IA 18&lt;end&gt; #define ISIZ_IAA   26&lt;end&gt;</v>
      </c>
      <c r="BH286" s="22" t="str">
        <f aca="false">"INSTDECODE_"&amp;D286&amp;IF(D286&lt;&gt;0,"_"&amp;CONCATENATE(Z286,AA286,AB286,AC286)&amp;"_"&amp;CONCATENATE(AD286,AE286,AF286,AG286),"")</f>
        <v>INSTDECODE_2_MM_AA</v>
      </c>
      <c r="BI286" s="22" t="n">
        <f aca="false">LEN(BH286)</f>
        <v>18</v>
      </c>
      <c r="BJ286" s="22" t="str">
        <f aca="false">IF(Z286&lt;&gt;"","DECODE_"&amp;VLOOKUP(AD286,$CC:$CD,2,0)&amp;"("&amp;BJ$2&amp;","&amp;IF(K286="MR","REF",VLOOKUP(F286,$BR:$BS,2,0))&amp;",Cpu"&amp;PROPER(IF(K286="MR","REF",VLOOKUP(F286,$BR:$BS,2,0)))&amp;","&amp;AQ286&amp;"); ", "")</f>
        <v>DECODE_ADR(1,MBL,CpuMbl,AOFF_I); </v>
      </c>
      <c r="BK286" s="22" t="str">
        <f aca="false">IF(AA286&lt;&gt;"","DECODE_"&amp;VLOOKUP(AE286,$CC:$CD,2,0)&amp;"("&amp;BK$2&amp;","&amp;IF(L286="MR","REF",VLOOKUP(G286,$BR:$BS,2,0))&amp;",Cpu"&amp;PROPER(IF(L286="MR","REF",VLOOKUP(G286,$BR:$BS,2,0)))&amp;","&amp;AR286&amp;"); ", "")</f>
        <v>DECODE_ADR(2,MBL,CpuMbl,AOFF_IA); </v>
      </c>
      <c r="BL286" s="22" t="str">
        <f aca="false">IF(AB286&lt;&gt;"","DECODE_"&amp;VLOOKUP(AF286,$CC:$CD,2,0)&amp;"("&amp;BL$2&amp;","&amp;IF(M286="MR","REF",VLOOKUP(H286,$BR:$BS,2,0))&amp;",Cpu"&amp;PROPER(IF(M286="MR","REF",VLOOKUP(H286,$BR:$BS,2,0)))&amp;","&amp;AS286&amp;"); ", "")</f>
        <v/>
      </c>
      <c r="BM286" s="22" t="str">
        <f aca="false">IF(AC286&lt;&gt;"","DECODE_"&amp;VLOOKUP(AG286,$CC:$CD,2,0)&amp;"("&amp;BM$2&amp;","&amp;IF(N286="MR","REF",VLOOKUP(I286,$BR:$BS,2,0))&amp;",Cpu"&amp;PROPER(IF(N286="MR","REF",VLOOKUP(I286,$BR:$BS,2,0)))&amp;","&amp;AT286&amp;"); ", "")</f>
        <v/>
      </c>
      <c r="BN286" s="22" t="str">
        <f aca="false">IF(ISERROR(VLOOKUP(BO286,BO$2:BO285,1,0))=0,"X","")</f>
        <v>X</v>
      </c>
      <c r="BO286" s="22" t="str">
        <f aca="false">SUBSTITUTE("#define "&amp;BH286&amp;REPT(" ",28-LEN(BH286))&amp;BJ286&amp;BK286&amp;BL286&amp;BM286,"%","D")</f>
        <v>#define INSTDECODE_2_MM_AA          DECODE_ADR(1,MBL,CpuMbl,AOFF_I); DECODE_ADR(2,MBL,CpuMbl,AOFF_IA); </v>
      </c>
      <c r="BP286" s="22" t="str">
        <f aca="false">"#define "&amp;SUBSTITUTE(BH286,"INSTDECODE_",IF(P286="X","JMP_","")&amp;IF(Q286="X","CONST_","")&amp;"INSTEND_")&amp;IF(Q286="X",REPT(" ",20-LEN(BH286)),IF(P286="X",REPT(" ",22-LEN(BH286)),REPT(" ",26-LEN(BH286))))&amp;" "&amp;IF(P286="X","","IP+="&amp;TRIM(AU286)&amp;"; "&amp;REPT(" ",10-LEN(TRIM(AU286))))&amp;IF(Q286="X","CONST_INST_DISPATCH;","PROG_INST_DISPATCH;")</f>
        <v>#define INSTEND_2_MM_AA         IP+=ISIZ_IAA;   PROG_INST_DISPATCH;</v>
      </c>
      <c r="BQ286" s="22" t="str">
        <f aca="false">""</f>
        <v/>
      </c>
    </row>
    <row r="287" customFormat="false" ht="15.95" hidden="false" customHeight="true" outlineLevel="0" collapsed="false">
      <c r="A287" s="22" t="s">
        <v>900</v>
      </c>
      <c r="B287" s="22" t="s">
        <v>940</v>
      </c>
      <c r="C287" s="26" t="s">
        <v>29</v>
      </c>
      <c r="D287" s="27" t="n">
        <f aca="false">4-COUNTIF(F287:I287,".")</f>
        <v>4</v>
      </c>
      <c r="E287" s="27" t="str">
        <f aca="false">IF(ISERROR(SEARCH("Z",F287&amp;G287&amp;H287&amp;I287))=0,"X","-")</f>
        <v>-</v>
      </c>
      <c r="F287" s="26" t="s">
        <v>486</v>
      </c>
      <c r="G287" s="26" t="s">
        <v>486</v>
      </c>
      <c r="H287" s="26" t="s">
        <v>470</v>
      </c>
      <c r="I287" s="26" t="s">
        <v>452</v>
      </c>
      <c r="J287" s="27" t="str">
        <f aca="false">IF(OR(ISERROR(SEARCH(MID($J$2,1,1),F287&amp;G287&amp;H287&amp;I287))=0,ISERROR(SEARCH(MID($J$2,2,1),F287&amp;G287&amp;H287&amp;I287))=0),"X","-")</f>
        <v>-</v>
      </c>
      <c r="K287" s="26" t="s">
        <v>453</v>
      </c>
      <c r="L287" s="26" t="s">
        <v>453</v>
      </c>
      <c r="M287" s="26" t="s">
        <v>453</v>
      </c>
      <c r="N287" s="26" t="s">
        <v>453</v>
      </c>
      <c r="O287" s="28" t="str">
        <f aca="false">IF(OR(K287=$O$2,L287=$O$2,M287=$O$2,N287=$O$2),"X","-")</f>
        <v>-</v>
      </c>
      <c r="R287" s="22" t="s">
        <v>941</v>
      </c>
      <c r="S287" s="22" t="s">
        <v>9</v>
      </c>
      <c r="T287" s="22" t="s">
        <v>905</v>
      </c>
      <c r="U287" s="22" t="s">
        <v>942</v>
      </c>
      <c r="V287" s="22" t="s">
        <v>943</v>
      </c>
      <c r="W287" s="30" t="str">
        <f aca="false">SUBSTITUTE(SUBSTITUTE(IF(AND(F287="%",K287&lt;&gt;"AD",K287&lt;&gt;"MR"),"Error1","Ok")&amp;" "&amp;IF(AND(G287="%",L287&lt;&gt;"AD",L287&lt;&gt;"MR"),"Error2","Ok")&amp;" "&amp;IF(AND(H287="%",M287&lt;&gt;"AD",M287&lt;&gt;"MR"),"Error3","Ok")&amp;" "&amp;IF(AND(I287="%",N287&lt;&gt;"AD",N287&lt;&gt;"MR"),"Error4","Ok"),"Ok Ok Ok Ok","Passed"),"Ok","")</f>
        <v>Passed</v>
      </c>
      <c r="X287" s="28" t="str">
        <f aca="false">IF(W287&lt;&gt;"Passed","--- Error ---",SUBSTITUTE(SUBSTITUTE(SUBSTITUTE(SUBSTITUTE(SUBSTITUTE(SUBSTITUTE(SUBSTITUTE(SUBSTITUTE(SUBSTITUTE(SUBSTITUTE(SUBSTITUTE(SUBSTITUTE(SUBSTITUTE(SUBSTITUTE(SUBSTITUTE(SUBSTITUTE(SUBSTITUTE(SUBSTITUTE($X$1, "&lt;mnemonic&gt;",""""&amp;B287&amp;""""&amp;REPT(" ",5-LEN(B287))), "&lt;argnr&gt;",D287), "&lt;type1&gt;",VLOOKUP(F287,BR:BZ,9,0)), "&lt;type2&gt;",VLOOKUP(G287,BR:BZ,9,0)), "&lt;type3&gt;",VLOOKUP(H287,BR:BZ,9,0)), "&lt;type4&gt;",VLOOKUP(I287,BR:BZ,9,0)), "&lt;mode1&gt;",VLOOKUP(K287, CB:CG,6,0)),"&lt;mode2&gt;",VLOOKUP(L287,CB:CG,6,0)),"&lt;mode3&gt;",VLOOKUP(M287,CB:CG,6,0)),"&lt;mode4&gt;",VLOOKUP(N287,CB:CG,6,0)), "."," "), "&lt;desc&gt;",R287), "&lt;size&gt;",AU287), "&lt;comma&gt;",IF(B288=""," ",",")),"&lt;off1&gt;",IF(AQ287&lt;&gt;"",AQ287,"0"&amp;REPT(" ",5+AQ$1-1))),"&lt;off2&gt;",IF(AR287&lt;&gt;"",AR287,"0"&amp;REPT(" ",5+AR$1-1))),"&lt;off3&gt;",IF(AS287&lt;&gt;"",AS287,"0"&amp;REPT(" ",5+AS$1-1))),"&lt;off4&gt;",IF(AT287&lt;&gt;"",AT287,"0"&amp;REPT(" ",5+AT$1-1))))</f>
        <v>{ "SLJUS",4, ISIZ_IAAAA, {CpuDataType::StrBlk   ,CpuDataType::StrBlk   ,CpuDataType::Integer  ,CpuDataType::Char     }, {_AmdAddr,_AmdAddr,_AmdAddr,_AmdAddr}, {AOFF_I,AOFF_IA,AOFF_IAA,AOFF_IAAA} }, //string .ljust(int width,char fillchar)</v>
      </c>
      <c r="Y287" s="31" t="s">
        <v>28</v>
      </c>
      <c r="Z287" s="22" t="str">
        <f aca="false">IF(F287&lt;&gt;".",IF(K287="MR","R",VLOOKUP(F287,$BR:$BT,3,0)),"")</f>
        <v>M</v>
      </c>
      <c r="AA287" s="22" t="str">
        <f aca="false">IF(G287&lt;&gt;".",IF(L287="MR","R",VLOOKUP(G287,$BR:$BT,3,0)),"")</f>
        <v>M</v>
      </c>
      <c r="AB287" s="22" t="str">
        <f aca="false">IF(H287&lt;&gt;".",IF(M287="MR","R",VLOOKUP(H287,$BR:$BT,3,0)),"")</f>
        <v>I</v>
      </c>
      <c r="AC287" s="22" t="str">
        <f aca="false">IF(I287&lt;&gt;".",IF(N287="MR","R",VLOOKUP(I287,$BR:$BT,3,0)),"")</f>
        <v>C</v>
      </c>
      <c r="AD287" s="22" t="str">
        <f aca="false">IF(F287&lt;&gt;".",VLOOKUP(K287,$CB:$CC,2,0),"")</f>
        <v>A</v>
      </c>
      <c r="AE287" s="22" t="str">
        <f aca="false">IF(G287&lt;&gt;".",VLOOKUP(L287,$CB:$CC,2,0),"")</f>
        <v>A</v>
      </c>
      <c r="AF287" s="22" t="str">
        <f aca="false">IF(H287&lt;&gt;".",VLOOKUP(M287,$CB:$CC,2,0),"")</f>
        <v>A</v>
      </c>
      <c r="AG287" s="22" t="str">
        <f aca="false">IF(I287&lt;&gt;".",VLOOKUP(N287,$CB:$CC,2,0),"")</f>
        <v>A</v>
      </c>
      <c r="AH287" s="22" t="str">
        <f aca="false">IF(AD287&lt;&gt;"",IF(OR(AD287="A",AD287="I"),"SZA",VLOOKUP(Z287,$BT$3:$BU$16,2,0)),"")</f>
        <v>SZA</v>
      </c>
      <c r="AI287" s="22" t="str">
        <f aca="false">IF(AE287&lt;&gt;"",IF(OR(AE287="A",AE287="I"),"SZA",VLOOKUP(AA287,$BT$3:$BU$16,2,0)),"")</f>
        <v>SZA</v>
      </c>
      <c r="AJ287" s="22" t="str">
        <f aca="false">IF(AF287&lt;&gt;"",IF(OR(AF287="A",AF287="I"),"SZA",VLOOKUP(AB287,$BT$3:$BU$16,2,0)),"")</f>
        <v>SZA</v>
      </c>
      <c r="AK287" s="22" t="str">
        <f aca="false">IF(AG287&lt;&gt;"",IF(OR(AG287="A",AG287="I"),"SZA",VLOOKUP(AC287,$BT$3:$BU$16,2,0)),"")</f>
        <v>SZA</v>
      </c>
      <c r="AL287" s="22" t="str">
        <f aca="false">IF(AD287&lt;&gt;"","I","")</f>
        <v>I</v>
      </c>
      <c r="AM287" s="22" t="str">
        <f aca="false">SUBSTITUTE(IF(AE287&lt;&gt;"",AL287&amp;"+"&amp;AH287,""),"+SZ","")</f>
        <v>IA</v>
      </c>
      <c r="AN287" s="22" t="str">
        <f aca="false">SUBSTITUTE(IF(AF287&lt;&gt;"",AM287&amp;"+"&amp;AI287,""),"+SZ","")</f>
        <v>IAA</v>
      </c>
      <c r="AO287" s="22" t="str">
        <f aca="false">SUBSTITUTE(IF(AG287&lt;&gt;"",AN287&amp;"+"&amp;AJ287,""),"+SZ","")</f>
        <v>IAAA</v>
      </c>
      <c r="AP287" s="22" t="str">
        <f aca="false">SUBSTITUTE("I"&amp;IF(AH287&lt;&gt;"","+"&amp;AH287,"")&amp;IF(AI287&lt;&gt;"","+"&amp;AI287,"")&amp;IF(AJ287&lt;&gt;"","+"&amp;AJ287,"")&amp;IF(AK287&lt;&gt;"","+"&amp;AK287,""),"+SZ","")</f>
        <v>IAAAA</v>
      </c>
      <c r="AQ287" s="22" t="str">
        <f aca="false">IF(Z287&lt;&gt;"","AOFF_"&amp;AL287&amp;REPT(" ",AQ$1-LEN(AL287)),"")</f>
        <v>AOFF_I</v>
      </c>
      <c r="AR287" s="22" t="str">
        <f aca="false">IF(AA287&lt;&gt;"","AOFF_"&amp;AM287&amp;REPT(" ",AR$1-LEN(AM287)),"")</f>
        <v>AOFF_IA</v>
      </c>
      <c r="AS287" s="22" t="str">
        <f aca="false">IF(AB287&lt;&gt;"","AOFF_"&amp;AN287&amp;REPT(" ",AS$1-LEN(AN287)),"")</f>
        <v>AOFF_IAA</v>
      </c>
      <c r="AT287" s="22" t="str">
        <f aca="false">IF(AC287&lt;&gt;"","AOFF_"&amp;AO287&amp;REPT(" ",AT$1-LEN(AO287)),"")</f>
        <v>AOFF_IAAA</v>
      </c>
      <c r="AU287" s="22" t="str">
        <f aca="false">"ISIZ_"&amp;AP287&amp;REPT(" ",$AU$1-LEN(AP287))</f>
        <v>ISIZ_IAAAA</v>
      </c>
      <c r="AV287" s="26" t="n">
        <f aca="false">IF(Z287&lt;&gt;"",6,"")</f>
        <v>6</v>
      </c>
      <c r="AW287" s="26" t="n">
        <f aca="false">IF(AA287&lt;&gt;"",AV287+VLOOKUP(AH287,$BU$2:$BV$17,2,0),"")</f>
        <v>10</v>
      </c>
      <c r="AX287" s="26" t="n">
        <f aca="false">IF(AB287&lt;&gt;"",AW287+VLOOKUP(AI287,$BU$2:$BV$17,2,0),"")</f>
        <v>14</v>
      </c>
      <c r="AY287" s="26" t="n">
        <f aca="false">IF(AC287&lt;&gt;"",AX287+VLOOKUP(AJ287,$BU$2:$BV$17,2,0),"")</f>
        <v>18</v>
      </c>
      <c r="AZ287" s="26" t="n">
        <f aca="false">6+IF(Z287&lt;&gt;"",VLOOKUP(AH287,$BU$2:$BV$17,2,0),0)+IF(AA287&lt;&gt;"",VLOOKUP(AI287,$BU$2:$BV$17,2,0),0)+IF(AB287&lt;&gt;"",VLOOKUP(AJ287,$BU$2:$BV$17,2,0),0)+IF(AC287&lt;&gt;"",VLOOKUP(AK287,$BU$2:$BV$17,2,0),0)</f>
        <v>22</v>
      </c>
      <c r="BA287" s="26" t="n">
        <f aca="false">IF(Z287&lt;&gt;"",10,"")</f>
        <v>10</v>
      </c>
      <c r="BB287" s="26" t="n">
        <f aca="false">IF(AA287&lt;&gt;"",BA287+VLOOKUP(AH287,$BU$2:$BW$17,3,0),"")</f>
        <v>18</v>
      </c>
      <c r="BC287" s="26" t="n">
        <f aca="false">IF(AB287&lt;&gt;"",BB287+VLOOKUP(AI287,$BU$2:$BW$17,3,0),"")</f>
        <v>26</v>
      </c>
      <c r="BD287" s="26" t="n">
        <f aca="false">IF(AC287&lt;&gt;"",BC287+VLOOKUP(AJ287,$BU$2:$BW$17,3,0),"")</f>
        <v>34</v>
      </c>
      <c r="BE287" s="26" t="n">
        <f aca="false">10+IF(Z287&lt;&gt;"",VLOOKUP(AH287,$BU$2:$BW$17,3,0),0)+IF(AA287&lt;&gt;"",VLOOKUP(AI287,$BU$2:$BW$17,3,0),0)+IF(AB287&lt;&gt;"",VLOOKUP(AJ287,$BU$2:$BW$17,3,0),0)+IF(AC287&lt;&gt;"",VLOOKUP(AK287,$BU$2:$BW$17,3,0),0)</f>
        <v>42</v>
      </c>
      <c r="BF287" s="36" t="str">
        <f aca="false">IF(AV287&lt;&gt;"","#define "&amp;AQ287&amp;" "&amp;AV287&amp;"&lt;end&gt; ","")&amp;IF(AW287&lt;&gt;"","#define "&amp;AR287&amp;" "&amp;AW287&amp;"&lt;end&gt; ","")&amp;IF(AX287&lt;&gt;"","#define "&amp;AS287&amp;" "&amp;AX287&amp;"&lt;end&gt; ","")&amp;IF(AY287&lt;&gt;"","#define "&amp;AT287&amp;" "&amp;AY287&amp;"&lt;end&gt; ","")&amp;"#define "&amp;AU287&amp;" "&amp;AZ287&amp;"&lt;end&gt;"</f>
        <v>#define AOFF_I 6&lt;end&gt; #define AOFF_IA 10&lt;end&gt; #define AOFF_IAA 14&lt;end&gt; #define AOFF_IAAA 18&lt;end&gt; #define ISIZ_IAAAA 22&lt;end&gt;</v>
      </c>
      <c r="BG287" s="36" t="str">
        <f aca="false">IF(BA287&lt;&gt;"","#define "&amp;AQ287&amp;" "&amp;BA287&amp;"&lt;end&gt; ","")&amp;IF(BB287&lt;&gt;"","#define "&amp;AR287&amp;" "&amp;BB287&amp;"&lt;end&gt; ","")&amp;IF(BC287&lt;&gt;"","#define "&amp;AS287&amp;" "&amp;BC287&amp;"&lt;end&gt; ","")&amp;IF(BD287&lt;&gt;"","#define "&amp;AT287&amp;" "&amp;BD287&amp;"&lt;end&gt; ","")&amp;"#define "&amp;AU287&amp;" "&amp;BE287&amp;"&lt;end&gt;"</f>
        <v>#define AOFF_I 10&lt;end&gt; #define AOFF_IA 18&lt;end&gt; #define AOFF_IAA 26&lt;end&gt; #define AOFF_IAAA 34&lt;end&gt; #define ISIZ_IAAAA 42&lt;end&gt;</v>
      </c>
      <c r="BH287" s="22" t="str">
        <f aca="false">"INSTDECODE_"&amp;D287&amp;IF(D287&lt;&gt;0,"_"&amp;CONCATENATE(Z287,AA287,AB287,AC287)&amp;"_"&amp;CONCATENATE(AD287,AE287,AF287,AG287),"")</f>
        <v>INSTDECODE_4_MMIC_AAAA</v>
      </c>
      <c r="BI287" s="22" t="n">
        <f aca="false">LEN(BH287)</f>
        <v>22</v>
      </c>
      <c r="BJ287" s="22" t="str">
        <f aca="false">IF(Z287&lt;&gt;"","DECODE_"&amp;VLOOKUP(AD287,$CC:$CD,2,0)&amp;"("&amp;BJ$2&amp;","&amp;IF(K287="MR","REF",VLOOKUP(F287,$BR:$BS,2,0))&amp;",Cpu"&amp;PROPER(IF(K287="MR","REF",VLOOKUP(F287,$BR:$BS,2,0)))&amp;","&amp;AQ287&amp;"); ", "")</f>
        <v>DECODE_ADR(1,MBL,CpuMbl,AOFF_I); </v>
      </c>
      <c r="BK287" s="22" t="str">
        <f aca="false">IF(AA287&lt;&gt;"","DECODE_"&amp;VLOOKUP(AE287,$CC:$CD,2,0)&amp;"("&amp;BK$2&amp;","&amp;IF(L287="MR","REF",VLOOKUP(G287,$BR:$BS,2,0))&amp;",Cpu"&amp;PROPER(IF(L287="MR","REF",VLOOKUP(G287,$BR:$BS,2,0)))&amp;","&amp;AR287&amp;"); ", "")</f>
        <v>DECODE_ADR(2,MBL,CpuMbl,AOFF_IA); </v>
      </c>
      <c r="BL287" s="22" t="str">
        <f aca="false">IF(AB287&lt;&gt;"","DECODE_"&amp;VLOOKUP(AF287,$CC:$CD,2,0)&amp;"("&amp;BL$2&amp;","&amp;IF(M287="MR","REF",VLOOKUP(H287,$BR:$BS,2,0))&amp;",Cpu"&amp;PROPER(IF(M287="MR","REF",VLOOKUP(H287,$BR:$BS,2,0)))&amp;","&amp;AS287&amp;"); ", "")</f>
        <v>DECODE_ADR(3,INT,CpuInt,AOFF_IAA); </v>
      </c>
      <c r="BM287" s="22" t="str">
        <f aca="false">IF(AC287&lt;&gt;"","DECODE_"&amp;VLOOKUP(AG287,$CC:$CD,2,0)&amp;"("&amp;BM$2&amp;","&amp;IF(N287="MR","REF",VLOOKUP(I287,$BR:$BS,2,0))&amp;",Cpu"&amp;PROPER(IF(N287="MR","REF",VLOOKUP(I287,$BR:$BS,2,0)))&amp;","&amp;AT287&amp;"); ", "")</f>
        <v>DECODE_ADR(4,CHR,CpuChr,AOFF_IAAA); </v>
      </c>
      <c r="BN287" s="22" t="str">
        <f aca="false">IF(ISERROR(VLOOKUP(BO287,BO$2:BO286,1,0))=0,"X","")</f>
        <v/>
      </c>
      <c r="BO287" s="22" t="str">
        <f aca="false">SUBSTITUTE("#define "&amp;BH287&amp;REPT(" ",28-LEN(BH287))&amp;BJ287&amp;BK287&amp;BL287&amp;BM287,"%","D")</f>
        <v>#define INSTDECODE_4_MMIC_AAAA      DECODE_ADR(1,MBL,CpuMbl,AOFF_I); DECODE_ADR(2,MBL,CpuMbl,AOFF_IA); DECODE_ADR(3,INT,CpuInt,AOFF_IAA); DECODE_ADR(4,CHR,CpuChr,AOFF_IAAA); </v>
      </c>
      <c r="BP287" s="22" t="str">
        <f aca="false">"#define "&amp;SUBSTITUTE(BH287,"INSTDECODE_",IF(P287="X","JMP_","")&amp;IF(Q287="X","CONST_","")&amp;"INSTEND_")&amp;IF(Q287="X",REPT(" ",20-LEN(BH287)),IF(P287="X",REPT(" ",22-LEN(BH287)),REPT(" ",26-LEN(BH287))))&amp;" "&amp;IF(P287="X","","IP+="&amp;TRIM(AU287)&amp;"; "&amp;REPT(" ",10-LEN(TRIM(AU287))))&amp;IF(Q287="X","CONST_INST_DISPATCH;","PROG_INST_DISPATCH;")</f>
        <v>#define INSTEND_4_MMIC_AAAA     IP+=ISIZ_IAAAA; PROG_INST_DISPATCH;</v>
      </c>
      <c r="BQ287" s="22" t="str">
        <f aca="false">""</f>
        <v/>
      </c>
    </row>
    <row r="288" customFormat="false" ht="15.95" hidden="false" customHeight="true" outlineLevel="0" collapsed="false">
      <c r="A288" s="22" t="s">
        <v>900</v>
      </c>
      <c r="B288" s="22" t="s">
        <v>944</v>
      </c>
      <c r="C288" s="26" t="s">
        <v>29</v>
      </c>
      <c r="D288" s="27" t="n">
        <f aca="false">4-COUNTIF(F288:I288,".")</f>
        <v>4</v>
      </c>
      <c r="E288" s="27" t="str">
        <f aca="false">IF(ISERROR(SEARCH("Z",F288&amp;G288&amp;H288&amp;I288))=0,"X","-")</f>
        <v>-</v>
      </c>
      <c r="F288" s="26" t="s">
        <v>486</v>
      </c>
      <c r="G288" s="26" t="s">
        <v>486</v>
      </c>
      <c r="H288" s="26" t="s">
        <v>470</v>
      </c>
      <c r="I288" s="26" t="s">
        <v>452</v>
      </c>
      <c r="J288" s="27" t="str">
        <f aca="false">IF(OR(ISERROR(SEARCH(MID($J$2,1,1),F288&amp;G288&amp;H288&amp;I288))=0,ISERROR(SEARCH(MID($J$2,2,1),F288&amp;G288&amp;H288&amp;I288))=0),"X","-")</f>
        <v>-</v>
      </c>
      <c r="K288" s="26" t="s">
        <v>453</v>
      </c>
      <c r="L288" s="26" t="s">
        <v>453</v>
      </c>
      <c r="M288" s="26" t="s">
        <v>453</v>
      </c>
      <c r="N288" s="26" t="s">
        <v>453</v>
      </c>
      <c r="O288" s="28" t="str">
        <f aca="false">IF(OR(K288=$O$2,L288=$O$2,M288=$O$2,N288=$O$2),"X","-")</f>
        <v>-</v>
      </c>
      <c r="R288" s="22" t="s">
        <v>945</v>
      </c>
      <c r="S288" s="22" t="s">
        <v>9</v>
      </c>
      <c r="T288" s="22" t="s">
        <v>905</v>
      </c>
      <c r="U288" s="22" t="s">
        <v>942</v>
      </c>
      <c r="V288" s="22" t="s">
        <v>943</v>
      </c>
      <c r="W288" s="30" t="str">
        <f aca="false">SUBSTITUTE(SUBSTITUTE(IF(AND(F288="%",K288&lt;&gt;"AD",K288&lt;&gt;"MR"),"Error1","Ok")&amp;" "&amp;IF(AND(G288="%",L288&lt;&gt;"AD",L288&lt;&gt;"MR"),"Error2","Ok")&amp;" "&amp;IF(AND(H288="%",M288&lt;&gt;"AD",M288&lt;&gt;"MR"),"Error3","Ok")&amp;" "&amp;IF(AND(I288="%",N288&lt;&gt;"AD",N288&lt;&gt;"MR"),"Error4","Ok"),"Ok Ok Ok Ok","Passed"),"Ok","")</f>
        <v>Passed</v>
      </c>
      <c r="X288" s="28" t="str">
        <f aca="false">IF(W288&lt;&gt;"Passed","--- Error ---",SUBSTITUTE(SUBSTITUTE(SUBSTITUTE(SUBSTITUTE(SUBSTITUTE(SUBSTITUTE(SUBSTITUTE(SUBSTITUTE(SUBSTITUTE(SUBSTITUTE(SUBSTITUTE(SUBSTITUTE(SUBSTITUTE(SUBSTITUTE(SUBSTITUTE(SUBSTITUTE(SUBSTITUTE(SUBSTITUTE($X$1, "&lt;mnemonic&gt;",""""&amp;B288&amp;""""&amp;REPT(" ",5-LEN(B288))), "&lt;argnr&gt;",D288), "&lt;type1&gt;",VLOOKUP(F288,BR:BZ,9,0)), "&lt;type2&gt;",VLOOKUP(G288,BR:BZ,9,0)), "&lt;type3&gt;",VLOOKUP(H288,BR:BZ,9,0)), "&lt;type4&gt;",VLOOKUP(I288,BR:BZ,9,0)), "&lt;mode1&gt;",VLOOKUP(K288, CB:CG,6,0)),"&lt;mode2&gt;",VLOOKUP(L288,CB:CG,6,0)),"&lt;mode3&gt;",VLOOKUP(M288,CB:CG,6,0)),"&lt;mode4&gt;",VLOOKUP(N288,CB:CG,6,0)), "."," "), "&lt;desc&gt;",R288), "&lt;size&gt;",AU288), "&lt;comma&gt;",IF(B289=""," ",",")),"&lt;off1&gt;",IF(AQ288&lt;&gt;"",AQ288,"0"&amp;REPT(" ",5+AQ$1-1))),"&lt;off2&gt;",IF(AR288&lt;&gt;"",AR288,"0"&amp;REPT(" ",5+AR$1-1))),"&lt;off3&gt;",IF(AS288&lt;&gt;"",AS288,"0"&amp;REPT(" ",5+AS$1-1))),"&lt;off4&gt;",IF(AT288&lt;&gt;"",AT288,"0"&amp;REPT(" ",5+AT$1-1))))</f>
        <v>{ "SRJUS",4, ISIZ_IAAAA, {CpuDataType::StrBlk   ,CpuDataType::StrBlk   ,CpuDataType::Integer  ,CpuDataType::Char     }, {_AmdAddr,_AmdAddr,_AmdAddr,_AmdAddr}, {AOFF_I,AOFF_IA,AOFF_IAA,AOFF_IAAA} }, //string .rjust(int width,char fillchar)</v>
      </c>
      <c r="Y288" s="31" t="s">
        <v>28</v>
      </c>
      <c r="Z288" s="22" t="str">
        <f aca="false">IF(F288&lt;&gt;".",IF(K288="MR","R",VLOOKUP(F288,$BR:$BT,3,0)),"")</f>
        <v>M</v>
      </c>
      <c r="AA288" s="22" t="str">
        <f aca="false">IF(G288&lt;&gt;".",IF(L288="MR","R",VLOOKUP(G288,$BR:$BT,3,0)),"")</f>
        <v>M</v>
      </c>
      <c r="AB288" s="22" t="str">
        <f aca="false">IF(H288&lt;&gt;".",IF(M288="MR","R",VLOOKUP(H288,$BR:$BT,3,0)),"")</f>
        <v>I</v>
      </c>
      <c r="AC288" s="22" t="str">
        <f aca="false">IF(I288&lt;&gt;".",IF(N288="MR","R",VLOOKUP(I288,$BR:$BT,3,0)),"")</f>
        <v>C</v>
      </c>
      <c r="AD288" s="22" t="str">
        <f aca="false">IF(F288&lt;&gt;".",VLOOKUP(K288,$CB:$CC,2,0),"")</f>
        <v>A</v>
      </c>
      <c r="AE288" s="22" t="str">
        <f aca="false">IF(G288&lt;&gt;".",VLOOKUP(L288,$CB:$CC,2,0),"")</f>
        <v>A</v>
      </c>
      <c r="AF288" s="22" t="str">
        <f aca="false">IF(H288&lt;&gt;".",VLOOKUP(M288,$CB:$CC,2,0),"")</f>
        <v>A</v>
      </c>
      <c r="AG288" s="22" t="str">
        <f aca="false">IF(I288&lt;&gt;".",VLOOKUP(N288,$CB:$CC,2,0),"")</f>
        <v>A</v>
      </c>
      <c r="AH288" s="22" t="str">
        <f aca="false">IF(AD288&lt;&gt;"",IF(OR(AD288="A",AD288="I"),"SZA",VLOOKUP(Z288,$BT$3:$BU$16,2,0)),"")</f>
        <v>SZA</v>
      </c>
      <c r="AI288" s="22" t="str">
        <f aca="false">IF(AE288&lt;&gt;"",IF(OR(AE288="A",AE288="I"),"SZA",VLOOKUP(AA288,$BT$3:$BU$16,2,0)),"")</f>
        <v>SZA</v>
      </c>
      <c r="AJ288" s="22" t="str">
        <f aca="false">IF(AF288&lt;&gt;"",IF(OR(AF288="A",AF288="I"),"SZA",VLOOKUP(AB288,$BT$3:$BU$16,2,0)),"")</f>
        <v>SZA</v>
      </c>
      <c r="AK288" s="22" t="str">
        <f aca="false">IF(AG288&lt;&gt;"",IF(OR(AG288="A",AG288="I"),"SZA",VLOOKUP(AC288,$BT$3:$BU$16,2,0)),"")</f>
        <v>SZA</v>
      </c>
      <c r="AL288" s="22" t="str">
        <f aca="false">IF(AD288&lt;&gt;"","I","")</f>
        <v>I</v>
      </c>
      <c r="AM288" s="22" t="str">
        <f aca="false">SUBSTITUTE(IF(AE288&lt;&gt;"",AL288&amp;"+"&amp;AH288,""),"+SZ","")</f>
        <v>IA</v>
      </c>
      <c r="AN288" s="22" t="str">
        <f aca="false">SUBSTITUTE(IF(AF288&lt;&gt;"",AM288&amp;"+"&amp;AI288,""),"+SZ","")</f>
        <v>IAA</v>
      </c>
      <c r="AO288" s="22" t="str">
        <f aca="false">SUBSTITUTE(IF(AG288&lt;&gt;"",AN288&amp;"+"&amp;AJ288,""),"+SZ","")</f>
        <v>IAAA</v>
      </c>
      <c r="AP288" s="22" t="str">
        <f aca="false">SUBSTITUTE("I"&amp;IF(AH288&lt;&gt;"","+"&amp;AH288,"")&amp;IF(AI288&lt;&gt;"","+"&amp;AI288,"")&amp;IF(AJ288&lt;&gt;"","+"&amp;AJ288,"")&amp;IF(AK288&lt;&gt;"","+"&amp;AK288,""),"+SZ","")</f>
        <v>IAAAA</v>
      </c>
      <c r="AQ288" s="22" t="str">
        <f aca="false">IF(Z288&lt;&gt;"","AOFF_"&amp;AL288&amp;REPT(" ",AQ$1-LEN(AL288)),"")</f>
        <v>AOFF_I</v>
      </c>
      <c r="AR288" s="22" t="str">
        <f aca="false">IF(AA288&lt;&gt;"","AOFF_"&amp;AM288&amp;REPT(" ",AR$1-LEN(AM288)),"")</f>
        <v>AOFF_IA</v>
      </c>
      <c r="AS288" s="22" t="str">
        <f aca="false">IF(AB288&lt;&gt;"","AOFF_"&amp;AN288&amp;REPT(" ",AS$1-LEN(AN288)),"")</f>
        <v>AOFF_IAA</v>
      </c>
      <c r="AT288" s="22" t="str">
        <f aca="false">IF(AC288&lt;&gt;"","AOFF_"&amp;AO288&amp;REPT(" ",AT$1-LEN(AO288)),"")</f>
        <v>AOFF_IAAA</v>
      </c>
      <c r="AU288" s="22" t="str">
        <f aca="false">"ISIZ_"&amp;AP288&amp;REPT(" ",$AU$1-LEN(AP288))</f>
        <v>ISIZ_IAAAA</v>
      </c>
      <c r="AV288" s="26" t="n">
        <f aca="false">IF(Z288&lt;&gt;"",6,"")</f>
        <v>6</v>
      </c>
      <c r="AW288" s="26" t="n">
        <f aca="false">IF(AA288&lt;&gt;"",AV288+VLOOKUP(AH288,$BU$2:$BV$17,2,0),"")</f>
        <v>10</v>
      </c>
      <c r="AX288" s="26" t="n">
        <f aca="false">IF(AB288&lt;&gt;"",AW288+VLOOKUP(AI288,$BU$2:$BV$17,2,0),"")</f>
        <v>14</v>
      </c>
      <c r="AY288" s="26" t="n">
        <f aca="false">IF(AC288&lt;&gt;"",AX288+VLOOKUP(AJ288,$BU$2:$BV$17,2,0),"")</f>
        <v>18</v>
      </c>
      <c r="AZ288" s="26" t="n">
        <f aca="false">6+IF(Z288&lt;&gt;"",VLOOKUP(AH288,$BU$2:$BV$17,2,0),0)+IF(AA288&lt;&gt;"",VLOOKUP(AI288,$BU$2:$BV$17,2,0),0)+IF(AB288&lt;&gt;"",VLOOKUP(AJ288,$BU$2:$BV$17,2,0),0)+IF(AC288&lt;&gt;"",VLOOKUP(AK288,$BU$2:$BV$17,2,0),0)</f>
        <v>22</v>
      </c>
      <c r="BA288" s="26" t="n">
        <f aca="false">IF(Z288&lt;&gt;"",10,"")</f>
        <v>10</v>
      </c>
      <c r="BB288" s="26" t="n">
        <f aca="false">IF(AA288&lt;&gt;"",BA288+VLOOKUP(AH288,$BU$2:$BW$17,3,0),"")</f>
        <v>18</v>
      </c>
      <c r="BC288" s="26" t="n">
        <f aca="false">IF(AB288&lt;&gt;"",BB288+VLOOKUP(AI288,$BU$2:$BW$17,3,0),"")</f>
        <v>26</v>
      </c>
      <c r="BD288" s="26" t="n">
        <f aca="false">IF(AC288&lt;&gt;"",BC288+VLOOKUP(AJ288,$BU$2:$BW$17,3,0),"")</f>
        <v>34</v>
      </c>
      <c r="BE288" s="26" t="n">
        <f aca="false">10+IF(Z288&lt;&gt;"",VLOOKUP(AH288,$BU$2:$BW$17,3,0),0)+IF(AA288&lt;&gt;"",VLOOKUP(AI288,$BU$2:$BW$17,3,0),0)+IF(AB288&lt;&gt;"",VLOOKUP(AJ288,$BU$2:$BW$17,3,0),0)+IF(AC288&lt;&gt;"",VLOOKUP(AK288,$BU$2:$BW$17,3,0),0)</f>
        <v>42</v>
      </c>
      <c r="BF288" s="36" t="str">
        <f aca="false">IF(AV288&lt;&gt;"","#define "&amp;AQ288&amp;" "&amp;AV288&amp;"&lt;end&gt; ","")&amp;IF(AW288&lt;&gt;"","#define "&amp;AR288&amp;" "&amp;AW288&amp;"&lt;end&gt; ","")&amp;IF(AX288&lt;&gt;"","#define "&amp;AS288&amp;" "&amp;AX288&amp;"&lt;end&gt; ","")&amp;IF(AY288&lt;&gt;"","#define "&amp;AT288&amp;" "&amp;AY288&amp;"&lt;end&gt; ","")&amp;"#define "&amp;AU288&amp;" "&amp;AZ288&amp;"&lt;end&gt;"</f>
        <v>#define AOFF_I 6&lt;end&gt; #define AOFF_IA 10&lt;end&gt; #define AOFF_IAA 14&lt;end&gt; #define AOFF_IAAA 18&lt;end&gt; #define ISIZ_IAAAA 22&lt;end&gt;</v>
      </c>
      <c r="BG288" s="36" t="str">
        <f aca="false">IF(BA288&lt;&gt;"","#define "&amp;AQ288&amp;" "&amp;BA288&amp;"&lt;end&gt; ","")&amp;IF(BB288&lt;&gt;"","#define "&amp;AR288&amp;" "&amp;BB288&amp;"&lt;end&gt; ","")&amp;IF(BC288&lt;&gt;"","#define "&amp;AS288&amp;" "&amp;BC288&amp;"&lt;end&gt; ","")&amp;IF(BD288&lt;&gt;"","#define "&amp;AT288&amp;" "&amp;BD288&amp;"&lt;end&gt; ","")&amp;"#define "&amp;AU288&amp;" "&amp;BE288&amp;"&lt;end&gt;"</f>
        <v>#define AOFF_I 10&lt;end&gt; #define AOFF_IA 18&lt;end&gt; #define AOFF_IAA 26&lt;end&gt; #define AOFF_IAAA 34&lt;end&gt; #define ISIZ_IAAAA 42&lt;end&gt;</v>
      </c>
      <c r="BH288" s="22" t="str">
        <f aca="false">"INSTDECODE_"&amp;D288&amp;IF(D288&lt;&gt;0,"_"&amp;CONCATENATE(Z288,AA288,AB288,AC288)&amp;"_"&amp;CONCATENATE(AD288,AE288,AF288,AG288),"")</f>
        <v>INSTDECODE_4_MMIC_AAAA</v>
      </c>
      <c r="BI288" s="22" t="n">
        <f aca="false">LEN(BH288)</f>
        <v>22</v>
      </c>
      <c r="BJ288" s="22" t="str">
        <f aca="false">IF(Z288&lt;&gt;"","DECODE_"&amp;VLOOKUP(AD288,$CC:$CD,2,0)&amp;"("&amp;BJ$2&amp;","&amp;IF(K288="MR","REF",VLOOKUP(F288,$BR:$BS,2,0))&amp;",Cpu"&amp;PROPER(IF(K288="MR","REF",VLOOKUP(F288,$BR:$BS,2,0)))&amp;","&amp;AQ288&amp;"); ", "")</f>
        <v>DECODE_ADR(1,MBL,CpuMbl,AOFF_I); </v>
      </c>
      <c r="BK288" s="22" t="str">
        <f aca="false">IF(AA288&lt;&gt;"","DECODE_"&amp;VLOOKUP(AE288,$CC:$CD,2,0)&amp;"("&amp;BK$2&amp;","&amp;IF(L288="MR","REF",VLOOKUP(G288,$BR:$BS,2,0))&amp;",Cpu"&amp;PROPER(IF(L288="MR","REF",VLOOKUP(G288,$BR:$BS,2,0)))&amp;","&amp;AR288&amp;"); ", "")</f>
        <v>DECODE_ADR(2,MBL,CpuMbl,AOFF_IA); </v>
      </c>
      <c r="BL288" s="22" t="str">
        <f aca="false">IF(AB288&lt;&gt;"","DECODE_"&amp;VLOOKUP(AF288,$CC:$CD,2,0)&amp;"("&amp;BL$2&amp;","&amp;IF(M288="MR","REF",VLOOKUP(H288,$BR:$BS,2,0))&amp;",Cpu"&amp;PROPER(IF(M288="MR","REF",VLOOKUP(H288,$BR:$BS,2,0)))&amp;","&amp;AS288&amp;"); ", "")</f>
        <v>DECODE_ADR(3,INT,CpuInt,AOFF_IAA); </v>
      </c>
      <c r="BM288" s="22" t="str">
        <f aca="false">IF(AC288&lt;&gt;"","DECODE_"&amp;VLOOKUP(AG288,$CC:$CD,2,0)&amp;"("&amp;BM$2&amp;","&amp;IF(N288="MR","REF",VLOOKUP(I288,$BR:$BS,2,0))&amp;",Cpu"&amp;PROPER(IF(N288="MR","REF",VLOOKUP(I288,$BR:$BS,2,0)))&amp;","&amp;AT288&amp;"); ", "")</f>
        <v>DECODE_ADR(4,CHR,CpuChr,AOFF_IAAA); </v>
      </c>
      <c r="BN288" s="22" t="str">
        <f aca="false">IF(ISERROR(VLOOKUP(BO288,BO$2:BO287,1,0))=0,"X","")</f>
        <v>X</v>
      </c>
      <c r="BO288" s="22" t="str">
        <f aca="false">SUBSTITUTE("#define "&amp;BH288&amp;REPT(" ",28-LEN(BH288))&amp;BJ288&amp;BK288&amp;BL288&amp;BM288,"%","D")</f>
        <v>#define INSTDECODE_4_MMIC_AAAA      DECODE_ADR(1,MBL,CpuMbl,AOFF_I); DECODE_ADR(2,MBL,CpuMbl,AOFF_IA); DECODE_ADR(3,INT,CpuInt,AOFF_IAA); DECODE_ADR(4,CHR,CpuChr,AOFF_IAAA); </v>
      </c>
      <c r="BP288" s="22" t="str">
        <f aca="false">"#define "&amp;SUBSTITUTE(BH288,"INSTDECODE_",IF(P288="X","JMP_","")&amp;IF(Q288="X","CONST_","")&amp;"INSTEND_")&amp;IF(Q288="X",REPT(" ",20-LEN(BH288)),IF(P288="X",REPT(" ",22-LEN(BH288)),REPT(" ",26-LEN(BH288))))&amp;" "&amp;IF(P288="X","","IP+="&amp;TRIM(AU288)&amp;"; "&amp;REPT(" ",10-LEN(TRIM(AU288))))&amp;IF(Q288="X","CONST_INST_DISPATCH;","PROG_INST_DISPATCH;")</f>
        <v>#define INSTEND_4_MMIC_AAAA     IP+=ISIZ_IAAAA; PROG_INST_DISPATCH;</v>
      </c>
      <c r="BQ288" s="22" t="str">
        <f aca="false">""</f>
        <v/>
      </c>
    </row>
    <row r="289" customFormat="false" ht="15.95" hidden="false" customHeight="true" outlineLevel="0" collapsed="false">
      <c r="A289" s="22" t="s">
        <v>900</v>
      </c>
      <c r="B289" s="22" t="s">
        <v>946</v>
      </c>
      <c r="C289" s="26" t="s">
        <v>29</v>
      </c>
      <c r="D289" s="27" t="n">
        <f aca="false">4-COUNTIF(F289:I289,".")</f>
        <v>3</v>
      </c>
      <c r="E289" s="27" t="str">
        <f aca="false">IF(ISERROR(SEARCH("Z",F289&amp;G289&amp;H289&amp;I289))=0,"X","-")</f>
        <v>-</v>
      </c>
      <c r="F289" s="26" t="s">
        <v>456</v>
      </c>
      <c r="G289" s="26" t="s">
        <v>486</v>
      </c>
      <c r="H289" s="26" t="s">
        <v>486</v>
      </c>
      <c r="I289" s="26" t="s">
        <v>28</v>
      </c>
      <c r="J289" s="27" t="str">
        <f aca="false">IF(OR(ISERROR(SEARCH(MID($J$2,1,1),F289&amp;G289&amp;H289&amp;I289))=0,ISERROR(SEARCH(MID($J$2,2,1),F289&amp;G289&amp;H289&amp;I289))=0),"X","-")</f>
        <v>-</v>
      </c>
      <c r="K289" s="26" t="s">
        <v>453</v>
      </c>
      <c r="L289" s="26" t="s">
        <v>453</v>
      </c>
      <c r="M289" s="26" t="s">
        <v>453</v>
      </c>
      <c r="N289" s="26" t="s">
        <v>28</v>
      </c>
      <c r="O289" s="28" t="str">
        <f aca="false">IF(OR(K289=$O$2,L289=$O$2,M289=$O$2,N289=$O$2),"X","-")</f>
        <v>-</v>
      </c>
      <c r="R289" s="22" t="s">
        <v>947</v>
      </c>
      <c r="S289" s="22" t="s">
        <v>9</v>
      </c>
      <c r="T289" s="22" t="s">
        <v>905</v>
      </c>
      <c r="U289" s="22" t="s">
        <v>948</v>
      </c>
      <c r="W289" s="30" t="str">
        <f aca="false">SUBSTITUTE(SUBSTITUTE(IF(AND(F289="%",K289&lt;&gt;"AD",K289&lt;&gt;"MR"),"Error1","Ok")&amp;" "&amp;IF(AND(G289="%",L289&lt;&gt;"AD",L289&lt;&gt;"MR"),"Error2","Ok")&amp;" "&amp;IF(AND(H289="%",M289&lt;&gt;"AD",M289&lt;&gt;"MR"),"Error3","Ok")&amp;" "&amp;IF(AND(I289="%",N289&lt;&gt;"AD",N289&lt;&gt;"MR"),"Error4","Ok"),"Ok Ok Ok Ok","Passed"),"Ok","")</f>
        <v>Passed</v>
      </c>
      <c r="X289" s="28" t="str">
        <f aca="false">IF(W289&lt;&gt;"Passed","--- Error ---",SUBSTITUTE(SUBSTITUTE(SUBSTITUTE(SUBSTITUTE(SUBSTITUTE(SUBSTITUTE(SUBSTITUTE(SUBSTITUTE(SUBSTITUTE(SUBSTITUTE(SUBSTITUTE(SUBSTITUTE(SUBSTITUTE(SUBSTITUTE(SUBSTITUTE(SUBSTITUTE(SUBSTITUTE(SUBSTITUTE($X$1, "&lt;mnemonic&gt;",""""&amp;B289&amp;""""&amp;REPT(" ",5-LEN(B289))), "&lt;argnr&gt;",D289), "&lt;type1&gt;",VLOOKUP(F289,BR:BZ,9,0)), "&lt;type2&gt;",VLOOKUP(G289,BR:BZ,9,0)), "&lt;type3&gt;",VLOOKUP(H289,BR:BZ,9,0)), "&lt;type4&gt;",VLOOKUP(I289,BR:BZ,9,0)), "&lt;mode1&gt;",VLOOKUP(K289, CB:CG,6,0)),"&lt;mode2&gt;",VLOOKUP(L289,CB:CG,6,0)),"&lt;mode3&gt;",VLOOKUP(M289,CB:CG,6,0)),"&lt;mode4&gt;",VLOOKUP(N289,CB:CG,6,0)), "."," "), "&lt;desc&gt;",R289), "&lt;size&gt;",AU289), "&lt;comma&gt;",IF(B290=""," ",",")),"&lt;off1&gt;",IF(AQ289&lt;&gt;"",AQ289,"0"&amp;REPT(" ",5+AQ$1-1))),"&lt;off2&gt;",IF(AR289&lt;&gt;"",AR289,"0"&amp;REPT(" ",5+AR$1-1))),"&lt;off3&gt;",IF(AS289&lt;&gt;"",AS289,"0"&amp;REPT(" ",5+AS$1-1))),"&lt;off4&gt;",IF(AT289&lt;&gt;"",AT289,"0"&amp;REPT(" ",5+AT$1-1))))</f>
        <v>{ "SMATC",3, ISIZ_IAAA , {CpuDataType::Boolean  ,CpuDataType::StrBlk   ,CpuDataType::StrBlk   ,(CpuDataType)0        }, {_AmdAddr,_AmdAddr,_AmdAddr,_AmdNull}, {AOFF_I,AOFF_IA,AOFF_IAA,0        } }, //bool .match(string regex)</v>
      </c>
      <c r="Y289" s="31" t="s">
        <v>28</v>
      </c>
      <c r="Z289" s="22" t="str">
        <f aca="false">IF(F289&lt;&gt;".",IF(K289="MR","R",VLOOKUP(F289,$BR:$BT,3,0)),"")</f>
        <v>B</v>
      </c>
      <c r="AA289" s="22" t="str">
        <f aca="false">IF(G289&lt;&gt;".",IF(L289="MR","R",VLOOKUP(G289,$BR:$BT,3,0)),"")</f>
        <v>M</v>
      </c>
      <c r="AB289" s="22" t="str">
        <f aca="false">IF(H289&lt;&gt;".",IF(M289="MR","R",VLOOKUP(H289,$BR:$BT,3,0)),"")</f>
        <v>M</v>
      </c>
      <c r="AC289" s="22" t="str">
        <f aca="false">IF(I289&lt;&gt;".",IF(N289="MR","R",VLOOKUP(I289,$BR:$BT,3,0)),"")</f>
        <v/>
      </c>
      <c r="AD289" s="22" t="str">
        <f aca="false">IF(F289&lt;&gt;".",VLOOKUP(K289,$CB:$CC,2,0),"")</f>
        <v>A</v>
      </c>
      <c r="AE289" s="22" t="str">
        <f aca="false">IF(G289&lt;&gt;".",VLOOKUP(L289,$CB:$CC,2,0),"")</f>
        <v>A</v>
      </c>
      <c r="AF289" s="22" t="str">
        <f aca="false">IF(H289&lt;&gt;".",VLOOKUP(M289,$CB:$CC,2,0),"")</f>
        <v>A</v>
      </c>
      <c r="AG289" s="22" t="str">
        <f aca="false">IF(I289&lt;&gt;".",VLOOKUP(N289,$CB:$CC,2,0),"")</f>
        <v/>
      </c>
      <c r="AH289" s="22" t="str">
        <f aca="false">IF(AD289&lt;&gt;"",IF(OR(AD289="A",AD289="I"),"SZA",VLOOKUP(Z289,$BT$3:$BU$16,2,0)),"")</f>
        <v>SZA</v>
      </c>
      <c r="AI289" s="22" t="str">
        <f aca="false">IF(AE289&lt;&gt;"",IF(OR(AE289="A",AE289="I"),"SZA",VLOOKUP(AA289,$BT$3:$BU$16,2,0)),"")</f>
        <v>SZA</v>
      </c>
      <c r="AJ289" s="22" t="str">
        <f aca="false">IF(AF289&lt;&gt;"",IF(OR(AF289="A",AF289="I"),"SZA",VLOOKUP(AB289,$BT$3:$BU$16,2,0)),"")</f>
        <v>SZA</v>
      </c>
      <c r="AK289" s="22" t="str">
        <f aca="false">IF(AG289&lt;&gt;"",IF(OR(AG289="A",AG289="I"),"SZA",VLOOKUP(AC289,$BT$3:$BU$16,2,0)),"")</f>
        <v/>
      </c>
      <c r="AL289" s="22" t="str">
        <f aca="false">IF(AD289&lt;&gt;"","I","")</f>
        <v>I</v>
      </c>
      <c r="AM289" s="22" t="str">
        <f aca="false">SUBSTITUTE(IF(AE289&lt;&gt;"",AL289&amp;"+"&amp;AH289,""),"+SZ","")</f>
        <v>IA</v>
      </c>
      <c r="AN289" s="22" t="str">
        <f aca="false">SUBSTITUTE(IF(AF289&lt;&gt;"",AM289&amp;"+"&amp;AI289,""),"+SZ","")</f>
        <v>IAA</v>
      </c>
      <c r="AO289" s="22" t="str">
        <f aca="false">SUBSTITUTE(IF(AG289&lt;&gt;"",AN289&amp;"+"&amp;AJ289,""),"+SZ","")</f>
        <v/>
      </c>
      <c r="AP289" s="22" t="str">
        <f aca="false">SUBSTITUTE("I"&amp;IF(AH289&lt;&gt;"","+"&amp;AH289,"")&amp;IF(AI289&lt;&gt;"","+"&amp;AI289,"")&amp;IF(AJ289&lt;&gt;"","+"&amp;AJ289,"")&amp;IF(AK289&lt;&gt;"","+"&amp;AK289,""),"+SZ","")</f>
        <v>IAAA</v>
      </c>
      <c r="AQ289" s="22" t="str">
        <f aca="false">IF(Z289&lt;&gt;"","AOFF_"&amp;AL289&amp;REPT(" ",AQ$1-LEN(AL289)),"")</f>
        <v>AOFF_I</v>
      </c>
      <c r="AR289" s="22" t="str">
        <f aca="false">IF(AA289&lt;&gt;"","AOFF_"&amp;AM289&amp;REPT(" ",AR$1-LEN(AM289)),"")</f>
        <v>AOFF_IA</v>
      </c>
      <c r="AS289" s="22" t="str">
        <f aca="false">IF(AB289&lt;&gt;"","AOFF_"&amp;AN289&amp;REPT(" ",AS$1-LEN(AN289)),"")</f>
        <v>AOFF_IAA</v>
      </c>
      <c r="AT289" s="22" t="str">
        <f aca="false">IF(AC289&lt;&gt;"","AOFF_"&amp;AO289&amp;REPT(" ",AT$1-LEN(AO289)),"")</f>
        <v/>
      </c>
      <c r="AU289" s="22" t="str">
        <f aca="false">"ISIZ_"&amp;AP289&amp;REPT(" ",$AU$1-LEN(AP289))</f>
        <v>ISIZ_IAAA </v>
      </c>
      <c r="AV289" s="26" t="n">
        <f aca="false">IF(Z289&lt;&gt;"",6,"")</f>
        <v>6</v>
      </c>
      <c r="AW289" s="26" t="n">
        <f aca="false">IF(AA289&lt;&gt;"",AV289+VLOOKUP(AH289,$BU$2:$BV$17,2,0),"")</f>
        <v>10</v>
      </c>
      <c r="AX289" s="26" t="n">
        <f aca="false">IF(AB289&lt;&gt;"",AW289+VLOOKUP(AI289,$BU$2:$BV$17,2,0),"")</f>
        <v>14</v>
      </c>
      <c r="AY289" s="26" t="str">
        <f aca="false">IF(AC289&lt;&gt;"",AX289+VLOOKUP(AJ289,$BU$2:$BV$17,2,0),"")</f>
        <v/>
      </c>
      <c r="AZ289" s="26" t="n">
        <f aca="false">6+IF(Z289&lt;&gt;"",VLOOKUP(AH289,$BU$2:$BV$17,2,0),0)+IF(AA289&lt;&gt;"",VLOOKUP(AI289,$BU$2:$BV$17,2,0),0)+IF(AB289&lt;&gt;"",VLOOKUP(AJ289,$BU$2:$BV$17,2,0),0)+IF(AC289&lt;&gt;"",VLOOKUP(AK289,$BU$2:$BV$17,2,0),0)</f>
        <v>18</v>
      </c>
      <c r="BA289" s="26" t="n">
        <f aca="false">IF(Z289&lt;&gt;"",10,"")</f>
        <v>10</v>
      </c>
      <c r="BB289" s="26" t="n">
        <f aca="false">IF(AA289&lt;&gt;"",BA289+VLOOKUP(AH289,$BU$2:$BW$17,3,0),"")</f>
        <v>18</v>
      </c>
      <c r="BC289" s="26" t="n">
        <f aca="false">IF(AB289&lt;&gt;"",BB289+VLOOKUP(AI289,$BU$2:$BW$17,3,0),"")</f>
        <v>26</v>
      </c>
      <c r="BD289" s="26" t="str">
        <f aca="false">IF(AC289&lt;&gt;"",BC289+VLOOKUP(AJ289,$BU$2:$BW$17,3,0),"")</f>
        <v/>
      </c>
      <c r="BE289" s="26" t="n">
        <f aca="false">10+IF(Z289&lt;&gt;"",VLOOKUP(AH289,$BU$2:$BW$17,3,0),0)+IF(AA289&lt;&gt;"",VLOOKUP(AI289,$BU$2:$BW$17,3,0),0)+IF(AB289&lt;&gt;"",VLOOKUP(AJ289,$BU$2:$BW$17,3,0),0)+IF(AC289&lt;&gt;"",VLOOKUP(AK289,$BU$2:$BW$17,3,0),0)</f>
        <v>34</v>
      </c>
      <c r="BF289" s="36" t="str">
        <f aca="false">IF(AV289&lt;&gt;"","#define "&amp;AQ289&amp;" "&amp;AV289&amp;"&lt;end&gt; ","")&amp;IF(AW289&lt;&gt;"","#define "&amp;AR289&amp;" "&amp;AW289&amp;"&lt;end&gt; ","")&amp;IF(AX289&lt;&gt;"","#define "&amp;AS289&amp;" "&amp;AX289&amp;"&lt;end&gt; ","")&amp;IF(AY289&lt;&gt;"","#define "&amp;AT289&amp;" "&amp;AY289&amp;"&lt;end&gt; ","")&amp;"#define "&amp;AU289&amp;" "&amp;AZ289&amp;"&lt;end&gt;"</f>
        <v>#define AOFF_I 6&lt;end&gt; #define AOFF_IA 10&lt;end&gt; #define AOFF_IAA 14&lt;end&gt; #define ISIZ_IAAA  18&lt;end&gt;</v>
      </c>
      <c r="BG289" s="36" t="str">
        <f aca="false">IF(BA289&lt;&gt;"","#define "&amp;AQ289&amp;" "&amp;BA289&amp;"&lt;end&gt; ","")&amp;IF(BB289&lt;&gt;"","#define "&amp;AR289&amp;" "&amp;BB289&amp;"&lt;end&gt; ","")&amp;IF(BC289&lt;&gt;"","#define "&amp;AS289&amp;" "&amp;BC289&amp;"&lt;end&gt; ","")&amp;IF(BD289&lt;&gt;"","#define "&amp;AT289&amp;" "&amp;BD289&amp;"&lt;end&gt; ","")&amp;"#define "&amp;AU289&amp;" "&amp;BE289&amp;"&lt;end&gt;"</f>
        <v>#define AOFF_I 10&lt;end&gt; #define AOFF_IA 18&lt;end&gt; #define AOFF_IAA 26&lt;end&gt; #define ISIZ_IAAA  34&lt;end&gt;</v>
      </c>
      <c r="BH289" s="22" t="str">
        <f aca="false">"INSTDECODE_"&amp;D289&amp;IF(D289&lt;&gt;0,"_"&amp;CONCATENATE(Z289,AA289,AB289,AC289)&amp;"_"&amp;CONCATENATE(AD289,AE289,AF289,AG289),"")</f>
        <v>INSTDECODE_3_BMM_AAA</v>
      </c>
      <c r="BI289" s="22" t="n">
        <f aca="false">LEN(BH289)</f>
        <v>20</v>
      </c>
      <c r="BJ289" s="22" t="str">
        <f aca="false">IF(Z289&lt;&gt;"","DECODE_"&amp;VLOOKUP(AD289,$CC:$CD,2,0)&amp;"("&amp;BJ$2&amp;","&amp;IF(K289="MR","REF",VLOOKUP(F289,$BR:$BS,2,0))&amp;",Cpu"&amp;PROPER(IF(K289="MR","REF",VLOOKUP(F289,$BR:$BS,2,0)))&amp;","&amp;AQ289&amp;"); ", "")</f>
        <v>DECODE_ADR(1,BOL,CpuBol,AOFF_I); </v>
      </c>
      <c r="BK289" s="22" t="str">
        <f aca="false">IF(AA289&lt;&gt;"","DECODE_"&amp;VLOOKUP(AE289,$CC:$CD,2,0)&amp;"("&amp;BK$2&amp;","&amp;IF(L289="MR","REF",VLOOKUP(G289,$BR:$BS,2,0))&amp;",Cpu"&amp;PROPER(IF(L289="MR","REF",VLOOKUP(G289,$BR:$BS,2,0)))&amp;","&amp;AR289&amp;"); ", "")</f>
        <v>DECODE_ADR(2,MBL,CpuMbl,AOFF_IA); </v>
      </c>
      <c r="BL289" s="22" t="str">
        <f aca="false">IF(AB289&lt;&gt;"","DECODE_"&amp;VLOOKUP(AF289,$CC:$CD,2,0)&amp;"("&amp;BL$2&amp;","&amp;IF(M289="MR","REF",VLOOKUP(H289,$BR:$BS,2,0))&amp;",Cpu"&amp;PROPER(IF(M289="MR","REF",VLOOKUP(H289,$BR:$BS,2,0)))&amp;","&amp;AS289&amp;"); ", "")</f>
        <v>DECODE_ADR(3,MBL,CpuMbl,AOFF_IAA); </v>
      </c>
      <c r="BM289" s="22" t="str">
        <f aca="false">IF(AC289&lt;&gt;"","DECODE_"&amp;VLOOKUP(AG289,$CC:$CD,2,0)&amp;"("&amp;BM$2&amp;","&amp;IF(N289="MR","REF",VLOOKUP(I289,$BR:$BS,2,0))&amp;",Cpu"&amp;PROPER(IF(N289="MR","REF",VLOOKUP(I289,$BR:$BS,2,0)))&amp;","&amp;AT289&amp;"); ", "")</f>
        <v/>
      </c>
      <c r="BN289" s="22" t="str">
        <f aca="false">IF(ISERROR(VLOOKUP(BO289,BO$2:BO288,1,0))=0,"X","")</f>
        <v>X</v>
      </c>
      <c r="BO289" s="22" t="str">
        <f aca="false">SUBSTITUTE("#define "&amp;BH289&amp;REPT(" ",28-LEN(BH289))&amp;BJ289&amp;BK289&amp;BL289&amp;BM289,"%","D")</f>
        <v>#define INSTDECODE_3_BMM_AAA        DECODE_ADR(1,BOL,CpuBol,AOFF_I); DECODE_ADR(2,MBL,CpuMbl,AOFF_IA); DECODE_ADR(3,MBL,CpuMbl,AOFF_IAA); </v>
      </c>
      <c r="BP289" s="22" t="str">
        <f aca="false">"#define "&amp;SUBSTITUTE(BH289,"INSTDECODE_",IF(P289="X","JMP_","")&amp;IF(Q289="X","CONST_","")&amp;"INSTEND_")&amp;IF(Q289="X",REPT(" ",20-LEN(BH289)),IF(P289="X",REPT(" ",22-LEN(BH289)),REPT(" ",26-LEN(BH289))))&amp;" "&amp;IF(P289="X","","IP+="&amp;TRIM(AU289)&amp;"; "&amp;REPT(" ",10-LEN(TRIM(AU289))))&amp;IF(Q289="X","CONST_INST_DISPATCH;","PROG_INST_DISPATCH;")</f>
        <v>#define INSTEND_3_BMM_AAA       IP+=ISIZ_IAAA;  PROG_INST_DISPATCH;</v>
      </c>
      <c r="BQ289" s="22" t="str">
        <f aca="false">""</f>
        <v/>
      </c>
    </row>
    <row r="290" customFormat="false" ht="15.95" hidden="false" customHeight="true" outlineLevel="0" collapsed="false">
      <c r="A290" s="22" t="s">
        <v>900</v>
      </c>
      <c r="B290" s="22" t="s">
        <v>949</v>
      </c>
      <c r="C290" s="26" t="s">
        <v>29</v>
      </c>
      <c r="D290" s="27" t="n">
        <f aca="false">4-COUNTIF(F290:I290,".")</f>
        <v>3</v>
      </c>
      <c r="E290" s="27" t="str">
        <f aca="false">IF(ISERROR(SEARCH("Z",F290&amp;G290&amp;H290&amp;I290))=0,"X","-")</f>
        <v>-</v>
      </c>
      <c r="F290" s="26" t="s">
        <v>456</v>
      </c>
      <c r="G290" s="26" t="s">
        <v>486</v>
      </c>
      <c r="H290" s="26" t="s">
        <v>486</v>
      </c>
      <c r="I290" s="26" t="s">
        <v>28</v>
      </c>
      <c r="J290" s="27" t="str">
        <f aca="false">IF(OR(ISERROR(SEARCH(MID($J$2,1,1),F290&amp;G290&amp;H290&amp;I290))=0,ISERROR(SEARCH(MID($J$2,2,1),F290&amp;G290&amp;H290&amp;I290))=0),"X","-")</f>
        <v>-</v>
      </c>
      <c r="K290" s="26" t="s">
        <v>453</v>
      </c>
      <c r="L290" s="26" t="s">
        <v>453</v>
      </c>
      <c r="M290" s="26" t="s">
        <v>453</v>
      </c>
      <c r="N290" s="26" t="s">
        <v>28</v>
      </c>
      <c r="O290" s="28" t="str">
        <f aca="false">IF(OR(K290=$O$2,L290=$O$2,M290=$O$2,N290=$O$2),"X","-")</f>
        <v>-</v>
      </c>
      <c r="R290" s="22" t="s">
        <v>950</v>
      </c>
      <c r="S290" s="22" t="s">
        <v>9</v>
      </c>
      <c r="T290" s="22" t="s">
        <v>905</v>
      </c>
      <c r="U290" s="22" t="s">
        <v>951</v>
      </c>
      <c r="W290" s="30" t="str">
        <f aca="false">SUBSTITUTE(SUBSTITUTE(IF(AND(F290="%",K290&lt;&gt;"AD",K290&lt;&gt;"MR"),"Error1","Ok")&amp;" "&amp;IF(AND(G290="%",L290&lt;&gt;"AD",L290&lt;&gt;"MR"),"Error2","Ok")&amp;" "&amp;IF(AND(H290="%",M290&lt;&gt;"AD",M290&lt;&gt;"MR"),"Error3","Ok")&amp;" "&amp;IF(AND(I290="%",N290&lt;&gt;"AD",N290&lt;&gt;"MR"),"Error4","Ok"),"Ok Ok Ok Ok","Passed"),"Ok","")</f>
        <v>Passed</v>
      </c>
      <c r="X290" s="28" t="str">
        <f aca="false">IF(W290&lt;&gt;"Passed","--- Error ---",SUBSTITUTE(SUBSTITUTE(SUBSTITUTE(SUBSTITUTE(SUBSTITUTE(SUBSTITUTE(SUBSTITUTE(SUBSTITUTE(SUBSTITUTE(SUBSTITUTE(SUBSTITUTE(SUBSTITUTE(SUBSTITUTE(SUBSTITUTE(SUBSTITUTE(SUBSTITUTE(SUBSTITUTE(SUBSTITUTE($X$1, "&lt;mnemonic&gt;",""""&amp;B290&amp;""""&amp;REPT(" ",5-LEN(B290))), "&lt;argnr&gt;",D290), "&lt;type1&gt;",VLOOKUP(F290,BR:BZ,9,0)), "&lt;type2&gt;",VLOOKUP(G290,BR:BZ,9,0)), "&lt;type3&gt;",VLOOKUP(H290,BR:BZ,9,0)), "&lt;type4&gt;",VLOOKUP(I290,BR:BZ,9,0)), "&lt;mode1&gt;",VLOOKUP(K290, CB:CG,6,0)),"&lt;mode2&gt;",VLOOKUP(L290,CB:CG,6,0)),"&lt;mode3&gt;",VLOOKUP(M290,CB:CG,6,0)),"&lt;mode4&gt;",VLOOKUP(N290,CB:CG,6,0)), "."," "), "&lt;desc&gt;",R290), "&lt;size&gt;",AU290), "&lt;comma&gt;",IF(B291=""," ",",")),"&lt;off1&gt;",IF(AQ290&lt;&gt;"",AQ290,"0"&amp;REPT(" ",5+AQ$1-1))),"&lt;off2&gt;",IF(AR290&lt;&gt;"",AR290,"0"&amp;REPT(" ",5+AR$1-1))),"&lt;off3&gt;",IF(AS290&lt;&gt;"",AS290,"0"&amp;REPT(" ",5+AS$1-1))),"&lt;off4&gt;",IF(AT290&lt;&gt;"",AT290,"0"&amp;REPT(" ",5+AT$1-1))))</f>
        <v>{ "SLIKE",3, ISIZ_IAAA , {CpuDataType::Boolean  ,CpuDataType::StrBlk   ,CpuDataType::StrBlk   ,(CpuDataType)0        }, {_AmdAddr,_AmdAddr,_AmdAddr,_AmdNull}, {AOFF_I,AOFF_IA,AOFF_IAA,0        } }, //bool .like(string pattern)</v>
      </c>
      <c r="Y290" s="31" t="s">
        <v>28</v>
      </c>
      <c r="Z290" s="22" t="str">
        <f aca="false">IF(F290&lt;&gt;".",IF(K290="MR","R",VLOOKUP(F290,$BR:$BT,3,0)),"")</f>
        <v>B</v>
      </c>
      <c r="AA290" s="22" t="str">
        <f aca="false">IF(G290&lt;&gt;".",IF(L290="MR","R",VLOOKUP(G290,$BR:$BT,3,0)),"")</f>
        <v>M</v>
      </c>
      <c r="AB290" s="22" t="str">
        <f aca="false">IF(H290&lt;&gt;".",IF(M290="MR","R",VLOOKUP(H290,$BR:$BT,3,0)),"")</f>
        <v>M</v>
      </c>
      <c r="AC290" s="22" t="str">
        <f aca="false">IF(I290&lt;&gt;".",IF(N290="MR","R",VLOOKUP(I290,$BR:$BT,3,0)),"")</f>
        <v/>
      </c>
      <c r="AD290" s="22" t="str">
        <f aca="false">IF(F290&lt;&gt;".",VLOOKUP(K290,$CB:$CC,2,0),"")</f>
        <v>A</v>
      </c>
      <c r="AE290" s="22" t="str">
        <f aca="false">IF(G290&lt;&gt;".",VLOOKUP(L290,$CB:$CC,2,0),"")</f>
        <v>A</v>
      </c>
      <c r="AF290" s="22" t="str">
        <f aca="false">IF(H290&lt;&gt;".",VLOOKUP(M290,$CB:$CC,2,0),"")</f>
        <v>A</v>
      </c>
      <c r="AG290" s="22" t="str">
        <f aca="false">IF(I290&lt;&gt;".",VLOOKUP(N290,$CB:$CC,2,0),"")</f>
        <v/>
      </c>
      <c r="AH290" s="22" t="str">
        <f aca="false">IF(AD290&lt;&gt;"",IF(OR(AD290="A",AD290="I"),"SZA",VLOOKUP(Z290,$BT$3:$BU$16,2,0)),"")</f>
        <v>SZA</v>
      </c>
      <c r="AI290" s="22" t="str">
        <f aca="false">IF(AE290&lt;&gt;"",IF(OR(AE290="A",AE290="I"),"SZA",VLOOKUP(AA290,$BT$3:$BU$16,2,0)),"")</f>
        <v>SZA</v>
      </c>
      <c r="AJ290" s="22" t="str">
        <f aca="false">IF(AF290&lt;&gt;"",IF(OR(AF290="A",AF290="I"),"SZA",VLOOKUP(AB290,$BT$3:$BU$16,2,0)),"")</f>
        <v>SZA</v>
      </c>
      <c r="AK290" s="22" t="str">
        <f aca="false">IF(AG290&lt;&gt;"",IF(OR(AG290="A",AG290="I"),"SZA",VLOOKUP(AC290,$BT$3:$BU$16,2,0)),"")</f>
        <v/>
      </c>
      <c r="AL290" s="22" t="str">
        <f aca="false">IF(AD290&lt;&gt;"","I","")</f>
        <v>I</v>
      </c>
      <c r="AM290" s="22" t="str">
        <f aca="false">SUBSTITUTE(IF(AE290&lt;&gt;"",AL290&amp;"+"&amp;AH290,""),"+SZ","")</f>
        <v>IA</v>
      </c>
      <c r="AN290" s="22" t="str">
        <f aca="false">SUBSTITUTE(IF(AF290&lt;&gt;"",AM290&amp;"+"&amp;AI290,""),"+SZ","")</f>
        <v>IAA</v>
      </c>
      <c r="AO290" s="22" t="str">
        <f aca="false">SUBSTITUTE(IF(AG290&lt;&gt;"",AN290&amp;"+"&amp;AJ290,""),"+SZ","")</f>
        <v/>
      </c>
      <c r="AP290" s="22" t="str">
        <f aca="false">SUBSTITUTE("I"&amp;IF(AH290&lt;&gt;"","+"&amp;AH290,"")&amp;IF(AI290&lt;&gt;"","+"&amp;AI290,"")&amp;IF(AJ290&lt;&gt;"","+"&amp;AJ290,"")&amp;IF(AK290&lt;&gt;"","+"&amp;AK290,""),"+SZ","")</f>
        <v>IAAA</v>
      </c>
      <c r="AQ290" s="22" t="str">
        <f aca="false">IF(Z290&lt;&gt;"","AOFF_"&amp;AL290&amp;REPT(" ",AQ$1-LEN(AL290)),"")</f>
        <v>AOFF_I</v>
      </c>
      <c r="AR290" s="22" t="str">
        <f aca="false">IF(AA290&lt;&gt;"","AOFF_"&amp;AM290&amp;REPT(" ",AR$1-LEN(AM290)),"")</f>
        <v>AOFF_IA</v>
      </c>
      <c r="AS290" s="22" t="str">
        <f aca="false">IF(AB290&lt;&gt;"","AOFF_"&amp;AN290&amp;REPT(" ",AS$1-LEN(AN290)),"")</f>
        <v>AOFF_IAA</v>
      </c>
      <c r="AT290" s="22" t="str">
        <f aca="false">IF(AC290&lt;&gt;"","AOFF_"&amp;AO290&amp;REPT(" ",AT$1-LEN(AO290)),"")</f>
        <v/>
      </c>
      <c r="AU290" s="22" t="str">
        <f aca="false">"ISIZ_"&amp;AP290&amp;REPT(" ",$AU$1-LEN(AP290))</f>
        <v>ISIZ_IAAA </v>
      </c>
      <c r="AV290" s="26" t="n">
        <f aca="false">IF(Z290&lt;&gt;"",6,"")</f>
        <v>6</v>
      </c>
      <c r="AW290" s="26" t="n">
        <f aca="false">IF(AA290&lt;&gt;"",AV290+VLOOKUP(AH290,$BU$2:$BV$17,2,0),"")</f>
        <v>10</v>
      </c>
      <c r="AX290" s="26" t="n">
        <f aca="false">IF(AB290&lt;&gt;"",AW290+VLOOKUP(AI290,$BU$2:$BV$17,2,0),"")</f>
        <v>14</v>
      </c>
      <c r="AY290" s="26" t="str">
        <f aca="false">IF(AC290&lt;&gt;"",AX290+VLOOKUP(AJ290,$BU$2:$BV$17,2,0),"")</f>
        <v/>
      </c>
      <c r="AZ290" s="26" t="n">
        <f aca="false">6+IF(Z290&lt;&gt;"",VLOOKUP(AH290,$BU$2:$BV$17,2,0),0)+IF(AA290&lt;&gt;"",VLOOKUP(AI290,$BU$2:$BV$17,2,0),0)+IF(AB290&lt;&gt;"",VLOOKUP(AJ290,$BU$2:$BV$17,2,0),0)+IF(AC290&lt;&gt;"",VLOOKUP(AK290,$BU$2:$BV$17,2,0),0)</f>
        <v>18</v>
      </c>
      <c r="BA290" s="26" t="n">
        <f aca="false">IF(Z290&lt;&gt;"",10,"")</f>
        <v>10</v>
      </c>
      <c r="BB290" s="26" t="n">
        <f aca="false">IF(AA290&lt;&gt;"",BA290+VLOOKUP(AH290,$BU$2:$BW$17,3,0),"")</f>
        <v>18</v>
      </c>
      <c r="BC290" s="26" t="n">
        <f aca="false">IF(AB290&lt;&gt;"",BB290+VLOOKUP(AI290,$BU$2:$BW$17,3,0),"")</f>
        <v>26</v>
      </c>
      <c r="BD290" s="26" t="str">
        <f aca="false">IF(AC290&lt;&gt;"",BC290+VLOOKUP(AJ290,$BU$2:$BW$17,3,0),"")</f>
        <v/>
      </c>
      <c r="BE290" s="26" t="n">
        <f aca="false">10+IF(Z290&lt;&gt;"",VLOOKUP(AH290,$BU$2:$BW$17,3,0),0)+IF(AA290&lt;&gt;"",VLOOKUP(AI290,$BU$2:$BW$17,3,0),0)+IF(AB290&lt;&gt;"",VLOOKUP(AJ290,$BU$2:$BW$17,3,0),0)+IF(AC290&lt;&gt;"",VLOOKUP(AK290,$BU$2:$BW$17,3,0),0)</f>
        <v>34</v>
      </c>
      <c r="BF290" s="36" t="str">
        <f aca="false">IF(AV290&lt;&gt;"","#define "&amp;AQ290&amp;" "&amp;AV290&amp;"&lt;end&gt; ","")&amp;IF(AW290&lt;&gt;"","#define "&amp;AR290&amp;" "&amp;AW290&amp;"&lt;end&gt; ","")&amp;IF(AX290&lt;&gt;"","#define "&amp;AS290&amp;" "&amp;AX290&amp;"&lt;end&gt; ","")&amp;IF(AY290&lt;&gt;"","#define "&amp;AT290&amp;" "&amp;AY290&amp;"&lt;end&gt; ","")&amp;"#define "&amp;AU290&amp;" "&amp;AZ290&amp;"&lt;end&gt;"</f>
        <v>#define AOFF_I 6&lt;end&gt; #define AOFF_IA 10&lt;end&gt; #define AOFF_IAA 14&lt;end&gt; #define ISIZ_IAAA  18&lt;end&gt;</v>
      </c>
      <c r="BG290" s="36" t="str">
        <f aca="false">IF(BA290&lt;&gt;"","#define "&amp;AQ290&amp;" "&amp;BA290&amp;"&lt;end&gt; ","")&amp;IF(BB290&lt;&gt;"","#define "&amp;AR290&amp;" "&amp;BB290&amp;"&lt;end&gt; ","")&amp;IF(BC290&lt;&gt;"","#define "&amp;AS290&amp;" "&amp;BC290&amp;"&lt;end&gt; ","")&amp;IF(BD290&lt;&gt;"","#define "&amp;AT290&amp;" "&amp;BD290&amp;"&lt;end&gt; ","")&amp;"#define "&amp;AU290&amp;" "&amp;BE290&amp;"&lt;end&gt;"</f>
        <v>#define AOFF_I 10&lt;end&gt; #define AOFF_IA 18&lt;end&gt; #define AOFF_IAA 26&lt;end&gt; #define ISIZ_IAAA  34&lt;end&gt;</v>
      </c>
      <c r="BH290" s="22" t="str">
        <f aca="false">"INSTDECODE_"&amp;D290&amp;IF(D290&lt;&gt;0,"_"&amp;CONCATENATE(Z290,AA290,AB290,AC290)&amp;"_"&amp;CONCATENATE(AD290,AE290,AF290,AG290),"")</f>
        <v>INSTDECODE_3_BMM_AAA</v>
      </c>
      <c r="BI290" s="22" t="n">
        <f aca="false">LEN(BH290)</f>
        <v>20</v>
      </c>
      <c r="BJ290" s="22" t="str">
        <f aca="false">IF(Z290&lt;&gt;"","DECODE_"&amp;VLOOKUP(AD290,$CC:$CD,2,0)&amp;"("&amp;BJ$2&amp;","&amp;IF(K290="MR","REF",VLOOKUP(F290,$BR:$BS,2,0))&amp;",Cpu"&amp;PROPER(IF(K290="MR","REF",VLOOKUP(F290,$BR:$BS,2,0)))&amp;","&amp;AQ290&amp;"); ", "")</f>
        <v>DECODE_ADR(1,BOL,CpuBol,AOFF_I); </v>
      </c>
      <c r="BK290" s="22" t="str">
        <f aca="false">IF(AA290&lt;&gt;"","DECODE_"&amp;VLOOKUP(AE290,$CC:$CD,2,0)&amp;"("&amp;BK$2&amp;","&amp;IF(L290="MR","REF",VLOOKUP(G290,$BR:$BS,2,0))&amp;",Cpu"&amp;PROPER(IF(L290="MR","REF",VLOOKUP(G290,$BR:$BS,2,0)))&amp;","&amp;AR290&amp;"); ", "")</f>
        <v>DECODE_ADR(2,MBL,CpuMbl,AOFF_IA); </v>
      </c>
      <c r="BL290" s="22" t="str">
        <f aca="false">IF(AB290&lt;&gt;"","DECODE_"&amp;VLOOKUP(AF290,$CC:$CD,2,0)&amp;"("&amp;BL$2&amp;","&amp;IF(M290="MR","REF",VLOOKUP(H290,$BR:$BS,2,0))&amp;",Cpu"&amp;PROPER(IF(M290="MR","REF",VLOOKUP(H290,$BR:$BS,2,0)))&amp;","&amp;AS290&amp;"); ", "")</f>
        <v>DECODE_ADR(3,MBL,CpuMbl,AOFF_IAA); </v>
      </c>
      <c r="BM290" s="22" t="str">
        <f aca="false">IF(AC290&lt;&gt;"","DECODE_"&amp;VLOOKUP(AG290,$CC:$CD,2,0)&amp;"("&amp;BM$2&amp;","&amp;IF(N290="MR","REF",VLOOKUP(I290,$BR:$BS,2,0))&amp;",Cpu"&amp;PROPER(IF(N290="MR","REF",VLOOKUP(I290,$BR:$BS,2,0)))&amp;","&amp;AT290&amp;"); ", "")</f>
        <v/>
      </c>
      <c r="BN290" s="22" t="str">
        <f aca="false">IF(ISERROR(VLOOKUP(BO290,BO$2:BO289,1,0))=0,"X","")</f>
        <v>X</v>
      </c>
      <c r="BO290" s="22" t="str">
        <f aca="false">SUBSTITUTE("#define "&amp;BH290&amp;REPT(" ",28-LEN(BH290))&amp;BJ290&amp;BK290&amp;BL290&amp;BM290,"%","D")</f>
        <v>#define INSTDECODE_3_BMM_AAA        DECODE_ADR(1,BOL,CpuBol,AOFF_I); DECODE_ADR(2,MBL,CpuMbl,AOFF_IA); DECODE_ADR(3,MBL,CpuMbl,AOFF_IAA); </v>
      </c>
      <c r="BP290" s="22" t="str">
        <f aca="false">"#define "&amp;SUBSTITUTE(BH290,"INSTDECODE_",IF(P290="X","JMP_","")&amp;IF(Q290="X","CONST_","")&amp;"INSTEND_")&amp;IF(Q290="X",REPT(" ",20-LEN(BH290)),IF(P290="X",REPT(" ",22-LEN(BH290)),REPT(" ",26-LEN(BH290))))&amp;" "&amp;IF(P290="X","","IP+="&amp;TRIM(AU290)&amp;"; "&amp;REPT(" ",10-LEN(TRIM(AU290))))&amp;IF(Q290="X","CONST_INST_DISPATCH;","PROG_INST_DISPATCH;")</f>
        <v>#define INSTEND_3_BMM_AAA       IP+=ISIZ_IAAA;  PROG_INST_DISPATCH;</v>
      </c>
      <c r="BQ290" s="22" t="str">
        <f aca="false">""</f>
        <v/>
      </c>
    </row>
    <row r="291" customFormat="false" ht="15.95" hidden="false" customHeight="true" outlineLevel="0" collapsed="false">
      <c r="A291" s="22" t="s">
        <v>900</v>
      </c>
      <c r="B291" s="22" t="s">
        <v>952</v>
      </c>
      <c r="C291" s="26" t="s">
        <v>29</v>
      </c>
      <c r="D291" s="27" t="n">
        <f aca="false">4-COUNTIF(F291:I291,".")</f>
        <v>3</v>
      </c>
      <c r="E291" s="27" t="str">
        <f aca="false">IF(ISERROR(SEARCH("Z",F291&amp;G291&amp;H291&amp;I291))=0,"X","-")</f>
        <v>-</v>
      </c>
      <c r="F291" s="26" t="s">
        <v>486</v>
      </c>
      <c r="G291" s="26" t="s">
        <v>486</v>
      </c>
      <c r="H291" s="26" t="s">
        <v>470</v>
      </c>
      <c r="I291" s="26" t="s">
        <v>28</v>
      </c>
      <c r="J291" s="27" t="str">
        <f aca="false">IF(OR(ISERROR(SEARCH(MID($J$2,1,1),F291&amp;G291&amp;H291&amp;I291))=0,ISERROR(SEARCH(MID($J$2,2,1),F291&amp;G291&amp;H291&amp;I291))=0),"X","-")</f>
        <v>-</v>
      </c>
      <c r="K291" s="26" t="s">
        <v>453</v>
      </c>
      <c r="L291" s="26" t="s">
        <v>453</v>
      </c>
      <c r="M291" s="26" t="s">
        <v>453</v>
      </c>
      <c r="N291" s="26" t="s">
        <v>28</v>
      </c>
      <c r="O291" s="28" t="str">
        <f aca="false">IF(OR(K291=$O$2,L291=$O$2,M291=$O$2,N291=$O$2),"X","-")</f>
        <v>-</v>
      </c>
      <c r="R291" s="22" t="s">
        <v>953</v>
      </c>
      <c r="S291" s="22" t="s">
        <v>9</v>
      </c>
      <c r="T291" s="22" t="s">
        <v>905</v>
      </c>
      <c r="U291" s="22" t="s">
        <v>954</v>
      </c>
      <c r="W291" s="30" t="str">
        <f aca="false">SUBSTITUTE(SUBSTITUTE(IF(AND(F291="%",K291&lt;&gt;"AD",K291&lt;&gt;"MR"),"Error1","Ok")&amp;" "&amp;IF(AND(G291="%",L291&lt;&gt;"AD",L291&lt;&gt;"MR"),"Error2","Ok")&amp;" "&amp;IF(AND(H291="%",M291&lt;&gt;"AD",M291&lt;&gt;"MR"),"Error3","Ok")&amp;" "&amp;IF(AND(I291="%",N291&lt;&gt;"AD",N291&lt;&gt;"MR"),"Error4","Ok"),"Ok Ok Ok Ok","Passed"),"Ok","")</f>
        <v>Passed</v>
      </c>
      <c r="X291" s="28" t="str">
        <f aca="false">IF(W291&lt;&gt;"Passed","--- Error ---",SUBSTITUTE(SUBSTITUTE(SUBSTITUTE(SUBSTITUTE(SUBSTITUTE(SUBSTITUTE(SUBSTITUTE(SUBSTITUTE(SUBSTITUTE(SUBSTITUTE(SUBSTITUTE(SUBSTITUTE(SUBSTITUTE(SUBSTITUTE(SUBSTITUTE(SUBSTITUTE(SUBSTITUTE(SUBSTITUTE($X$1, "&lt;mnemonic&gt;",""""&amp;B291&amp;""""&amp;REPT(" ",5-LEN(B291))), "&lt;argnr&gt;",D291), "&lt;type1&gt;",VLOOKUP(F291,BR:BZ,9,0)), "&lt;type2&gt;",VLOOKUP(G291,BR:BZ,9,0)), "&lt;type3&gt;",VLOOKUP(H291,BR:BZ,9,0)), "&lt;type4&gt;",VLOOKUP(I291,BR:BZ,9,0)), "&lt;mode1&gt;",VLOOKUP(K291, CB:CG,6,0)),"&lt;mode2&gt;",VLOOKUP(L291,CB:CG,6,0)),"&lt;mode3&gt;",VLOOKUP(M291,CB:CG,6,0)),"&lt;mode4&gt;",VLOOKUP(N291,CB:CG,6,0)), "."," "), "&lt;desc&gt;",R291), "&lt;size&gt;",AU291), "&lt;comma&gt;",IF(B292=""," ",",")),"&lt;off1&gt;",IF(AQ291&lt;&gt;"",AQ291,"0"&amp;REPT(" ",5+AQ$1-1))),"&lt;off2&gt;",IF(AR291&lt;&gt;"",AR291,"0"&amp;REPT(" ",5+AR$1-1))),"&lt;off3&gt;",IF(AS291&lt;&gt;"",AS291,"0"&amp;REPT(" ",5+AS$1-1))),"&lt;off4&gt;",IF(AT291&lt;&gt;"",AT291,"0"&amp;REPT(" ",5+AT$1-1))))</f>
        <v>{ "SREPL",3, ISIZ_IAAA , {CpuDataType::StrBlk   ,CpuDataType::StrBlk   ,CpuDataType::Integer  ,(CpuDataType)0        }, {_AmdAddr,_AmdAddr,_AmdAddr,_AmdNull}, {AOFF_I,AOFF_IA,AOFF_IAA,0        } }, //string .replicate(int times)</v>
      </c>
      <c r="Y291" s="31" t="s">
        <v>28</v>
      </c>
      <c r="Z291" s="22" t="str">
        <f aca="false">IF(F291&lt;&gt;".",IF(K291="MR","R",VLOOKUP(F291,$BR:$BT,3,0)),"")</f>
        <v>M</v>
      </c>
      <c r="AA291" s="22" t="str">
        <f aca="false">IF(G291&lt;&gt;".",IF(L291="MR","R",VLOOKUP(G291,$BR:$BT,3,0)),"")</f>
        <v>M</v>
      </c>
      <c r="AB291" s="22" t="str">
        <f aca="false">IF(H291&lt;&gt;".",IF(M291="MR","R",VLOOKUP(H291,$BR:$BT,3,0)),"")</f>
        <v>I</v>
      </c>
      <c r="AC291" s="22" t="str">
        <f aca="false">IF(I291&lt;&gt;".",IF(N291="MR","R",VLOOKUP(I291,$BR:$BT,3,0)),"")</f>
        <v/>
      </c>
      <c r="AD291" s="22" t="str">
        <f aca="false">IF(F291&lt;&gt;".",VLOOKUP(K291,$CB:$CC,2,0),"")</f>
        <v>A</v>
      </c>
      <c r="AE291" s="22" t="str">
        <f aca="false">IF(G291&lt;&gt;".",VLOOKUP(L291,$CB:$CC,2,0),"")</f>
        <v>A</v>
      </c>
      <c r="AF291" s="22" t="str">
        <f aca="false">IF(H291&lt;&gt;".",VLOOKUP(M291,$CB:$CC,2,0),"")</f>
        <v>A</v>
      </c>
      <c r="AG291" s="22" t="str">
        <f aca="false">IF(I291&lt;&gt;".",VLOOKUP(N291,$CB:$CC,2,0),"")</f>
        <v/>
      </c>
      <c r="AH291" s="22" t="str">
        <f aca="false">IF(AD291&lt;&gt;"",IF(OR(AD291="A",AD291="I"),"SZA",VLOOKUP(Z291,$BT$3:$BU$16,2,0)),"")</f>
        <v>SZA</v>
      </c>
      <c r="AI291" s="22" t="str">
        <f aca="false">IF(AE291&lt;&gt;"",IF(OR(AE291="A",AE291="I"),"SZA",VLOOKUP(AA291,$BT$3:$BU$16,2,0)),"")</f>
        <v>SZA</v>
      </c>
      <c r="AJ291" s="22" t="str">
        <f aca="false">IF(AF291&lt;&gt;"",IF(OR(AF291="A",AF291="I"),"SZA",VLOOKUP(AB291,$BT$3:$BU$16,2,0)),"")</f>
        <v>SZA</v>
      </c>
      <c r="AK291" s="22" t="str">
        <f aca="false">IF(AG291&lt;&gt;"",IF(OR(AG291="A",AG291="I"),"SZA",VLOOKUP(AC291,$BT$3:$BU$16,2,0)),"")</f>
        <v/>
      </c>
      <c r="AL291" s="22" t="str">
        <f aca="false">IF(AD291&lt;&gt;"","I","")</f>
        <v>I</v>
      </c>
      <c r="AM291" s="22" t="str">
        <f aca="false">SUBSTITUTE(IF(AE291&lt;&gt;"",AL291&amp;"+"&amp;AH291,""),"+SZ","")</f>
        <v>IA</v>
      </c>
      <c r="AN291" s="22" t="str">
        <f aca="false">SUBSTITUTE(IF(AF291&lt;&gt;"",AM291&amp;"+"&amp;AI291,""),"+SZ","")</f>
        <v>IAA</v>
      </c>
      <c r="AO291" s="22" t="str">
        <f aca="false">SUBSTITUTE(IF(AG291&lt;&gt;"",AN291&amp;"+"&amp;AJ291,""),"+SZ","")</f>
        <v/>
      </c>
      <c r="AP291" s="22" t="str">
        <f aca="false">SUBSTITUTE("I"&amp;IF(AH291&lt;&gt;"","+"&amp;AH291,"")&amp;IF(AI291&lt;&gt;"","+"&amp;AI291,"")&amp;IF(AJ291&lt;&gt;"","+"&amp;AJ291,"")&amp;IF(AK291&lt;&gt;"","+"&amp;AK291,""),"+SZ","")</f>
        <v>IAAA</v>
      </c>
      <c r="AQ291" s="22" t="str">
        <f aca="false">IF(Z291&lt;&gt;"","AOFF_"&amp;AL291&amp;REPT(" ",AQ$1-LEN(AL291)),"")</f>
        <v>AOFF_I</v>
      </c>
      <c r="AR291" s="22" t="str">
        <f aca="false">IF(AA291&lt;&gt;"","AOFF_"&amp;AM291&amp;REPT(" ",AR$1-LEN(AM291)),"")</f>
        <v>AOFF_IA</v>
      </c>
      <c r="AS291" s="22" t="str">
        <f aca="false">IF(AB291&lt;&gt;"","AOFF_"&amp;AN291&amp;REPT(" ",AS$1-LEN(AN291)),"")</f>
        <v>AOFF_IAA</v>
      </c>
      <c r="AT291" s="22" t="str">
        <f aca="false">IF(AC291&lt;&gt;"","AOFF_"&amp;AO291&amp;REPT(" ",AT$1-LEN(AO291)),"")</f>
        <v/>
      </c>
      <c r="AU291" s="22" t="str">
        <f aca="false">"ISIZ_"&amp;AP291&amp;REPT(" ",$AU$1-LEN(AP291))</f>
        <v>ISIZ_IAAA </v>
      </c>
      <c r="AV291" s="26" t="n">
        <f aca="false">IF(Z291&lt;&gt;"",6,"")</f>
        <v>6</v>
      </c>
      <c r="AW291" s="26" t="n">
        <f aca="false">IF(AA291&lt;&gt;"",AV291+VLOOKUP(AH291,$BU$2:$BV$17,2,0),"")</f>
        <v>10</v>
      </c>
      <c r="AX291" s="26" t="n">
        <f aca="false">IF(AB291&lt;&gt;"",AW291+VLOOKUP(AI291,$BU$2:$BV$17,2,0),"")</f>
        <v>14</v>
      </c>
      <c r="AY291" s="26" t="str">
        <f aca="false">IF(AC291&lt;&gt;"",AX291+VLOOKUP(AJ291,$BU$2:$BV$17,2,0),"")</f>
        <v/>
      </c>
      <c r="AZ291" s="26" t="n">
        <f aca="false">6+IF(Z291&lt;&gt;"",VLOOKUP(AH291,$BU$2:$BV$17,2,0),0)+IF(AA291&lt;&gt;"",VLOOKUP(AI291,$BU$2:$BV$17,2,0),0)+IF(AB291&lt;&gt;"",VLOOKUP(AJ291,$BU$2:$BV$17,2,0),0)+IF(AC291&lt;&gt;"",VLOOKUP(AK291,$BU$2:$BV$17,2,0),0)</f>
        <v>18</v>
      </c>
      <c r="BA291" s="26" t="n">
        <f aca="false">IF(Z291&lt;&gt;"",10,"")</f>
        <v>10</v>
      </c>
      <c r="BB291" s="26" t="n">
        <f aca="false">IF(AA291&lt;&gt;"",BA291+VLOOKUP(AH291,$BU$2:$BW$17,3,0),"")</f>
        <v>18</v>
      </c>
      <c r="BC291" s="26" t="n">
        <f aca="false">IF(AB291&lt;&gt;"",BB291+VLOOKUP(AI291,$BU$2:$BW$17,3,0),"")</f>
        <v>26</v>
      </c>
      <c r="BD291" s="26" t="str">
        <f aca="false">IF(AC291&lt;&gt;"",BC291+VLOOKUP(AJ291,$BU$2:$BW$17,3,0),"")</f>
        <v/>
      </c>
      <c r="BE291" s="26" t="n">
        <f aca="false">10+IF(Z291&lt;&gt;"",VLOOKUP(AH291,$BU$2:$BW$17,3,0),0)+IF(AA291&lt;&gt;"",VLOOKUP(AI291,$BU$2:$BW$17,3,0),0)+IF(AB291&lt;&gt;"",VLOOKUP(AJ291,$BU$2:$BW$17,3,0),0)+IF(AC291&lt;&gt;"",VLOOKUP(AK291,$BU$2:$BW$17,3,0),0)</f>
        <v>34</v>
      </c>
      <c r="BF291" s="36" t="str">
        <f aca="false">IF(AV291&lt;&gt;"","#define "&amp;AQ291&amp;" "&amp;AV291&amp;"&lt;end&gt; ","")&amp;IF(AW291&lt;&gt;"","#define "&amp;AR291&amp;" "&amp;AW291&amp;"&lt;end&gt; ","")&amp;IF(AX291&lt;&gt;"","#define "&amp;AS291&amp;" "&amp;AX291&amp;"&lt;end&gt; ","")&amp;IF(AY291&lt;&gt;"","#define "&amp;AT291&amp;" "&amp;AY291&amp;"&lt;end&gt; ","")&amp;"#define "&amp;AU291&amp;" "&amp;AZ291&amp;"&lt;end&gt;"</f>
        <v>#define AOFF_I 6&lt;end&gt; #define AOFF_IA 10&lt;end&gt; #define AOFF_IAA 14&lt;end&gt; #define ISIZ_IAAA  18&lt;end&gt;</v>
      </c>
      <c r="BG291" s="36" t="str">
        <f aca="false">IF(BA291&lt;&gt;"","#define "&amp;AQ291&amp;" "&amp;BA291&amp;"&lt;end&gt; ","")&amp;IF(BB291&lt;&gt;"","#define "&amp;AR291&amp;" "&amp;BB291&amp;"&lt;end&gt; ","")&amp;IF(BC291&lt;&gt;"","#define "&amp;AS291&amp;" "&amp;BC291&amp;"&lt;end&gt; ","")&amp;IF(BD291&lt;&gt;"","#define "&amp;AT291&amp;" "&amp;BD291&amp;"&lt;end&gt; ","")&amp;"#define "&amp;AU291&amp;" "&amp;BE291&amp;"&lt;end&gt;"</f>
        <v>#define AOFF_I 10&lt;end&gt; #define AOFF_IA 18&lt;end&gt; #define AOFF_IAA 26&lt;end&gt; #define ISIZ_IAAA  34&lt;end&gt;</v>
      </c>
      <c r="BH291" s="22" t="str">
        <f aca="false">"INSTDECODE_"&amp;D291&amp;IF(D291&lt;&gt;0,"_"&amp;CONCATENATE(Z291,AA291,AB291,AC291)&amp;"_"&amp;CONCATENATE(AD291,AE291,AF291,AG291),"")</f>
        <v>INSTDECODE_3_MMI_AAA</v>
      </c>
      <c r="BI291" s="22" t="n">
        <f aca="false">LEN(BH291)</f>
        <v>20</v>
      </c>
      <c r="BJ291" s="22" t="str">
        <f aca="false">IF(Z291&lt;&gt;"","DECODE_"&amp;VLOOKUP(AD291,$CC:$CD,2,0)&amp;"("&amp;BJ$2&amp;","&amp;IF(K291="MR","REF",VLOOKUP(F291,$BR:$BS,2,0))&amp;",Cpu"&amp;PROPER(IF(K291="MR","REF",VLOOKUP(F291,$BR:$BS,2,0)))&amp;","&amp;AQ291&amp;"); ", "")</f>
        <v>DECODE_ADR(1,MBL,CpuMbl,AOFF_I); </v>
      </c>
      <c r="BK291" s="22" t="str">
        <f aca="false">IF(AA291&lt;&gt;"","DECODE_"&amp;VLOOKUP(AE291,$CC:$CD,2,0)&amp;"("&amp;BK$2&amp;","&amp;IF(L291="MR","REF",VLOOKUP(G291,$BR:$BS,2,0))&amp;",Cpu"&amp;PROPER(IF(L291="MR","REF",VLOOKUP(G291,$BR:$BS,2,0)))&amp;","&amp;AR291&amp;"); ", "")</f>
        <v>DECODE_ADR(2,MBL,CpuMbl,AOFF_IA); </v>
      </c>
      <c r="BL291" s="22" t="str">
        <f aca="false">IF(AB291&lt;&gt;"","DECODE_"&amp;VLOOKUP(AF291,$CC:$CD,2,0)&amp;"("&amp;BL$2&amp;","&amp;IF(M291="MR","REF",VLOOKUP(H291,$BR:$BS,2,0))&amp;",Cpu"&amp;PROPER(IF(M291="MR","REF",VLOOKUP(H291,$BR:$BS,2,0)))&amp;","&amp;AS291&amp;"); ", "")</f>
        <v>DECODE_ADR(3,INT,CpuInt,AOFF_IAA); </v>
      </c>
      <c r="BM291" s="22" t="str">
        <f aca="false">IF(AC291&lt;&gt;"","DECODE_"&amp;VLOOKUP(AG291,$CC:$CD,2,0)&amp;"("&amp;BM$2&amp;","&amp;IF(N291="MR","REF",VLOOKUP(I291,$BR:$BS,2,0))&amp;",Cpu"&amp;PROPER(IF(N291="MR","REF",VLOOKUP(I291,$BR:$BS,2,0)))&amp;","&amp;AT291&amp;"); ", "")</f>
        <v/>
      </c>
      <c r="BN291" s="22" t="str">
        <f aca="false">IF(ISERROR(VLOOKUP(BO291,BO$2:BO288,1,0))=0,"X","")</f>
        <v/>
      </c>
      <c r="BO291" s="22" t="str">
        <f aca="false">SUBSTITUTE("#define "&amp;BH291&amp;REPT(" ",28-LEN(BH291))&amp;BJ291&amp;BK291&amp;BL291&amp;BM291,"%","D")</f>
        <v>#define INSTDECODE_3_MMI_AAA        DECODE_ADR(1,MBL,CpuMbl,AOFF_I); DECODE_ADR(2,MBL,CpuMbl,AOFF_IA); DECODE_ADR(3,INT,CpuInt,AOFF_IAA); </v>
      </c>
      <c r="BP291" s="22" t="str">
        <f aca="false">"#define "&amp;SUBSTITUTE(BH291,"INSTDECODE_",IF(P291="X","JMP_","")&amp;IF(Q291="X","CONST_","")&amp;"INSTEND_")&amp;IF(Q291="X",REPT(" ",20-LEN(BH291)),IF(P291="X",REPT(" ",22-LEN(BH291)),REPT(" ",26-LEN(BH291))))&amp;" "&amp;IF(P291="X","","IP+="&amp;TRIM(AU291)&amp;"; "&amp;REPT(" ",10-LEN(TRIM(AU291))))&amp;IF(Q291="X","CONST_INST_DISPATCH;","PROG_INST_DISPATCH;")</f>
        <v>#define INSTEND_3_MMI_AAA       IP+=ISIZ_IAAA;  PROG_INST_DISPATCH;</v>
      </c>
      <c r="BQ291" s="22" t="str">
        <f aca="false">""</f>
        <v/>
      </c>
    </row>
    <row r="292" customFormat="false" ht="15.95" hidden="false" customHeight="true" outlineLevel="0" collapsed="false">
      <c r="A292" s="22" t="s">
        <v>900</v>
      </c>
      <c r="B292" s="22" t="s">
        <v>955</v>
      </c>
      <c r="C292" s="26" t="s">
        <v>29</v>
      </c>
      <c r="D292" s="27" t="n">
        <f aca="false">4-COUNTIF(F292:I292,".")</f>
        <v>3</v>
      </c>
      <c r="E292" s="27" t="str">
        <f aca="false">IF(ISERROR(SEARCH("Z",F292&amp;G292&amp;H292&amp;I292))=0,"X","-")</f>
        <v>-</v>
      </c>
      <c r="F292" s="26" t="s">
        <v>459</v>
      </c>
      <c r="G292" s="26" t="s">
        <v>486</v>
      </c>
      <c r="H292" s="26" t="s">
        <v>486</v>
      </c>
      <c r="I292" s="26" t="s">
        <v>28</v>
      </c>
      <c r="J292" s="27" t="str">
        <f aca="false">IF(OR(ISERROR(SEARCH(MID($J$2,1,1),F292&amp;G292&amp;H292&amp;I292))=0,ISERROR(SEARCH(MID($J$2,2,1),F292&amp;G292&amp;H292&amp;I292))=0),"X","-")</f>
        <v>-</v>
      </c>
      <c r="K292" s="26" t="s">
        <v>453</v>
      </c>
      <c r="L292" s="26" t="s">
        <v>453</v>
      </c>
      <c r="M292" s="26" t="s">
        <v>453</v>
      </c>
      <c r="N292" s="26" t="s">
        <v>28</v>
      </c>
      <c r="O292" s="28" t="str">
        <f aca="false">IF(OR(K292=$O$2,L292=$O$2,M292=$O$2,N292=$O$2),"X","-")</f>
        <v>-</v>
      </c>
      <c r="R292" s="22" t="s">
        <v>956</v>
      </c>
      <c r="S292" s="22" t="s">
        <v>9</v>
      </c>
      <c r="T292" s="22" t="s">
        <v>905</v>
      </c>
      <c r="U292" s="22" t="s">
        <v>957</v>
      </c>
      <c r="W292" s="30" t="str">
        <f aca="false">SUBSTITUTE(SUBSTITUTE(IF(AND(F292="%",K292&lt;&gt;"AD",K292&lt;&gt;"MR"),"Error1","Ok")&amp;" "&amp;IF(AND(G292="%",L292&lt;&gt;"AD",L292&lt;&gt;"MR"),"Error2","Ok")&amp;" "&amp;IF(AND(H292="%",M292&lt;&gt;"AD",M292&lt;&gt;"MR"),"Error3","Ok")&amp;" "&amp;IF(AND(I292="%",N292&lt;&gt;"AD",N292&lt;&gt;"MR"),"Error4","Ok"),"Ok Ok Ok Ok","Passed"),"Ok","")</f>
        <v>Passed</v>
      </c>
      <c r="X292" s="28" t="str">
        <f aca="false">IF(W292&lt;&gt;"Passed","--- Error ---",SUBSTITUTE(SUBSTITUTE(SUBSTITUTE(SUBSTITUTE(SUBSTITUTE(SUBSTITUTE(SUBSTITUTE(SUBSTITUTE(SUBSTITUTE(SUBSTITUTE(SUBSTITUTE(SUBSTITUTE(SUBSTITUTE(SUBSTITUTE(SUBSTITUTE(SUBSTITUTE(SUBSTITUTE(SUBSTITUTE($X$1, "&lt;mnemonic&gt;",""""&amp;B292&amp;""""&amp;REPT(" ",5-LEN(B292))), "&lt;argnr&gt;",D292), "&lt;type1&gt;",VLOOKUP(F292,BR:BZ,9,0)), "&lt;type2&gt;",VLOOKUP(G292,BR:BZ,9,0)), "&lt;type3&gt;",VLOOKUP(H292,BR:BZ,9,0)), "&lt;type4&gt;",VLOOKUP(I292,BR:BZ,9,0)), "&lt;mode1&gt;",VLOOKUP(K292, CB:CG,6,0)),"&lt;mode2&gt;",VLOOKUP(L292,CB:CG,6,0)),"&lt;mode3&gt;",VLOOKUP(M292,CB:CG,6,0)),"&lt;mode4&gt;",VLOOKUP(N292,CB:CG,6,0)), "."," "), "&lt;desc&gt;",R292), "&lt;size&gt;",AU292), "&lt;comma&gt;",IF(B293=""," ",",")),"&lt;off1&gt;",IF(AQ292&lt;&gt;"",AQ292,"0"&amp;REPT(" ",5+AQ$1-1))),"&lt;off2&gt;",IF(AR292&lt;&gt;"",AR292,"0"&amp;REPT(" ",5+AR$1-1))),"&lt;off3&gt;",IF(AS292&lt;&gt;"",AS292,"0"&amp;REPT(" ",5+AS$1-1))),"&lt;off4&gt;",IF(AT292&lt;&gt;"",AT292,"0"&amp;REPT(" ",5+AT$1-1))))</f>
        <v>{ "SSPLI",3, ISIZ_IAAA , {CpuDataType::ArrBlk   ,CpuDataType::StrBlk   ,CpuDataType::StrBlk   ,(CpuDataType)0        }, {_AmdAddr,_AmdAddr,_AmdAddr,_AmdNull}, {AOFF_I,AOFF_IA,AOFF_IAA,0        } }, //string[] .split(string separator)</v>
      </c>
      <c r="Y292" s="31" t="s">
        <v>28</v>
      </c>
      <c r="Z292" s="22" t="str">
        <f aca="false">IF(F292&lt;&gt;".",IF(K292="MR","R",VLOOKUP(F292,$BR:$BT,3,0)),"")</f>
        <v>M</v>
      </c>
      <c r="AA292" s="22" t="str">
        <f aca="false">IF(G292&lt;&gt;".",IF(L292="MR","R",VLOOKUP(G292,$BR:$BT,3,0)),"")</f>
        <v>M</v>
      </c>
      <c r="AB292" s="22" t="str">
        <f aca="false">IF(H292&lt;&gt;".",IF(M292="MR","R",VLOOKUP(H292,$BR:$BT,3,0)),"")</f>
        <v>M</v>
      </c>
      <c r="AC292" s="22" t="str">
        <f aca="false">IF(I292&lt;&gt;".",IF(N292="MR","R",VLOOKUP(I292,$BR:$BT,3,0)),"")</f>
        <v/>
      </c>
      <c r="AD292" s="22" t="str">
        <f aca="false">IF(F292&lt;&gt;".",VLOOKUP(K292,$CB:$CC,2,0),"")</f>
        <v>A</v>
      </c>
      <c r="AE292" s="22" t="str">
        <f aca="false">IF(G292&lt;&gt;".",VLOOKUP(L292,$CB:$CC,2,0),"")</f>
        <v>A</v>
      </c>
      <c r="AF292" s="22" t="str">
        <f aca="false">IF(H292&lt;&gt;".",VLOOKUP(M292,$CB:$CC,2,0),"")</f>
        <v>A</v>
      </c>
      <c r="AG292" s="22" t="str">
        <f aca="false">IF(I292&lt;&gt;".",VLOOKUP(N292,$CB:$CC,2,0),"")</f>
        <v/>
      </c>
      <c r="AH292" s="22" t="str">
        <f aca="false">IF(AD292&lt;&gt;"",IF(OR(AD292="A",AD292="I"),"SZA",VLOOKUP(Z292,$BT$3:$BU$16,2,0)),"")</f>
        <v>SZA</v>
      </c>
      <c r="AI292" s="22" t="str">
        <f aca="false">IF(AE292&lt;&gt;"",IF(OR(AE292="A",AE292="I"),"SZA",VLOOKUP(AA292,$BT$3:$BU$16,2,0)),"")</f>
        <v>SZA</v>
      </c>
      <c r="AJ292" s="22" t="str">
        <f aca="false">IF(AF292&lt;&gt;"",IF(OR(AF292="A",AF292="I"),"SZA",VLOOKUP(AB292,$BT$3:$BU$16,2,0)),"")</f>
        <v>SZA</v>
      </c>
      <c r="AK292" s="22" t="str">
        <f aca="false">IF(AG292&lt;&gt;"",IF(OR(AG292="A",AG292="I"),"SZA",VLOOKUP(AC292,$BT$3:$BU$16,2,0)),"")</f>
        <v/>
      </c>
      <c r="AL292" s="22" t="str">
        <f aca="false">IF(AD292&lt;&gt;"","I","")</f>
        <v>I</v>
      </c>
      <c r="AM292" s="22" t="str">
        <f aca="false">SUBSTITUTE(IF(AE292&lt;&gt;"",AL292&amp;"+"&amp;AH292,""),"+SZ","")</f>
        <v>IA</v>
      </c>
      <c r="AN292" s="22" t="str">
        <f aca="false">SUBSTITUTE(IF(AF292&lt;&gt;"",AM292&amp;"+"&amp;AI292,""),"+SZ","")</f>
        <v>IAA</v>
      </c>
      <c r="AO292" s="22" t="str">
        <f aca="false">SUBSTITUTE(IF(AG292&lt;&gt;"",AN292&amp;"+"&amp;AJ292,""),"+SZ","")</f>
        <v/>
      </c>
      <c r="AP292" s="22" t="str">
        <f aca="false">SUBSTITUTE("I"&amp;IF(AH292&lt;&gt;"","+"&amp;AH292,"")&amp;IF(AI292&lt;&gt;"","+"&amp;AI292,"")&amp;IF(AJ292&lt;&gt;"","+"&amp;AJ292,"")&amp;IF(AK292&lt;&gt;"","+"&amp;AK292,""),"+SZ","")</f>
        <v>IAAA</v>
      </c>
      <c r="AQ292" s="22" t="str">
        <f aca="false">IF(Z292&lt;&gt;"","AOFF_"&amp;AL292&amp;REPT(" ",AQ$1-LEN(AL292)),"")</f>
        <v>AOFF_I</v>
      </c>
      <c r="AR292" s="22" t="str">
        <f aca="false">IF(AA292&lt;&gt;"","AOFF_"&amp;AM292&amp;REPT(" ",AR$1-LEN(AM292)),"")</f>
        <v>AOFF_IA</v>
      </c>
      <c r="AS292" s="22" t="str">
        <f aca="false">IF(AB292&lt;&gt;"","AOFF_"&amp;AN292&amp;REPT(" ",AS$1-LEN(AN292)),"")</f>
        <v>AOFF_IAA</v>
      </c>
      <c r="AT292" s="22" t="str">
        <f aca="false">IF(AC292&lt;&gt;"","AOFF_"&amp;AO292&amp;REPT(" ",AT$1-LEN(AO292)),"")</f>
        <v/>
      </c>
      <c r="AU292" s="22" t="str">
        <f aca="false">"ISIZ_"&amp;AP292&amp;REPT(" ",$AU$1-LEN(AP292))</f>
        <v>ISIZ_IAAA </v>
      </c>
      <c r="AV292" s="26" t="n">
        <f aca="false">IF(Z292&lt;&gt;"",6,"")</f>
        <v>6</v>
      </c>
      <c r="AW292" s="26" t="n">
        <f aca="false">IF(AA292&lt;&gt;"",AV292+VLOOKUP(AH292,$BU$2:$BV$17,2,0),"")</f>
        <v>10</v>
      </c>
      <c r="AX292" s="26" t="n">
        <f aca="false">IF(AB292&lt;&gt;"",AW292+VLOOKUP(AI292,$BU$2:$BV$17,2,0),"")</f>
        <v>14</v>
      </c>
      <c r="AY292" s="26" t="str">
        <f aca="false">IF(AC292&lt;&gt;"",AX292+VLOOKUP(AJ292,$BU$2:$BV$17,2,0),"")</f>
        <v/>
      </c>
      <c r="AZ292" s="26" t="n">
        <f aca="false">6+IF(Z292&lt;&gt;"",VLOOKUP(AH292,$BU$2:$BV$17,2,0),0)+IF(AA292&lt;&gt;"",VLOOKUP(AI292,$BU$2:$BV$17,2,0),0)+IF(AB292&lt;&gt;"",VLOOKUP(AJ292,$BU$2:$BV$17,2,0),0)+IF(AC292&lt;&gt;"",VLOOKUP(AK292,$BU$2:$BV$17,2,0),0)</f>
        <v>18</v>
      </c>
      <c r="BA292" s="26" t="n">
        <f aca="false">IF(Z292&lt;&gt;"",10,"")</f>
        <v>10</v>
      </c>
      <c r="BB292" s="26" t="n">
        <f aca="false">IF(AA292&lt;&gt;"",BA292+VLOOKUP(AH292,$BU$2:$BW$17,3,0),"")</f>
        <v>18</v>
      </c>
      <c r="BC292" s="26" t="n">
        <f aca="false">IF(AB292&lt;&gt;"",BB292+VLOOKUP(AI292,$BU$2:$BW$17,3,0),"")</f>
        <v>26</v>
      </c>
      <c r="BD292" s="26" t="str">
        <f aca="false">IF(AC292&lt;&gt;"",BC292+VLOOKUP(AJ292,$BU$2:$BW$17,3,0),"")</f>
        <v/>
      </c>
      <c r="BE292" s="26" t="n">
        <f aca="false">10+IF(Z292&lt;&gt;"",VLOOKUP(AH292,$BU$2:$BW$17,3,0),0)+IF(AA292&lt;&gt;"",VLOOKUP(AI292,$BU$2:$BW$17,3,0),0)+IF(AB292&lt;&gt;"",VLOOKUP(AJ292,$BU$2:$BW$17,3,0),0)+IF(AC292&lt;&gt;"",VLOOKUP(AK292,$BU$2:$BW$17,3,0),0)</f>
        <v>34</v>
      </c>
      <c r="BF292" s="36" t="str">
        <f aca="false">IF(AV292&lt;&gt;"","#define "&amp;AQ292&amp;" "&amp;AV292&amp;"&lt;end&gt; ","")&amp;IF(AW292&lt;&gt;"","#define "&amp;AR292&amp;" "&amp;AW292&amp;"&lt;end&gt; ","")&amp;IF(AX292&lt;&gt;"","#define "&amp;AS292&amp;" "&amp;AX292&amp;"&lt;end&gt; ","")&amp;IF(AY292&lt;&gt;"","#define "&amp;AT292&amp;" "&amp;AY292&amp;"&lt;end&gt; ","")&amp;"#define "&amp;AU292&amp;" "&amp;AZ292&amp;"&lt;end&gt;"</f>
        <v>#define AOFF_I 6&lt;end&gt; #define AOFF_IA 10&lt;end&gt; #define AOFF_IAA 14&lt;end&gt; #define ISIZ_IAAA  18&lt;end&gt;</v>
      </c>
      <c r="BG292" s="36" t="str">
        <f aca="false">IF(BA292&lt;&gt;"","#define "&amp;AQ292&amp;" "&amp;BA292&amp;"&lt;end&gt; ","")&amp;IF(BB292&lt;&gt;"","#define "&amp;AR292&amp;" "&amp;BB292&amp;"&lt;end&gt; ","")&amp;IF(BC292&lt;&gt;"","#define "&amp;AS292&amp;" "&amp;BC292&amp;"&lt;end&gt; ","")&amp;IF(BD292&lt;&gt;"","#define "&amp;AT292&amp;" "&amp;BD292&amp;"&lt;end&gt; ","")&amp;"#define "&amp;AU292&amp;" "&amp;BE292&amp;"&lt;end&gt;"</f>
        <v>#define AOFF_I 10&lt;end&gt; #define AOFF_IA 18&lt;end&gt; #define AOFF_IAA 26&lt;end&gt; #define ISIZ_IAAA  34&lt;end&gt;</v>
      </c>
      <c r="BH292" s="22" t="str">
        <f aca="false">"INSTDECODE_"&amp;D292&amp;IF(D292&lt;&gt;0,"_"&amp;CONCATENATE(Z292,AA292,AB292,AC292)&amp;"_"&amp;CONCATENATE(AD292,AE292,AF292,AG292),"")</f>
        <v>INSTDECODE_3_MMM_AAA</v>
      </c>
      <c r="BI292" s="22" t="n">
        <f aca="false">LEN(BH292)</f>
        <v>20</v>
      </c>
      <c r="BJ292" s="22" t="str">
        <f aca="false">IF(Z292&lt;&gt;"","DECODE_"&amp;VLOOKUP(AD292,$CC:$CD,2,0)&amp;"("&amp;BJ$2&amp;","&amp;IF(K292="MR","REF",VLOOKUP(F292,$BR:$BS,2,0))&amp;",Cpu"&amp;PROPER(IF(K292="MR","REF",VLOOKUP(F292,$BR:$BS,2,0)))&amp;","&amp;AQ292&amp;"); ", "")</f>
        <v>DECODE_ADR(1,MBL,CpuMbl,AOFF_I); </v>
      </c>
      <c r="BK292" s="22" t="str">
        <f aca="false">IF(AA292&lt;&gt;"","DECODE_"&amp;VLOOKUP(AE292,$CC:$CD,2,0)&amp;"("&amp;BK$2&amp;","&amp;IF(L292="MR","REF",VLOOKUP(G292,$BR:$BS,2,0))&amp;",Cpu"&amp;PROPER(IF(L292="MR","REF",VLOOKUP(G292,$BR:$BS,2,0)))&amp;","&amp;AR292&amp;"); ", "")</f>
        <v>DECODE_ADR(2,MBL,CpuMbl,AOFF_IA); </v>
      </c>
      <c r="BL292" s="22" t="str">
        <f aca="false">IF(AB292&lt;&gt;"","DECODE_"&amp;VLOOKUP(AF292,$CC:$CD,2,0)&amp;"("&amp;BL$2&amp;","&amp;IF(M292="MR","REF",VLOOKUP(H292,$BR:$BS,2,0))&amp;",Cpu"&amp;PROPER(IF(M292="MR","REF",VLOOKUP(H292,$BR:$BS,2,0)))&amp;","&amp;AS292&amp;"); ", "")</f>
        <v>DECODE_ADR(3,MBL,CpuMbl,AOFF_IAA); </v>
      </c>
      <c r="BM292" s="22" t="str">
        <f aca="false">IF(AC292&lt;&gt;"","DECODE_"&amp;VLOOKUP(AG292,$CC:$CD,2,0)&amp;"("&amp;BM$2&amp;","&amp;IF(N292="MR","REF",VLOOKUP(I292,$BR:$BS,2,0))&amp;",Cpu"&amp;PROPER(IF(N292="MR","REF",VLOOKUP(I292,$BR:$BS,2,0)))&amp;","&amp;AT292&amp;"); ", "")</f>
        <v/>
      </c>
      <c r="BN292" s="22" t="str">
        <f aca="false">IF(ISERROR(VLOOKUP(BO292,BO$2:BO291,1,0))=0,"X","")</f>
        <v>X</v>
      </c>
      <c r="BO292" s="22" t="str">
        <f aca="false">SUBSTITUTE("#define "&amp;BH292&amp;REPT(" ",28-LEN(BH292))&amp;BJ292&amp;BK292&amp;BL292&amp;BM292,"%","D")</f>
        <v>#define INSTDECODE_3_MMM_AAA        DECODE_ADR(1,MBL,CpuMbl,AOFF_I); DECODE_ADR(2,MBL,CpuMbl,AOFF_IA); DECODE_ADR(3,MBL,CpuMbl,AOFF_IAA); </v>
      </c>
      <c r="BP292" s="22" t="str">
        <f aca="false">"#define "&amp;SUBSTITUTE(BH292,"INSTDECODE_",IF(P292="X","JMP_","")&amp;IF(Q292="X","CONST_","")&amp;"INSTEND_")&amp;IF(Q292="X",REPT(" ",20-LEN(BH292)),IF(P292="X",REPT(" ",22-LEN(BH292)),REPT(" ",26-LEN(BH292))))&amp;" "&amp;IF(P292="X","","IP+="&amp;TRIM(AU292)&amp;"; "&amp;REPT(" ",10-LEN(TRIM(AU292))))&amp;IF(Q292="X","CONST_INST_DISPATCH;","PROG_INST_DISPATCH;")</f>
        <v>#define INSTEND_3_MMM_AAA       IP+=ISIZ_IAAA;  PROG_INST_DISPATCH;</v>
      </c>
      <c r="BQ292" s="22" t="str">
        <f aca="false">""</f>
        <v/>
      </c>
    </row>
    <row r="293" customFormat="false" ht="15.95" hidden="false" customHeight="true" outlineLevel="0" collapsed="false">
      <c r="A293" s="22" t="s">
        <v>900</v>
      </c>
      <c r="B293" s="22" t="s">
        <v>958</v>
      </c>
      <c r="C293" s="26" t="s">
        <v>29</v>
      </c>
      <c r="D293" s="27" t="n">
        <f aca="false">4-COUNTIF(F293:I293,".")</f>
        <v>3</v>
      </c>
      <c r="E293" s="27" t="str">
        <f aca="false">IF(ISERROR(SEARCH("Z",F293&amp;G293&amp;H293&amp;I293))=0,"X","-")</f>
        <v>-</v>
      </c>
      <c r="F293" s="26" t="s">
        <v>456</v>
      </c>
      <c r="G293" s="26" t="s">
        <v>486</v>
      </c>
      <c r="H293" s="26" t="s">
        <v>486</v>
      </c>
      <c r="I293" s="26" t="s">
        <v>28</v>
      </c>
      <c r="J293" s="27" t="str">
        <f aca="false">IF(OR(ISERROR(SEARCH(MID($J$2,1,1),F293&amp;G293&amp;H293&amp;I293))=0,ISERROR(SEARCH(MID($J$2,2,1),F293&amp;G293&amp;H293&amp;I293))=0),"X","-")</f>
        <v>-</v>
      </c>
      <c r="K293" s="26" t="s">
        <v>453</v>
      </c>
      <c r="L293" s="26" t="s">
        <v>453</v>
      </c>
      <c r="M293" s="26" t="s">
        <v>453</v>
      </c>
      <c r="N293" s="26" t="s">
        <v>28</v>
      </c>
      <c r="O293" s="28" t="str">
        <f aca="false">IF(OR(K293=$O$2,L293=$O$2,M293=$O$2,N293=$O$2),"X","-")</f>
        <v>-</v>
      </c>
      <c r="R293" s="22" t="s">
        <v>959</v>
      </c>
      <c r="S293" s="22" t="s">
        <v>9</v>
      </c>
      <c r="T293" s="22" t="s">
        <v>905</v>
      </c>
      <c r="U293" s="22" t="s">
        <v>928</v>
      </c>
      <c r="W293" s="30" t="str">
        <f aca="false">SUBSTITUTE(SUBSTITUTE(IF(AND(F293="%",K293&lt;&gt;"AD",K293&lt;&gt;"MR"),"Error1","Ok")&amp;" "&amp;IF(AND(G293="%",L293&lt;&gt;"AD",L293&lt;&gt;"MR"),"Error2","Ok")&amp;" "&amp;IF(AND(H293="%",M293&lt;&gt;"AD",M293&lt;&gt;"MR"),"Error3","Ok")&amp;" "&amp;IF(AND(I293="%",N293&lt;&gt;"AD",N293&lt;&gt;"MR"),"Error4","Ok"),"Ok Ok Ok Ok","Passed"),"Ok","")</f>
        <v>Passed</v>
      </c>
      <c r="X293" s="28" t="str">
        <f aca="false">IF(W293&lt;&gt;"Passed","--- Error ---",SUBSTITUTE(SUBSTITUTE(SUBSTITUTE(SUBSTITUTE(SUBSTITUTE(SUBSTITUTE(SUBSTITUTE(SUBSTITUTE(SUBSTITUTE(SUBSTITUTE(SUBSTITUTE(SUBSTITUTE(SUBSTITUTE(SUBSTITUTE(SUBSTITUTE(SUBSTITUTE(SUBSTITUTE(SUBSTITUTE($X$1, "&lt;mnemonic&gt;",""""&amp;B293&amp;""""&amp;REPT(" ",5-LEN(B293))), "&lt;argnr&gt;",D293), "&lt;type1&gt;",VLOOKUP(F293,BR:BZ,9,0)), "&lt;type2&gt;",VLOOKUP(G293,BR:BZ,9,0)), "&lt;type3&gt;",VLOOKUP(H293,BR:BZ,9,0)), "&lt;type4&gt;",VLOOKUP(I293,BR:BZ,9,0)), "&lt;mode1&gt;",VLOOKUP(K293, CB:CG,6,0)),"&lt;mode2&gt;",VLOOKUP(L293,CB:CG,6,0)),"&lt;mode3&gt;",VLOOKUP(M293,CB:CG,6,0)),"&lt;mode4&gt;",VLOOKUP(N293,CB:CG,6,0)), "."," "), "&lt;desc&gt;",R293), "&lt;size&gt;",AU293), "&lt;comma&gt;",IF(B294=""," ",",")),"&lt;off1&gt;",IF(AQ293&lt;&gt;"",AQ293,"0"&amp;REPT(" ",5+AQ$1-1))),"&lt;off2&gt;",IF(AR293&lt;&gt;"",AR293,"0"&amp;REPT(" ",5+AR$1-1))),"&lt;off3&gt;",IF(AS293&lt;&gt;"",AS293,"0"&amp;REPT(" ",5+AS$1-1))),"&lt;off4&gt;",IF(AT293&lt;&gt;"",AT293,"0"&amp;REPT(" ",5+AT$1-1))))</f>
        <v>{ "SSTWI",3, ISIZ_IAAA , {CpuDataType::Boolean  ,CpuDataType::StrBlk   ,CpuDataType::StrBlk   ,(CpuDataType)0        }, {_AmdAddr,_AmdAddr,_AmdAddr,_AmdNull}, {AOFF_I,AOFF_IA,AOFF_IAA,0        } }, //bool .startswith(string substring)</v>
      </c>
      <c r="Y293" s="31" t="s">
        <v>28</v>
      </c>
      <c r="Z293" s="22" t="str">
        <f aca="false">IF(F293&lt;&gt;".",IF(K293="MR","R",VLOOKUP(F293,$BR:$BT,3,0)),"")</f>
        <v>B</v>
      </c>
      <c r="AA293" s="22" t="str">
        <f aca="false">IF(G293&lt;&gt;".",IF(L293="MR","R",VLOOKUP(G293,$BR:$BT,3,0)),"")</f>
        <v>M</v>
      </c>
      <c r="AB293" s="22" t="str">
        <f aca="false">IF(H293&lt;&gt;".",IF(M293="MR","R",VLOOKUP(H293,$BR:$BT,3,0)),"")</f>
        <v>M</v>
      </c>
      <c r="AC293" s="22" t="str">
        <f aca="false">IF(I293&lt;&gt;".",IF(N293="MR","R",VLOOKUP(I293,$BR:$BT,3,0)),"")</f>
        <v/>
      </c>
      <c r="AD293" s="22" t="str">
        <f aca="false">IF(F293&lt;&gt;".",VLOOKUP(K293,$CB:$CC,2,0),"")</f>
        <v>A</v>
      </c>
      <c r="AE293" s="22" t="str">
        <f aca="false">IF(G293&lt;&gt;".",VLOOKUP(L293,$CB:$CC,2,0),"")</f>
        <v>A</v>
      </c>
      <c r="AF293" s="22" t="str">
        <f aca="false">IF(H293&lt;&gt;".",VLOOKUP(M293,$CB:$CC,2,0),"")</f>
        <v>A</v>
      </c>
      <c r="AG293" s="22" t="str">
        <f aca="false">IF(I293&lt;&gt;".",VLOOKUP(N293,$CB:$CC,2,0),"")</f>
        <v/>
      </c>
      <c r="AH293" s="22" t="str">
        <f aca="false">IF(AD293&lt;&gt;"",IF(OR(AD293="A",AD293="I"),"SZA",VLOOKUP(Z293,$BT$3:$BU$16,2,0)),"")</f>
        <v>SZA</v>
      </c>
      <c r="AI293" s="22" t="str">
        <f aca="false">IF(AE293&lt;&gt;"",IF(OR(AE293="A",AE293="I"),"SZA",VLOOKUP(AA293,$BT$3:$BU$16,2,0)),"")</f>
        <v>SZA</v>
      </c>
      <c r="AJ293" s="22" t="str">
        <f aca="false">IF(AF293&lt;&gt;"",IF(OR(AF293="A",AF293="I"),"SZA",VLOOKUP(AB293,$BT$3:$BU$16,2,0)),"")</f>
        <v>SZA</v>
      </c>
      <c r="AK293" s="22" t="str">
        <f aca="false">IF(AG293&lt;&gt;"",IF(OR(AG293="A",AG293="I"),"SZA",VLOOKUP(AC293,$BT$3:$BU$16,2,0)),"")</f>
        <v/>
      </c>
      <c r="AL293" s="22" t="str">
        <f aca="false">IF(AD293&lt;&gt;"","I","")</f>
        <v>I</v>
      </c>
      <c r="AM293" s="22" t="str">
        <f aca="false">SUBSTITUTE(IF(AE293&lt;&gt;"",AL293&amp;"+"&amp;AH293,""),"+SZ","")</f>
        <v>IA</v>
      </c>
      <c r="AN293" s="22" t="str">
        <f aca="false">SUBSTITUTE(IF(AF293&lt;&gt;"",AM293&amp;"+"&amp;AI293,""),"+SZ","")</f>
        <v>IAA</v>
      </c>
      <c r="AO293" s="22" t="str">
        <f aca="false">SUBSTITUTE(IF(AG293&lt;&gt;"",AN293&amp;"+"&amp;AJ293,""),"+SZ","")</f>
        <v/>
      </c>
      <c r="AP293" s="22" t="str">
        <f aca="false">SUBSTITUTE("I"&amp;IF(AH293&lt;&gt;"","+"&amp;AH293,"")&amp;IF(AI293&lt;&gt;"","+"&amp;AI293,"")&amp;IF(AJ293&lt;&gt;"","+"&amp;AJ293,"")&amp;IF(AK293&lt;&gt;"","+"&amp;AK293,""),"+SZ","")</f>
        <v>IAAA</v>
      </c>
      <c r="AQ293" s="22" t="str">
        <f aca="false">IF(Z293&lt;&gt;"","AOFF_"&amp;AL293&amp;REPT(" ",AQ$1-LEN(AL293)),"")</f>
        <v>AOFF_I</v>
      </c>
      <c r="AR293" s="22" t="str">
        <f aca="false">IF(AA293&lt;&gt;"","AOFF_"&amp;AM293&amp;REPT(" ",AR$1-LEN(AM293)),"")</f>
        <v>AOFF_IA</v>
      </c>
      <c r="AS293" s="22" t="str">
        <f aca="false">IF(AB293&lt;&gt;"","AOFF_"&amp;AN293&amp;REPT(" ",AS$1-LEN(AN293)),"")</f>
        <v>AOFF_IAA</v>
      </c>
      <c r="AT293" s="22" t="str">
        <f aca="false">IF(AC293&lt;&gt;"","AOFF_"&amp;AO293&amp;REPT(" ",AT$1-LEN(AO293)),"")</f>
        <v/>
      </c>
      <c r="AU293" s="22" t="str">
        <f aca="false">"ISIZ_"&amp;AP293&amp;REPT(" ",$AU$1-LEN(AP293))</f>
        <v>ISIZ_IAAA </v>
      </c>
      <c r="AV293" s="26" t="n">
        <f aca="false">IF(Z293&lt;&gt;"",6,"")</f>
        <v>6</v>
      </c>
      <c r="AW293" s="26" t="n">
        <f aca="false">IF(AA293&lt;&gt;"",AV293+VLOOKUP(AH293,$BU$2:$BV$17,2,0),"")</f>
        <v>10</v>
      </c>
      <c r="AX293" s="26" t="n">
        <f aca="false">IF(AB293&lt;&gt;"",AW293+VLOOKUP(AI293,$BU$2:$BV$17,2,0),"")</f>
        <v>14</v>
      </c>
      <c r="AY293" s="26" t="str">
        <f aca="false">IF(AC293&lt;&gt;"",AX293+VLOOKUP(AJ293,$BU$2:$BV$17,2,0),"")</f>
        <v/>
      </c>
      <c r="AZ293" s="26" t="n">
        <f aca="false">6+IF(Z293&lt;&gt;"",VLOOKUP(AH293,$BU$2:$BV$17,2,0),0)+IF(AA293&lt;&gt;"",VLOOKUP(AI293,$BU$2:$BV$17,2,0),0)+IF(AB293&lt;&gt;"",VLOOKUP(AJ293,$BU$2:$BV$17,2,0),0)+IF(AC293&lt;&gt;"",VLOOKUP(AK293,$BU$2:$BV$17,2,0),0)</f>
        <v>18</v>
      </c>
      <c r="BA293" s="26" t="n">
        <f aca="false">IF(Z293&lt;&gt;"",10,"")</f>
        <v>10</v>
      </c>
      <c r="BB293" s="26" t="n">
        <f aca="false">IF(AA293&lt;&gt;"",BA293+VLOOKUP(AH293,$BU$2:$BW$17,3,0),"")</f>
        <v>18</v>
      </c>
      <c r="BC293" s="26" t="n">
        <f aca="false">IF(AB293&lt;&gt;"",BB293+VLOOKUP(AI293,$BU$2:$BW$17,3,0),"")</f>
        <v>26</v>
      </c>
      <c r="BD293" s="26" t="str">
        <f aca="false">IF(AC293&lt;&gt;"",BC293+VLOOKUP(AJ293,$BU$2:$BW$17,3,0),"")</f>
        <v/>
      </c>
      <c r="BE293" s="26" t="n">
        <f aca="false">10+IF(Z293&lt;&gt;"",VLOOKUP(AH293,$BU$2:$BW$17,3,0),0)+IF(AA293&lt;&gt;"",VLOOKUP(AI293,$BU$2:$BW$17,3,0),0)+IF(AB293&lt;&gt;"",VLOOKUP(AJ293,$BU$2:$BW$17,3,0),0)+IF(AC293&lt;&gt;"",VLOOKUP(AK293,$BU$2:$BW$17,3,0),0)</f>
        <v>34</v>
      </c>
      <c r="BF293" s="36" t="str">
        <f aca="false">IF(AV293&lt;&gt;"","#define "&amp;AQ293&amp;" "&amp;AV293&amp;"&lt;end&gt; ","")&amp;IF(AW293&lt;&gt;"","#define "&amp;AR293&amp;" "&amp;AW293&amp;"&lt;end&gt; ","")&amp;IF(AX293&lt;&gt;"","#define "&amp;AS293&amp;" "&amp;AX293&amp;"&lt;end&gt; ","")&amp;IF(AY293&lt;&gt;"","#define "&amp;AT293&amp;" "&amp;AY293&amp;"&lt;end&gt; ","")&amp;"#define "&amp;AU293&amp;" "&amp;AZ293&amp;"&lt;end&gt;"</f>
        <v>#define AOFF_I 6&lt;end&gt; #define AOFF_IA 10&lt;end&gt; #define AOFF_IAA 14&lt;end&gt; #define ISIZ_IAAA  18&lt;end&gt;</v>
      </c>
      <c r="BG293" s="36" t="str">
        <f aca="false">IF(BA293&lt;&gt;"","#define "&amp;AQ293&amp;" "&amp;BA293&amp;"&lt;end&gt; ","")&amp;IF(BB293&lt;&gt;"","#define "&amp;AR293&amp;" "&amp;BB293&amp;"&lt;end&gt; ","")&amp;IF(BC293&lt;&gt;"","#define "&amp;AS293&amp;" "&amp;BC293&amp;"&lt;end&gt; ","")&amp;IF(BD293&lt;&gt;"","#define "&amp;AT293&amp;" "&amp;BD293&amp;"&lt;end&gt; ","")&amp;"#define "&amp;AU293&amp;" "&amp;BE293&amp;"&lt;end&gt;"</f>
        <v>#define AOFF_I 10&lt;end&gt; #define AOFF_IA 18&lt;end&gt; #define AOFF_IAA 26&lt;end&gt; #define ISIZ_IAAA  34&lt;end&gt;</v>
      </c>
      <c r="BH293" s="22" t="str">
        <f aca="false">"INSTDECODE_"&amp;D293&amp;IF(D293&lt;&gt;0,"_"&amp;CONCATENATE(Z293,AA293,AB293,AC293)&amp;"_"&amp;CONCATENATE(AD293,AE293,AF293,AG293),"")</f>
        <v>INSTDECODE_3_BMM_AAA</v>
      </c>
      <c r="BI293" s="22" t="n">
        <f aca="false">LEN(BH293)</f>
        <v>20</v>
      </c>
      <c r="BJ293" s="22" t="str">
        <f aca="false">IF(Z293&lt;&gt;"","DECODE_"&amp;VLOOKUP(AD293,$CC:$CD,2,0)&amp;"("&amp;BJ$2&amp;","&amp;IF(K293="MR","REF",VLOOKUP(F293,$BR:$BS,2,0))&amp;",Cpu"&amp;PROPER(IF(K293="MR","REF",VLOOKUP(F293,$BR:$BS,2,0)))&amp;","&amp;AQ293&amp;"); ", "")</f>
        <v>DECODE_ADR(1,BOL,CpuBol,AOFF_I); </v>
      </c>
      <c r="BK293" s="22" t="str">
        <f aca="false">IF(AA293&lt;&gt;"","DECODE_"&amp;VLOOKUP(AE293,$CC:$CD,2,0)&amp;"("&amp;BK$2&amp;","&amp;IF(L293="MR","REF",VLOOKUP(G293,$BR:$BS,2,0))&amp;",Cpu"&amp;PROPER(IF(L293="MR","REF",VLOOKUP(G293,$BR:$BS,2,0)))&amp;","&amp;AR293&amp;"); ", "")</f>
        <v>DECODE_ADR(2,MBL,CpuMbl,AOFF_IA); </v>
      </c>
      <c r="BL293" s="22" t="str">
        <f aca="false">IF(AB293&lt;&gt;"","DECODE_"&amp;VLOOKUP(AF293,$CC:$CD,2,0)&amp;"("&amp;BL$2&amp;","&amp;IF(M293="MR","REF",VLOOKUP(H293,$BR:$BS,2,0))&amp;",Cpu"&amp;PROPER(IF(M293="MR","REF",VLOOKUP(H293,$BR:$BS,2,0)))&amp;","&amp;AS293&amp;"); ", "")</f>
        <v>DECODE_ADR(3,MBL,CpuMbl,AOFF_IAA); </v>
      </c>
      <c r="BM293" s="22" t="str">
        <f aca="false">IF(AC293&lt;&gt;"","DECODE_"&amp;VLOOKUP(AG293,$CC:$CD,2,0)&amp;"("&amp;BM$2&amp;","&amp;IF(N293="MR","REF",VLOOKUP(I293,$BR:$BS,2,0))&amp;",Cpu"&amp;PROPER(IF(N293="MR","REF",VLOOKUP(I293,$BR:$BS,2,0)))&amp;","&amp;AT293&amp;"); ", "")</f>
        <v/>
      </c>
      <c r="BN293" s="22" t="str">
        <f aca="false">IF(ISERROR(VLOOKUP(BO293,BO$2:BO292,1,0))=0,"X","")</f>
        <v>X</v>
      </c>
      <c r="BO293" s="22" t="str">
        <f aca="false">SUBSTITUTE("#define "&amp;BH293&amp;REPT(" ",28-LEN(BH293))&amp;BJ293&amp;BK293&amp;BL293&amp;BM293,"%","D")</f>
        <v>#define INSTDECODE_3_BMM_AAA        DECODE_ADR(1,BOL,CpuBol,AOFF_I); DECODE_ADR(2,MBL,CpuMbl,AOFF_IA); DECODE_ADR(3,MBL,CpuMbl,AOFF_IAA); </v>
      </c>
      <c r="BP293" s="22" t="str">
        <f aca="false">"#define "&amp;SUBSTITUTE(BH293,"INSTDECODE_",IF(P293="X","JMP_","")&amp;IF(Q293="X","CONST_","")&amp;"INSTEND_")&amp;IF(Q293="X",REPT(" ",20-LEN(BH293)),IF(P293="X",REPT(" ",22-LEN(BH293)),REPT(" ",26-LEN(BH293))))&amp;" "&amp;IF(P293="X","","IP+="&amp;TRIM(AU293)&amp;"; "&amp;REPT(" ",10-LEN(TRIM(AU293))))&amp;IF(Q293="X","CONST_INST_DISPATCH;","PROG_INST_DISPATCH;")</f>
        <v>#define INSTEND_3_BMM_AAA       IP+=ISIZ_IAAA;  PROG_INST_DISPATCH;</v>
      </c>
      <c r="BQ293" s="22" t="str">
        <f aca="false">""</f>
        <v/>
      </c>
    </row>
    <row r="294" customFormat="false" ht="15.95" hidden="false" customHeight="true" outlineLevel="0" collapsed="false">
      <c r="A294" s="22" t="s">
        <v>900</v>
      </c>
      <c r="B294" s="22" t="s">
        <v>960</v>
      </c>
      <c r="C294" s="26" t="s">
        <v>29</v>
      </c>
      <c r="D294" s="27" t="n">
        <f aca="false">4-COUNTIF(F294:I294,".")</f>
        <v>3</v>
      </c>
      <c r="E294" s="27" t="str">
        <f aca="false">IF(ISERROR(SEARCH("Z",F294&amp;G294&amp;H294&amp;I294))=0,"X","-")</f>
        <v>-</v>
      </c>
      <c r="F294" s="26" t="s">
        <v>456</v>
      </c>
      <c r="G294" s="26" t="s">
        <v>486</v>
      </c>
      <c r="H294" s="26" t="s">
        <v>486</v>
      </c>
      <c r="I294" s="26" t="s">
        <v>28</v>
      </c>
      <c r="J294" s="27" t="str">
        <f aca="false">IF(OR(ISERROR(SEARCH(MID($J$2,1,1),F294&amp;G294&amp;H294&amp;I294))=0,ISERROR(SEARCH(MID($J$2,2,1),F294&amp;G294&amp;H294&amp;I294))=0),"X","-")</f>
        <v>-</v>
      </c>
      <c r="K294" s="26" t="s">
        <v>453</v>
      </c>
      <c r="L294" s="26" t="s">
        <v>453</v>
      </c>
      <c r="M294" s="26" t="s">
        <v>453</v>
      </c>
      <c r="N294" s="26" t="s">
        <v>28</v>
      </c>
      <c r="O294" s="28" t="str">
        <f aca="false">IF(OR(K294=$O$2,L294=$O$2,M294=$O$2,N294=$O$2),"X","-")</f>
        <v>-</v>
      </c>
      <c r="R294" s="22" t="s">
        <v>961</v>
      </c>
      <c r="S294" s="22" t="s">
        <v>9</v>
      </c>
      <c r="T294" s="22" t="s">
        <v>905</v>
      </c>
      <c r="W294" s="30" t="str">
        <f aca="false">SUBSTITUTE(SUBSTITUTE(IF(AND(F294="%",K294&lt;&gt;"AD",K294&lt;&gt;"MR"),"Error1","Ok")&amp;" "&amp;IF(AND(G294="%",L294&lt;&gt;"AD",L294&lt;&gt;"MR"),"Error2","Ok")&amp;" "&amp;IF(AND(H294="%",M294&lt;&gt;"AD",M294&lt;&gt;"MR"),"Error3","Ok")&amp;" "&amp;IF(AND(I294="%",N294&lt;&gt;"AD",N294&lt;&gt;"MR"),"Error4","Ok"),"Ok Ok Ok Ok","Passed"),"Ok","")</f>
        <v>Passed</v>
      </c>
      <c r="X294" s="28" t="str">
        <f aca="false">IF(W294&lt;&gt;"Passed","--- Error ---",SUBSTITUTE(SUBSTITUTE(SUBSTITUTE(SUBSTITUTE(SUBSTITUTE(SUBSTITUTE(SUBSTITUTE(SUBSTITUTE(SUBSTITUTE(SUBSTITUTE(SUBSTITUTE(SUBSTITUTE(SUBSTITUTE(SUBSTITUTE(SUBSTITUTE(SUBSTITUTE(SUBSTITUTE(SUBSTITUTE($X$1, "&lt;mnemonic&gt;",""""&amp;B294&amp;""""&amp;REPT(" ",5-LEN(B294))), "&lt;argnr&gt;",D294), "&lt;type1&gt;",VLOOKUP(F294,BR:BZ,9,0)), "&lt;type2&gt;",VLOOKUP(G294,BR:BZ,9,0)), "&lt;type3&gt;",VLOOKUP(H294,BR:BZ,9,0)), "&lt;type4&gt;",VLOOKUP(I294,BR:BZ,9,0)), "&lt;mode1&gt;",VLOOKUP(K294, CB:CG,6,0)),"&lt;mode2&gt;",VLOOKUP(L294,CB:CG,6,0)),"&lt;mode3&gt;",VLOOKUP(M294,CB:CG,6,0)),"&lt;mode4&gt;",VLOOKUP(N294,CB:CG,6,0)), "."," "), "&lt;desc&gt;",R294), "&lt;size&gt;",AU294), "&lt;comma&gt;",IF(B295=""," ",",")),"&lt;off1&gt;",IF(AQ294&lt;&gt;"",AQ294,"0"&amp;REPT(" ",5+AQ$1-1))),"&lt;off2&gt;",IF(AR294&lt;&gt;"",AR294,"0"&amp;REPT(" ",5+AR$1-1))),"&lt;off3&gt;",IF(AS294&lt;&gt;"",AS294,"0"&amp;REPT(" ",5+AS$1-1))),"&lt;off4&gt;",IF(AT294&lt;&gt;"",AT294,"0"&amp;REPT(" ",5+AT$1-1))))</f>
        <v>{ "SENWI",3, ISIZ_IAAA , {CpuDataType::Boolean  ,CpuDataType::StrBlk   ,CpuDataType::StrBlk   ,(CpuDataType)0        }, {_AmdAddr,_AmdAddr,_AmdAddr,_AmdNull}, {AOFF_I,AOFF_IA,AOFF_IAA,0        } }, //bool .endswith(string substring)</v>
      </c>
      <c r="Y294" s="31" t="s">
        <v>28</v>
      </c>
      <c r="Z294" s="22" t="str">
        <f aca="false">IF(F294&lt;&gt;".",IF(K294="MR","R",VLOOKUP(F294,$BR:$BT,3,0)),"")</f>
        <v>B</v>
      </c>
      <c r="AA294" s="22" t="str">
        <f aca="false">IF(G294&lt;&gt;".",IF(L294="MR","R",VLOOKUP(G294,$BR:$BT,3,0)),"")</f>
        <v>M</v>
      </c>
      <c r="AB294" s="22" t="str">
        <f aca="false">IF(H294&lt;&gt;".",IF(M294="MR","R",VLOOKUP(H294,$BR:$BT,3,0)),"")</f>
        <v>M</v>
      </c>
      <c r="AC294" s="22" t="str">
        <f aca="false">IF(I294&lt;&gt;".",IF(N294="MR","R",VLOOKUP(I294,$BR:$BT,3,0)),"")</f>
        <v/>
      </c>
      <c r="AD294" s="22" t="str">
        <f aca="false">IF(F294&lt;&gt;".",VLOOKUP(K294,$CB:$CC,2,0),"")</f>
        <v>A</v>
      </c>
      <c r="AE294" s="22" t="str">
        <f aca="false">IF(G294&lt;&gt;".",VLOOKUP(L294,$CB:$CC,2,0),"")</f>
        <v>A</v>
      </c>
      <c r="AF294" s="22" t="str">
        <f aca="false">IF(H294&lt;&gt;".",VLOOKUP(M294,$CB:$CC,2,0),"")</f>
        <v>A</v>
      </c>
      <c r="AG294" s="22" t="str">
        <f aca="false">IF(I294&lt;&gt;".",VLOOKUP(N294,$CB:$CC,2,0),"")</f>
        <v/>
      </c>
      <c r="AH294" s="22" t="str">
        <f aca="false">IF(AD294&lt;&gt;"",IF(OR(AD294="A",AD294="I"),"SZA",VLOOKUP(Z294,$BT$3:$BU$16,2,0)),"")</f>
        <v>SZA</v>
      </c>
      <c r="AI294" s="22" t="str">
        <f aca="false">IF(AE294&lt;&gt;"",IF(OR(AE294="A",AE294="I"),"SZA",VLOOKUP(AA294,$BT$3:$BU$16,2,0)),"")</f>
        <v>SZA</v>
      </c>
      <c r="AJ294" s="22" t="str">
        <f aca="false">IF(AF294&lt;&gt;"",IF(OR(AF294="A",AF294="I"),"SZA",VLOOKUP(AB294,$BT$3:$BU$16,2,0)),"")</f>
        <v>SZA</v>
      </c>
      <c r="AK294" s="22" t="str">
        <f aca="false">IF(AG294&lt;&gt;"",IF(OR(AG294="A",AG294="I"),"SZA",VLOOKUP(AC294,$BT$3:$BU$16,2,0)),"")</f>
        <v/>
      </c>
      <c r="AL294" s="22" t="str">
        <f aca="false">IF(AD294&lt;&gt;"","I","")</f>
        <v>I</v>
      </c>
      <c r="AM294" s="22" t="str">
        <f aca="false">SUBSTITUTE(IF(AE294&lt;&gt;"",AL294&amp;"+"&amp;AH294,""),"+SZ","")</f>
        <v>IA</v>
      </c>
      <c r="AN294" s="22" t="str">
        <f aca="false">SUBSTITUTE(IF(AF294&lt;&gt;"",AM294&amp;"+"&amp;AI294,""),"+SZ","")</f>
        <v>IAA</v>
      </c>
      <c r="AO294" s="22" t="str">
        <f aca="false">SUBSTITUTE(IF(AG294&lt;&gt;"",AN294&amp;"+"&amp;AJ294,""),"+SZ","")</f>
        <v/>
      </c>
      <c r="AP294" s="22" t="str">
        <f aca="false">SUBSTITUTE("I"&amp;IF(AH294&lt;&gt;"","+"&amp;AH294,"")&amp;IF(AI294&lt;&gt;"","+"&amp;AI294,"")&amp;IF(AJ294&lt;&gt;"","+"&amp;AJ294,"")&amp;IF(AK294&lt;&gt;"","+"&amp;AK294,""),"+SZ","")</f>
        <v>IAAA</v>
      </c>
      <c r="AQ294" s="22" t="str">
        <f aca="false">IF(Z294&lt;&gt;"","AOFF_"&amp;AL294&amp;REPT(" ",AQ$1-LEN(AL294)),"")</f>
        <v>AOFF_I</v>
      </c>
      <c r="AR294" s="22" t="str">
        <f aca="false">IF(AA294&lt;&gt;"","AOFF_"&amp;AM294&amp;REPT(" ",AR$1-LEN(AM294)),"")</f>
        <v>AOFF_IA</v>
      </c>
      <c r="AS294" s="22" t="str">
        <f aca="false">IF(AB294&lt;&gt;"","AOFF_"&amp;AN294&amp;REPT(" ",AS$1-LEN(AN294)),"")</f>
        <v>AOFF_IAA</v>
      </c>
      <c r="AT294" s="22" t="str">
        <f aca="false">IF(AC294&lt;&gt;"","AOFF_"&amp;AO294&amp;REPT(" ",AT$1-LEN(AO294)),"")</f>
        <v/>
      </c>
      <c r="AU294" s="22" t="str">
        <f aca="false">"ISIZ_"&amp;AP294&amp;REPT(" ",$AU$1-LEN(AP294))</f>
        <v>ISIZ_IAAA </v>
      </c>
      <c r="AV294" s="26" t="n">
        <f aca="false">IF(Z294&lt;&gt;"",6,"")</f>
        <v>6</v>
      </c>
      <c r="AW294" s="26" t="n">
        <f aca="false">IF(AA294&lt;&gt;"",AV294+VLOOKUP(AH294,$BU$2:$BV$17,2,0),"")</f>
        <v>10</v>
      </c>
      <c r="AX294" s="26" t="n">
        <f aca="false">IF(AB294&lt;&gt;"",AW294+VLOOKUP(AI294,$BU$2:$BV$17,2,0),"")</f>
        <v>14</v>
      </c>
      <c r="AY294" s="26" t="str">
        <f aca="false">IF(AC294&lt;&gt;"",AX294+VLOOKUP(AJ294,$BU$2:$BV$17,2,0),"")</f>
        <v/>
      </c>
      <c r="AZ294" s="26" t="n">
        <f aca="false">6+IF(Z294&lt;&gt;"",VLOOKUP(AH294,$BU$2:$BV$17,2,0),0)+IF(AA294&lt;&gt;"",VLOOKUP(AI294,$BU$2:$BV$17,2,0),0)+IF(AB294&lt;&gt;"",VLOOKUP(AJ294,$BU$2:$BV$17,2,0),0)+IF(AC294&lt;&gt;"",VLOOKUP(AK294,$BU$2:$BV$17,2,0),0)</f>
        <v>18</v>
      </c>
      <c r="BA294" s="26" t="n">
        <f aca="false">IF(Z294&lt;&gt;"",10,"")</f>
        <v>10</v>
      </c>
      <c r="BB294" s="26" t="n">
        <f aca="false">IF(AA294&lt;&gt;"",BA294+VLOOKUP(AH294,$BU$2:$BW$17,3,0),"")</f>
        <v>18</v>
      </c>
      <c r="BC294" s="26" t="n">
        <f aca="false">IF(AB294&lt;&gt;"",BB294+VLOOKUP(AI294,$BU$2:$BW$17,3,0),"")</f>
        <v>26</v>
      </c>
      <c r="BD294" s="26" t="str">
        <f aca="false">IF(AC294&lt;&gt;"",BC294+VLOOKUP(AJ294,$BU$2:$BW$17,3,0),"")</f>
        <v/>
      </c>
      <c r="BE294" s="26" t="n">
        <f aca="false">10+IF(Z294&lt;&gt;"",VLOOKUP(AH294,$BU$2:$BW$17,3,0),0)+IF(AA294&lt;&gt;"",VLOOKUP(AI294,$BU$2:$BW$17,3,0),0)+IF(AB294&lt;&gt;"",VLOOKUP(AJ294,$BU$2:$BW$17,3,0),0)+IF(AC294&lt;&gt;"",VLOOKUP(AK294,$BU$2:$BW$17,3,0),0)</f>
        <v>34</v>
      </c>
      <c r="BF294" s="36" t="str">
        <f aca="false">IF(AV294&lt;&gt;"","#define "&amp;AQ294&amp;" "&amp;AV294&amp;"&lt;end&gt; ","")&amp;IF(AW294&lt;&gt;"","#define "&amp;AR294&amp;" "&amp;AW294&amp;"&lt;end&gt; ","")&amp;IF(AX294&lt;&gt;"","#define "&amp;AS294&amp;" "&amp;AX294&amp;"&lt;end&gt; ","")&amp;IF(AY294&lt;&gt;"","#define "&amp;AT294&amp;" "&amp;AY294&amp;"&lt;end&gt; ","")&amp;"#define "&amp;AU294&amp;" "&amp;AZ294&amp;"&lt;end&gt;"</f>
        <v>#define AOFF_I 6&lt;end&gt; #define AOFF_IA 10&lt;end&gt; #define AOFF_IAA 14&lt;end&gt; #define ISIZ_IAAA  18&lt;end&gt;</v>
      </c>
      <c r="BG294" s="36" t="str">
        <f aca="false">IF(BA294&lt;&gt;"","#define "&amp;AQ294&amp;" "&amp;BA294&amp;"&lt;end&gt; ","")&amp;IF(BB294&lt;&gt;"","#define "&amp;AR294&amp;" "&amp;BB294&amp;"&lt;end&gt; ","")&amp;IF(BC294&lt;&gt;"","#define "&amp;AS294&amp;" "&amp;BC294&amp;"&lt;end&gt; ","")&amp;IF(BD294&lt;&gt;"","#define "&amp;AT294&amp;" "&amp;BD294&amp;"&lt;end&gt; ","")&amp;"#define "&amp;AU294&amp;" "&amp;BE294&amp;"&lt;end&gt;"</f>
        <v>#define AOFF_I 10&lt;end&gt; #define AOFF_IA 18&lt;end&gt; #define AOFF_IAA 26&lt;end&gt; #define ISIZ_IAAA  34&lt;end&gt;</v>
      </c>
      <c r="BH294" s="22" t="str">
        <f aca="false">"INSTDECODE_"&amp;D294&amp;IF(D294&lt;&gt;0,"_"&amp;CONCATENATE(Z294,AA294,AB294,AC294)&amp;"_"&amp;CONCATENATE(AD294,AE294,AF294,AG294),"")</f>
        <v>INSTDECODE_3_BMM_AAA</v>
      </c>
      <c r="BI294" s="22" t="n">
        <f aca="false">LEN(BH294)</f>
        <v>20</v>
      </c>
      <c r="BJ294" s="22" t="str">
        <f aca="false">IF(Z294&lt;&gt;"","DECODE_"&amp;VLOOKUP(AD294,$CC:$CD,2,0)&amp;"("&amp;BJ$2&amp;","&amp;IF(K294="MR","REF",VLOOKUP(F294,$BR:$BS,2,0))&amp;",Cpu"&amp;PROPER(IF(K294="MR","REF",VLOOKUP(F294,$BR:$BS,2,0)))&amp;","&amp;AQ294&amp;"); ", "")</f>
        <v>DECODE_ADR(1,BOL,CpuBol,AOFF_I); </v>
      </c>
      <c r="BK294" s="22" t="str">
        <f aca="false">IF(AA294&lt;&gt;"","DECODE_"&amp;VLOOKUP(AE294,$CC:$CD,2,0)&amp;"("&amp;BK$2&amp;","&amp;IF(L294="MR","REF",VLOOKUP(G294,$BR:$BS,2,0))&amp;",Cpu"&amp;PROPER(IF(L294="MR","REF",VLOOKUP(G294,$BR:$BS,2,0)))&amp;","&amp;AR294&amp;"); ", "")</f>
        <v>DECODE_ADR(2,MBL,CpuMbl,AOFF_IA); </v>
      </c>
      <c r="BL294" s="22" t="str">
        <f aca="false">IF(AB294&lt;&gt;"","DECODE_"&amp;VLOOKUP(AF294,$CC:$CD,2,0)&amp;"("&amp;BL$2&amp;","&amp;IF(M294="MR","REF",VLOOKUP(H294,$BR:$BS,2,0))&amp;",Cpu"&amp;PROPER(IF(M294="MR","REF",VLOOKUP(H294,$BR:$BS,2,0)))&amp;","&amp;AS294&amp;"); ", "")</f>
        <v>DECODE_ADR(3,MBL,CpuMbl,AOFF_IAA); </v>
      </c>
      <c r="BM294" s="22" t="str">
        <f aca="false">IF(AC294&lt;&gt;"","DECODE_"&amp;VLOOKUP(AG294,$CC:$CD,2,0)&amp;"("&amp;BM$2&amp;","&amp;IF(N294="MR","REF",VLOOKUP(I294,$BR:$BS,2,0))&amp;",Cpu"&amp;PROPER(IF(N294="MR","REF",VLOOKUP(I294,$BR:$BS,2,0)))&amp;","&amp;AT294&amp;"); ", "")</f>
        <v/>
      </c>
      <c r="BN294" s="22" t="str">
        <f aca="false">IF(ISERROR(VLOOKUP(BO294,BO$2:BO293,1,0))=0,"X","")</f>
        <v>X</v>
      </c>
      <c r="BO294" s="22" t="str">
        <f aca="false">SUBSTITUTE("#define "&amp;BH294&amp;REPT(" ",28-LEN(BH294))&amp;BJ294&amp;BK294&amp;BL294&amp;BM294,"%","D")</f>
        <v>#define INSTDECODE_3_BMM_AAA        DECODE_ADR(1,BOL,CpuBol,AOFF_I); DECODE_ADR(2,MBL,CpuMbl,AOFF_IA); DECODE_ADR(3,MBL,CpuMbl,AOFF_IAA); </v>
      </c>
      <c r="BP294" s="22" t="str">
        <f aca="false">"#define "&amp;SUBSTITUTE(BH294,"INSTDECODE_",IF(P294="X","JMP_","")&amp;IF(Q294="X","CONST_","")&amp;"INSTEND_")&amp;IF(Q294="X",REPT(" ",20-LEN(BH294)),IF(P294="X",REPT(" ",22-LEN(BH294)),REPT(" ",26-LEN(BH294))))&amp;" "&amp;IF(P294="X","","IP+="&amp;TRIM(AU294)&amp;"; "&amp;REPT(" ",10-LEN(TRIM(AU294))))&amp;IF(Q294="X","CONST_INST_DISPATCH;","PROG_INST_DISPATCH;")</f>
        <v>#define INSTEND_3_BMM_AAA       IP+=ISIZ_IAAA;  PROG_INST_DISPATCH;</v>
      </c>
      <c r="BQ294" s="22" t="str">
        <f aca="false">""</f>
        <v/>
      </c>
    </row>
    <row r="295" customFormat="false" ht="15.95" hidden="false" customHeight="true" outlineLevel="0" collapsed="false">
      <c r="A295" s="22" t="s">
        <v>900</v>
      </c>
      <c r="B295" s="22" t="s">
        <v>962</v>
      </c>
      <c r="C295" s="26" t="s">
        <v>29</v>
      </c>
      <c r="D295" s="27" t="n">
        <f aca="false">4-COUNTIF(F295:I295,".")</f>
        <v>2</v>
      </c>
      <c r="E295" s="27" t="str">
        <f aca="false">IF(ISERROR(SEARCH("Z",F295&amp;G295&amp;H295&amp;I295))=0,"X","-")</f>
        <v>-</v>
      </c>
      <c r="F295" s="26" t="s">
        <v>456</v>
      </c>
      <c r="G295" s="26" t="s">
        <v>486</v>
      </c>
      <c r="H295" s="26" t="s">
        <v>28</v>
      </c>
      <c r="I295" s="26" t="s">
        <v>28</v>
      </c>
      <c r="J295" s="27" t="str">
        <f aca="false">IF(OR(ISERROR(SEARCH(MID($J$2,1,1),F295&amp;G295&amp;H295&amp;I295))=0,ISERROR(SEARCH(MID($J$2,2,1),F295&amp;G295&amp;H295&amp;I295))=0),"X","-")</f>
        <v>-</v>
      </c>
      <c r="K295" s="26" t="s">
        <v>453</v>
      </c>
      <c r="L295" s="26" t="s">
        <v>453</v>
      </c>
      <c r="M295" s="26" t="s">
        <v>28</v>
      </c>
      <c r="N295" s="26" t="s">
        <v>28</v>
      </c>
      <c r="O295" s="28" t="str">
        <f aca="false">IF(OR(K295=$O$2,L295=$O$2,M295=$O$2,N295=$O$2),"X","-")</f>
        <v>-</v>
      </c>
      <c r="R295" s="22" t="s">
        <v>963</v>
      </c>
      <c r="S295" s="22" t="s">
        <v>9</v>
      </c>
      <c r="T295" s="22" t="s">
        <v>905</v>
      </c>
      <c r="W295" s="30" t="str">
        <f aca="false">SUBSTITUTE(SUBSTITUTE(IF(AND(F295="%",K295&lt;&gt;"AD",K295&lt;&gt;"MR"),"Error1","Ok")&amp;" "&amp;IF(AND(G295="%",L295&lt;&gt;"AD",L295&lt;&gt;"MR"),"Error2","Ok")&amp;" "&amp;IF(AND(H295="%",M295&lt;&gt;"AD",M295&lt;&gt;"MR"),"Error3","Ok")&amp;" "&amp;IF(AND(I295="%",N295&lt;&gt;"AD",N295&lt;&gt;"MR"),"Error4","Ok"),"Ok Ok Ok Ok","Passed"),"Ok","")</f>
        <v>Passed</v>
      </c>
      <c r="X295" s="28" t="str">
        <f aca="false">IF(W295&lt;&gt;"Passed","--- Error ---",SUBSTITUTE(SUBSTITUTE(SUBSTITUTE(SUBSTITUTE(SUBSTITUTE(SUBSTITUTE(SUBSTITUTE(SUBSTITUTE(SUBSTITUTE(SUBSTITUTE(SUBSTITUTE(SUBSTITUTE(SUBSTITUTE(SUBSTITUTE(SUBSTITUTE(SUBSTITUTE(SUBSTITUTE(SUBSTITUTE($X$1, "&lt;mnemonic&gt;",""""&amp;B295&amp;""""&amp;REPT(" ",5-LEN(B295))), "&lt;argnr&gt;",D295), "&lt;type1&gt;",VLOOKUP(F295,BR:BZ,9,0)), "&lt;type2&gt;",VLOOKUP(G295,BR:BZ,9,0)), "&lt;type3&gt;",VLOOKUP(H295,BR:BZ,9,0)), "&lt;type4&gt;",VLOOKUP(I295,BR:BZ,9,0)), "&lt;mode1&gt;",VLOOKUP(K295, CB:CG,6,0)),"&lt;mode2&gt;",VLOOKUP(L295,CB:CG,6,0)),"&lt;mode3&gt;",VLOOKUP(M295,CB:CG,6,0)),"&lt;mode4&gt;",VLOOKUP(N295,CB:CG,6,0)), "."," "), "&lt;desc&gt;",R295), "&lt;size&gt;",AU295), "&lt;comma&gt;",IF(B296=""," ",",")),"&lt;off1&gt;",IF(AQ295&lt;&gt;"",AQ295,"0"&amp;REPT(" ",5+AQ$1-1))),"&lt;off2&gt;",IF(AR295&lt;&gt;"",AR295,"0"&amp;REPT(" ",5+AR$1-1))),"&lt;off3&gt;",IF(AS295&lt;&gt;"",AS295,"0"&amp;REPT(" ",5+AS$1-1))),"&lt;off4&gt;",IF(AT295&lt;&gt;"",AT295,"0"&amp;REPT(" ",5+AT$1-1))))</f>
        <v>{ "SISBO",2, ISIZ_IAA  , {CpuDataType::Boolean  ,CpuDataType::StrBlk   ,(CpuDataType)0        ,(CpuDataType)0        }, {_AmdAddr,_AmdAddr,_AmdNull,_AmdNull}, {AOFF_I,AOFF_IA,0       ,0        } }, //bool .isbool()</v>
      </c>
      <c r="Y295" s="31" t="s">
        <v>28</v>
      </c>
      <c r="Z295" s="22" t="str">
        <f aca="false">IF(F295&lt;&gt;".",IF(K295="MR","R",VLOOKUP(F295,$BR:$BT,3,0)),"")</f>
        <v>B</v>
      </c>
      <c r="AA295" s="22" t="str">
        <f aca="false">IF(G295&lt;&gt;".",IF(L295="MR","R",VLOOKUP(G295,$BR:$BT,3,0)),"")</f>
        <v>M</v>
      </c>
      <c r="AB295" s="22" t="str">
        <f aca="false">IF(H295&lt;&gt;".",IF(M295="MR","R",VLOOKUP(H295,$BR:$BT,3,0)),"")</f>
        <v/>
      </c>
      <c r="AC295" s="22" t="str">
        <f aca="false">IF(I295&lt;&gt;".",IF(N295="MR","R",VLOOKUP(I295,$BR:$BT,3,0)),"")</f>
        <v/>
      </c>
      <c r="AD295" s="22" t="str">
        <f aca="false">IF(F295&lt;&gt;".",VLOOKUP(K295,$CB:$CC,2,0),"")</f>
        <v>A</v>
      </c>
      <c r="AE295" s="22" t="str">
        <f aca="false">IF(G295&lt;&gt;".",VLOOKUP(L295,$CB:$CC,2,0),"")</f>
        <v>A</v>
      </c>
      <c r="AF295" s="22" t="str">
        <f aca="false">IF(H295&lt;&gt;".",VLOOKUP(M295,$CB:$CC,2,0),"")</f>
        <v/>
      </c>
      <c r="AG295" s="22" t="str">
        <f aca="false">IF(I295&lt;&gt;".",VLOOKUP(N295,$CB:$CC,2,0),"")</f>
        <v/>
      </c>
      <c r="AH295" s="22" t="str">
        <f aca="false">IF(AD295&lt;&gt;"",IF(OR(AD295="A",AD295="I"),"SZA",VLOOKUP(Z295,$BT$3:$BU$16,2,0)),"")</f>
        <v>SZA</v>
      </c>
      <c r="AI295" s="22" t="str">
        <f aca="false">IF(AE295&lt;&gt;"",IF(OR(AE295="A",AE295="I"),"SZA",VLOOKUP(AA295,$BT$3:$BU$16,2,0)),"")</f>
        <v>SZA</v>
      </c>
      <c r="AJ295" s="22" t="str">
        <f aca="false">IF(AF295&lt;&gt;"",IF(OR(AF295="A",AF295="I"),"SZA",VLOOKUP(AB295,$BT$3:$BU$16,2,0)),"")</f>
        <v/>
      </c>
      <c r="AK295" s="22" t="str">
        <f aca="false">IF(AG295&lt;&gt;"",IF(OR(AG295="A",AG295="I"),"SZA",VLOOKUP(AC295,$BT$3:$BU$16,2,0)),"")</f>
        <v/>
      </c>
      <c r="AL295" s="22" t="str">
        <f aca="false">IF(AD295&lt;&gt;"","I","")</f>
        <v>I</v>
      </c>
      <c r="AM295" s="22" t="str">
        <f aca="false">SUBSTITUTE(IF(AE295&lt;&gt;"",AL295&amp;"+"&amp;AH295,""),"+SZ","")</f>
        <v>IA</v>
      </c>
      <c r="AN295" s="22" t="str">
        <f aca="false">SUBSTITUTE(IF(AF295&lt;&gt;"",AM295&amp;"+"&amp;AI295,""),"+SZ","")</f>
        <v/>
      </c>
      <c r="AO295" s="22" t="str">
        <f aca="false">SUBSTITUTE(IF(AG295&lt;&gt;"",AN295&amp;"+"&amp;AJ295,""),"+SZ","")</f>
        <v/>
      </c>
      <c r="AP295" s="22" t="str">
        <f aca="false">SUBSTITUTE("I"&amp;IF(AH295&lt;&gt;"","+"&amp;AH295,"")&amp;IF(AI295&lt;&gt;"","+"&amp;AI295,"")&amp;IF(AJ295&lt;&gt;"","+"&amp;AJ295,"")&amp;IF(AK295&lt;&gt;"","+"&amp;AK295,""),"+SZ","")</f>
        <v>IAA</v>
      </c>
      <c r="AQ295" s="22" t="str">
        <f aca="false">IF(Z295&lt;&gt;"","AOFF_"&amp;AL295&amp;REPT(" ",AQ$1-LEN(AL295)),"")</f>
        <v>AOFF_I</v>
      </c>
      <c r="AR295" s="22" t="str">
        <f aca="false">IF(AA295&lt;&gt;"","AOFF_"&amp;AM295&amp;REPT(" ",AR$1-LEN(AM295)),"")</f>
        <v>AOFF_IA</v>
      </c>
      <c r="AS295" s="22" t="str">
        <f aca="false">IF(AB295&lt;&gt;"","AOFF_"&amp;AN295&amp;REPT(" ",AS$1-LEN(AN295)),"")</f>
        <v/>
      </c>
      <c r="AT295" s="22" t="str">
        <f aca="false">IF(AC295&lt;&gt;"","AOFF_"&amp;AO295&amp;REPT(" ",AT$1-LEN(AO295)),"")</f>
        <v/>
      </c>
      <c r="AU295" s="22" t="str">
        <f aca="false">"ISIZ_"&amp;AP295&amp;REPT(" ",$AU$1-LEN(AP295))</f>
        <v>ISIZ_IAA  </v>
      </c>
      <c r="AV295" s="26" t="n">
        <f aca="false">IF(Z295&lt;&gt;"",6,"")</f>
        <v>6</v>
      </c>
      <c r="AW295" s="26" t="n">
        <f aca="false">IF(AA295&lt;&gt;"",AV295+VLOOKUP(AH295,$BU$2:$BV$17,2,0),"")</f>
        <v>10</v>
      </c>
      <c r="AX295" s="26" t="str">
        <f aca="false">IF(AB295&lt;&gt;"",AW295+VLOOKUP(AI295,$BU$2:$BV$17,2,0),"")</f>
        <v/>
      </c>
      <c r="AY295" s="26" t="str">
        <f aca="false">IF(AC295&lt;&gt;"",AX295+VLOOKUP(AJ295,$BU$2:$BV$17,2,0),"")</f>
        <v/>
      </c>
      <c r="AZ295" s="26" t="n">
        <f aca="false">6+IF(Z295&lt;&gt;"",VLOOKUP(AH295,$BU$2:$BV$17,2,0),0)+IF(AA295&lt;&gt;"",VLOOKUP(AI295,$BU$2:$BV$17,2,0),0)+IF(AB295&lt;&gt;"",VLOOKUP(AJ295,$BU$2:$BV$17,2,0),0)+IF(AC295&lt;&gt;"",VLOOKUP(AK295,$BU$2:$BV$17,2,0),0)</f>
        <v>14</v>
      </c>
      <c r="BA295" s="26" t="n">
        <f aca="false">IF(Z295&lt;&gt;"",10,"")</f>
        <v>10</v>
      </c>
      <c r="BB295" s="26" t="n">
        <f aca="false">IF(AA295&lt;&gt;"",BA295+VLOOKUP(AH295,$BU$2:$BW$17,3,0),"")</f>
        <v>18</v>
      </c>
      <c r="BC295" s="26" t="str">
        <f aca="false">IF(AB295&lt;&gt;"",BB295+VLOOKUP(AI295,$BU$2:$BW$17,3,0),"")</f>
        <v/>
      </c>
      <c r="BD295" s="26" t="str">
        <f aca="false">IF(AC295&lt;&gt;"",BC295+VLOOKUP(AJ295,$BU$2:$BW$17,3,0),"")</f>
        <v/>
      </c>
      <c r="BE295" s="26" t="n">
        <f aca="false">10+IF(Z295&lt;&gt;"",VLOOKUP(AH295,$BU$2:$BW$17,3,0),0)+IF(AA295&lt;&gt;"",VLOOKUP(AI295,$BU$2:$BW$17,3,0),0)+IF(AB295&lt;&gt;"",VLOOKUP(AJ295,$BU$2:$BW$17,3,0),0)+IF(AC295&lt;&gt;"",VLOOKUP(AK295,$BU$2:$BW$17,3,0),0)</f>
        <v>26</v>
      </c>
      <c r="BF295" s="36" t="str">
        <f aca="false">IF(AV295&lt;&gt;"","#define "&amp;AQ295&amp;" "&amp;AV295&amp;"&lt;end&gt; ","")&amp;IF(AW295&lt;&gt;"","#define "&amp;AR295&amp;" "&amp;AW295&amp;"&lt;end&gt; ","")&amp;IF(AX295&lt;&gt;"","#define "&amp;AS295&amp;" "&amp;AX295&amp;"&lt;end&gt; ","")&amp;IF(AY295&lt;&gt;"","#define "&amp;AT295&amp;" "&amp;AY295&amp;"&lt;end&gt; ","")&amp;"#define "&amp;AU295&amp;" "&amp;AZ295&amp;"&lt;end&gt;"</f>
        <v>#define AOFF_I 6&lt;end&gt; #define AOFF_IA 10&lt;end&gt; #define ISIZ_IAA   14&lt;end&gt;</v>
      </c>
      <c r="BG295" s="36" t="str">
        <f aca="false">IF(BA295&lt;&gt;"","#define "&amp;AQ295&amp;" "&amp;BA295&amp;"&lt;end&gt; ","")&amp;IF(BB295&lt;&gt;"","#define "&amp;AR295&amp;" "&amp;BB295&amp;"&lt;end&gt; ","")&amp;IF(BC295&lt;&gt;"","#define "&amp;AS295&amp;" "&amp;BC295&amp;"&lt;end&gt; ","")&amp;IF(BD295&lt;&gt;"","#define "&amp;AT295&amp;" "&amp;BD295&amp;"&lt;end&gt; ","")&amp;"#define "&amp;AU295&amp;" "&amp;BE295&amp;"&lt;end&gt;"</f>
        <v>#define AOFF_I 10&lt;end&gt; #define AOFF_IA 18&lt;end&gt; #define ISIZ_IAA   26&lt;end&gt;</v>
      </c>
      <c r="BH295" s="22" t="str">
        <f aca="false">"INSTDECODE_"&amp;D295&amp;IF(D295&lt;&gt;0,"_"&amp;CONCATENATE(Z295,AA295,AB295,AC295)&amp;"_"&amp;CONCATENATE(AD295,AE295,AF295,AG295),"")</f>
        <v>INSTDECODE_2_BM_AA</v>
      </c>
      <c r="BI295" s="22" t="n">
        <f aca="false">LEN(BH295)</f>
        <v>18</v>
      </c>
      <c r="BJ295" s="22" t="str">
        <f aca="false">IF(Z295&lt;&gt;"","DECODE_"&amp;VLOOKUP(AD295,$CC:$CD,2,0)&amp;"("&amp;BJ$2&amp;","&amp;IF(K295="MR","REF",VLOOKUP(F295,$BR:$BS,2,0))&amp;",Cpu"&amp;PROPER(IF(K295="MR","REF",VLOOKUP(F295,$BR:$BS,2,0)))&amp;","&amp;AQ295&amp;"); ", "")</f>
        <v>DECODE_ADR(1,BOL,CpuBol,AOFF_I); </v>
      </c>
      <c r="BK295" s="22" t="str">
        <f aca="false">IF(AA295&lt;&gt;"","DECODE_"&amp;VLOOKUP(AE295,$CC:$CD,2,0)&amp;"("&amp;BK$2&amp;","&amp;IF(L295="MR","REF",VLOOKUP(G295,$BR:$BS,2,0))&amp;",Cpu"&amp;PROPER(IF(L295="MR","REF",VLOOKUP(G295,$BR:$BS,2,0)))&amp;","&amp;AR295&amp;"); ", "")</f>
        <v>DECODE_ADR(2,MBL,CpuMbl,AOFF_IA); </v>
      </c>
      <c r="BL295" s="22" t="str">
        <f aca="false">IF(AB295&lt;&gt;"","DECODE_"&amp;VLOOKUP(AF295,$CC:$CD,2,0)&amp;"("&amp;BL$2&amp;","&amp;IF(M295="MR","REF",VLOOKUP(H295,$BR:$BS,2,0))&amp;",Cpu"&amp;PROPER(IF(M295="MR","REF",VLOOKUP(H295,$BR:$BS,2,0)))&amp;","&amp;AS295&amp;"); ", "")</f>
        <v/>
      </c>
      <c r="BM295" s="22" t="str">
        <f aca="false">IF(AC295&lt;&gt;"","DECODE_"&amp;VLOOKUP(AG295,$CC:$CD,2,0)&amp;"("&amp;BM$2&amp;","&amp;IF(N295="MR","REF",VLOOKUP(I295,$BR:$BS,2,0))&amp;",Cpu"&amp;PROPER(IF(N295="MR","REF",VLOOKUP(I295,$BR:$BS,2,0)))&amp;","&amp;AT295&amp;"); ", "")</f>
        <v/>
      </c>
      <c r="BN295" s="22" t="str">
        <f aca="false">IF(ISERROR(VLOOKUP(BO295,BO$2:BO294,1,0))=0,"X","")</f>
        <v/>
      </c>
      <c r="BO295" s="22" t="str">
        <f aca="false">SUBSTITUTE("#define "&amp;BH295&amp;REPT(" ",28-LEN(BH295))&amp;BJ295&amp;BK295&amp;BL295&amp;BM295,"%","D")</f>
        <v>#define INSTDECODE_2_BM_AA          DECODE_ADR(1,BOL,CpuBol,AOFF_I); DECODE_ADR(2,MBL,CpuMbl,AOFF_IA); </v>
      </c>
      <c r="BP295" s="22" t="str">
        <f aca="false">"#define "&amp;SUBSTITUTE(BH295,"INSTDECODE_",IF(P295="X","JMP_","")&amp;IF(Q295="X","CONST_","")&amp;"INSTEND_")&amp;IF(Q295="X",REPT(" ",20-LEN(BH295)),IF(P295="X",REPT(" ",22-LEN(BH295)),REPT(" ",26-LEN(BH295))))&amp;" "&amp;IF(P295="X","","IP+="&amp;TRIM(AU295)&amp;"; "&amp;REPT(" ",10-LEN(TRIM(AU295))))&amp;IF(Q295="X","CONST_INST_DISPATCH;","PROG_INST_DISPATCH;")</f>
        <v>#define INSTEND_2_BM_AA         IP+=ISIZ_IAA;   PROG_INST_DISPATCH;</v>
      </c>
      <c r="BQ295" s="22" t="str">
        <f aca="false">""</f>
        <v/>
      </c>
    </row>
    <row r="296" customFormat="false" ht="15.95" hidden="false" customHeight="true" outlineLevel="0" collapsed="false">
      <c r="A296" s="22" t="s">
        <v>900</v>
      </c>
      <c r="B296" s="22" t="s">
        <v>964</v>
      </c>
      <c r="C296" s="26" t="s">
        <v>29</v>
      </c>
      <c r="D296" s="27" t="n">
        <f aca="false">4-COUNTIF(F296:I296,".")</f>
        <v>2</v>
      </c>
      <c r="E296" s="27" t="str">
        <f aca="false">IF(ISERROR(SEARCH("Z",F296&amp;G296&amp;H296&amp;I296))=0,"X","-")</f>
        <v>-</v>
      </c>
      <c r="F296" s="26" t="s">
        <v>456</v>
      </c>
      <c r="G296" s="26" t="s">
        <v>486</v>
      </c>
      <c r="H296" s="26" t="s">
        <v>28</v>
      </c>
      <c r="I296" s="26" t="s">
        <v>28</v>
      </c>
      <c r="J296" s="27" t="str">
        <f aca="false">IF(OR(ISERROR(SEARCH(MID($J$2,1,1),F296&amp;G296&amp;H296&amp;I296))=0,ISERROR(SEARCH(MID($J$2,2,1),F296&amp;G296&amp;H296&amp;I296))=0),"X","-")</f>
        <v>-</v>
      </c>
      <c r="K296" s="26" t="s">
        <v>453</v>
      </c>
      <c r="L296" s="26" t="s">
        <v>453</v>
      </c>
      <c r="M296" s="26" t="s">
        <v>28</v>
      </c>
      <c r="N296" s="26" t="s">
        <v>28</v>
      </c>
      <c r="O296" s="28" t="str">
        <f aca="false">IF(OR(K296=$O$2,L296=$O$2,M296=$O$2,N296=$O$2),"X","-")</f>
        <v>-</v>
      </c>
      <c r="R296" s="22" t="s">
        <v>965</v>
      </c>
      <c r="S296" s="22" t="s">
        <v>9</v>
      </c>
      <c r="T296" s="22" t="s">
        <v>905</v>
      </c>
      <c r="W296" s="30" t="str">
        <f aca="false">SUBSTITUTE(SUBSTITUTE(IF(AND(F296="%",K296&lt;&gt;"AD",K296&lt;&gt;"MR"),"Error1","Ok")&amp;" "&amp;IF(AND(G296="%",L296&lt;&gt;"AD",L296&lt;&gt;"MR"),"Error2","Ok")&amp;" "&amp;IF(AND(H296="%",M296&lt;&gt;"AD",M296&lt;&gt;"MR"),"Error3","Ok")&amp;" "&amp;IF(AND(I296="%",N296&lt;&gt;"AD",N296&lt;&gt;"MR"),"Error4","Ok"),"Ok Ok Ok Ok","Passed"),"Ok","")</f>
        <v>Passed</v>
      </c>
      <c r="X296" s="28" t="str">
        <f aca="false">IF(W296&lt;&gt;"Passed","--- Error ---",SUBSTITUTE(SUBSTITUTE(SUBSTITUTE(SUBSTITUTE(SUBSTITUTE(SUBSTITUTE(SUBSTITUTE(SUBSTITUTE(SUBSTITUTE(SUBSTITUTE(SUBSTITUTE(SUBSTITUTE(SUBSTITUTE(SUBSTITUTE(SUBSTITUTE(SUBSTITUTE(SUBSTITUTE(SUBSTITUTE($X$1, "&lt;mnemonic&gt;",""""&amp;B296&amp;""""&amp;REPT(" ",5-LEN(B296))), "&lt;argnr&gt;",D296), "&lt;type1&gt;",VLOOKUP(F296,BR:BZ,9,0)), "&lt;type2&gt;",VLOOKUP(G296,BR:BZ,9,0)), "&lt;type3&gt;",VLOOKUP(H296,BR:BZ,9,0)), "&lt;type4&gt;",VLOOKUP(I296,BR:BZ,9,0)), "&lt;mode1&gt;",VLOOKUP(K296, CB:CG,6,0)),"&lt;mode2&gt;",VLOOKUP(L296,CB:CG,6,0)),"&lt;mode3&gt;",VLOOKUP(M296,CB:CG,6,0)),"&lt;mode4&gt;",VLOOKUP(N296,CB:CG,6,0)), "."," "), "&lt;desc&gt;",R296), "&lt;size&gt;",AU296), "&lt;comma&gt;",IF(B297=""," ",",")),"&lt;off1&gt;",IF(AQ296&lt;&gt;"",AQ296,"0"&amp;REPT(" ",5+AQ$1-1))),"&lt;off2&gt;",IF(AR296&lt;&gt;"",AR296,"0"&amp;REPT(" ",5+AR$1-1))),"&lt;off3&gt;",IF(AS296&lt;&gt;"",AS296,"0"&amp;REPT(" ",5+AS$1-1))),"&lt;off4&gt;",IF(AT296&lt;&gt;"",AT296,"0"&amp;REPT(" ",5+AT$1-1))))</f>
        <v>{ "SISCH",2, ISIZ_IAA  , {CpuDataType::Boolean  ,CpuDataType::StrBlk   ,(CpuDataType)0        ,(CpuDataType)0        }, {_AmdAddr,_AmdAddr,_AmdNull,_AmdNull}, {AOFF_I,AOFF_IA,0       ,0        } }, //bool .ischar()</v>
      </c>
      <c r="Y296" s="31" t="s">
        <v>28</v>
      </c>
      <c r="Z296" s="22" t="str">
        <f aca="false">IF(F296&lt;&gt;".",IF(K296="MR","R",VLOOKUP(F296,$BR:$BT,3,0)),"")</f>
        <v>B</v>
      </c>
      <c r="AA296" s="22" t="str">
        <f aca="false">IF(G296&lt;&gt;".",IF(L296="MR","R",VLOOKUP(G296,$BR:$BT,3,0)),"")</f>
        <v>M</v>
      </c>
      <c r="AB296" s="22" t="str">
        <f aca="false">IF(H296&lt;&gt;".",IF(M296="MR","R",VLOOKUP(H296,$BR:$BT,3,0)),"")</f>
        <v/>
      </c>
      <c r="AC296" s="22" t="str">
        <f aca="false">IF(I296&lt;&gt;".",IF(N296="MR","R",VLOOKUP(I296,$BR:$BT,3,0)),"")</f>
        <v/>
      </c>
      <c r="AD296" s="22" t="str">
        <f aca="false">IF(F296&lt;&gt;".",VLOOKUP(K296,$CB:$CC,2,0),"")</f>
        <v>A</v>
      </c>
      <c r="AE296" s="22" t="str">
        <f aca="false">IF(G296&lt;&gt;".",VLOOKUP(L296,$CB:$CC,2,0),"")</f>
        <v>A</v>
      </c>
      <c r="AF296" s="22" t="str">
        <f aca="false">IF(H296&lt;&gt;".",VLOOKUP(M296,$CB:$CC,2,0),"")</f>
        <v/>
      </c>
      <c r="AG296" s="22" t="str">
        <f aca="false">IF(I296&lt;&gt;".",VLOOKUP(N296,$CB:$CC,2,0),"")</f>
        <v/>
      </c>
      <c r="AH296" s="22" t="str">
        <f aca="false">IF(AD296&lt;&gt;"",IF(OR(AD296="A",AD296="I"),"SZA",VLOOKUP(Z296,$BT$3:$BU$16,2,0)),"")</f>
        <v>SZA</v>
      </c>
      <c r="AI296" s="22" t="str">
        <f aca="false">IF(AE296&lt;&gt;"",IF(OR(AE296="A",AE296="I"),"SZA",VLOOKUP(AA296,$BT$3:$BU$16,2,0)),"")</f>
        <v>SZA</v>
      </c>
      <c r="AJ296" s="22" t="str">
        <f aca="false">IF(AF296&lt;&gt;"",IF(OR(AF296="A",AF296="I"),"SZA",VLOOKUP(AB296,$BT$3:$BU$16,2,0)),"")</f>
        <v/>
      </c>
      <c r="AK296" s="22" t="str">
        <f aca="false">IF(AG296&lt;&gt;"",IF(OR(AG296="A",AG296="I"),"SZA",VLOOKUP(AC296,$BT$3:$BU$16,2,0)),"")</f>
        <v/>
      </c>
      <c r="AL296" s="22" t="str">
        <f aca="false">IF(AD296&lt;&gt;"","I","")</f>
        <v>I</v>
      </c>
      <c r="AM296" s="22" t="str">
        <f aca="false">SUBSTITUTE(IF(AE296&lt;&gt;"",AL296&amp;"+"&amp;AH296,""),"+SZ","")</f>
        <v>IA</v>
      </c>
      <c r="AN296" s="22" t="str">
        <f aca="false">SUBSTITUTE(IF(AF296&lt;&gt;"",AM296&amp;"+"&amp;AI296,""),"+SZ","")</f>
        <v/>
      </c>
      <c r="AO296" s="22" t="str">
        <f aca="false">SUBSTITUTE(IF(AG296&lt;&gt;"",AN296&amp;"+"&amp;AJ296,""),"+SZ","")</f>
        <v/>
      </c>
      <c r="AP296" s="22" t="str">
        <f aca="false">SUBSTITUTE("I"&amp;IF(AH296&lt;&gt;"","+"&amp;AH296,"")&amp;IF(AI296&lt;&gt;"","+"&amp;AI296,"")&amp;IF(AJ296&lt;&gt;"","+"&amp;AJ296,"")&amp;IF(AK296&lt;&gt;"","+"&amp;AK296,""),"+SZ","")</f>
        <v>IAA</v>
      </c>
      <c r="AQ296" s="22" t="str">
        <f aca="false">IF(Z296&lt;&gt;"","AOFF_"&amp;AL296&amp;REPT(" ",AQ$1-LEN(AL296)),"")</f>
        <v>AOFF_I</v>
      </c>
      <c r="AR296" s="22" t="str">
        <f aca="false">IF(AA296&lt;&gt;"","AOFF_"&amp;AM296&amp;REPT(" ",AR$1-LEN(AM296)),"")</f>
        <v>AOFF_IA</v>
      </c>
      <c r="AS296" s="22" t="str">
        <f aca="false">IF(AB296&lt;&gt;"","AOFF_"&amp;AN296&amp;REPT(" ",AS$1-LEN(AN296)),"")</f>
        <v/>
      </c>
      <c r="AT296" s="22" t="str">
        <f aca="false">IF(AC296&lt;&gt;"","AOFF_"&amp;AO296&amp;REPT(" ",AT$1-LEN(AO296)),"")</f>
        <v/>
      </c>
      <c r="AU296" s="22" t="str">
        <f aca="false">"ISIZ_"&amp;AP296&amp;REPT(" ",$AU$1-LEN(AP296))</f>
        <v>ISIZ_IAA  </v>
      </c>
      <c r="AV296" s="26" t="n">
        <f aca="false">IF(Z296&lt;&gt;"",6,"")</f>
        <v>6</v>
      </c>
      <c r="AW296" s="26" t="n">
        <f aca="false">IF(AA296&lt;&gt;"",AV296+VLOOKUP(AH296,$BU$2:$BV$17,2,0),"")</f>
        <v>10</v>
      </c>
      <c r="AX296" s="26" t="str">
        <f aca="false">IF(AB296&lt;&gt;"",AW296+VLOOKUP(AI296,$BU$2:$BV$17,2,0),"")</f>
        <v/>
      </c>
      <c r="AY296" s="26" t="str">
        <f aca="false">IF(AC296&lt;&gt;"",AX296+VLOOKUP(AJ296,$BU$2:$BV$17,2,0),"")</f>
        <v/>
      </c>
      <c r="AZ296" s="26" t="n">
        <f aca="false">6+IF(Z296&lt;&gt;"",VLOOKUP(AH296,$BU$2:$BV$17,2,0),0)+IF(AA296&lt;&gt;"",VLOOKUP(AI296,$BU$2:$BV$17,2,0),0)+IF(AB296&lt;&gt;"",VLOOKUP(AJ296,$BU$2:$BV$17,2,0),0)+IF(AC296&lt;&gt;"",VLOOKUP(AK296,$BU$2:$BV$17,2,0),0)</f>
        <v>14</v>
      </c>
      <c r="BA296" s="26" t="n">
        <f aca="false">IF(Z296&lt;&gt;"",10,"")</f>
        <v>10</v>
      </c>
      <c r="BB296" s="26" t="n">
        <f aca="false">IF(AA296&lt;&gt;"",BA296+VLOOKUP(AH296,$BU$2:$BW$17,3,0),"")</f>
        <v>18</v>
      </c>
      <c r="BC296" s="26" t="str">
        <f aca="false">IF(AB296&lt;&gt;"",BB296+VLOOKUP(AI296,$BU$2:$BW$17,3,0),"")</f>
        <v/>
      </c>
      <c r="BD296" s="26" t="str">
        <f aca="false">IF(AC296&lt;&gt;"",BC296+VLOOKUP(AJ296,$BU$2:$BW$17,3,0),"")</f>
        <v/>
      </c>
      <c r="BE296" s="26" t="n">
        <f aca="false">10+IF(Z296&lt;&gt;"",VLOOKUP(AH296,$BU$2:$BW$17,3,0),0)+IF(AA296&lt;&gt;"",VLOOKUP(AI296,$BU$2:$BW$17,3,0),0)+IF(AB296&lt;&gt;"",VLOOKUP(AJ296,$BU$2:$BW$17,3,0),0)+IF(AC296&lt;&gt;"",VLOOKUP(AK296,$BU$2:$BW$17,3,0),0)</f>
        <v>26</v>
      </c>
      <c r="BF296" s="36" t="str">
        <f aca="false">IF(AV296&lt;&gt;"","#define "&amp;AQ296&amp;" "&amp;AV296&amp;"&lt;end&gt; ","")&amp;IF(AW296&lt;&gt;"","#define "&amp;AR296&amp;" "&amp;AW296&amp;"&lt;end&gt; ","")&amp;IF(AX296&lt;&gt;"","#define "&amp;AS296&amp;" "&amp;AX296&amp;"&lt;end&gt; ","")&amp;IF(AY296&lt;&gt;"","#define "&amp;AT296&amp;" "&amp;AY296&amp;"&lt;end&gt; ","")&amp;"#define "&amp;AU296&amp;" "&amp;AZ296&amp;"&lt;end&gt;"</f>
        <v>#define AOFF_I 6&lt;end&gt; #define AOFF_IA 10&lt;end&gt; #define ISIZ_IAA   14&lt;end&gt;</v>
      </c>
      <c r="BG296" s="36" t="str">
        <f aca="false">IF(BA296&lt;&gt;"","#define "&amp;AQ296&amp;" "&amp;BA296&amp;"&lt;end&gt; ","")&amp;IF(BB296&lt;&gt;"","#define "&amp;AR296&amp;" "&amp;BB296&amp;"&lt;end&gt; ","")&amp;IF(BC296&lt;&gt;"","#define "&amp;AS296&amp;" "&amp;BC296&amp;"&lt;end&gt; ","")&amp;IF(BD296&lt;&gt;"","#define "&amp;AT296&amp;" "&amp;BD296&amp;"&lt;end&gt; ","")&amp;"#define "&amp;AU296&amp;" "&amp;BE296&amp;"&lt;end&gt;"</f>
        <v>#define AOFF_I 10&lt;end&gt; #define AOFF_IA 18&lt;end&gt; #define ISIZ_IAA   26&lt;end&gt;</v>
      </c>
      <c r="BH296" s="22" t="str">
        <f aca="false">"INSTDECODE_"&amp;D296&amp;IF(D296&lt;&gt;0,"_"&amp;CONCATENATE(Z296,AA296,AB296,AC296)&amp;"_"&amp;CONCATENATE(AD296,AE296,AF296,AG296),"")</f>
        <v>INSTDECODE_2_BM_AA</v>
      </c>
      <c r="BI296" s="22" t="n">
        <f aca="false">LEN(BH296)</f>
        <v>18</v>
      </c>
      <c r="BJ296" s="22" t="str">
        <f aca="false">IF(Z296&lt;&gt;"","DECODE_"&amp;VLOOKUP(AD296,$CC:$CD,2,0)&amp;"("&amp;BJ$2&amp;","&amp;IF(K296="MR","REF",VLOOKUP(F296,$BR:$BS,2,0))&amp;",Cpu"&amp;PROPER(IF(K296="MR","REF",VLOOKUP(F296,$BR:$BS,2,0)))&amp;","&amp;AQ296&amp;"); ", "")</f>
        <v>DECODE_ADR(1,BOL,CpuBol,AOFF_I); </v>
      </c>
      <c r="BK296" s="22" t="str">
        <f aca="false">IF(AA296&lt;&gt;"","DECODE_"&amp;VLOOKUP(AE296,$CC:$CD,2,0)&amp;"("&amp;BK$2&amp;","&amp;IF(L296="MR","REF",VLOOKUP(G296,$BR:$BS,2,0))&amp;",Cpu"&amp;PROPER(IF(L296="MR","REF",VLOOKUP(G296,$BR:$BS,2,0)))&amp;","&amp;AR296&amp;"); ", "")</f>
        <v>DECODE_ADR(2,MBL,CpuMbl,AOFF_IA); </v>
      </c>
      <c r="BL296" s="22" t="str">
        <f aca="false">IF(AB296&lt;&gt;"","DECODE_"&amp;VLOOKUP(AF296,$CC:$CD,2,0)&amp;"("&amp;BL$2&amp;","&amp;IF(M296="MR","REF",VLOOKUP(H296,$BR:$BS,2,0))&amp;",Cpu"&amp;PROPER(IF(M296="MR","REF",VLOOKUP(H296,$BR:$BS,2,0)))&amp;","&amp;AS296&amp;"); ", "")</f>
        <v/>
      </c>
      <c r="BM296" s="22" t="str">
        <f aca="false">IF(AC296&lt;&gt;"","DECODE_"&amp;VLOOKUP(AG296,$CC:$CD,2,0)&amp;"("&amp;BM$2&amp;","&amp;IF(N296="MR","REF",VLOOKUP(I296,$BR:$BS,2,0))&amp;",Cpu"&amp;PROPER(IF(N296="MR","REF",VLOOKUP(I296,$BR:$BS,2,0)))&amp;","&amp;AT296&amp;"); ", "")</f>
        <v/>
      </c>
      <c r="BN296" s="22" t="str">
        <f aca="false">IF(ISERROR(VLOOKUP(BO296,BO$2:BO295,1,0))=0,"X","")</f>
        <v>X</v>
      </c>
      <c r="BO296" s="22" t="str">
        <f aca="false">SUBSTITUTE("#define "&amp;BH296&amp;REPT(" ",28-LEN(BH296))&amp;BJ296&amp;BK296&amp;BL296&amp;BM296,"%","D")</f>
        <v>#define INSTDECODE_2_BM_AA          DECODE_ADR(1,BOL,CpuBol,AOFF_I); DECODE_ADR(2,MBL,CpuMbl,AOFF_IA); </v>
      </c>
      <c r="BP296" s="22" t="str">
        <f aca="false">"#define "&amp;SUBSTITUTE(BH296,"INSTDECODE_",IF(P296="X","JMP_","")&amp;IF(Q296="X","CONST_","")&amp;"INSTEND_")&amp;IF(Q296="X",REPT(" ",20-LEN(BH296)),IF(P296="X",REPT(" ",22-LEN(BH296)),REPT(" ",26-LEN(BH296))))&amp;" "&amp;IF(P296="X","","IP+="&amp;TRIM(AU296)&amp;"; "&amp;REPT(" ",10-LEN(TRIM(AU296))))&amp;IF(Q296="X","CONST_INST_DISPATCH;","PROG_INST_DISPATCH;")</f>
        <v>#define INSTEND_2_BM_AA         IP+=ISIZ_IAA;   PROG_INST_DISPATCH;</v>
      </c>
      <c r="BQ296" s="22" t="str">
        <f aca="false">""</f>
        <v/>
      </c>
    </row>
    <row r="297" customFormat="false" ht="15.95" hidden="false" customHeight="true" outlineLevel="0" collapsed="false">
      <c r="A297" s="22" t="s">
        <v>900</v>
      </c>
      <c r="B297" s="22" t="s">
        <v>966</v>
      </c>
      <c r="C297" s="26" t="s">
        <v>29</v>
      </c>
      <c r="D297" s="27" t="n">
        <f aca="false">4-COUNTIF(F297:I297,".")</f>
        <v>2</v>
      </c>
      <c r="E297" s="27" t="str">
        <f aca="false">IF(ISERROR(SEARCH("Z",F297&amp;G297&amp;H297&amp;I297))=0,"X","-")</f>
        <v>-</v>
      </c>
      <c r="F297" s="26" t="s">
        <v>456</v>
      </c>
      <c r="G297" s="26" t="s">
        <v>486</v>
      </c>
      <c r="H297" s="26" t="s">
        <v>28</v>
      </c>
      <c r="I297" s="26" t="s">
        <v>28</v>
      </c>
      <c r="J297" s="27" t="str">
        <f aca="false">IF(OR(ISERROR(SEARCH(MID($J$2,1,1),F297&amp;G297&amp;H297&amp;I297))=0,ISERROR(SEARCH(MID($J$2,2,1),F297&amp;G297&amp;H297&amp;I297))=0),"X","-")</f>
        <v>-</v>
      </c>
      <c r="K297" s="26" t="s">
        <v>453</v>
      </c>
      <c r="L297" s="26" t="s">
        <v>453</v>
      </c>
      <c r="M297" s="26" t="s">
        <v>28</v>
      </c>
      <c r="N297" s="26" t="s">
        <v>28</v>
      </c>
      <c r="O297" s="28" t="str">
        <f aca="false">IF(OR(K297=$O$2,L297=$O$2,M297=$O$2,N297=$O$2),"X","-")</f>
        <v>-</v>
      </c>
      <c r="R297" s="22" t="s">
        <v>967</v>
      </c>
      <c r="S297" s="22" t="s">
        <v>9</v>
      </c>
      <c r="T297" s="22" t="s">
        <v>905</v>
      </c>
      <c r="W297" s="30" t="str">
        <f aca="false">SUBSTITUTE(SUBSTITUTE(IF(AND(F297="%",K297&lt;&gt;"AD",K297&lt;&gt;"MR"),"Error1","Ok")&amp;" "&amp;IF(AND(G297="%",L297&lt;&gt;"AD",L297&lt;&gt;"MR"),"Error2","Ok")&amp;" "&amp;IF(AND(H297="%",M297&lt;&gt;"AD",M297&lt;&gt;"MR"),"Error3","Ok")&amp;" "&amp;IF(AND(I297="%",N297&lt;&gt;"AD",N297&lt;&gt;"MR"),"Error4","Ok"),"Ok Ok Ok Ok","Passed"),"Ok","")</f>
        <v>Passed</v>
      </c>
      <c r="X297" s="28" t="str">
        <f aca="false">IF(W297&lt;&gt;"Passed","--- Error ---",SUBSTITUTE(SUBSTITUTE(SUBSTITUTE(SUBSTITUTE(SUBSTITUTE(SUBSTITUTE(SUBSTITUTE(SUBSTITUTE(SUBSTITUTE(SUBSTITUTE(SUBSTITUTE(SUBSTITUTE(SUBSTITUTE(SUBSTITUTE(SUBSTITUTE(SUBSTITUTE(SUBSTITUTE(SUBSTITUTE($X$1, "&lt;mnemonic&gt;",""""&amp;B297&amp;""""&amp;REPT(" ",5-LEN(B297))), "&lt;argnr&gt;",D297), "&lt;type1&gt;",VLOOKUP(F297,BR:BZ,9,0)), "&lt;type2&gt;",VLOOKUP(G297,BR:BZ,9,0)), "&lt;type3&gt;",VLOOKUP(H297,BR:BZ,9,0)), "&lt;type4&gt;",VLOOKUP(I297,BR:BZ,9,0)), "&lt;mode1&gt;",VLOOKUP(K297, CB:CG,6,0)),"&lt;mode2&gt;",VLOOKUP(L297,CB:CG,6,0)),"&lt;mode3&gt;",VLOOKUP(M297,CB:CG,6,0)),"&lt;mode4&gt;",VLOOKUP(N297,CB:CG,6,0)), "."," "), "&lt;desc&gt;",R297), "&lt;size&gt;",AU297), "&lt;comma&gt;",IF(B298=""," ",",")),"&lt;off1&gt;",IF(AQ297&lt;&gt;"",AQ297,"0"&amp;REPT(" ",5+AQ$1-1))),"&lt;off2&gt;",IF(AR297&lt;&gt;"",AR297,"0"&amp;REPT(" ",5+AR$1-1))),"&lt;off3&gt;",IF(AS297&lt;&gt;"",AS297,"0"&amp;REPT(" ",5+AS$1-1))),"&lt;off4&gt;",IF(AT297&lt;&gt;"",AT297,"0"&amp;REPT(" ",5+AT$1-1))))</f>
        <v>{ "SISSH",2, ISIZ_IAA  , {CpuDataType::Boolean  ,CpuDataType::StrBlk   ,(CpuDataType)0        ,(CpuDataType)0        }, {_AmdAddr,_AmdAddr,_AmdNull,_AmdNull}, {AOFF_I,AOFF_IA,0       ,0        } }, //bool .isshort()</v>
      </c>
      <c r="Y297" s="31" t="s">
        <v>28</v>
      </c>
      <c r="Z297" s="22" t="str">
        <f aca="false">IF(F297&lt;&gt;".",IF(K297="MR","R",VLOOKUP(F297,$BR:$BT,3,0)),"")</f>
        <v>B</v>
      </c>
      <c r="AA297" s="22" t="str">
        <f aca="false">IF(G297&lt;&gt;".",IF(L297="MR","R",VLOOKUP(G297,$BR:$BT,3,0)),"")</f>
        <v>M</v>
      </c>
      <c r="AB297" s="22" t="str">
        <f aca="false">IF(H297&lt;&gt;".",IF(M297="MR","R",VLOOKUP(H297,$BR:$BT,3,0)),"")</f>
        <v/>
      </c>
      <c r="AC297" s="22" t="str">
        <f aca="false">IF(I297&lt;&gt;".",IF(N297="MR","R",VLOOKUP(I297,$BR:$BT,3,0)),"")</f>
        <v/>
      </c>
      <c r="AD297" s="22" t="str">
        <f aca="false">IF(F297&lt;&gt;".",VLOOKUP(K297,$CB:$CC,2,0),"")</f>
        <v>A</v>
      </c>
      <c r="AE297" s="22" t="str">
        <f aca="false">IF(G297&lt;&gt;".",VLOOKUP(L297,$CB:$CC,2,0),"")</f>
        <v>A</v>
      </c>
      <c r="AF297" s="22" t="str">
        <f aca="false">IF(H297&lt;&gt;".",VLOOKUP(M297,$CB:$CC,2,0),"")</f>
        <v/>
      </c>
      <c r="AG297" s="22" t="str">
        <f aca="false">IF(I297&lt;&gt;".",VLOOKUP(N297,$CB:$CC,2,0),"")</f>
        <v/>
      </c>
      <c r="AH297" s="22" t="str">
        <f aca="false">IF(AD297&lt;&gt;"",IF(OR(AD297="A",AD297="I"),"SZA",VLOOKUP(Z297,$BT$3:$BU$16,2,0)),"")</f>
        <v>SZA</v>
      </c>
      <c r="AI297" s="22" t="str">
        <f aca="false">IF(AE297&lt;&gt;"",IF(OR(AE297="A",AE297="I"),"SZA",VLOOKUP(AA297,$BT$3:$BU$16,2,0)),"")</f>
        <v>SZA</v>
      </c>
      <c r="AJ297" s="22" t="str">
        <f aca="false">IF(AF297&lt;&gt;"",IF(OR(AF297="A",AF297="I"),"SZA",VLOOKUP(AB297,$BT$3:$BU$16,2,0)),"")</f>
        <v/>
      </c>
      <c r="AK297" s="22" t="str">
        <f aca="false">IF(AG297&lt;&gt;"",IF(OR(AG297="A",AG297="I"),"SZA",VLOOKUP(AC297,$BT$3:$BU$16,2,0)),"")</f>
        <v/>
      </c>
      <c r="AL297" s="22" t="str">
        <f aca="false">IF(AD297&lt;&gt;"","I","")</f>
        <v>I</v>
      </c>
      <c r="AM297" s="22" t="str">
        <f aca="false">SUBSTITUTE(IF(AE297&lt;&gt;"",AL297&amp;"+"&amp;AH297,""),"+SZ","")</f>
        <v>IA</v>
      </c>
      <c r="AN297" s="22" t="str">
        <f aca="false">SUBSTITUTE(IF(AF297&lt;&gt;"",AM297&amp;"+"&amp;AI297,""),"+SZ","")</f>
        <v/>
      </c>
      <c r="AO297" s="22" t="str">
        <f aca="false">SUBSTITUTE(IF(AG297&lt;&gt;"",AN297&amp;"+"&amp;AJ297,""),"+SZ","")</f>
        <v/>
      </c>
      <c r="AP297" s="22" t="str">
        <f aca="false">SUBSTITUTE("I"&amp;IF(AH297&lt;&gt;"","+"&amp;AH297,"")&amp;IF(AI297&lt;&gt;"","+"&amp;AI297,"")&amp;IF(AJ297&lt;&gt;"","+"&amp;AJ297,"")&amp;IF(AK297&lt;&gt;"","+"&amp;AK297,""),"+SZ","")</f>
        <v>IAA</v>
      </c>
      <c r="AQ297" s="22" t="str">
        <f aca="false">IF(Z297&lt;&gt;"","AOFF_"&amp;AL297&amp;REPT(" ",AQ$1-LEN(AL297)),"")</f>
        <v>AOFF_I</v>
      </c>
      <c r="AR297" s="22" t="str">
        <f aca="false">IF(AA297&lt;&gt;"","AOFF_"&amp;AM297&amp;REPT(" ",AR$1-LEN(AM297)),"")</f>
        <v>AOFF_IA</v>
      </c>
      <c r="AS297" s="22" t="str">
        <f aca="false">IF(AB297&lt;&gt;"","AOFF_"&amp;AN297&amp;REPT(" ",AS$1-LEN(AN297)),"")</f>
        <v/>
      </c>
      <c r="AT297" s="22" t="str">
        <f aca="false">IF(AC297&lt;&gt;"","AOFF_"&amp;AO297&amp;REPT(" ",AT$1-LEN(AO297)),"")</f>
        <v/>
      </c>
      <c r="AU297" s="22" t="str">
        <f aca="false">"ISIZ_"&amp;AP297&amp;REPT(" ",$AU$1-LEN(AP297))</f>
        <v>ISIZ_IAA  </v>
      </c>
      <c r="AV297" s="26" t="n">
        <f aca="false">IF(Z297&lt;&gt;"",6,"")</f>
        <v>6</v>
      </c>
      <c r="AW297" s="26" t="n">
        <f aca="false">IF(AA297&lt;&gt;"",AV297+VLOOKUP(AH297,$BU$2:$BV$17,2,0),"")</f>
        <v>10</v>
      </c>
      <c r="AX297" s="26" t="str">
        <f aca="false">IF(AB297&lt;&gt;"",AW297+VLOOKUP(AI297,$BU$2:$BV$17,2,0),"")</f>
        <v/>
      </c>
      <c r="AY297" s="26" t="str">
        <f aca="false">IF(AC297&lt;&gt;"",AX297+VLOOKUP(AJ297,$BU$2:$BV$17,2,0),"")</f>
        <v/>
      </c>
      <c r="AZ297" s="26" t="n">
        <f aca="false">6+IF(Z297&lt;&gt;"",VLOOKUP(AH297,$BU$2:$BV$17,2,0),0)+IF(AA297&lt;&gt;"",VLOOKUP(AI297,$BU$2:$BV$17,2,0),0)+IF(AB297&lt;&gt;"",VLOOKUP(AJ297,$BU$2:$BV$17,2,0),0)+IF(AC297&lt;&gt;"",VLOOKUP(AK297,$BU$2:$BV$17,2,0),0)</f>
        <v>14</v>
      </c>
      <c r="BA297" s="26" t="n">
        <f aca="false">IF(Z297&lt;&gt;"",10,"")</f>
        <v>10</v>
      </c>
      <c r="BB297" s="26" t="n">
        <f aca="false">IF(AA297&lt;&gt;"",BA297+VLOOKUP(AH297,$BU$2:$BW$17,3,0),"")</f>
        <v>18</v>
      </c>
      <c r="BC297" s="26" t="str">
        <f aca="false">IF(AB297&lt;&gt;"",BB297+VLOOKUP(AI297,$BU$2:$BW$17,3,0),"")</f>
        <v/>
      </c>
      <c r="BD297" s="26" t="str">
        <f aca="false">IF(AC297&lt;&gt;"",BC297+VLOOKUP(AJ297,$BU$2:$BW$17,3,0),"")</f>
        <v/>
      </c>
      <c r="BE297" s="26" t="n">
        <f aca="false">10+IF(Z297&lt;&gt;"",VLOOKUP(AH297,$BU$2:$BW$17,3,0),0)+IF(AA297&lt;&gt;"",VLOOKUP(AI297,$BU$2:$BW$17,3,0),0)+IF(AB297&lt;&gt;"",VLOOKUP(AJ297,$BU$2:$BW$17,3,0),0)+IF(AC297&lt;&gt;"",VLOOKUP(AK297,$BU$2:$BW$17,3,0),0)</f>
        <v>26</v>
      </c>
      <c r="BF297" s="36" t="str">
        <f aca="false">IF(AV297&lt;&gt;"","#define "&amp;AQ297&amp;" "&amp;AV297&amp;"&lt;end&gt; ","")&amp;IF(AW297&lt;&gt;"","#define "&amp;AR297&amp;" "&amp;AW297&amp;"&lt;end&gt; ","")&amp;IF(AX297&lt;&gt;"","#define "&amp;AS297&amp;" "&amp;AX297&amp;"&lt;end&gt; ","")&amp;IF(AY297&lt;&gt;"","#define "&amp;AT297&amp;" "&amp;AY297&amp;"&lt;end&gt; ","")&amp;"#define "&amp;AU297&amp;" "&amp;AZ297&amp;"&lt;end&gt;"</f>
        <v>#define AOFF_I 6&lt;end&gt; #define AOFF_IA 10&lt;end&gt; #define ISIZ_IAA   14&lt;end&gt;</v>
      </c>
      <c r="BG297" s="36" t="str">
        <f aca="false">IF(BA297&lt;&gt;"","#define "&amp;AQ297&amp;" "&amp;BA297&amp;"&lt;end&gt; ","")&amp;IF(BB297&lt;&gt;"","#define "&amp;AR297&amp;" "&amp;BB297&amp;"&lt;end&gt; ","")&amp;IF(BC297&lt;&gt;"","#define "&amp;AS297&amp;" "&amp;BC297&amp;"&lt;end&gt; ","")&amp;IF(BD297&lt;&gt;"","#define "&amp;AT297&amp;" "&amp;BD297&amp;"&lt;end&gt; ","")&amp;"#define "&amp;AU297&amp;" "&amp;BE297&amp;"&lt;end&gt;"</f>
        <v>#define AOFF_I 10&lt;end&gt; #define AOFF_IA 18&lt;end&gt; #define ISIZ_IAA   26&lt;end&gt;</v>
      </c>
      <c r="BH297" s="22" t="str">
        <f aca="false">"INSTDECODE_"&amp;D297&amp;IF(D297&lt;&gt;0,"_"&amp;CONCATENATE(Z297,AA297,AB297,AC297)&amp;"_"&amp;CONCATENATE(AD297,AE297,AF297,AG297),"")</f>
        <v>INSTDECODE_2_BM_AA</v>
      </c>
      <c r="BI297" s="22" t="n">
        <f aca="false">LEN(BH297)</f>
        <v>18</v>
      </c>
      <c r="BJ297" s="22" t="str">
        <f aca="false">IF(Z297&lt;&gt;"","DECODE_"&amp;VLOOKUP(AD297,$CC:$CD,2,0)&amp;"("&amp;BJ$2&amp;","&amp;IF(K297="MR","REF",VLOOKUP(F297,$BR:$BS,2,0))&amp;",Cpu"&amp;PROPER(IF(K297="MR","REF",VLOOKUP(F297,$BR:$BS,2,0)))&amp;","&amp;AQ297&amp;"); ", "")</f>
        <v>DECODE_ADR(1,BOL,CpuBol,AOFF_I); </v>
      </c>
      <c r="BK297" s="22" t="str">
        <f aca="false">IF(AA297&lt;&gt;"","DECODE_"&amp;VLOOKUP(AE297,$CC:$CD,2,0)&amp;"("&amp;BK$2&amp;","&amp;IF(L297="MR","REF",VLOOKUP(G297,$BR:$BS,2,0))&amp;",Cpu"&amp;PROPER(IF(L297="MR","REF",VLOOKUP(G297,$BR:$BS,2,0)))&amp;","&amp;AR297&amp;"); ", "")</f>
        <v>DECODE_ADR(2,MBL,CpuMbl,AOFF_IA); </v>
      </c>
      <c r="BL297" s="22" t="str">
        <f aca="false">IF(AB297&lt;&gt;"","DECODE_"&amp;VLOOKUP(AF297,$CC:$CD,2,0)&amp;"("&amp;BL$2&amp;","&amp;IF(M297="MR","REF",VLOOKUP(H297,$BR:$BS,2,0))&amp;",Cpu"&amp;PROPER(IF(M297="MR","REF",VLOOKUP(H297,$BR:$BS,2,0)))&amp;","&amp;AS297&amp;"); ", "")</f>
        <v/>
      </c>
      <c r="BM297" s="22" t="str">
        <f aca="false">IF(AC297&lt;&gt;"","DECODE_"&amp;VLOOKUP(AG297,$CC:$CD,2,0)&amp;"("&amp;BM$2&amp;","&amp;IF(N297="MR","REF",VLOOKUP(I297,$BR:$BS,2,0))&amp;",Cpu"&amp;PROPER(IF(N297="MR","REF",VLOOKUP(I297,$BR:$BS,2,0)))&amp;","&amp;AT297&amp;"); ", "")</f>
        <v/>
      </c>
      <c r="BN297" s="22" t="str">
        <f aca="false">IF(ISERROR(VLOOKUP(BO297,BO$2:BO296,1,0))=0,"X","")</f>
        <v>X</v>
      </c>
      <c r="BO297" s="22" t="str">
        <f aca="false">SUBSTITUTE("#define "&amp;BH297&amp;REPT(" ",28-LEN(BH297))&amp;BJ297&amp;BK297&amp;BL297&amp;BM297,"%","D")</f>
        <v>#define INSTDECODE_2_BM_AA          DECODE_ADR(1,BOL,CpuBol,AOFF_I); DECODE_ADR(2,MBL,CpuMbl,AOFF_IA); </v>
      </c>
      <c r="BP297" s="22" t="str">
        <f aca="false">"#define "&amp;SUBSTITUTE(BH297,"INSTDECODE_",IF(P297="X","JMP_","")&amp;IF(Q297="X","CONST_","")&amp;"INSTEND_")&amp;IF(Q297="X",REPT(" ",20-LEN(BH297)),IF(P297="X",REPT(" ",22-LEN(BH297)),REPT(" ",26-LEN(BH297))))&amp;" "&amp;IF(P297="X","","IP+="&amp;TRIM(AU297)&amp;"; "&amp;REPT(" ",10-LEN(TRIM(AU297))))&amp;IF(Q297="X","CONST_INST_DISPATCH;","PROG_INST_DISPATCH;")</f>
        <v>#define INSTEND_2_BM_AA         IP+=ISIZ_IAA;   PROG_INST_DISPATCH;</v>
      </c>
      <c r="BQ297" s="22" t="str">
        <f aca="false">""</f>
        <v/>
      </c>
    </row>
    <row r="298" customFormat="false" ht="15.95" hidden="false" customHeight="true" outlineLevel="0" collapsed="false">
      <c r="A298" s="22" t="s">
        <v>900</v>
      </c>
      <c r="B298" s="22" t="s">
        <v>968</v>
      </c>
      <c r="C298" s="26" t="s">
        <v>29</v>
      </c>
      <c r="D298" s="27" t="n">
        <f aca="false">4-COUNTIF(F298:I298,".")</f>
        <v>2</v>
      </c>
      <c r="E298" s="27" t="str">
        <f aca="false">IF(ISERROR(SEARCH("Z",F298&amp;G298&amp;H298&amp;I298))=0,"X","-")</f>
        <v>-</v>
      </c>
      <c r="F298" s="26" t="s">
        <v>456</v>
      </c>
      <c r="G298" s="26" t="s">
        <v>486</v>
      </c>
      <c r="H298" s="26" t="s">
        <v>28</v>
      </c>
      <c r="I298" s="26" t="s">
        <v>28</v>
      </c>
      <c r="J298" s="27" t="str">
        <f aca="false">IF(OR(ISERROR(SEARCH(MID($J$2,1,1),F298&amp;G298&amp;H298&amp;I298))=0,ISERROR(SEARCH(MID($J$2,2,1),F298&amp;G298&amp;H298&amp;I298))=0),"X","-")</f>
        <v>-</v>
      </c>
      <c r="K298" s="26" t="s">
        <v>453</v>
      </c>
      <c r="L298" s="26" t="s">
        <v>453</v>
      </c>
      <c r="M298" s="26" t="s">
        <v>28</v>
      </c>
      <c r="N298" s="26" t="s">
        <v>28</v>
      </c>
      <c r="O298" s="28" t="str">
        <f aca="false">IF(OR(K298=$O$2,L298=$O$2,M298=$O$2,N298=$O$2),"X","-")</f>
        <v>-</v>
      </c>
      <c r="R298" s="22" t="s">
        <v>969</v>
      </c>
      <c r="S298" s="22" t="s">
        <v>9</v>
      </c>
      <c r="T298" s="22" t="s">
        <v>905</v>
      </c>
      <c r="W298" s="30" t="str">
        <f aca="false">SUBSTITUTE(SUBSTITUTE(IF(AND(F298="%",K298&lt;&gt;"AD",K298&lt;&gt;"MR"),"Error1","Ok")&amp;" "&amp;IF(AND(G298="%",L298&lt;&gt;"AD",L298&lt;&gt;"MR"),"Error2","Ok")&amp;" "&amp;IF(AND(H298="%",M298&lt;&gt;"AD",M298&lt;&gt;"MR"),"Error3","Ok")&amp;" "&amp;IF(AND(I298="%",N298&lt;&gt;"AD",N298&lt;&gt;"MR"),"Error4","Ok"),"Ok Ok Ok Ok","Passed"),"Ok","")</f>
        <v>Passed</v>
      </c>
      <c r="X298" s="28" t="str">
        <f aca="false">IF(W298&lt;&gt;"Passed","--- Error ---",SUBSTITUTE(SUBSTITUTE(SUBSTITUTE(SUBSTITUTE(SUBSTITUTE(SUBSTITUTE(SUBSTITUTE(SUBSTITUTE(SUBSTITUTE(SUBSTITUTE(SUBSTITUTE(SUBSTITUTE(SUBSTITUTE(SUBSTITUTE(SUBSTITUTE(SUBSTITUTE(SUBSTITUTE(SUBSTITUTE($X$1, "&lt;mnemonic&gt;",""""&amp;B298&amp;""""&amp;REPT(" ",5-LEN(B298))), "&lt;argnr&gt;",D298), "&lt;type1&gt;",VLOOKUP(F298,BR:BZ,9,0)), "&lt;type2&gt;",VLOOKUP(G298,BR:BZ,9,0)), "&lt;type3&gt;",VLOOKUP(H298,BR:BZ,9,0)), "&lt;type4&gt;",VLOOKUP(I298,BR:BZ,9,0)), "&lt;mode1&gt;",VLOOKUP(K298, CB:CG,6,0)),"&lt;mode2&gt;",VLOOKUP(L298,CB:CG,6,0)),"&lt;mode3&gt;",VLOOKUP(M298,CB:CG,6,0)),"&lt;mode4&gt;",VLOOKUP(N298,CB:CG,6,0)), "."," "), "&lt;desc&gt;",R298), "&lt;size&gt;",AU298), "&lt;comma&gt;",IF(B299=""," ",",")),"&lt;off1&gt;",IF(AQ298&lt;&gt;"",AQ298,"0"&amp;REPT(" ",5+AQ$1-1))),"&lt;off2&gt;",IF(AR298&lt;&gt;"",AR298,"0"&amp;REPT(" ",5+AR$1-1))),"&lt;off3&gt;",IF(AS298&lt;&gt;"",AS298,"0"&amp;REPT(" ",5+AS$1-1))),"&lt;off4&gt;",IF(AT298&lt;&gt;"",AT298,"0"&amp;REPT(" ",5+AT$1-1))))</f>
        <v>{ "SISIN",2, ISIZ_IAA  , {CpuDataType::Boolean  ,CpuDataType::StrBlk   ,(CpuDataType)0        ,(CpuDataType)0        }, {_AmdAddr,_AmdAddr,_AmdNull,_AmdNull}, {AOFF_I,AOFF_IA,0       ,0        } }, //bool .isint()</v>
      </c>
      <c r="Y298" s="31" t="s">
        <v>28</v>
      </c>
      <c r="Z298" s="22" t="str">
        <f aca="false">IF(F298&lt;&gt;".",IF(K298="MR","R",VLOOKUP(F298,$BR:$BT,3,0)),"")</f>
        <v>B</v>
      </c>
      <c r="AA298" s="22" t="str">
        <f aca="false">IF(G298&lt;&gt;".",IF(L298="MR","R",VLOOKUP(G298,$BR:$BT,3,0)),"")</f>
        <v>M</v>
      </c>
      <c r="AB298" s="22" t="str">
        <f aca="false">IF(H298&lt;&gt;".",IF(M298="MR","R",VLOOKUP(H298,$BR:$BT,3,0)),"")</f>
        <v/>
      </c>
      <c r="AC298" s="22" t="str">
        <f aca="false">IF(I298&lt;&gt;".",IF(N298="MR","R",VLOOKUP(I298,$BR:$BT,3,0)),"")</f>
        <v/>
      </c>
      <c r="AD298" s="22" t="str">
        <f aca="false">IF(F298&lt;&gt;".",VLOOKUP(K298,$CB:$CC,2,0),"")</f>
        <v>A</v>
      </c>
      <c r="AE298" s="22" t="str">
        <f aca="false">IF(G298&lt;&gt;".",VLOOKUP(L298,$CB:$CC,2,0),"")</f>
        <v>A</v>
      </c>
      <c r="AF298" s="22" t="str">
        <f aca="false">IF(H298&lt;&gt;".",VLOOKUP(M298,$CB:$CC,2,0),"")</f>
        <v/>
      </c>
      <c r="AG298" s="22" t="str">
        <f aca="false">IF(I298&lt;&gt;".",VLOOKUP(N298,$CB:$CC,2,0),"")</f>
        <v/>
      </c>
      <c r="AH298" s="22" t="str">
        <f aca="false">IF(AD298&lt;&gt;"",IF(OR(AD298="A",AD298="I"),"SZA",VLOOKUP(Z298,$BT$3:$BU$16,2,0)),"")</f>
        <v>SZA</v>
      </c>
      <c r="AI298" s="22" t="str">
        <f aca="false">IF(AE298&lt;&gt;"",IF(OR(AE298="A",AE298="I"),"SZA",VLOOKUP(AA298,$BT$3:$BU$16,2,0)),"")</f>
        <v>SZA</v>
      </c>
      <c r="AJ298" s="22" t="str">
        <f aca="false">IF(AF298&lt;&gt;"",IF(OR(AF298="A",AF298="I"),"SZA",VLOOKUP(AB298,$BT$3:$BU$16,2,0)),"")</f>
        <v/>
      </c>
      <c r="AK298" s="22" t="str">
        <f aca="false">IF(AG298&lt;&gt;"",IF(OR(AG298="A",AG298="I"),"SZA",VLOOKUP(AC298,$BT$3:$BU$16,2,0)),"")</f>
        <v/>
      </c>
      <c r="AL298" s="22" t="str">
        <f aca="false">IF(AD298&lt;&gt;"","I","")</f>
        <v>I</v>
      </c>
      <c r="AM298" s="22" t="str">
        <f aca="false">SUBSTITUTE(IF(AE298&lt;&gt;"",AL298&amp;"+"&amp;AH298,""),"+SZ","")</f>
        <v>IA</v>
      </c>
      <c r="AN298" s="22" t="str">
        <f aca="false">SUBSTITUTE(IF(AF298&lt;&gt;"",AM298&amp;"+"&amp;AI298,""),"+SZ","")</f>
        <v/>
      </c>
      <c r="AO298" s="22" t="str">
        <f aca="false">SUBSTITUTE(IF(AG298&lt;&gt;"",AN298&amp;"+"&amp;AJ298,""),"+SZ","")</f>
        <v/>
      </c>
      <c r="AP298" s="22" t="str">
        <f aca="false">SUBSTITUTE("I"&amp;IF(AH298&lt;&gt;"","+"&amp;AH298,"")&amp;IF(AI298&lt;&gt;"","+"&amp;AI298,"")&amp;IF(AJ298&lt;&gt;"","+"&amp;AJ298,"")&amp;IF(AK298&lt;&gt;"","+"&amp;AK298,""),"+SZ","")</f>
        <v>IAA</v>
      </c>
      <c r="AQ298" s="22" t="str">
        <f aca="false">IF(Z298&lt;&gt;"","AOFF_"&amp;AL298&amp;REPT(" ",AQ$1-LEN(AL298)),"")</f>
        <v>AOFF_I</v>
      </c>
      <c r="AR298" s="22" t="str">
        <f aca="false">IF(AA298&lt;&gt;"","AOFF_"&amp;AM298&amp;REPT(" ",AR$1-LEN(AM298)),"")</f>
        <v>AOFF_IA</v>
      </c>
      <c r="AS298" s="22" t="str">
        <f aca="false">IF(AB298&lt;&gt;"","AOFF_"&amp;AN298&amp;REPT(" ",AS$1-LEN(AN298)),"")</f>
        <v/>
      </c>
      <c r="AT298" s="22" t="str">
        <f aca="false">IF(AC298&lt;&gt;"","AOFF_"&amp;AO298&amp;REPT(" ",AT$1-LEN(AO298)),"")</f>
        <v/>
      </c>
      <c r="AU298" s="22" t="str">
        <f aca="false">"ISIZ_"&amp;AP298&amp;REPT(" ",$AU$1-LEN(AP298))</f>
        <v>ISIZ_IAA  </v>
      </c>
      <c r="AV298" s="26" t="n">
        <f aca="false">IF(Z298&lt;&gt;"",6,"")</f>
        <v>6</v>
      </c>
      <c r="AW298" s="26" t="n">
        <f aca="false">IF(AA298&lt;&gt;"",AV298+VLOOKUP(AH298,$BU$2:$BV$17,2,0),"")</f>
        <v>10</v>
      </c>
      <c r="AX298" s="26" t="str">
        <f aca="false">IF(AB298&lt;&gt;"",AW298+VLOOKUP(AI298,$BU$2:$BV$17,2,0),"")</f>
        <v/>
      </c>
      <c r="AY298" s="26" t="str">
        <f aca="false">IF(AC298&lt;&gt;"",AX298+VLOOKUP(AJ298,$BU$2:$BV$17,2,0),"")</f>
        <v/>
      </c>
      <c r="AZ298" s="26" t="n">
        <f aca="false">6+IF(Z298&lt;&gt;"",VLOOKUP(AH298,$BU$2:$BV$17,2,0),0)+IF(AA298&lt;&gt;"",VLOOKUP(AI298,$BU$2:$BV$17,2,0),0)+IF(AB298&lt;&gt;"",VLOOKUP(AJ298,$BU$2:$BV$17,2,0),0)+IF(AC298&lt;&gt;"",VLOOKUP(AK298,$BU$2:$BV$17,2,0),0)</f>
        <v>14</v>
      </c>
      <c r="BA298" s="26" t="n">
        <f aca="false">IF(Z298&lt;&gt;"",10,"")</f>
        <v>10</v>
      </c>
      <c r="BB298" s="26" t="n">
        <f aca="false">IF(AA298&lt;&gt;"",BA298+VLOOKUP(AH298,$BU$2:$BW$17,3,0),"")</f>
        <v>18</v>
      </c>
      <c r="BC298" s="26" t="str">
        <f aca="false">IF(AB298&lt;&gt;"",BB298+VLOOKUP(AI298,$BU$2:$BW$17,3,0),"")</f>
        <v/>
      </c>
      <c r="BD298" s="26" t="str">
        <f aca="false">IF(AC298&lt;&gt;"",BC298+VLOOKUP(AJ298,$BU$2:$BW$17,3,0),"")</f>
        <v/>
      </c>
      <c r="BE298" s="26" t="n">
        <f aca="false">10+IF(Z298&lt;&gt;"",VLOOKUP(AH298,$BU$2:$BW$17,3,0),0)+IF(AA298&lt;&gt;"",VLOOKUP(AI298,$BU$2:$BW$17,3,0),0)+IF(AB298&lt;&gt;"",VLOOKUP(AJ298,$BU$2:$BW$17,3,0),0)+IF(AC298&lt;&gt;"",VLOOKUP(AK298,$BU$2:$BW$17,3,0),0)</f>
        <v>26</v>
      </c>
      <c r="BF298" s="36" t="str">
        <f aca="false">IF(AV298&lt;&gt;"","#define "&amp;AQ298&amp;" "&amp;AV298&amp;"&lt;end&gt; ","")&amp;IF(AW298&lt;&gt;"","#define "&amp;AR298&amp;" "&amp;AW298&amp;"&lt;end&gt; ","")&amp;IF(AX298&lt;&gt;"","#define "&amp;AS298&amp;" "&amp;AX298&amp;"&lt;end&gt; ","")&amp;IF(AY298&lt;&gt;"","#define "&amp;AT298&amp;" "&amp;AY298&amp;"&lt;end&gt; ","")&amp;"#define "&amp;AU298&amp;" "&amp;AZ298&amp;"&lt;end&gt;"</f>
        <v>#define AOFF_I 6&lt;end&gt; #define AOFF_IA 10&lt;end&gt; #define ISIZ_IAA   14&lt;end&gt;</v>
      </c>
      <c r="BG298" s="36" t="str">
        <f aca="false">IF(BA298&lt;&gt;"","#define "&amp;AQ298&amp;" "&amp;BA298&amp;"&lt;end&gt; ","")&amp;IF(BB298&lt;&gt;"","#define "&amp;AR298&amp;" "&amp;BB298&amp;"&lt;end&gt; ","")&amp;IF(BC298&lt;&gt;"","#define "&amp;AS298&amp;" "&amp;BC298&amp;"&lt;end&gt; ","")&amp;IF(BD298&lt;&gt;"","#define "&amp;AT298&amp;" "&amp;BD298&amp;"&lt;end&gt; ","")&amp;"#define "&amp;AU298&amp;" "&amp;BE298&amp;"&lt;end&gt;"</f>
        <v>#define AOFF_I 10&lt;end&gt; #define AOFF_IA 18&lt;end&gt; #define ISIZ_IAA   26&lt;end&gt;</v>
      </c>
      <c r="BH298" s="22" t="str">
        <f aca="false">"INSTDECODE_"&amp;D298&amp;IF(D298&lt;&gt;0,"_"&amp;CONCATENATE(Z298,AA298,AB298,AC298)&amp;"_"&amp;CONCATENATE(AD298,AE298,AF298,AG298),"")</f>
        <v>INSTDECODE_2_BM_AA</v>
      </c>
      <c r="BI298" s="22" t="n">
        <f aca="false">LEN(BH298)</f>
        <v>18</v>
      </c>
      <c r="BJ298" s="22" t="str">
        <f aca="false">IF(Z298&lt;&gt;"","DECODE_"&amp;VLOOKUP(AD298,$CC:$CD,2,0)&amp;"("&amp;BJ$2&amp;","&amp;IF(K298="MR","REF",VLOOKUP(F298,$BR:$BS,2,0))&amp;",Cpu"&amp;PROPER(IF(K298="MR","REF",VLOOKUP(F298,$BR:$BS,2,0)))&amp;","&amp;AQ298&amp;"); ", "")</f>
        <v>DECODE_ADR(1,BOL,CpuBol,AOFF_I); </v>
      </c>
      <c r="BK298" s="22" t="str">
        <f aca="false">IF(AA298&lt;&gt;"","DECODE_"&amp;VLOOKUP(AE298,$CC:$CD,2,0)&amp;"("&amp;BK$2&amp;","&amp;IF(L298="MR","REF",VLOOKUP(G298,$BR:$BS,2,0))&amp;",Cpu"&amp;PROPER(IF(L298="MR","REF",VLOOKUP(G298,$BR:$BS,2,0)))&amp;","&amp;AR298&amp;"); ", "")</f>
        <v>DECODE_ADR(2,MBL,CpuMbl,AOFF_IA); </v>
      </c>
      <c r="BL298" s="22" t="str">
        <f aca="false">IF(AB298&lt;&gt;"","DECODE_"&amp;VLOOKUP(AF298,$CC:$CD,2,0)&amp;"("&amp;BL$2&amp;","&amp;IF(M298="MR","REF",VLOOKUP(H298,$BR:$BS,2,0))&amp;",Cpu"&amp;PROPER(IF(M298="MR","REF",VLOOKUP(H298,$BR:$BS,2,0)))&amp;","&amp;AS298&amp;"); ", "")</f>
        <v/>
      </c>
      <c r="BM298" s="22" t="str">
        <f aca="false">IF(AC298&lt;&gt;"","DECODE_"&amp;VLOOKUP(AG298,$CC:$CD,2,0)&amp;"("&amp;BM$2&amp;","&amp;IF(N298="MR","REF",VLOOKUP(I298,$BR:$BS,2,0))&amp;",Cpu"&amp;PROPER(IF(N298="MR","REF",VLOOKUP(I298,$BR:$BS,2,0)))&amp;","&amp;AT298&amp;"); ", "")</f>
        <v/>
      </c>
      <c r="BN298" s="22" t="str">
        <f aca="false">IF(ISERROR(VLOOKUP(BO298,BO$2:BO297,1,0))=0,"X","")</f>
        <v>X</v>
      </c>
      <c r="BO298" s="22" t="str">
        <f aca="false">SUBSTITUTE("#define "&amp;BH298&amp;REPT(" ",28-LEN(BH298))&amp;BJ298&amp;BK298&amp;BL298&amp;BM298,"%","D")</f>
        <v>#define INSTDECODE_2_BM_AA          DECODE_ADR(1,BOL,CpuBol,AOFF_I); DECODE_ADR(2,MBL,CpuMbl,AOFF_IA); </v>
      </c>
      <c r="BP298" s="22" t="str">
        <f aca="false">"#define "&amp;SUBSTITUTE(BH298,"INSTDECODE_",IF(P298="X","JMP_","")&amp;IF(Q298="X","CONST_","")&amp;"INSTEND_")&amp;IF(Q298="X",REPT(" ",20-LEN(BH298)),IF(P298="X",REPT(" ",22-LEN(BH298)),REPT(" ",26-LEN(BH298))))&amp;" "&amp;IF(P298="X","","IP+="&amp;TRIM(AU298)&amp;"; "&amp;REPT(" ",10-LEN(TRIM(AU298))))&amp;IF(Q298="X","CONST_INST_DISPATCH;","PROG_INST_DISPATCH;")</f>
        <v>#define INSTEND_2_BM_AA         IP+=ISIZ_IAA;   PROG_INST_DISPATCH;</v>
      </c>
      <c r="BQ298" s="22" t="str">
        <f aca="false">""</f>
        <v/>
      </c>
    </row>
    <row r="299" customFormat="false" ht="15.95" hidden="false" customHeight="true" outlineLevel="0" collapsed="false">
      <c r="A299" s="22" t="s">
        <v>900</v>
      </c>
      <c r="B299" s="22" t="s">
        <v>970</v>
      </c>
      <c r="C299" s="26" t="s">
        <v>29</v>
      </c>
      <c r="D299" s="27" t="n">
        <f aca="false">4-COUNTIF(F299:I299,".")</f>
        <v>2</v>
      </c>
      <c r="E299" s="27" t="str">
        <f aca="false">IF(ISERROR(SEARCH("Z",F299&amp;G299&amp;H299&amp;I299))=0,"X","-")</f>
        <v>-</v>
      </c>
      <c r="F299" s="26" t="s">
        <v>456</v>
      </c>
      <c r="G299" s="26" t="s">
        <v>486</v>
      </c>
      <c r="H299" s="26" t="s">
        <v>28</v>
      </c>
      <c r="I299" s="26" t="s">
        <v>28</v>
      </c>
      <c r="J299" s="27" t="str">
        <f aca="false">IF(OR(ISERROR(SEARCH(MID($J$2,1,1),F299&amp;G299&amp;H299&amp;I299))=0,ISERROR(SEARCH(MID($J$2,2,1),F299&amp;G299&amp;H299&amp;I299))=0),"X","-")</f>
        <v>-</v>
      </c>
      <c r="K299" s="26" t="s">
        <v>453</v>
      </c>
      <c r="L299" s="26" t="s">
        <v>453</v>
      </c>
      <c r="M299" s="26" t="s">
        <v>28</v>
      </c>
      <c r="N299" s="26" t="s">
        <v>28</v>
      </c>
      <c r="O299" s="28" t="str">
        <f aca="false">IF(OR(K299=$O$2,L299=$O$2,M299=$O$2,N299=$O$2),"X","-")</f>
        <v>-</v>
      </c>
      <c r="R299" s="22" t="s">
        <v>971</v>
      </c>
      <c r="S299" s="22" t="s">
        <v>9</v>
      </c>
      <c r="T299" s="22" t="s">
        <v>905</v>
      </c>
      <c r="W299" s="30" t="str">
        <f aca="false">SUBSTITUTE(SUBSTITUTE(IF(AND(F299="%",K299&lt;&gt;"AD",K299&lt;&gt;"MR"),"Error1","Ok")&amp;" "&amp;IF(AND(G299="%",L299&lt;&gt;"AD",L299&lt;&gt;"MR"),"Error2","Ok")&amp;" "&amp;IF(AND(H299="%",M299&lt;&gt;"AD",M299&lt;&gt;"MR"),"Error3","Ok")&amp;" "&amp;IF(AND(I299="%",N299&lt;&gt;"AD",N299&lt;&gt;"MR"),"Error4","Ok"),"Ok Ok Ok Ok","Passed"),"Ok","")</f>
        <v>Passed</v>
      </c>
      <c r="X299" s="28" t="str">
        <f aca="false">IF(W299&lt;&gt;"Passed","--- Error ---",SUBSTITUTE(SUBSTITUTE(SUBSTITUTE(SUBSTITUTE(SUBSTITUTE(SUBSTITUTE(SUBSTITUTE(SUBSTITUTE(SUBSTITUTE(SUBSTITUTE(SUBSTITUTE(SUBSTITUTE(SUBSTITUTE(SUBSTITUTE(SUBSTITUTE(SUBSTITUTE(SUBSTITUTE(SUBSTITUTE($X$1, "&lt;mnemonic&gt;",""""&amp;B299&amp;""""&amp;REPT(" ",5-LEN(B299))), "&lt;argnr&gt;",D299), "&lt;type1&gt;",VLOOKUP(F299,BR:BZ,9,0)), "&lt;type2&gt;",VLOOKUP(G299,BR:BZ,9,0)), "&lt;type3&gt;",VLOOKUP(H299,BR:BZ,9,0)), "&lt;type4&gt;",VLOOKUP(I299,BR:BZ,9,0)), "&lt;mode1&gt;",VLOOKUP(K299, CB:CG,6,0)),"&lt;mode2&gt;",VLOOKUP(L299,CB:CG,6,0)),"&lt;mode3&gt;",VLOOKUP(M299,CB:CG,6,0)),"&lt;mode4&gt;",VLOOKUP(N299,CB:CG,6,0)), "."," "), "&lt;desc&gt;",R299), "&lt;size&gt;",AU299), "&lt;comma&gt;",IF(B300=""," ",",")),"&lt;off1&gt;",IF(AQ299&lt;&gt;"",AQ299,"0"&amp;REPT(" ",5+AQ$1-1))),"&lt;off2&gt;",IF(AR299&lt;&gt;"",AR299,"0"&amp;REPT(" ",5+AR$1-1))),"&lt;off3&gt;",IF(AS299&lt;&gt;"",AS299,"0"&amp;REPT(" ",5+AS$1-1))),"&lt;off4&gt;",IF(AT299&lt;&gt;"",AT299,"0"&amp;REPT(" ",5+AT$1-1))))</f>
        <v>{ "SISLO",2, ISIZ_IAA  , {CpuDataType::Boolean  ,CpuDataType::StrBlk   ,(CpuDataType)0        ,(CpuDataType)0        }, {_AmdAddr,_AmdAddr,_AmdNull,_AmdNull}, {AOFF_I,AOFF_IA,0       ,0        } }, //bool .islong()</v>
      </c>
      <c r="Y299" s="31" t="s">
        <v>28</v>
      </c>
      <c r="Z299" s="22" t="str">
        <f aca="false">IF(F299&lt;&gt;".",IF(K299="MR","R",VLOOKUP(F299,$BR:$BT,3,0)),"")</f>
        <v>B</v>
      </c>
      <c r="AA299" s="22" t="str">
        <f aca="false">IF(G299&lt;&gt;".",IF(L299="MR","R",VLOOKUP(G299,$BR:$BT,3,0)),"")</f>
        <v>M</v>
      </c>
      <c r="AB299" s="22" t="str">
        <f aca="false">IF(H299&lt;&gt;".",IF(M299="MR","R",VLOOKUP(H299,$BR:$BT,3,0)),"")</f>
        <v/>
      </c>
      <c r="AC299" s="22" t="str">
        <f aca="false">IF(I299&lt;&gt;".",IF(N299="MR","R",VLOOKUP(I299,$BR:$BT,3,0)),"")</f>
        <v/>
      </c>
      <c r="AD299" s="22" t="str">
        <f aca="false">IF(F299&lt;&gt;".",VLOOKUP(K299,$CB:$CC,2,0),"")</f>
        <v>A</v>
      </c>
      <c r="AE299" s="22" t="str">
        <f aca="false">IF(G299&lt;&gt;".",VLOOKUP(L299,$CB:$CC,2,0),"")</f>
        <v>A</v>
      </c>
      <c r="AF299" s="22" t="str">
        <f aca="false">IF(H299&lt;&gt;".",VLOOKUP(M299,$CB:$CC,2,0),"")</f>
        <v/>
      </c>
      <c r="AG299" s="22" t="str">
        <f aca="false">IF(I299&lt;&gt;".",VLOOKUP(N299,$CB:$CC,2,0),"")</f>
        <v/>
      </c>
      <c r="AH299" s="22" t="str">
        <f aca="false">IF(AD299&lt;&gt;"",IF(OR(AD299="A",AD299="I"),"SZA",VLOOKUP(Z299,$BT$3:$BU$16,2,0)),"")</f>
        <v>SZA</v>
      </c>
      <c r="AI299" s="22" t="str">
        <f aca="false">IF(AE299&lt;&gt;"",IF(OR(AE299="A",AE299="I"),"SZA",VLOOKUP(AA299,$BT$3:$BU$16,2,0)),"")</f>
        <v>SZA</v>
      </c>
      <c r="AJ299" s="22" t="str">
        <f aca="false">IF(AF299&lt;&gt;"",IF(OR(AF299="A",AF299="I"),"SZA",VLOOKUP(AB299,$BT$3:$BU$16,2,0)),"")</f>
        <v/>
      </c>
      <c r="AK299" s="22" t="str">
        <f aca="false">IF(AG299&lt;&gt;"",IF(OR(AG299="A",AG299="I"),"SZA",VLOOKUP(AC299,$BT$3:$BU$16,2,0)),"")</f>
        <v/>
      </c>
      <c r="AL299" s="22" t="str">
        <f aca="false">IF(AD299&lt;&gt;"","I","")</f>
        <v>I</v>
      </c>
      <c r="AM299" s="22" t="str">
        <f aca="false">SUBSTITUTE(IF(AE299&lt;&gt;"",AL299&amp;"+"&amp;AH299,""),"+SZ","")</f>
        <v>IA</v>
      </c>
      <c r="AN299" s="22" t="str">
        <f aca="false">SUBSTITUTE(IF(AF299&lt;&gt;"",AM299&amp;"+"&amp;AI299,""),"+SZ","")</f>
        <v/>
      </c>
      <c r="AO299" s="22" t="str">
        <f aca="false">SUBSTITUTE(IF(AG299&lt;&gt;"",AN299&amp;"+"&amp;AJ299,""),"+SZ","")</f>
        <v/>
      </c>
      <c r="AP299" s="22" t="str">
        <f aca="false">SUBSTITUTE("I"&amp;IF(AH299&lt;&gt;"","+"&amp;AH299,"")&amp;IF(AI299&lt;&gt;"","+"&amp;AI299,"")&amp;IF(AJ299&lt;&gt;"","+"&amp;AJ299,"")&amp;IF(AK299&lt;&gt;"","+"&amp;AK299,""),"+SZ","")</f>
        <v>IAA</v>
      </c>
      <c r="AQ299" s="22" t="str">
        <f aca="false">IF(Z299&lt;&gt;"","AOFF_"&amp;AL299&amp;REPT(" ",AQ$1-LEN(AL299)),"")</f>
        <v>AOFF_I</v>
      </c>
      <c r="AR299" s="22" t="str">
        <f aca="false">IF(AA299&lt;&gt;"","AOFF_"&amp;AM299&amp;REPT(" ",AR$1-LEN(AM299)),"")</f>
        <v>AOFF_IA</v>
      </c>
      <c r="AS299" s="22" t="str">
        <f aca="false">IF(AB299&lt;&gt;"","AOFF_"&amp;AN299&amp;REPT(" ",AS$1-LEN(AN299)),"")</f>
        <v/>
      </c>
      <c r="AT299" s="22" t="str">
        <f aca="false">IF(AC299&lt;&gt;"","AOFF_"&amp;AO299&amp;REPT(" ",AT$1-LEN(AO299)),"")</f>
        <v/>
      </c>
      <c r="AU299" s="22" t="str">
        <f aca="false">"ISIZ_"&amp;AP299&amp;REPT(" ",$AU$1-LEN(AP299))</f>
        <v>ISIZ_IAA  </v>
      </c>
      <c r="AV299" s="26" t="n">
        <f aca="false">IF(Z299&lt;&gt;"",6,"")</f>
        <v>6</v>
      </c>
      <c r="AW299" s="26" t="n">
        <f aca="false">IF(AA299&lt;&gt;"",AV299+VLOOKUP(AH299,$BU$2:$BV$17,2,0),"")</f>
        <v>10</v>
      </c>
      <c r="AX299" s="26" t="str">
        <f aca="false">IF(AB299&lt;&gt;"",AW299+VLOOKUP(AI299,$BU$2:$BV$17,2,0),"")</f>
        <v/>
      </c>
      <c r="AY299" s="26" t="str">
        <f aca="false">IF(AC299&lt;&gt;"",AX299+VLOOKUP(AJ299,$BU$2:$BV$17,2,0),"")</f>
        <v/>
      </c>
      <c r="AZ299" s="26" t="n">
        <f aca="false">6+IF(Z299&lt;&gt;"",VLOOKUP(AH299,$BU$2:$BV$17,2,0),0)+IF(AA299&lt;&gt;"",VLOOKUP(AI299,$BU$2:$BV$17,2,0),0)+IF(AB299&lt;&gt;"",VLOOKUP(AJ299,$BU$2:$BV$17,2,0),0)+IF(AC299&lt;&gt;"",VLOOKUP(AK299,$BU$2:$BV$17,2,0),0)</f>
        <v>14</v>
      </c>
      <c r="BA299" s="26" t="n">
        <f aca="false">IF(Z299&lt;&gt;"",10,"")</f>
        <v>10</v>
      </c>
      <c r="BB299" s="26" t="n">
        <f aca="false">IF(AA299&lt;&gt;"",BA299+VLOOKUP(AH299,$BU$2:$BW$17,3,0),"")</f>
        <v>18</v>
      </c>
      <c r="BC299" s="26" t="str">
        <f aca="false">IF(AB299&lt;&gt;"",BB299+VLOOKUP(AI299,$BU$2:$BW$17,3,0),"")</f>
        <v/>
      </c>
      <c r="BD299" s="26" t="str">
        <f aca="false">IF(AC299&lt;&gt;"",BC299+VLOOKUP(AJ299,$BU$2:$BW$17,3,0),"")</f>
        <v/>
      </c>
      <c r="BE299" s="26" t="n">
        <f aca="false">10+IF(Z299&lt;&gt;"",VLOOKUP(AH299,$BU$2:$BW$17,3,0),0)+IF(AA299&lt;&gt;"",VLOOKUP(AI299,$BU$2:$BW$17,3,0),0)+IF(AB299&lt;&gt;"",VLOOKUP(AJ299,$BU$2:$BW$17,3,0),0)+IF(AC299&lt;&gt;"",VLOOKUP(AK299,$BU$2:$BW$17,3,0),0)</f>
        <v>26</v>
      </c>
      <c r="BF299" s="36" t="str">
        <f aca="false">IF(AV299&lt;&gt;"","#define "&amp;AQ299&amp;" "&amp;AV299&amp;"&lt;end&gt; ","")&amp;IF(AW299&lt;&gt;"","#define "&amp;AR299&amp;" "&amp;AW299&amp;"&lt;end&gt; ","")&amp;IF(AX299&lt;&gt;"","#define "&amp;AS299&amp;" "&amp;AX299&amp;"&lt;end&gt; ","")&amp;IF(AY299&lt;&gt;"","#define "&amp;AT299&amp;" "&amp;AY299&amp;"&lt;end&gt; ","")&amp;"#define "&amp;AU299&amp;" "&amp;AZ299&amp;"&lt;end&gt;"</f>
        <v>#define AOFF_I 6&lt;end&gt; #define AOFF_IA 10&lt;end&gt; #define ISIZ_IAA   14&lt;end&gt;</v>
      </c>
      <c r="BG299" s="36" t="str">
        <f aca="false">IF(BA299&lt;&gt;"","#define "&amp;AQ299&amp;" "&amp;BA299&amp;"&lt;end&gt; ","")&amp;IF(BB299&lt;&gt;"","#define "&amp;AR299&amp;" "&amp;BB299&amp;"&lt;end&gt; ","")&amp;IF(BC299&lt;&gt;"","#define "&amp;AS299&amp;" "&amp;BC299&amp;"&lt;end&gt; ","")&amp;IF(BD299&lt;&gt;"","#define "&amp;AT299&amp;" "&amp;BD299&amp;"&lt;end&gt; ","")&amp;"#define "&amp;AU299&amp;" "&amp;BE299&amp;"&lt;end&gt;"</f>
        <v>#define AOFF_I 10&lt;end&gt; #define AOFF_IA 18&lt;end&gt; #define ISIZ_IAA   26&lt;end&gt;</v>
      </c>
      <c r="BH299" s="22" t="str">
        <f aca="false">"INSTDECODE_"&amp;D299&amp;IF(D299&lt;&gt;0,"_"&amp;CONCATENATE(Z299,AA299,AB299,AC299)&amp;"_"&amp;CONCATENATE(AD299,AE299,AF299,AG299),"")</f>
        <v>INSTDECODE_2_BM_AA</v>
      </c>
      <c r="BI299" s="22" t="n">
        <f aca="false">LEN(BH299)</f>
        <v>18</v>
      </c>
      <c r="BJ299" s="22" t="str">
        <f aca="false">IF(Z299&lt;&gt;"","DECODE_"&amp;VLOOKUP(AD299,$CC:$CD,2,0)&amp;"("&amp;BJ$2&amp;","&amp;IF(K299="MR","REF",VLOOKUP(F299,$BR:$BS,2,0))&amp;",Cpu"&amp;PROPER(IF(K299="MR","REF",VLOOKUP(F299,$BR:$BS,2,0)))&amp;","&amp;AQ299&amp;"); ", "")</f>
        <v>DECODE_ADR(1,BOL,CpuBol,AOFF_I); </v>
      </c>
      <c r="BK299" s="22" t="str">
        <f aca="false">IF(AA299&lt;&gt;"","DECODE_"&amp;VLOOKUP(AE299,$CC:$CD,2,0)&amp;"("&amp;BK$2&amp;","&amp;IF(L299="MR","REF",VLOOKUP(G299,$BR:$BS,2,0))&amp;",Cpu"&amp;PROPER(IF(L299="MR","REF",VLOOKUP(G299,$BR:$BS,2,0)))&amp;","&amp;AR299&amp;"); ", "")</f>
        <v>DECODE_ADR(2,MBL,CpuMbl,AOFF_IA); </v>
      </c>
      <c r="BL299" s="22" t="str">
        <f aca="false">IF(AB299&lt;&gt;"","DECODE_"&amp;VLOOKUP(AF299,$CC:$CD,2,0)&amp;"("&amp;BL$2&amp;","&amp;IF(M299="MR","REF",VLOOKUP(H299,$BR:$BS,2,0))&amp;",Cpu"&amp;PROPER(IF(M299="MR","REF",VLOOKUP(H299,$BR:$BS,2,0)))&amp;","&amp;AS299&amp;"); ", "")</f>
        <v/>
      </c>
      <c r="BM299" s="22" t="str">
        <f aca="false">IF(AC299&lt;&gt;"","DECODE_"&amp;VLOOKUP(AG299,$CC:$CD,2,0)&amp;"("&amp;BM$2&amp;","&amp;IF(N299="MR","REF",VLOOKUP(I299,$BR:$BS,2,0))&amp;",Cpu"&amp;PROPER(IF(N299="MR","REF",VLOOKUP(I299,$BR:$BS,2,0)))&amp;","&amp;AT299&amp;"); ", "")</f>
        <v/>
      </c>
      <c r="BN299" s="22" t="str">
        <f aca="false">IF(ISERROR(VLOOKUP(BO299,BO$2:BO298,1,0))=0,"X","")</f>
        <v>X</v>
      </c>
      <c r="BO299" s="22" t="str">
        <f aca="false">SUBSTITUTE("#define "&amp;BH299&amp;REPT(" ",28-LEN(BH299))&amp;BJ299&amp;BK299&amp;BL299&amp;BM299,"%","D")</f>
        <v>#define INSTDECODE_2_BM_AA          DECODE_ADR(1,BOL,CpuBol,AOFF_I); DECODE_ADR(2,MBL,CpuMbl,AOFF_IA); </v>
      </c>
      <c r="BP299" s="22" t="str">
        <f aca="false">"#define "&amp;SUBSTITUTE(BH299,"INSTDECODE_",IF(P299="X","JMP_","")&amp;IF(Q299="X","CONST_","")&amp;"INSTEND_")&amp;IF(Q299="X",REPT(" ",20-LEN(BH299)),IF(P299="X",REPT(" ",22-LEN(BH299)),REPT(" ",26-LEN(BH299))))&amp;" "&amp;IF(P299="X","","IP+="&amp;TRIM(AU299)&amp;"; "&amp;REPT(" ",10-LEN(TRIM(AU299))))&amp;IF(Q299="X","CONST_INST_DISPATCH;","PROG_INST_DISPATCH;")</f>
        <v>#define INSTEND_2_BM_AA         IP+=ISIZ_IAA;   PROG_INST_DISPATCH;</v>
      </c>
      <c r="BQ299" s="22" t="str">
        <f aca="false">""</f>
        <v/>
      </c>
    </row>
    <row r="300" customFormat="false" ht="15.95" hidden="false" customHeight="true" outlineLevel="0" collapsed="false">
      <c r="A300" s="22" t="s">
        <v>900</v>
      </c>
      <c r="B300" s="22" t="s">
        <v>972</v>
      </c>
      <c r="C300" s="26" t="s">
        <v>29</v>
      </c>
      <c r="D300" s="27" t="n">
        <f aca="false">4-COUNTIF(F300:I300,".")</f>
        <v>2</v>
      </c>
      <c r="E300" s="27" t="str">
        <f aca="false">IF(ISERROR(SEARCH("Z",F300&amp;G300&amp;H300&amp;I300))=0,"X","-")</f>
        <v>-</v>
      </c>
      <c r="F300" s="26" t="s">
        <v>456</v>
      </c>
      <c r="G300" s="26" t="s">
        <v>486</v>
      </c>
      <c r="H300" s="26" t="s">
        <v>28</v>
      </c>
      <c r="I300" s="26" t="s">
        <v>28</v>
      </c>
      <c r="J300" s="27" t="str">
        <f aca="false">IF(OR(ISERROR(SEARCH(MID($J$2,1,1),F300&amp;G300&amp;H300&amp;I300))=0,ISERROR(SEARCH(MID($J$2,2,1),F300&amp;G300&amp;H300&amp;I300))=0),"X","-")</f>
        <v>-</v>
      </c>
      <c r="K300" s="26" t="s">
        <v>453</v>
      </c>
      <c r="L300" s="26" t="s">
        <v>453</v>
      </c>
      <c r="M300" s="26" t="s">
        <v>28</v>
      </c>
      <c r="N300" s="26" t="s">
        <v>28</v>
      </c>
      <c r="O300" s="28" t="str">
        <f aca="false">IF(OR(K300=$O$2,L300=$O$2,M300=$O$2,N300=$O$2),"X","-")</f>
        <v>-</v>
      </c>
      <c r="R300" s="22" t="s">
        <v>973</v>
      </c>
      <c r="S300" s="22" t="s">
        <v>9</v>
      </c>
      <c r="T300" s="22" t="s">
        <v>905</v>
      </c>
      <c r="W300" s="30" t="str">
        <f aca="false">SUBSTITUTE(SUBSTITUTE(IF(AND(F300="%",K300&lt;&gt;"AD",K300&lt;&gt;"MR"),"Error1","Ok")&amp;" "&amp;IF(AND(G300="%",L300&lt;&gt;"AD",L300&lt;&gt;"MR"),"Error2","Ok")&amp;" "&amp;IF(AND(H300="%",M300&lt;&gt;"AD",M300&lt;&gt;"MR"),"Error3","Ok")&amp;" "&amp;IF(AND(I300="%",N300&lt;&gt;"AD",N300&lt;&gt;"MR"),"Error4","Ok"),"Ok Ok Ok Ok","Passed"),"Ok","")</f>
        <v>Passed</v>
      </c>
      <c r="X300" s="28" t="str">
        <f aca="false">IF(W300&lt;&gt;"Passed","--- Error ---",SUBSTITUTE(SUBSTITUTE(SUBSTITUTE(SUBSTITUTE(SUBSTITUTE(SUBSTITUTE(SUBSTITUTE(SUBSTITUTE(SUBSTITUTE(SUBSTITUTE(SUBSTITUTE(SUBSTITUTE(SUBSTITUTE(SUBSTITUTE(SUBSTITUTE(SUBSTITUTE(SUBSTITUTE(SUBSTITUTE($X$1, "&lt;mnemonic&gt;",""""&amp;B300&amp;""""&amp;REPT(" ",5-LEN(B300))), "&lt;argnr&gt;",D300), "&lt;type1&gt;",VLOOKUP(F300,BR:BZ,9,0)), "&lt;type2&gt;",VLOOKUP(G300,BR:BZ,9,0)), "&lt;type3&gt;",VLOOKUP(H300,BR:BZ,9,0)), "&lt;type4&gt;",VLOOKUP(I300,BR:BZ,9,0)), "&lt;mode1&gt;",VLOOKUP(K300, CB:CG,6,0)),"&lt;mode2&gt;",VLOOKUP(L300,CB:CG,6,0)),"&lt;mode3&gt;",VLOOKUP(M300,CB:CG,6,0)),"&lt;mode4&gt;",VLOOKUP(N300,CB:CG,6,0)), "."," "), "&lt;desc&gt;",R300), "&lt;size&gt;",AU300), "&lt;comma&gt;",IF(B301=""," ",",")),"&lt;off1&gt;",IF(AQ300&lt;&gt;"",AQ300,"0"&amp;REPT(" ",5+AQ$1-1))),"&lt;off2&gt;",IF(AR300&lt;&gt;"",AR300,"0"&amp;REPT(" ",5+AR$1-1))),"&lt;off3&gt;",IF(AS300&lt;&gt;"",AS300,"0"&amp;REPT(" ",5+AS$1-1))),"&lt;off4&gt;",IF(AT300&lt;&gt;"",AT300,"0"&amp;REPT(" ",5+AT$1-1))))</f>
        <v>{ "SISFL",2, ISIZ_IAA  , {CpuDataType::Boolean  ,CpuDataType::StrBlk   ,(CpuDataType)0        ,(CpuDataType)0        }, {_AmdAddr,_AmdAddr,_AmdNull,_AmdNull}, {AOFF_I,AOFF_IA,0       ,0        } }, //bool .isfloat()</v>
      </c>
      <c r="Y300" s="31" t="s">
        <v>28</v>
      </c>
      <c r="Z300" s="22" t="str">
        <f aca="false">IF(F300&lt;&gt;".",IF(K300="MR","R",VLOOKUP(F300,$BR:$BT,3,0)),"")</f>
        <v>B</v>
      </c>
      <c r="AA300" s="22" t="str">
        <f aca="false">IF(G300&lt;&gt;".",IF(L300="MR","R",VLOOKUP(G300,$BR:$BT,3,0)),"")</f>
        <v>M</v>
      </c>
      <c r="AB300" s="22" t="str">
        <f aca="false">IF(H300&lt;&gt;".",IF(M300="MR","R",VLOOKUP(H300,$BR:$BT,3,0)),"")</f>
        <v/>
      </c>
      <c r="AC300" s="22" t="str">
        <f aca="false">IF(I300&lt;&gt;".",IF(N300="MR","R",VLOOKUP(I300,$BR:$BT,3,0)),"")</f>
        <v/>
      </c>
      <c r="AD300" s="22" t="str">
        <f aca="false">IF(F300&lt;&gt;".",VLOOKUP(K300,$CB:$CC,2,0),"")</f>
        <v>A</v>
      </c>
      <c r="AE300" s="22" t="str">
        <f aca="false">IF(G300&lt;&gt;".",VLOOKUP(L300,$CB:$CC,2,0),"")</f>
        <v>A</v>
      </c>
      <c r="AF300" s="22" t="str">
        <f aca="false">IF(H300&lt;&gt;".",VLOOKUP(M300,$CB:$CC,2,0),"")</f>
        <v/>
      </c>
      <c r="AG300" s="22" t="str">
        <f aca="false">IF(I300&lt;&gt;".",VLOOKUP(N300,$CB:$CC,2,0),"")</f>
        <v/>
      </c>
      <c r="AH300" s="22" t="str">
        <f aca="false">IF(AD300&lt;&gt;"",IF(OR(AD300="A",AD300="I"),"SZA",VLOOKUP(Z300,$BT$3:$BU$16,2,0)),"")</f>
        <v>SZA</v>
      </c>
      <c r="AI300" s="22" t="str">
        <f aca="false">IF(AE300&lt;&gt;"",IF(OR(AE300="A",AE300="I"),"SZA",VLOOKUP(AA300,$BT$3:$BU$16,2,0)),"")</f>
        <v>SZA</v>
      </c>
      <c r="AJ300" s="22" t="str">
        <f aca="false">IF(AF300&lt;&gt;"",IF(OR(AF300="A",AF300="I"),"SZA",VLOOKUP(AB300,$BT$3:$BU$16,2,0)),"")</f>
        <v/>
      </c>
      <c r="AK300" s="22" t="str">
        <f aca="false">IF(AG300&lt;&gt;"",IF(OR(AG300="A",AG300="I"),"SZA",VLOOKUP(AC300,$BT$3:$BU$16,2,0)),"")</f>
        <v/>
      </c>
      <c r="AL300" s="22" t="str">
        <f aca="false">IF(AD300&lt;&gt;"","I","")</f>
        <v>I</v>
      </c>
      <c r="AM300" s="22" t="str">
        <f aca="false">SUBSTITUTE(IF(AE300&lt;&gt;"",AL300&amp;"+"&amp;AH300,""),"+SZ","")</f>
        <v>IA</v>
      </c>
      <c r="AN300" s="22" t="str">
        <f aca="false">SUBSTITUTE(IF(AF300&lt;&gt;"",AM300&amp;"+"&amp;AI300,""),"+SZ","")</f>
        <v/>
      </c>
      <c r="AO300" s="22" t="str">
        <f aca="false">SUBSTITUTE(IF(AG300&lt;&gt;"",AN300&amp;"+"&amp;AJ300,""),"+SZ","")</f>
        <v/>
      </c>
      <c r="AP300" s="22" t="str">
        <f aca="false">SUBSTITUTE("I"&amp;IF(AH300&lt;&gt;"","+"&amp;AH300,"")&amp;IF(AI300&lt;&gt;"","+"&amp;AI300,"")&amp;IF(AJ300&lt;&gt;"","+"&amp;AJ300,"")&amp;IF(AK300&lt;&gt;"","+"&amp;AK300,""),"+SZ","")</f>
        <v>IAA</v>
      </c>
      <c r="AQ300" s="22" t="str">
        <f aca="false">IF(Z300&lt;&gt;"","AOFF_"&amp;AL300&amp;REPT(" ",AQ$1-LEN(AL300)),"")</f>
        <v>AOFF_I</v>
      </c>
      <c r="AR300" s="22" t="str">
        <f aca="false">IF(AA300&lt;&gt;"","AOFF_"&amp;AM300&amp;REPT(" ",AR$1-LEN(AM300)),"")</f>
        <v>AOFF_IA</v>
      </c>
      <c r="AS300" s="22" t="str">
        <f aca="false">IF(AB300&lt;&gt;"","AOFF_"&amp;AN300&amp;REPT(" ",AS$1-LEN(AN300)),"")</f>
        <v/>
      </c>
      <c r="AT300" s="22" t="str">
        <f aca="false">IF(AC300&lt;&gt;"","AOFF_"&amp;AO300&amp;REPT(" ",AT$1-LEN(AO300)),"")</f>
        <v/>
      </c>
      <c r="AU300" s="22" t="str">
        <f aca="false">"ISIZ_"&amp;AP300&amp;REPT(" ",$AU$1-LEN(AP300))</f>
        <v>ISIZ_IAA  </v>
      </c>
      <c r="AV300" s="26" t="n">
        <f aca="false">IF(Z300&lt;&gt;"",6,"")</f>
        <v>6</v>
      </c>
      <c r="AW300" s="26" t="n">
        <f aca="false">IF(AA300&lt;&gt;"",AV300+VLOOKUP(AH300,$BU$2:$BV$17,2,0),"")</f>
        <v>10</v>
      </c>
      <c r="AX300" s="26" t="str">
        <f aca="false">IF(AB300&lt;&gt;"",AW300+VLOOKUP(AI300,$BU$2:$BV$17,2,0),"")</f>
        <v/>
      </c>
      <c r="AY300" s="26" t="str">
        <f aca="false">IF(AC300&lt;&gt;"",AX300+VLOOKUP(AJ300,$BU$2:$BV$17,2,0),"")</f>
        <v/>
      </c>
      <c r="AZ300" s="26" t="n">
        <f aca="false">6+IF(Z300&lt;&gt;"",VLOOKUP(AH300,$BU$2:$BV$17,2,0),0)+IF(AA300&lt;&gt;"",VLOOKUP(AI300,$BU$2:$BV$17,2,0),0)+IF(AB300&lt;&gt;"",VLOOKUP(AJ300,$BU$2:$BV$17,2,0),0)+IF(AC300&lt;&gt;"",VLOOKUP(AK300,$BU$2:$BV$17,2,0),0)</f>
        <v>14</v>
      </c>
      <c r="BA300" s="26" t="n">
        <f aca="false">IF(Z300&lt;&gt;"",10,"")</f>
        <v>10</v>
      </c>
      <c r="BB300" s="26" t="n">
        <f aca="false">IF(AA300&lt;&gt;"",BA300+VLOOKUP(AH300,$BU$2:$BW$17,3,0),"")</f>
        <v>18</v>
      </c>
      <c r="BC300" s="26" t="str">
        <f aca="false">IF(AB300&lt;&gt;"",BB300+VLOOKUP(AI300,$BU$2:$BW$17,3,0),"")</f>
        <v/>
      </c>
      <c r="BD300" s="26" t="str">
        <f aca="false">IF(AC300&lt;&gt;"",BC300+VLOOKUP(AJ300,$BU$2:$BW$17,3,0),"")</f>
        <v/>
      </c>
      <c r="BE300" s="26" t="n">
        <f aca="false">10+IF(Z300&lt;&gt;"",VLOOKUP(AH300,$BU$2:$BW$17,3,0),0)+IF(AA300&lt;&gt;"",VLOOKUP(AI300,$BU$2:$BW$17,3,0),0)+IF(AB300&lt;&gt;"",VLOOKUP(AJ300,$BU$2:$BW$17,3,0),0)+IF(AC300&lt;&gt;"",VLOOKUP(AK300,$BU$2:$BW$17,3,0),0)</f>
        <v>26</v>
      </c>
      <c r="BF300" s="36" t="str">
        <f aca="false">IF(AV300&lt;&gt;"","#define "&amp;AQ300&amp;" "&amp;AV300&amp;"&lt;end&gt; ","")&amp;IF(AW300&lt;&gt;"","#define "&amp;AR300&amp;" "&amp;AW300&amp;"&lt;end&gt; ","")&amp;IF(AX300&lt;&gt;"","#define "&amp;AS300&amp;" "&amp;AX300&amp;"&lt;end&gt; ","")&amp;IF(AY300&lt;&gt;"","#define "&amp;AT300&amp;" "&amp;AY300&amp;"&lt;end&gt; ","")&amp;"#define "&amp;AU300&amp;" "&amp;AZ300&amp;"&lt;end&gt;"</f>
        <v>#define AOFF_I 6&lt;end&gt; #define AOFF_IA 10&lt;end&gt; #define ISIZ_IAA   14&lt;end&gt;</v>
      </c>
      <c r="BG300" s="36" t="str">
        <f aca="false">IF(BA300&lt;&gt;"","#define "&amp;AQ300&amp;" "&amp;BA300&amp;"&lt;end&gt; ","")&amp;IF(BB300&lt;&gt;"","#define "&amp;AR300&amp;" "&amp;BB300&amp;"&lt;end&gt; ","")&amp;IF(BC300&lt;&gt;"","#define "&amp;AS300&amp;" "&amp;BC300&amp;"&lt;end&gt; ","")&amp;IF(BD300&lt;&gt;"","#define "&amp;AT300&amp;" "&amp;BD300&amp;"&lt;end&gt; ","")&amp;"#define "&amp;AU300&amp;" "&amp;BE300&amp;"&lt;end&gt;"</f>
        <v>#define AOFF_I 10&lt;end&gt; #define AOFF_IA 18&lt;end&gt; #define ISIZ_IAA   26&lt;end&gt;</v>
      </c>
      <c r="BH300" s="22" t="str">
        <f aca="false">"INSTDECODE_"&amp;D300&amp;IF(D300&lt;&gt;0,"_"&amp;CONCATENATE(Z300,AA300,AB300,AC300)&amp;"_"&amp;CONCATENATE(AD300,AE300,AF300,AG300),"")</f>
        <v>INSTDECODE_2_BM_AA</v>
      </c>
      <c r="BI300" s="22" t="n">
        <f aca="false">LEN(BH300)</f>
        <v>18</v>
      </c>
      <c r="BJ300" s="22" t="str">
        <f aca="false">IF(Z300&lt;&gt;"","DECODE_"&amp;VLOOKUP(AD300,$CC:$CD,2,0)&amp;"("&amp;BJ$2&amp;","&amp;IF(K300="MR","REF",VLOOKUP(F300,$BR:$BS,2,0))&amp;",Cpu"&amp;PROPER(IF(K300="MR","REF",VLOOKUP(F300,$BR:$BS,2,0)))&amp;","&amp;AQ300&amp;"); ", "")</f>
        <v>DECODE_ADR(1,BOL,CpuBol,AOFF_I); </v>
      </c>
      <c r="BK300" s="22" t="str">
        <f aca="false">IF(AA300&lt;&gt;"","DECODE_"&amp;VLOOKUP(AE300,$CC:$CD,2,0)&amp;"("&amp;BK$2&amp;","&amp;IF(L300="MR","REF",VLOOKUP(G300,$BR:$BS,2,0))&amp;",Cpu"&amp;PROPER(IF(L300="MR","REF",VLOOKUP(G300,$BR:$BS,2,0)))&amp;","&amp;AR300&amp;"); ", "")</f>
        <v>DECODE_ADR(2,MBL,CpuMbl,AOFF_IA); </v>
      </c>
      <c r="BL300" s="22" t="str">
        <f aca="false">IF(AB300&lt;&gt;"","DECODE_"&amp;VLOOKUP(AF300,$CC:$CD,2,0)&amp;"("&amp;BL$2&amp;","&amp;IF(M300="MR","REF",VLOOKUP(H300,$BR:$BS,2,0))&amp;",Cpu"&amp;PROPER(IF(M300="MR","REF",VLOOKUP(H300,$BR:$BS,2,0)))&amp;","&amp;AS300&amp;"); ", "")</f>
        <v/>
      </c>
      <c r="BM300" s="22" t="str">
        <f aca="false">IF(AC300&lt;&gt;"","DECODE_"&amp;VLOOKUP(AG300,$CC:$CD,2,0)&amp;"("&amp;BM$2&amp;","&amp;IF(N300="MR","REF",VLOOKUP(I300,$BR:$BS,2,0))&amp;",Cpu"&amp;PROPER(IF(N300="MR","REF",VLOOKUP(I300,$BR:$BS,2,0)))&amp;","&amp;AT300&amp;"); ", "")</f>
        <v/>
      </c>
      <c r="BN300" s="22" t="str">
        <f aca="false">IF(ISERROR(VLOOKUP(BO300,BO$2:BO299,1,0))=0,"X","")</f>
        <v>X</v>
      </c>
      <c r="BO300" s="22" t="str">
        <f aca="false">SUBSTITUTE("#define "&amp;BH300&amp;REPT(" ",28-LEN(BH300))&amp;BJ300&amp;BK300&amp;BL300&amp;BM300,"%","D")</f>
        <v>#define INSTDECODE_2_BM_AA          DECODE_ADR(1,BOL,CpuBol,AOFF_I); DECODE_ADR(2,MBL,CpuMbl,AOFF_IA); </v>
      </c>
      <c r="BP300" s="22" t="str">
        <f aca="false">"#define "&amp;SUBSTITUTE(BH300,"INSTDECODE_",IF(P300="X","JMP_","")&amp;IF(Q300="X","CONST_","")&amp;"INSTEND_")&amp;IF(Q300="X",REPT(" ",20-LEN(BH300)),IF(P300="X",REPT(" ",22-LEN(BH300)),REPT(" ",26-LEN(BH300))))&amp;" "&amp;IF(P300="X","","IP+="&amp;TRIM(AU300)&amp;"; "&amp;REPT(" ",10-LEN(TRIM(AU300))))&amp;IF(Q300="X","CONST_INST_DISPATCH;","PROG_INST_DISPATCH;")</f>
        <v>#define INSTEND_2_BM_AA         IP+=ISIZ_IAA;   PROG_INST_DISPATCH;</v>
      </c>
      <c r="BQ300" s="22" t="str">
        <f aca="false">""</f>
        <v/>
      </c>
    </row>
    <row r="301" customFormat="false" ht="15.95" hidden="false" customHeight="true" outlineLevel="0" collapsed="false">
      <c r="A301" s="22" t="s">
        <v>974</v>
      </c>
      <c r="B301" s="22" t="s">
        <v>975</v>
      </c>
      <c r="C301" s="26" t="s">
        <v>29</v>
      </c>
      <c r="D301" s="27" t="n">
        <f aca="false">4-COUNTIF(F301:I301,".")</f>
        <v>2</v>
      </c>
      <c r="E301" s="27" t="str">
        <f aca="false">IF(ISERROR(SEARCH("Z",F301&amp;G301&amp;H301&amp;I301))=0,"X","-")</f>
        <v>-</v>
      </c>
      <c r="F301" s="26" t="s">
        <v>452</v>
      </c>
      <c r="G301" s="26" t="s">
        <v>456</v>
      </c>
      <c r="H301" s="26" t="s">
        <v>28</v>
      </c>
      <c r="I301" s="26" t="s">
        <v>28</v>
      </c>
      <c r="J301" s="27" t="str">
        <f aca="false">IF(OR(ISERROR(SEARCH(MID($J$2,1,1),F301&amp;G301&amp;H301&amp;I301))=0,ISERROR(SEARCH(MID($J$2,2,1),F301&amp;G301&amp;H301&amp;I301))=0),"X","-")</f>
        <v>-</v>
      </c>
      <c r="K301" s="26" t="s">
        <v>453</v>
      </c>
      <c r="L301" s="26" t="s">
        <v>453</v>
      </c>
      <c r="M301" s="26" t="s">
        <v>28</v>
      </c>
      <c r="N301" s="26" t="s">
        <v>28</v>
      </c>
      <c r="O301" s="28" t="str">
        <f aca="false">IF(OR(K301=$O$2,L301=$O$2,M301=$O$2,N301=$O$2),"X","-")</f>
        <v>-</v>
      </c>
      <c r="R301" s="22" t="s">
        <v>976</v>
      </c>
      <c r="S301" s="22" t="s">
        <v>9</v>
      </c>
      <c r="T301" s="22" t="s">
        <v>977</v>
      </c>
      <c r="W301" s="30" t="str">
        <f aca="false">SUBSTITUTE(SUBSTITUTE(IF(AND(F301="%",K301&lt;&gt;"AD",K301&lt;&gt;"MR"),"Error1","Ok")&amp;" "&amp;IF(AND(G301="%",L301&lt;&gt;"AD",L301&lt;&gt;"MR"),"Error2","Ok")&amp;" "&amp;IF(AND(H301="%",M301&lt;&gt;"AD",M301&lt;&gt;"MR"),"Error3","Ok")&amp;" "&amp;IF(AND(I301="%",N301&lt;&gt;"AD",N301&lt;&gt;"MR"),"Error4","Ok"),"Ok Ok Ok Ok","Passed"),"Ok","")</f>
        <v>Passed</v>
      </c>
      <c r="X301" s="28" t="str">
        <f aca="false">IF(W301&lt;&gt;"Passed","--- Error ---",SUBSTITUTE(SUBSTITUTE(SUBSTITUTE(SUBSTITUTE(SUBSTITUTE(SUBSTITUTE(SUBSTITUTE(SUBSTITUTE(SUBSTITUTE(SUBSTITUTE(SUBSTITUTE(SUBSTITUTE(SUBSTITUTE(SUBSTITUTE(SUBSTITUTE(SUBSTITUTE(SUBSTITUTE(SUBSTITUTE($X$1, "&lt;mnemonic&gt;",""""&amp;B301&amp;""""&amp;REPT(" ",5-LEN(B301))), "&lt;argnr&gt;",D301), "&lt;type1&gt;",VLOOKUP(F301,BR:BZ,9,0)), "&lt;type2&gt;",VLOOKUP(G301,BR:BZ,9,0)), "&lt;type3&gt;",VLOOKUP(H301,BR:BZ,9,0)), "&lt;type4&gt;",VLOOKUP(I301,BR:BZ,9,0)), "&lt;mode1&gt;",VLOOKUP(K301, CB:CG,6,0)),"&lt;mode2&gt;",VLOOKUP(L301,CB:CG,6,0)),"&lt;mode3&gt;",VLOOKUP(M301,CB:CG,6,0)),"&lt;mode4&gt;",VLOOKUP(N301,CB:CG,6,0)), "."," "), "&lt;desc&gt;",R301), "&lt;size&gt;",AU301), "&lt;comma&gt;",IF(B302=""," ",",")),"&lt;off1&gt;",IF(AQ301&lt;&gt;"",AQ301,"0"&amp;REPT(" ",5+AQ$1-1))),"&lt;off2&gt;",IF(AR301&lt;&gt;"",AR301,"0"&amp;REPT(" ",5+AR$1-1))),"&lt;off3&gt;",IF(AS301&lt;&gt;"",AS301,"0"&amp;REPT(" ",5+AS$1-1))),"&lt;off4&gt;",IF(AT301&lt;&gt;"",AT301,"0"&amp;REPT(" ",5+AT$1-1))))</f>
        <v>{ "BO2CH",2, ISIZ_IAA  , {CpuDataType::Char     ,CpuDataType::Boolean  ,(CpuDataType)0        ,(CpuDataType)0        }, {_AmdAddr,_AmdAddr,_AmdNull,_AmdNull}, {AOFF_I,AOFF_IA,0       ,0        } }, //char .tochar()</v>
      </c>
      <c r="Y301" s="31" t="s">
        <v>28</v>
      </c>
      <c r="Z301" s="22" t="str">
        <f aca="false">IF(F301&lt;&gt;".",IF(K301="MR","R",VLOOKUP(F301,$BR:$BT,3,0)),"")</f>
        <v>C</v>
      </c>
      <c r="AA301" s="22" t="str">
        <f aca="false">IF(G301&lt;&gt;".",IF(L301="MR","R",VLOOKUP(G301,$BR:$BT,3,0)),"")</f>
        <v>B</v>
      </c>
      <c r="AB301" s="22" t="str">
        <f aca="false">IF(H301&lt;&gt;".",IF(M301="MR","R",VLOOKUP(H301,$BR:$BT,3,0)),"")</f>
        <v/>
      </c>
      <c r="AC301" s="22" t="str">
        <f aca="false">IF(I301&lt;&gt;".",IF(N301="MR","R",VLOOKUP(I301,$BR:$BT,3,0)),"")</f>
        <v/>
      </c>
      <c r="AD301" s="22" t="str">
        <f aca="false">IF(F301&lt;&gt;".",VLOOKUP(K301,$CB:$CC,2,0),"")</f>
        <v>A</v>
      </c>
      <c r="AE301" s="22" t="str">
        <f aca="false">IF(G301&lt;&gt;".",VLOOKUP(L301,$CB:$CC,2,0),"")</f>
        <v>A</v>
      </c>
      <c r="AF301" s="22" t="str">
        <f aca="false">IF(H301&lt;&gt;".",VLOOKUP(M301,$CB:$CC,2,0),"")</f>
        <v/>
      </c>
      <c r="AG301" s="22" t="str">
        <f aca="false">IF(I301&lt;&gt;".",VLOOKUP(N301,$CB:$CC,2,0),"")</f>
        <v/>
      </c>
      <c r="AH301" s="22" t="str">
        <f aca="false">IF(AD301&lt;&gt;"",IF(OR(AD301="A",AD301="I"),"SZA",VLOOKUP(Z301,$BT$3:$BU$16,2,0)),"")</f>
        <v>SZA</v>
      </c>
      <c r="AI301" s="22" t="str">
        <f aca="false">IF(AE301&lt;&gt;"",IF(OR(AE301="A",AE301="I"),"SZA",VLOOKUP(AA301,$BT$3:$BU$16,2,0)),"")</f>
        <v>SZA</v>
      </c>
      <c r="AJ301" s="22" t="str">
        <f aca="false">IF(AF301&lt;&gt;"",IF(OR(AF301="A",AF301="I"),"SZA",VLOOKUP(AB301,$BT$3:$BU$16,2,0)),"")</f>
        <v/>
      </c>
      <c r="AK301" s="22" t="str">
        <f aca="false">IF(AG301&lt;&gt;"",IF(OR(AG301="A",AG301="I"),"SZA",VLOOKUP(AC301,$BT$3:$BU$16,2,0)),"")</f>
        <v/>
      </c>
      <c r="AL301" s="22" t="str">
        <f aca="false">IF(AD301&lt;&gt;"","I","")</f>
        <v>I</v>
      </c>
      <c r="AM301" s="22" t="str">
        <f aca="false">SUBSTITUTE(IF(AE301&lt;&gt;"",AL301&amp;"+"&amp;AH301,""),"+SZ","")</f>
        <v>IA</v>
      </c>
      <c r="AN301" s="22" t="str">
        <f aca="false">SUBSTITUTE(IF(AF301&lt;&gt;"",AM301&amp;"+"&amp;AI301,""),"+SZ","")</f>
        <v/>
      </c>
      <c r="AO301" s="22" t="str">
        <f aca="false">SUBSTITUTE(IF(AG301&lt;&gt;"",AN301&amp;"+"&amp;AJ301,""),"+SZ","")</f>
        <v/>
      </c>
      <c r="AP301" s="22" t="str">
        <f aca="false">SUBSTITUTE("I"&amp;IF(AH301&lt;&gt;"","+"&amp;AH301,"")&amp;IF(AI301&lt;&gt;"","+"&amp;AI301,"")&amp;IF(AJ301&lt;&gt;"","+"&amp;AJ301,"")&amp;IF(AK301&lt;&gt;"","+"&amp;AK301,""),"+SZ","")</f>
        <v>IAA</v>
      </c>
      <c r="AQ301" s="22" t="str">
        <f aca="false">IF(Z301&lt;&gt;"","AOFF_"&amp;AL301&amp;REPT(" ",AQ$1-LEN(AL301)),"")</f>
        <v>AOFF_I</v>
      </c>
      <c r="AR301" s="22" t="str">
        <f aca="false">IF(AA301&lt;&gt;"","AOFF_"&amp;AM301&amp;REPT(" ",AR$1-LEN(AM301)),"")</f>
        <v>AOFF_IA</v>
      </c>
      <c r="AS301" s="22" t="str">
        <f aca="false">IF(AB301&lt;&gt;"","AOFF_"&amp;AN301&amp;REPT(" ",AS$1-LEN(AN301)),"")</f>
        <v/>
      </c>
      <c r="AT301" s="22" t="str">
        <f aca="false">IF(AC301&lt;&gt;"","AOFF_"&amp;AO301&amp;REPT(" ",AT$1-LEN(AO301)),"")</f>
        <v/>
      </c>
      <c r="AU301" s="22" t="str">
        <f aca="false">"ISIZ_"&amp;AP301&amp;REPT(" ",$AU$1-LEN(AP301))</f>
        <v>ISIZ_IAA  </v>
      </c>
      <c r="AV301" s="26" t="n">
        <f aca="false">IF(Z301&lt;&gt;"",6,"")</f>
        <v>6</v>
      </c>
      <c r="AW301" s="26" t="n">
        <f aca="false">IF(AA301&lt;&gt;"",AV301+VLOOKUP(AH301,$BU$2:$BV$17,2,0),"")</f>
        <v>10</v>
      </c>
      <c r="AX301" s="26" t="str">
        <f aca="false">IF(AB301&lt;&gt;"",AW301+VLOOKUP(AI301,$BU$2:$BV$17,2,0),"")</f>
        <v/>
      </c>
      <c r="AY301" s="26" t="str">
        <f aca="false">IF(AC301&lt;&gt;"",AX301+VLOOKUP(AJ301,$BU$2:$BV$17,2,0),"")</f>
        <v/>
      </c>
      <c r="AZ301" s="26" t="n">
        <f aca="false">6+IF(Z301&lt;&gt;"",VLOOKUP(AH301,$BU$2:$BV$17,2,0),0)+IF(AA301&lt;&gt;"",VLOOKUP(AI301,$BU$2:$BV$17,2,0),0)+IF(AB301&lt;&gt;"",VLOOKUP(AJ301,$BU$2:$BV$17,2,0),0)+IF(AC301&lt;&gt;"",VLOOKUP(AK301,$BU$2:$BV$17,2,0),0)</f>
        <v>14</v>
      </c>
      <c r="BA301" s="26" t="n">
        <f aca="false">IF(Z301&lt;&gt;"",10,"")</f>
        <v>10</v>
      </c>
      <c r="BB301" s="26" t="n">
        <f aca="false">IF(AA301&lt;&gt;"",BA301+VLOOKUP(AH301,$BU$2:$BW$17,3,0),"")</f>
        <v>18</v>
      </c>
      <c r="BC301" s="26" t="str">
        <f aca="false">IF(AB301&lt;&gt;"",BB301+VLOOKUP(AI301,$BU$2:$BW$17,3,0),"")</f>
        <v/>
      </c>
      <c r="BD301" s="26" t="str">
        <f aca="false">IF(AC301&lt;&gt;"",BC301+VLOOKUP(AJ301,$BU$2:$BW$17,3,0),"")</f>
        <v/>
      </c>
      <c r="BE301" s="26" t="n">
        <f aca="false">10+IF(Z301&lt;&gt;"",VLOOKUP(AH301,$BU$2:$BW$17,3,0),0)+IF(AA301&lt;&gt;"",VLOOKUP(AI301,$BU$2:$BW$17,3,0),0)+IF(AB301&lt;&gt;"",VLOOKUP(AJ301,$BU$2:$BW$17,3,0),0)+IF(AC301&lt;&gt;"",VLOOKUP(AK301,$BU$2:$BW$17,3,0),0)</f>
        <v>26</v>
      </c>
      <c r="BF301" s="36" t="str">
        <f aca="false">IF(AV301&lt;&gt;"","#define "&amp;AQ301&amp;" "&amp;AV301&amp;"&lt;end&gt; ","")&amp;IF(AW301&lt;&gt;"","#define "&amp;AR301&amp;" "&amp;AW301&amp;"&lt;end&gt; ","")&amp;IF(AX301&lt;&gt;"","#define "&amp;AS301&amp;" "&amp;AX301&amp;"&lt;end&gt; ","")&amp;IF(AY301&lt;&gt;"","#define "&amp;AT301&amp;" "&amp;AY301&amp;"&lt;end&gt; ","")&amp;"#define "&amp;AU301&amp;" "&amp;AZ301&amp;"&lt;end&gt;"</f>
        <v>#define AOFF_I 6&lt;end&gt; #define AOFF_IA 10&lt;end&gt; #define ISIZ_IAA   14&lt;end&gt;</v>
      </c>
      <c r="BG301" s="36" t="str">
        <f aca="false">IF(BA301&lt;&gt;"","#define "&amp;AQ301&amp;" "&amp;BA301&amp;"&lt;end&gt; ","")&amp;IF(BB301&lt;&gt;"","#define "&amp;AR301&amp;" "&amp;BB301&amp;"&lt;end&gt; ","")&amp;IF(BC301&lt;&gt;"","#define "&amp;AS301&amp;" "&amp;BC301&amp;"&lt;end&gt; ","")&amp;IF(BD301&lt;&gt;"","#define "&amp;AT301&amp;" "&amp;BD301&amp;"&lt;end&gt; ","")&amp;"#define "&amp;AU301&amp;" "&amp;BE301&amp;"&lt;end&gt;"</f>
        <v>#define AOFF_I 10&lt;end&gt; #define AOFF_IA 18&lt;end&gt; #define ISIZ_IAA   26&lt;end&gt;</v>
      </c>
      <c r="BH301" s="22" t="str">
        <f aca="false">"INSTDECODE_"&amp;D301&amp;IF(D301&lt;&gt;0,"_"&amp;CONCATENATE(Z301,AA301,AB301,AC301)&amp;"_"&amp;CONCATENATE(AD301,AE301,AF301,AG301),"")</f>
        <v>INSTDECODE_2_CB_AA</v>
      </c>
      <c r="BI301" s="22" t="n">
        <f aca="false">LEN(BH301)</f>
        <v>18</v>
      </c>
      <c r="BJ301" s="22" t="str">
        <f aca="false">IF(Z301&lt;&gt;"","DECODE_"&amp;VLOOKUP(AD301,$CC:$CD,2,0)&amp;"("&amp;BJ$2&amp;","&amp;IF(K301="MR","REF",VLOOKUP(F301,$BR:$BS,2,0))&amp;",Cpu"&amp;PROPER(IF(K301="MR","REF",VLOOKUP(F301,$BR:$BS,2,0)))&amp;","&amp;AQ301&amp;"); ", "")</f>
        <v>DECODE_ADR(1,CHR,CpuChr,AOFF_I); </v>
      </c>
      <c r="BK301" s="22" t="str">
        <f aca="false">IF(AA301&lt;&gt;"","DECODE_"&amp;VLOOKUP(AE301,$CC:$CD,2,0)&amp;"("&amp;BK$2&amp;","&amp;IF(L301="MR","REF",VLOOKUP(G301,$BR:$BS,2,0))&amp;",Cpu"&amp;PROPER(IF(L301="MR","REF",VLOOKUP(G301,$BR:$BS,2,0)))&amp;","&amp;AR301&amp;"); ", "")</f>
        <v>DECODE_ADR(2,BOL,CpuBol,AOFF_IA); </v>
      </c>
      <c r="BL301" s="22" t="str">
        <f aca="false">IF(AB301&lt;&gt;"","DECODE_"&amp;VLOOKUP(AF301,$CC:$CD,2,0)&amp;"("&amp;BL$2&amp;","&amp;IF(M301="MR","REF",VLOOKUP(H301,$BR:$BS,2,0))&amp;",Cpu"&amp;PROPER(IF(M301="MR","REF",VLOOKUP(H301,$BR:$BS,2,0)))&amp;","&amp;AS301&amp;"); ", "")</f>
        <v/>
      </c>
      <c r="BM301" s="22" t="str">
        <f aca="false">IF(AC301&lt;&gt;"","DECODE_"&amp;VLOOKUP(AG301,$CC:$CD,2,0)&amp;"("&amp;BM$2&amp;","&amp;IF(N301="MR","REF",VLOOKUP(I301,$BR:$BS,2,0))&amp;",Cpu"&amp;PROPER(IF(N301="MR","REF",VLOOKUP(I301,$BR:$BS,2,0)))&amp;","&amp;AT301&amp;"); ", "")</f>
        <v/>
      </c>
      <c r="BN301" s="22" t="str">
        <f aca="false">IF(ISERROR(VLOOKUP(BO301,BO$2:BO300,1,0))=0,"X","")</f>
        <v/>
      </c>
      <c r="BO301" s="22" t="str">
        <f aca="false">SUBSTITUTE("#define "&amp;BH301&amp;REPT(" ",28-LEN(BH301))&amp;BJ301&amp;BK301&amp;BL301&amp;BM301,"%","D")</f>
        <v>#define INSTDECODE_2_CB_AA          DECODE_ADR(1,CHR,CpuChr,AOFF_I); DECODE_ADR(2,BOL,CpuBol,AOFF_IA); </v>
      </c>
      <c r="BP301" s="22" t="str">
        <f aca="false">"#define "&amp;SUBSTITUTE(BH301,"INSTDECODE_",IF(P301="X","JMP_","")&amp;IF(Q301="X","CONST_","")&amp;"INSTEND_")&amp;IF(Q301="X",REPT(" ",20-LEN(BH301)),IF(P301="X",REPT(" ",22-LEN(BH301)),REPT(" ",26-LEN(BH301))))&amp;" "&amp;IF(P301="X","","IP+="&amp;TRIM(AU301)&amp;"; "&amp;REPT(" ",10-LEN(TRIM(AU301))))&amp;IF(Q301="X","CONST_INST_DISPATCH;","PROG_INST_DISPATCH;")</f>
        <v>#define INSTEND_2_CB_AA         IP+=ISIZ_IAA;   PROG_INST_DISPATCH;</v>
      </c>
      <c r="BQ301" s="22" t="str">
        <f aca="false">""</f>
        <v/>
      </c>
    </row>
    <row r="302" customFormat="false" ht="15.95" hidden="false" customHeight="true" outlineLevel="0" collapsed="false">
      <c r="A302" s="22" t="s">
        <v>974</v>
      </c>
      <c r="B302" s="22" t="s">
        <v>978</v>
      </c>
      <c r="C302" s="26" t="s">
        <v>29</v>
      </c>
      <c r="D302" s="27" t="n">
        <f aca="false">4-COUNTIF(F302:I302,".")</f>
        <v>2</v>
      </c>
      <c r="E302" s="27" t="str">
        <f aca="false">IF(ISERROR(SEARCH("Z",F302&amp;G302&amp;H302&amp;I302))=0,"X","-")</f>
        <v>-</v>
      </c>
      <c r="F302" s="26" t="s">
        <v>463</v>
      </c>
      <c r="G302" s="26" t="s">
        <v>456</v>
      </c>
      <c r="H302" s="26" t="s">
        <v>28</v>
      </c>
      <c r="I302" s="26" t="s">
        <v>28</v>
      </c>
      <c r="J302" s="27" t="str">
        <f aca="false">IF(OR(ISERROR(SEARCH(MID($J$2,1,1),F302&amp;G302&amp;H302&amp;I302))=0,ISERROR(SEARCH(MID($J$2,2,1),F302&amp;G302&amp;H302&amp;I302))=0),"X","-")</f>
        <v>-</v>
      </c>
      <c r="K302" s="26" t="s">
        <v>453</v>
      </c>
      <c r="L302" s="26" t="s">
        <v>453</v>
      </c>
      <c r="M302" s="26" t="s">
        <v>28</v>
      </c>
      <c r="N302" s="26" t="s">
        <v>28</v>
      </c>
      <c r="O302" s="28" t="str">
        <f aca="false">IF(OR(K302=$O$2,L302=$O$2,M302=$O$2,N302=$O$2),"X","-")</f>
        <v>-</v>
      </c>
      <c r="R302" s="22" t="s">
        <v>979</v>
      </c>
      <c r="S302" s="22" t="s">
        <v>9</v>
      </c>
      <c r="T302" s="22" t="s">
        <v>977</v>
      </c>
      <c r="W302" s="30" t="str">
        <f aca="false">SUBSTITUTE(SUBSTITUTE(IF(AND(F302="%",K302&lt;&gt;"AD",K302&lt;&gt;"MR"),"Error1","Ok")&amp;" "&amp;IF(AND(G302="%",L302&lt;&gt;"AD",L302&lt;&gt;"MR"),"Error2","Ok")&amp;" "&amp;IF(AND(H302="%",M302&lt;&gt;"AD",M302&lt;&gt;"MR"),"Error3","Ok")&amp;" "&amp;IF(AND(I302="%",N302&lt;&gt;"AD",N302&lt;&gt;"MR"),"Error4","Ok"),"Ok Ok Ok Ok","Passed"),"Ok","")</f>
        <v>Passed</v>
      </c>
      <c r="X302" s="28" t="str">
        <f aca="false">IF(W302&lt;&gt;"Passed","--- Error ---",SUBSTITUTE(SUBSTITUTE(SUBSTITUTE(SUBSTITUTE(SUBSTITUTE(SUBSTITUTE(SUBSTITUTE(SUBSTITUTE(SUBSTITUTE(SUBSTITUTE(SUBSTITUTE(SUBSTITUTE(SUBSTITUTE(SUBSTITUTE(SUBSTITUTE(SUBSTITUTE(SUBSTITUTE(SUBSTITUTE($X$1, "&lt;mnemonic&gt;",""""&amp;B302&amp;""""&amp;REPT(" ",5-LEN(B302))), "&lt;argnr&gt;",D302), "&lt;type1&gt;",VLOOKUP(F302,BR:BZ,9,0)), "&lt;type2&gt;",VLOOKUP(G302,BR:BZ,9,0)), "&lt;type3&gt;",VLOOKUP(H302,BR:BZ,9,0)), "&lt;type4&gt;",VLOOKUP(I302,BR:BZ,9,0)), "&lt;mode1&gt;",VLOOKUP(K302, CB:CG,6,0)),"&lt;mode2&gt;",VLOOKUP(L302,CB:CG,6,0)),"&lt;mode3&gt;",VLOOKUP(M302,CB:CG,6,0)),"&lt;mode4&gt;",VLOOKUP(N302,CB:CG,6,0)), "."," "), "&lt;desc&gt;",R302), "&lt;size&gt;",AU302), "&lt;comma&gt;",IF(B303=""," ",",")),"&lt;off1&gt;",IF(AQ302&lt;&gt;"",AQ302,"0"&amp;REPT(" ",5+AQ$1-1))),"&lt;off2&gt;",IF(AR302&lt;&gt;"",AR302,"0"&amp;REPT(" ",5+AR$1-1))),"&lt;off3&gt;",IF(AS302&lt;&gt;"",AS302,"0"&amp;REPT(" ",5+AS$1-1))),"&lt;off4&gt;",IF(AT302&lt;&gt;"",AT302,"0"&amp;REPT(" ",5+AT$1-1))))</f>
        <v>{ "BO2SH",2, ISIZ_IAA  , {CpuDataType::Short    ,CpuDataType::Boolean  ,(CpuDataType)0        ,(CpuDataType)0        }, {_AmdAddr,_AmdAddr,_AmdNull,_AmdNull}, {AOFF_I,AOFF_IA,0       ,0        } }, //short .toshort()</v>
      </c>
      <c r="Y302" s="31" t="s">
        <v>28</v>
      </c>
      <c r="Z302" s="22" t="str">
        <f aca="false">IF(F302&lt;&gt;".",IF(K302="MR","R",VLOOKUP(F302,$BR:$BT,3,0)),"")</f>
        <v>W</v>
      </c>
      <c r="AA302" s="22" t="str">
        <f aca="false">IF(G302&lt;&gt;".",IF(L302="MR","R",VLOOKUP(G302,$BR:$BT,3,0)),"")</f>
        <v>B</v>
      </c>
      <c r="AB302" s="22" t="str">
        <f aca="false">IF(H302&lt;&gt;".",IF(M302="MR","R",VLOOKUP(H302,$BR:$BT,3,0)),"")</f>
        <v/>
      </c>
      <c r="AC302" s="22" t="str">
        <f aca="false">IF(I302&lt;&gt;".",IF(N302="MR","R",VLOOKUP(I302,$BR:$BT,3,0)),"")</f>
        <v/>
      </c>
      <c r="AD302" s="22" t="str">
        <f aca="false">IF(F302&lt;&gt;".",VLOOKUP(K302,$CB:$CC,2,0),"")</f>
        <v>A</v>
      </c>
      <c r="AE302" s="22" t="str">
        <f aca="false">IF(G302&lt;&gt;".",VLOOKUP(L302,$CB:$CC,2,0),"")</f>
        <v>A</v>
      </c>
      <c r="AF302" s="22" t="str">
        <f aca="false">IF(H302&lt;&gt;".",VLOOKUP(M302,$CB:$CC,2,0),"")</f>
        <v/>
      </c>
      <c r="AG302" s="22" t="str">
        <f aca="false">IF(I302&lt;&gt;".",VLOOKUP(N302,$CB:$CC,2,0),"")</f>
        <v/>
      </c>
      <c r="AH302" s="22" t="str">
        <f aca="false">IF(AD302&lt;&gt;"",IF(OR(AD302="A",AD302="I"),"SZA",VLOOKUP(Z302,$BT$3:$BU$16,2,0)),"")</f>
        <v>SZA</v>
      </c>
      <c r="AI302" s="22" t="str">
        <f aca="false">IF(AE302&lt;&gt;"",IF(OR(AE302="A",AE302="I"),"SZA",VLOOKUP(AA302,$BT$3:$BU$16,2,0)),"")</f>
        <v>SZA</v>
      </c>
      <c r="AJ302" s="22" t="str">
        <f aca="false">IF(AF302&lt;&gt;"",IF(OR(AF302="A",AF302="I"),"SZA",VLOOKUP(AB302,$BT$3:$BU$16,2,0)),"")</f>
        <v/>
      </c>
      <c r="AK302" s="22" t="str">
        <f aca="false">IF(AG302&lt;&gt;"",IF(OR(AG302="A",AG302="I"),"SZA",VLOOKUP(AC302,$BT$3:$BU$16,2,0)),"")</f>
        <v/>
      </c>
      <c r="AL302" s="22" t="str">
        <f aca="false">IF(AD302&lt;&gt;"","I","")</f>
        <v>I</v>
      </c>
      <c r="AM302" s="22" t="str">
        <f aca="false">SUBSTITUTE(IF(AE302&lt;&gt;"",AL302&amp;"+"&amp;AH302,""),"+SZ","")</f>
        <v>IA</v>
      </c>
      <c r="AN302" s="22" t="str">
        <f aca="false">SUBSTITUTE(IF(AF302&lt;&gt;"",AM302&amp;"+"&amp;AI302,""),"+SZ","")</f>
        <v/>
      </c>
      <c r="AO302" s="22" t="str">
        <f aca="false">SUBSTITUTE(IF(AG302&lt;&gt;"",AN302&amp;"+"&amp;AJ302,""),"+SZ","")</f>
        <v/>
      </c>
      <c r="AP302" s="22" t="str">
        <f aca="false">SUBSTITUTE("I"&amp;IF(AH302&lt;&gt;"","+"&amp;AH302,"")&amp;IF(AI302&lt;&gt;"","+"&amp;AI302,"")&amp;IF(AJ302&lt;&gt;"","+"&amp;AJ302,"")&amp;IF(AK302&lt;&gt;"","+"&amp;AK302,""),"+SZ","")</f>
        <v>IAA</v>
      </c>
      <c r="AQ302" s="22" t="str">
        <f aca="false">IF(Z302&lt;&gt;"","AOFF_"&amp;AL302&amp;REPT(" ",AQ$1-LEN(AL302)),"")</f>
        <v>AOFF_I</v>
      </c>
      <c r="AR302" s="22" t="str">
        <f aca="false">IF(AA302&lt;&gt;"","AOFF_"&amp;AM302&amp;REPT(" ",AR$1-LEN(AM302)),"")</f>
        <v>AOFF_IA</v>
      </c>
      <c r="AS302" s="22" t="str">
        <f aca="false">IF(AB302&lt;&gt;"","AOFF_"&amp;AN302&amp;REPT(" ",AS$1-LEN(AN302)),"")</f>
        <v/>
      </c>
      <c r="AT302" s="22" t="str">
        <f aca="false">IF(AC302&lt;&gt;"","AOFF_"&amp;AO302&amp;REPT(" ",AT$1-LEN(AO302)),"")</f>
        <v/>
      </c>
      <c r="AU302" s="22" t="str">
        <f aca="false">"ISIZ_"&amp;AP302&amp;REPT(" ",$AU$1-LEN(AP302))</f>
        <v>ISIZ_IAA  </v>
      </c>
      <c r="AV302" s="26" t="n">
        <f aca="false">IF(Z302&lt;&gt;"",6,"")</f>
        <v>6</v>
      </c>
      <c r="AW302" s="26" t="n">
        <f aca="false">IF(AA302&lt;&gt;"",AV302+VLOOKUP(AH302,$BU$2:$BV$17,2,0),"")</f>
        <v>10</v>
      </c>
      <c r="AX302" s="26" t="str">
        <f aca="false">IF(AB302&lt;&gt;"",AW302+VLOOKUP(AI302,$BU$2:$BV$17,2,0),"")</f>
        <v/>
      </c>
      <c r="AY302" s="26" t="str">
        <f aca="false">IF(AC302&lt;&gt;"",AX302+VLOOKUP(AJ302,$BU$2:$BV$17,2,0),"")</f>
        <v/>
      </c>
      <c r="AZ302" s="26" t="n">
        <f aca="false">6+IF(Z302&lt;&gt;"",VLOOKUP(AH302,$BU$2:$BV$17,2,0),0)+IF(AA302&lt;&gt;"",VLOOKUP(AI302,$BU$2:$BV$17,2,0),0)+IF(AB302&lt;&gt;"",VLOOKUP(AJ302,$BU$2:$BV$17,2,0),0)+IF(AC302&lt;&gt;"",VLOOKUP(AK302,$BU$2:$BV$17,2,0),0)</f>
        <v>14</v>
      </c>
      <c r="BA302" s="26" t="n">
        <f aca="false">IF(Z302&lt;&gt;"",10,"")</f>
        <v>10</v>
      </c>
      <c r="BB302" s="26" t="n">
        <f aca="false">IF(AA302&lt;&gt;"",BA302+VLOOKUP(AH302,$BU$2:$BW$17,3,0),"")</f>
        <v>18</v>
      </c>
      <c r="BC302" s="26" t="str">
        <f aca="false">IF(AB302&lt;&gt;"",BB302+VLOOKUP(AI302,$BU$2:$BW$17,3,0),"")</f>
        <v/>
      </c>
      <c r="BD302" s="26" t="str">
        <f aca="false">IF(AC302&lt;&gt;"",BC302+VLOOKUP(AJ302,$BU$2:$BW$17,3,0),"")</f>
        <v/>
      </c>
      <c r="BE302" s="26" t="n">
        <f aca="false">10+IF(Z302&lt;&gt;"",VLOOKUP(AH302,$BU$2:$BW$17,3,0),0)+IF(AA302&lt;&gt;"",VLOOKUP(AI302,$BU$2:$BW$17,3,0),0)+IF(AB302&lt;&gt;"",VLOOKUP(AJ302,$BU$2:$BW$17,3,0),0)+IF(AC302&lt;&gt;"",VLOOKUP(AK302,$BU$2:$BW$17,3,0),0)</f>
        <v>26</v>
      </c>
      <c r="BF302" s="36" t="str">
        <f aca="false">IF(AV302&lt;&gt;"","#define "&amp;AQ302&amp;" "&amp;AV302&amp;"&lt;end&gt; ","")&amp;IF(AW302&lt;&gt;"","#define "&amp;AR302&amp;" "&amp;AW302&amp;"&lt;end&gt; ","")&amp;IF(AX302&lt;&gt;"","#define "&amp;AS302&amp;" "&amp;AX302&amp;"&lt;end&gt; ","")&amp;IF(AY302&lt;&gt;"","#define "&amp;AT302&amp;" "&amp;AY302&amp;"&lt;end&gt; ","")&amp;"#define "&amp;AU302&amp;" "&amp;AZ302&amp;"&lt;end&gt;"</f>
        <v>#define AOFF_I 6&lt;end&gt; #define AOFF_IA 10&lt;end&gt; #define ISIZ_IAA   14&lt;end&gt;</v>
      </c>
      <c r="BG302" s="36" t="str">
        <f aca="false">IF(BA302&lt;&gt;"","#define "&amp;AQ302&amp;" "&amp;BA302&amp;"&lt;end&gt; ","")&amp;IF(BB302&lt;&gt;"","#define "&amp;AR302&amp;" "&amp;BB302&amp;"&lt;end&gt; ","")&amp;IF(BC302&lt;&gt;"","#define "&amp;AS302&amp;" "&amp;BC302&amp;"&lt;end&gt; ","")&amp;IF(BD302&lt;&gt;"","#define "&amp;AT302&amp;" "&amp;BD302&amp;"&lt;end&gt; ","")&amp;"#define "&amp;AU302&amp;" "&amp;BE302&amp;"&lt;end&gt;"</f>
        <v>#define AOFF_I 10&lt;end&gt; #define AOFF_IA 18&lt;end&gt; #define ISIZ_IAA   26&lt;end&gt;</v>
      </c>
      <c r="BH302" s="22" t="str">
        <f aca="false">"INSTDECODE_"&amp;D302&amp;IF(D302&lt;&gt;0,"_"&amp;CONCATENATE(Z302,AA302,AB302,AC302)&amp;"_"&amp;CONCATENATE(AD302,AE302,AF302,AG302),"")</f>
        <v>INSTDECODE_2_WB_AA</v>
      </c>
      <c r="BI302" s="22" t="n">
        <f aca="false">LEN(BH302)</f>
        <v>18</v>
      </c>
      <c r="BJ302" s="22" t="str">
        <f aca="false">IF(Z302&lt;&gt;"","DECODE_"&amp;VLOOKUP(AD302,$CC:$CD,2,0)&amp;"("&amp;BJ$2&amp;","&amp;IF(K302="MR","REF",VLOOKUP(F302,$BR:$BS,2,0))&amp;",Cpu"&amp;PROPER(IF(K302="MR","REF",VLOOKUP(F302,$BR:$BS,2,0)))&amp;","&amp;AQ302&amp;"); ", "")</f>
        <v>DECODE_ADR(1,SHR,CpuShr,AOFF_I); </v>
      </c>
      <c r="BK302" s="22" t="str">
        <f aca="false">IF(AA302&lt;&gt;"","DECODE_"&amp;VLOOKUP(AE302,$CC:$CD,2,0)&amp;"("&amp;BK$2&amp;","&amp;IF(L302="MR","REF",VLOOKUP(G302,$BR:$BS,2,0))&amp;",Cpu"&amp;PROPER(IF(L302="MR","REF",VLOOKUP(G302,$BR:$BS,2,0)))&amp;","&amp;AR302&amp;"); ", "")</f>
        <v>DECODE_ADR(2,BOL,CpuBol,AOFF_IA); </v>
      </c>
      <c r="BL302" s="22" t="str">
        <f aca="false">IF(AB302&lt;&gt;"","DECODE_"&amp;VLOOKUP(AF302,$CC:$CD,2,0)&amp;"("&amp;BL$2&amp;","&amp;IF(M302="MR","REF",VLOOKUP(H302,$BR:$BS,2,0))&amp;",Cpu"&amp;PROPER(IF(M302="MR","REF",VLOOKUP(H302,$BR:$BS,2,0)))&amp;","&amp;AS302&amp;"); ", "")</f>
        <v/>
      </c>
      <c r="BM302" s="22" t="str">
        <f aca="false">IF(AC302&lt;&gt;"","DECODE_"&amp;VLOOKUP(AG302,$CC:$CD,2,0)&amp;"("&amp;BM$2&amp;","&amp;IF(N302="MR","REF",VLOOKUP(I302,$BR:$BS,2,0))&amp;",Cpu"&amp;PROPER(IF(N302="MR","REF",VLOOKUP(I302,$BR:$BS,2,0)))&amp;","&amp;AT302&amp;"); ", "")</f>
        <v/>
      </c>
      <c r="BN302" s="22" t="str">
        <f aca="false">IF(ISERROR(VLOOKUP(BO302,BO$2:BO301,1,0))=0,"X","")</f>
        <v/>
      </c>
      <c r="BO302" s="22" t="str">
        <f aca="false">SUBSTITUTE("#define "&amp;BH302&amp;REPT(" ",28-LEN(BH302))&amp;BJ302&amp;BK302&amp;BL302&amp;BM302,"%","D")</f>
        <v>#define INSTDECODE_2_WB_AA          DECODE_ADR(1,SHR,CpuShr,AOFF_I); DECODE_ADR(2,BOL,CpuBol,AOFF_IA); </v>
      </c>
      <c r="BP302" s="22" t="str">
        <f aca="false">"#define "&amp;SUBSTITUTE(BH302,"INSTDECODE_",IF(P302="X","JMP_","")&amp;IF(Q302="X","CONST_","")&amp;"INSTEND_")&amp;IF(Q302="X",REPT(" ",20-LEN(BH302)),IF(P302="X",REPT(" ",22-LEN(BH302)),REPT(" ",26-LEN(BH302))))&amp;" "&amp;IF(P302="X","","IP+="&amp;TRIM(AU302)&amp;"; "&amp;REPT(" ",10-LEN(TRIM(AU302))))&amp;IF(Q302="X","CONST_INST_DISPATCH;","PROG_INST_DISPATCH;")</f>
        <v>#define INSTEND_2_WB_AA         IP+=ISIZ_IAA;   PROG_INST_DISPATCH;</v>
      </c>
      <c r="BQ302" s="22" t="str">
        <f aca="false">""</f>
        <v/>
      </c>
    </row>
    <row r="303" customFormat="false" ht="15.95" hidden="false" customHeight="true" outlineLevel="0" collapsed="false">
      <c r="A303" s="22" t="s">
        <v>974</v>
      </c>
      <c r="B303" s="22" t="s">
        <v>980</v>
      </c>
      <c r="C303" s="26" t="s">
        <v>29</v>
      </c>
      <c r="D303" s="27" t="n">
        <f aca="false">4-COUNTIF(F303:I303,".")</f>
        <v>2</v>
      </c>
      <c r="E303" s="27" t="str">
        <f aca="false">IF(ISERROR(SEARCH("Z",F303&amp;G303&amp;H303&amp;I303))=0,"X","-")</f>
        <v>-</v>
      </c>
      <c r="F303" s="26" t="s">
        <v>470</v>
      </c>
      <c r="G303" s="26" t="s">
        <v>456</v>
      </c>
      <c r="H303" s="26" t="s">
        <v>28</v>
      </c>
      <c r="I303" s="26" t="s">
        <v>28</v>
      </c>
      <c r="J303" s="27" t="str">
        <f aca="false">IF(OR(ISERROR(SEARCH(MID($J$2,1,1),F303&amp;G303&amp;H303&amp;I303))=0,ISERROR(SEARCH(MID($J$2,2,1),F303&amp;G303&amp;H303&amp;I303))=0),"X","-")</f>
        <v>-</v>
      </c>
      <c r="K303" s="26" t="s">
        <v>453</v>
      </c>
      <c r="L303" s="26" t="s">
        <v>453</v>
      </c>
      <c r="M303" s="26" t="s">
        <v>28</v>
      </c>
      <c r="N303" s="26" t="s">
        <v>28</v>
      </c>
      <c r="O303" s="28" t="str">
        <f aca="false">IF(OR(K303=$O$2,L303=$O$2,M303=$O$2,N303=$O$2),"X","-")</f>
        <v>-</v>
      </c>
      <c r="R303" s="22" t="s">
        <v>981</v>
      </c>
      <c r="S303" s="22" t="s">
        <v>9</v>
      </c>
      <c r="T303" s="22" t="s">
        <v>977</v>
      </c>
      <c r="W303" s="30" t="str">
        <f aca="false">SUBSTITUTE(SUBSTITUTE(IF(AND(F303="%",K303&lt;&gt;"AD",K303&lt;&gt;"MR"),"Error1","Ok")&amp;" "&amp;IF(AND(G303="%",L303&lt;&gt;"AD",L303&lt;&gt;"MR"),"Error2","Ok")&amp;" "&amp;IF(AND(H303="%",M303&lt;&gt;"AD",M303&lt;&gt;"MR"),"Error3","Ok")&amp;" "&amp;IF(AND(I303="%",N303&lt;&gt;"AD",N303&lt;&gt;"MR"),"Error4","Ok"),"Ok Ok Ok Ok","Passed"),"Ok","")</f>
        <v>Passed</v>
      </c>
      <c r="X303" s="28" t="str">
        <f aca="false">IF(W303&lt;&gt;"Passed","--- Error ---",SUBSTITUTE(SUBSTITUTE(SUBSTITUTE(SUBSTITUTE(SUBSTITUTE(SUBSTITUTE(SUBSTITUTE(SUBSTITUTE(SUBSTITUTE(SUBSTITUTE(SUBSTITUTE(SUBSTITUTE(SUBSTITUTE(SUBSTITUTE(SUBSTITUTE(SUBSTITUTE(SUBSTITUTE(SUBSTITUTE($X$1, "&lt;mnemonic&gt;",""""&amp;B303&amp;""""&amp;REPT(" ",5-LEN(B303))), "&lt;argnr&gt;",D303), "&lt;type1&gt;",VLOOKUP(F303,BR:BZ,9,0)), "&lt;type2&gt;",VLOOKUP(G303,BR:BZ,9,0)), "&lt;type3&gt;",VLOOKUP(H303,BR:BZ,9,0)), "&lt;type4&gt;",VLOOKUP(I303,BR:BZ,9,0)), "&lt;mode1&gt;",VLOOKUP(K303, CB:CG,6,0)),"&lt;mode2&gt;",VLOOKUP(L303,CB:CG,6,0)),"&lt;mode3&gt;",VLOOKUP(M303,CB:CG,6,0)),"&lt;mode4&gt;",VLOOKUP(N303,CB:CG,6,0)), "."," "), "&lt;desc&gt;",R303), "&lt;size&gt;",AU303), "&lt;comma&gt;",IF(B304=""," ",",")),"&lt;off1&gt;",IF(AQ303&lt;&gt;"",AQ303,"0"&amp;REPT(" ",5+AQ$1-1))),"&lt;off2&gt;",IF(AR303&lt;&gt;"",AR303,"0"&amp;REPT(" ",5+AR$1-1))),"&lt;off3&gt;",IF(AS303&lt;&gt;"",AS303,"0"&amp;REPT(" ",5+AS$1-1))),"&lt;off4&gt;",IF(AT303&lt;&gt;"",AT303,"0"&amp;REPT(" ",5+AT$1-1))))</f>
        <v>{ "BO2IN",2, ISIZ_IAA  , {CpuDataType::Integer  ,CpuDataType::Boolean  ,(CpuDataType)0        ,(CpuDataType)0        }, {_AmdAddr,_AmdAddr,_AmdNull,_AmdNull}, {AOFF_I,AOFF_IA,0       ,0        } }, //int .toint()</v>
      </c>
      <c r="Y303" s="31" t="s">
        <v>28</v>
      </c>
      <c r="Z303" s="22" t="str">
        <f aca="false">IF(F303&lt;&gt;".",IF(K303="MR","R",VLOOKUP(F303,$BR:$BT,3,0)),"")</f>
        <v>I</v>
      </c>
      <c r="AA303" s="22" t="str">
        <f aca="false">IF(G303&lt;&gt;".",IF(L303="MR","R",VLOOKUP(G303,$BR:$BT,3,0)),"")</f>
        <v>B</v>
      </c>
      <c r="AB303" s="22" t="str">
        <f aca="false">IF(H303&lt;&gt;".",IF(M303="MR","R",VLOOKUP(H303,$BR:$BT,3,0)),"")</f>
        <v/>
      </c>
      <c r="AC303" s="22" t="str">
        <f aca="false">IF(I303&lt;&gt;".",IF(N303="MR","R",VLOOKUP(I303,$BR:$BT,3,0)),"")</f>
        <v/>
      </c>
      <c r="AD303" s="22" t="str">
        <f aca="false">IF(F303&lt;&gt;".",VLOOKUP(K303,$CB:$CC,2,0),"")</f>
        <v>A</v>
      </c>
      <c r="AE303" s="22" t="str">
        <f aca="false">IF(G303&lt;&gt;".",VLOOKUP(L303,$CB:$CC,2,0),"")</f>
        <v>A</v>
      </c>
      <c r="AF303" s="22" t="str">
        <f aca="false">IF(H303&lt;&gt;".",VLOOKUP(M303,$CB:$CC,2,0),"")</f>
        <v/>
      </c>
      <c r="AG303" s="22" t="str">
        <f aca="false">IF(I303&lt;&gt;".",VLOOKUP(N303,$CB:$CC,2,0),"")</f>
        <v/>
      </c>
      <c r="AH303" s="22" t="str">
        <f aca="false">IF(AD303&lt;&gt;"",IF(OR(AD303="A",AD303="I"),"SZA",VLOOKUP(Z303,$BT$3:$BU$16,2,0)),"")</f>
        <v>SZA</v>
      </c>
      <c r="AI303" s="22" t="str">
        <f aca="false">IF(AE303&lt;&gt;"",IF(OR(AE303="A",AE303="I"),"SZA",VLOOKUP(AA303,$BT$3:$BU$16,2,0)),"")</f>
        <v>SZA</v>
      </c>
      <c r="AJ303" s="22" t="str">
        <f aca="false">IF(AF303&lt;&gt;"",IF(OR(AF303="A",AF303="I"),"SZA",VLOOKUP(AB303,$BT$3:$BU$16,2,0)),"")</f>
        <v/>
      </c>
      <c r="AK303" s="22" t="str">
        <f aca="false">IF(AG303&lt;&gt;"",IF(OR(AG303="A",AG303="I"),"SZA",VLOOKUP(AC303,$BT$3:$BU$16,2,0)),"")</f>
        <v/>
      </c>
      <c r="AL303" s="22" t="str">
        <f aca="false">IF(AD303&lt;&gt;"","I","")</f>
        <v>I</v>
      </c>
      <c r="AM303" s="22" t="str">
        <f aca="false">SUBSTITUTE(IF(AE303&lt;&gt;"",AL303&amp;"+"&amp;AH303,""),"+SZ","")</f>
        <v>IA</v>
      </c>
      <c r="AN303" s="22" t="str">
        <f aca="false">SUBSTITUTE(IF(AF303&lt;&gt;"",AM303&amp;"+"&amp;AI303,""),"+SZ","")</f>
        <v/>
      </c>
      <c r="AO303" s="22" t="str">
        <f aca="false">SUBSTITUTE(IF(AG303&lt;&gt;"",AN303&amp;"+"&amp;AJ303,""),"+SZ","")</f>
        <v/>
      </c>
      <c r="AP303" s="22" t="str">
        <f aca="false">SUBSTITUTE("I"&amp;IF(AH303&lt;&gt;"","+"&amp;AH303,"")&amp;IF(AI303&lt;&gt;"","+"&amp;AI303,"")&amp;IF(AJ303&lt;&gt;"","+"&amp;AJ303,"")&amp;IF(AK303&lt;&gt;"","+"&amp;AK303,""),"+SZ","")</f>
        <v>IAA</v>
      </c>
      <c r="AQ303" s="22" t="str">
        <f aca="false">IF(Z303&lt;&gt;"","AOFF_"&amp;AL303&amp;REPT(" ",AQ$1-LEN(AL303)),"")</f>
        <v>AOFF_I</v>
      </c>
      <c r="AR303" s="22" t="str">
        <f aca="false">IF(AA303&lt;&gt;"","AOFF_"&amp;AM303&amp;REPT(" ",AR$1-LEN(AM303)),"")</f>
        <v>AOFF_IA</v>
      </c>
      <c r="AS303" s="22" t="str">
        <f aca="false">IF(AB303&lt;&gt;"","AOFF_"&amp;AN303&amp;REPT(" ",AS$1-LEN(AN303)),"")</f>
        <v/>
      </c>
      <c r="AT303" s="22" t="str">
        <f aca="false">IF(AC303&lt;&gt;"","AOFF_"&amp;AO303&amp;REPT(" ",AT$1-LEN(AO303)),"")</f>
        <v/>
      </c>
      <c r="AU303" s="22" t="str">
        <f aca="false">"ISIZ_"&amp;AP303&amp;REPT(" ",$AU$1-LEN(AP303))</f>
        <v>ISIZ_IAA  </v>
      </c>
      <c r="AV303" s="26" t="n">
        <f aca="false">IF(Z303&lt;&gt;"",6,"")</f>
        <v>6</v>
      </c>
      <c r="AW303" s="26" t="n">
        <f aca="false">IF(AA303&lt;&gt;"",AV303+VLOOKUP(AH303,$BU$2:$BV$17,2,0),"")</f>
        <v>10</v>
      </c>
      <c r="AX303" s="26" t="str">
        <f aca="false">IF(AB303&lt;&gt;"",AW303+VLOOKUP(AI303,$BU$2:$BV$17,2,0),"")</f>
        <v/>
      </c>
      <c r="AY303" s="26" t="str">
        <f aca="false">IF(AC303&lt;&gt;"",AX303+VLOOKUP(AJ303,$BU$2:$BV$17,2,0),"")</f>
        <v/>
      </c>
      <c r="AZ303" s="26" t="n">
        <f aca="false">6+IF(Z303&lt;&gt;"",VLOOKUP(AH303,$BU$2:$BV$17,2,0),0)+IF(AA303&lt;&gt;"",VLOOKUP(AI303,$BU$2:$BV$17,2,0),0)+IF(AB303&lt;&gt;"",VLOOKUP(AJ303,$BU$2:$BV$17,2,0),0)+IF(AC303&lt;&gt;"",VLOOKUP(AK303,$BU$2:$BV$17,2,0),0)</f>
        <v>14</v>
      </c>
      <c r="BA303" s="26" t="n">
        <f aca="false">IF(Z303&lt;&gt;"",10,"")</f>
        <v>10</v>
      </c>
      <c r="BB303" s="26" t="n">
        <f aca="false">IF(AA303&lt;&gt;"",BA303+VLOOKUP(AH303,$BU$2:$BW$17,3,0),"")</f>
        <v>18</v>
      </c>
      <c r="BC303" s="26" t="str">
        <f aca="false">IF(AB303&lt;&gt;"",BB303+VLOOKUP(AI303,$BU$2:$BW$17,3,0),"")</f>
        <v/>
      </c>
      <c r="BD303" s="26" t="str">
        <f aca="false">IF(AC303&lt;&gt;"",BC303+VLOOKUP(AJ303,$BU$2:$BW$17,3,0),"")</f>
        <v/>
      </c>
      <c r="BE303" s="26" t="n">
        <f aca="false">10+IF(Z303&lt;&gt;"",VLOOKUP(AH303,$BU$2:$BW$17,3,0),0)+IF(AA303&lt;&gt;"",VLOOKUP(AI303,$BU$2:$BW$17,3,0),0)+IF(AB303&lt;&gt;"",VLOOKUP(AJ303,$BU$2:$BW$17,3,0),0)+IF(AC303&lt;&gt;"",VLOOKUP(AK303,$BU$2:$BW$17,3,0),0)</f>
        <v>26</v>
      </c>
      <c r="BF303" s="36" t="str">
        <f aca="false">IF(AV303&lt;&gt;"","#define "&amp;AQ303&amp;" "&amp;AV303&amp;"&lt;end&gt; ","")&amp;IF(AW303&lt;&gt;"","#define "&amp;AR303&amp;" "&amp;AW303&amp;"&lt;end&gt; ","")&amp;IF(AX303&lt;&gt;"","#define "&amp;AS303&amp;" "&amp;AX303&amp;"&lt;end&gt; ","")&amp;IF(AY303&lt;&gt;"","#define "&amp;AT303&amp;" "&amp;AY303&amp;"&lt;end&gt; ","")&amp;"#define "&amp;AU303&amp;" "&amp;AZ303&amp;"&lt;end&gt;"</f>
        <v>#define AOFF_I 6&lt;end&gt; #define AOFF_IA 10&lt;end&gt; #define ISIZ_IAA   14&lt;end&gt;</v>
      </c>
      <c r="BG303" s="36" t="str">
        <f aca="false">IF(BA303&lt;&gt;"","#define "&amp;AQ303&amp;" "&amp;BA303&amp;"&lt;end&gt; ","")&amp;IF(BB303&lt;&gt;"","#define "&amp;AR303&amp;" "&amp;BB303&amp;"&lt;end&gt; ","")&amp;IF(BC303&lt;&gt;"","#define "&amp;AS303&amp;" "&amp;BC303&amp;"&lt;end&gt; ","")&amp;IF(BD303&lt;&gt;"","#define "&amp;AT303&amp;" "&amp;BD303&amp;"&lt;end&gt; ","")&amp;"#define "&amp;AU303&amp;" "&amp;BE303&amp;"&lt;end&gt;"</f>
        <v>#define AOFF_I 10&lt;end&gt; #define AOFF_IA 18&lt;end&gt; #define ISIZ_IAA   26&lt;end&gt;</v>
      </c>
      <c r="BH303" s="22" t="str">
        <f aca="false">"INSTDECODE_"&amp;D303&amp;IF(D303&lt;&gt;0,"_"&amp;CONCATENATE(Z303,AA303,AB303,AC303)&amp;"_"&amp;CONCATENATE(AD303,AE303,AF303,AG303),"")</f>
        <v>INSTDECODE_2_IB_AA</v>
      </c>
      <c r="BI303" s="22" t="n">
        <f aca="false">LEN(BH303)</f>
        <v>18</v>
      </c>
      <c r="BJ303" s="22" t="str">
        <f aca="false">IF(Z303&lt;&gt;"","DECODE_"&amp;VLOOKUP(AD303,$CC:$CD,2,0)&amp;"("&amp;BJ$2&amp;","&amp;IF(K303="MR","REF",VLOOKUP(F303,$BR:$BS,2,0))&amp;",Cpu"&amp;PROPER(IF(K303="MR","REF",VLOOKUP(F303,$BR:$BS,2,0)))&amp;","&amp;AQ303&amp;"); ", "")</f>
        <v>DECODE_ADR(1,INT,CpuInt,AOFF_I); </v>
      </c>
      <c r="BK303" s="22" t="str">
        <f aca="false">IF(AA303&lt;&gt;"","DECODE_"&amp;VLOOKUP(AE303,$CC:$CD,2,0)&amp;"("&amp;BK$2&amp;","&amp;IF(L303="MR","REF",VLOOKUP(G303,$BR:$BS,2,0))&amp;",Cpu"&amp;PROPER(IF(L303="MR","REF",VLOOKUP(G303,$BR:$BS,2,0)))&amp;","&amp;AR303&amp;"); ", "")</f>
        <v>DECODE_ADR(2,BOL,CpuBol,AOFF_IA); </v>
      </c>
      <c r="BL303" s="22" t="str">
        <f aca="false">IF(AB303&lt;&gt;"","DECODE_"&amp;VLOOKUP(AF303,$CC:$CD,2,0)&amp;"("&amp;BL$2&amp;","&amp;IF(M303="MR","REF",VLOOKUP(H303,$BR:$BS,2,0))&amp;",Cpu"&amp;PROPER(IF(M303="MR","REF",VLOOKUP(H303,$BR:$BS,2,0)))&amp;","&amp;AS303&amp;"); ", "")</f>
        <v/>
      </c>
      <c r="BM303" s="22" t="str">
        <f aca="false">IF(AC303&lt;&gt;"","DECODE_"&amp;VLOOKUP(AG303,$CC:$CD,2,0)&amp;"("&amp;BM$2&amp;","&amp;IF(N303="MR","REF",VLOOKUP(I303,$BR:$BS,2,0))&amp;",Cpu"&amp;PROPER(IF(N303="MR","REF",VLOOKUP(I303,$BR:$BS,2,0)))&amp;","&amp;AT303&amp;"); ", "")</f>
        <v/>
      </c>
      <c r="BN303" s="22" t="str">
        <f aca="false">IF(ISERROR(VLOOKUP(BO303,BO$2:BO302,1,0))=0,"X","")</f>
        <v/>
      </c>
      <c r="BO303" s="22" t="str">
        <f aca="false">SUBSTITUTE("#define "&amp;BH303&amp;REPT(" ",28-LEN(BH303))&amp;BJ303&amp;BK303&amp;BL303&amp;BM303,"%","D")</f>
        <v>#define INSTDECODE_2_IB_AA          DECODE_ADR(1,INT,CpuInt,AOFF_I); DECODE_ADR(2,BOL,CpuBol,AOFF_IA); </v>
      </c>
      <c r="BP303" s="22" t="str">
        <f aca="false">"#define "&amp;SUBSTITUTE(BH303,"INSTDECODE_",IF(P303="X","JMP_","")&amp;IF(Q303="X","CONST_","")&amp;"INSTEND_")&amp;IF(Q303="X",REPT(" ",20-LEN(BH303)),IF(P303="X",REPT(" ",22-LEN(BH303)),REPT(" ",26-LEN(BH303))))&amp;" "&amp;IF(P303="X","","IP+="&amp;TRIM(AU303)&amp;"; "&amp;REPT(" ",10-LEN(TRIM(AU303))))&amp;IF(Q303="X","CONST_INST_DISPATCH;","PROG_INST_DISPATCH;")</f>
        <v>#define INSTEND_2_IB_AA         IP+=ISIZ_IAA;   PROG_INST_DISPATCH;</v>
      </c>
      <c r="BQ303" s="22" t="str">
        <f aca="false">""</f>
        <v/>
      </c>
    </row>
    <row r="304" customFormat="false" ht="15.95" hidden="false" customHeight="true" outlineLevel="0" collapsed="false">
      <c r="A304" s="22" t="s">
        <v>974</v>
      </c>
      <c r="B304" s="22" t="s">
        <v>982</v>
      </c>
      <c r="C304" s="26" t="s">
        <v>29</v>
      </c>
      <c r="D304" s="27" t="n">
        <f aca="false">4-COUNTIF(F304:I304,".")</f>
        <v>2</v>
      </c>
      <c r="E304" s="27" t="str">
        <f aca="false">IF(ISERROR(SEARCH("Z",F304&amp;G304&amp;H304&amp;I304))=0,"X","-")</f>
        <v>-</v>
      </c>
      <c r="F304" s="26" t="s">
        <v>474</v>
      </c>
      <c r="G304" s="26" t="s">
        <v>456</v>
      </c>
      <c r="H304" s="26" t="s">
        <v>28</v>
      </c>
      <c r="I304" s="26" t="s">
        <v>28</v>
      </c>
      <c r="J304" s="27" t="str">
        <f aca="false">IF(OR(ISERROR(SEARCH(MID($J$2,1,1),F304&amp;G304&amp;H304&amp;I304))=0,ISERROR(SEARCH(MID($J$2,2,1),F304&amp;G304&amp;H304&amp;I304))=0),"X","-")</f>
        <v>-</v>
      </c>
      <c r="K304" s="26" t="s">
        <v>453</v>
      </c>
      <c r="L304" s="26" t="s">
        <v>453</v>
      </c>
      <c r="M304" s="26" t="s">
        <v>28</v>
      </c>
      <c r="N304" s="26" t="s">
        <v>28</v>
      </c>
      <c r="O304" s="28" t="str">
        <f aca="false">IF(OR(K304=$O$2,L304=$O$2,M304=$O$2,N304=$O$2),"X","-")</f>
        <v>-</v>
      </c>
      <c r="R304" s="22" t="s">
        <v>983</v>
      </c>
      <c r="S304" s="22" t="s">
        <v>9</v>
      </c>
      <c r="T304" s="22" t="s">
        <v>977</v>
      </c>
      <c r="W304" s="30" t="str">
        <f aca="false">SUBSTITUTE(SUBSTITUTE(IF(AND(F304="%",K304&lt;&gt;"AD",K304&lt;&gt;"MR"),"Error1","Ok")&amp;" "&amp;IF(AND(G304="%",L304&lt;&gt;"AD",L304&lt;&gt;"MR"),"Error2","Ok")&amp;" "&amp;IF(AND(H304="%",M304&lt;&gt;"AD",M304&lt;&gt;"MR"),"Error3","Ok")&amp;" "&amp;IF(AND(I304="%",N304&lt;&gt;"AD",N304&lt;&gt;"MR"),"Error4","Ok"),"Ok Ok Ok Ok","Passed"),"Ok","")</f>
        <v>Passed</v>
      </c>
      <c r="X304" s="28" t="str">
        <f aca="false">IF(W304&lt;&gt;"Passed","--- Error ---",SUBSTITUTE(SUBSTITUTE(SUBSTITUTE(SUBSTITUTE(SUBSTITUTE(SUBSTITUTE(SUBSTITUTE(SUBSTITUTE(SUBSTITUTE(SUBSTITUTE(SUBSTITUTE(SUBSTITUTE(SUBSTITUTE(SUBSTITUTE(SUBSTITUTE(SUBSTITUTE(SUBSTITUTE(SUBSTITUTE($X$1, "&lt;mnemonic&gt;",""""&amp;B304&amp;""""&amp;REPT(" ",5-LEN(B304))), "&lt;argnr&gt;",D304), "&lt;type1&gt;",VLOOKUP(F304,BR:BZ,9,0)), "&lt;type2&gt;",VLOOKUP(G304,BR:BZ,9,0)), "&lt;type3&gt;",VLOOKUP(H304,BR:BZ,9,0)), "&lt;type4&gt;",VLOOKUP(I304,BR:BZ,9,0)), "&lt;mode1&gt;",VLOOKUP(K304, CB:CG,6,0)),"&lt;mode2&gt;",VLOOKUP(L304,CB:CG,6,0)),"&lt;mode3&gt;",VLOOKUP(M304,CB:CG,6,0)),"&lt;mode4&gt;",VLOOKUP(N304,CB:CG,6,0)), "."," "), "&lt;desc&gt;",R304), "&lt;size&gt;",AU304), "&lt;comma&gt;",IF(B305=""," ",",")),"&lt;off1&gt;",IF(AQ304&lt;&gt;"",AQ304,"0"&amp;REPT(" ",5+AQ$1-1))),"&lt;off2&gt;",IF(AR304&lt;&gt;"",AR304,"0"&amp;REPT(" ",5+AR$1-1))),"&lt;off3&gt;",IF(AS304&lt;&gt;"",AS304,"0"&amp;REPT(" ",5+AS$1-1))),"&lt;off4&gt;",IF(AT304&lt;&gt;"",AT304,"0"&amp;REPT(" ",5+AT$1-1))))</f>
        <v>{ "BO2LO",2, ISIZ_IAA  , {CpuDataType::Long     ,CpuDataType::Boolean  ,(CpuDataType)0        ,(CpuDataType)0        }, {_AmdAddr,_AmdAddr,_AmdNull,_AmdNull}, {AOFF_I,AOFF_IA,0       ,0        } }, //long .tolong()</v>
      </c>
      <c r="Y304" s="31" t="s">
        <v>28</v>
      </c>
      <c r="Z304" s="22" t="str">
        <f aca="false">IF(F304&lt;&gt;".",IF(K304="MR","R",VLOOKUP(F304,$BR:$BT,3,0)),"")</f>
        <v>L</v>
      </c>
      <c r="AA304" s="22" t="str">
        <f aca="false">IF(G304&lt;&gt;".",IF(L304="MR","R",VLOOKUP(G304,$BR:$BT,3,0)),"")</f>
        <v>B</v>
      </c>
      <c r="AB304" s="22" t="str">
        <f aca="false">IF(H304&lt;&gt;".",IF(M304="MR","R",VLOOKUP(H304,$BR:$BT,3,0)),"")</f>
        <v/>
      </c>
      <c r="AC304" s="22" t="str">
        <f aca="false">IF(I304&lt;&gt;".",IF(N304="MR","R",VLOOKUP(I304,$BR:$BT,3,0)),"")</f>
        <v/>
      </c>
      <c r="AD304" s="22" t="str">
        <f aca="false">IF(F304&lt;&gt;".",VLOOKUP(K304,$CB:$CC,2,0),"")</f>
        <v>A</v>
      </c>
      <c r="AE304" s="22" t="str">
        <f aca="false">IF(G304&lt;&gt;".",VLOOKUP(L304,$CB:$CC,2,0),"")</f>
        <v>A</v>
      </c>
      <c r="AF304" s="22" t="str">
        <f aca="false">IF(H304&lt;&gt;".",VLOOKUP(M304,$CB:$CC,2,0),"")</f>
        <v/>
      </c>
      <c r="AG304" s="22" t="str">
        <f aca="false">IF(I304&lt;&gt;".",VLOOKUP(N304,$CB:$CC,2,0),"")</f>
        <v/>
      </c>
      <c r="AH304" s="22" t="str">
        <f aca="false">IF(AD304&lt;&gt;"",IF(OR(AD304="A",AD304="I"),"SZA",VLOOKUP(Z304,$BT$3:$BU$16,2,0)),"")</f>
        <v>SZA</v>
      </c>
      <c r="AI304" s="22" t="str">
        <f aca="false">IF(AE304&lt;&gt;"",IF(OR(AE304="A",AE304="I"),"SZA",VLOOKUP(AA304,$BT$3:$BU$16,2,0)),"")</f>
        <v>SZA</v>
      </c>
      <c r="AJ304" s="22" t="str">
        <f aca="false">IF(AF304&lt;&gt;"",IF(OR(AF304="A",AF304="I"),"SZA",VLOOKUP(AB304,$BT$3:$BU$16,2,0)),"")</f>
        <v/>
      </c>
      <c r="AK304" s="22" t="str">
        <f aca="false">IF(AG304&lt;&gt;"",IF(OR(AG304="A",AG304="I"),"SZA",VLOOKUP(AC304,$BT$3:$BU$16,2,0)),"")</f>
        <v/>
      </c>
      <c r="AL304" s="22" t="str">
        <f aca="false">IF(AD304&lt;&gt;"","I","")</f>
        <v>I</v>
      </c>
      <c r="AM304" s="22" t="str">
        <f aca="false">SUBSTITUTE(IF(AE304&lt;&gt;"",AL304&amp;"+"&amp;AH304,""),"+SZ","")</f>
        <v>IA</v>
      </c>
      <c r="AN304" s="22" t="str">
        <f aca="false">SUBSTITUTE(IF(AF304&lt;&gt;"",AM304&amp;"+"&amp;AI304,""),"+SZ","")</f>
        <v/>
      </c>
      <c r="AO304" s="22" t="str">
        <f aca="false">SUBSTITUTE(IF(AG304&lt;&gt;"",AN304&amp;"+"&amp;AJ304,""),"+SZ","")</f>
        <v/>
      </c>
      <c r="AP304" s="22" t="str">
        <f aca="false">SUBSTITUTE("I"&amp;IF(AH304&lt;&gt;"","+"&amp;AH304,"")&amp;IF(AI304&lt;&gt;"","+"&amp;AI304,"")&amp;IF(AJ304&lt;&gt;"","+"&amp;AJ304,"")&amp;IF(AK304&lt;&gt;"","+"&amp;AK304,""),"+SZ","")</f>
        <v>IAA</v>
      </c>
      <c r="AQ304" s="22" t="str">
        <f aca="false">IF(Z304&lt;&gt;"","AOFF_"&amp;AL304&amp;REPT(" ",AQ$1-LEN(AL304)),"")</f>
        <v>AOFF_I</v>
      </c>
      <c r="AR304" s="22" t="str">
        <f aca="false">IF(AA304&lt;&gt;"","AOFF_"&amp;AM304&amp;REPT(" ",AR$1-LEN(AM304)),"")</f>
        <v>AOFF_IA</v>
      </c>
      <c r="AS304" s="22" t="str">
        <f aca="false">IF(AB304&lt;&gt;"","AOFF_"&amp;AN304&amp;REPT(" ",AS$1-LEN(AN304)),"")</f>
        <v/>
      </c>
      <c r="AT304" s="22" t="str">
        <f aca="false">IF(AC304&lt;&gt;"","AOFF_"&amp;AO304&amp;REPT(" ",AT$1-LEN(AO304)),"")</f>
        <v/>
      </c>
      <c r="AU304" s="22" t="str">
        <f aca="false">"ISIZ_"&amp;AP304&amp;REPT(" ",$AU$1-LEN(AP304))</f>
        <v>ISIZ_IAA  </v>
      </c>
      <c r="AV304" s="26" t="n">
        <f aca="false">IF(Z304&lt;&gt;"",6,"")</f>
        <v>6</v>
      </c>
      <c r="AW304" s="26" t="n">
        <f aca="false">IF(AA304&lt;&gt;"",AV304+VLOOKUP(AH304,$BU$2:$BV$17,2,0),"")</f>
        <v>10</v>
      </c>
      <c r="AX304" s="26" t="str">
        <f aca="false">IF(AB304&lt;&gt;"",AW304+VLOOKUP(AI304,$BU$2:$BV$17,2,0),"")</f>
        <v/>
      </c>
      <c r="AY304" s="26" t="str">
        <f aca="false">IF(AC304&lt;&gt;"",AX304+VLOOKUP(AJ304,$BU$2:$BV$17,2,0),"")</f>
        <v/>
      </c>
      <c r="AZ304" s="26" t="n">
        <f aca="false">6+IF(Z304&lt;&gt;"",VLOOKUP(AH304,$BU$2:$BV$17,2,0),0)+IF(AA304&lt;&gt;"",VLOOKUP(AI304,$BU$2:$BV$17,2,0),0)+IF(AB304&lt;&gt;"",VLOOKUP(AJ304,$BU$2:$BV$17,2,0),0)+IF(AC304&lt;&gt;"",VLOOKUP(AK304,$BU$2:$BV$17,2,0),0)</f>
        <v>14</v>
      </c>
      <c r="BA304" s="26" t="n">
        <f aca="false">IF(Z304&lt;&gt;"",10,"")</f>
        <v>10</v>
      </c>
      <c r="BB304" s="26" t="n">
        <f aca="false">IF(AA304&lt;&gt;"",BA304+VLOOKUP(AH304,$BU$2:$BW$17,3,0),"")</f>
        <v>18</v>
      </c>
      <c r="BC304" s="26" t="str">
        <f aca="false">IF(AB304&lt;&gt;"",BB304+VLOOKUP(AI304,$BU$2:$BW$17,3,0),"")</f>
        <v/>
      </c>
      <c r="BD304" s="26" t="str">
        <f aca="false">IF(AC304&lt;&gt;"",BC304+VLOOKUP(AJ304,$BU$2:$BW$17,3,0),"")</f>
        <v/>
      </c>
      <c r="BE304" s="26" t="n">
        <f aca="false">10+IF(Z304&lt;&gt;"",VLOOKUP(AH304,$BU$2:$BW$17,3,0),0)+IF(AA304&lt;&gt;"",VLOOKUP(AI304,$BU$2:$BW$17,3,0),0)+IF(AB304&lt;&gt;"",VLOOKUP(AJ304,$BU$2:$BW$17,3,0),0)+IF(AC304&lt;&gt;"",VLOOKUP(AK304,$BU$2:$BW$17,3,0),0)</f>
        <v>26</v>
      </c>
      <c r="BF304" s="36" t="str">
        <f aca="false">IF(AV304&lt;&gt;"","#define "&amp;AQ304&amp;" "&amp;AV304&amp;"&lt;end&gt; ","")&amp;IF(AW304&lt;&gt;"","#define "&amp;AR304&amp;" "&amp;AW304&amp;"&lt;end&gt; ","")&amp;IF(AX304&lt;&gt;"","#define "&amp;AS304&amp;" "&amp;AX304&amp;"&lt;end&gt; ","")&amp;IF(AY304&lt;&gt;"","#define "&amp;AT304&amp;" "&amp;AY304&amp;"&lt;end&gt; ","")&amp;"#define "&amp;AU304&amp;" "&amp;AZ304&amp;"&lt;end&gt;"</f>
        <v>#define AOFF_I 6&lt;end&gt; #define AOFF_IA 10&lt;end&gt; #define ISIZ_IAA   14&lt;end&gt;</v>
      </c>
      <c r="BG304" s="36" t="str">
        <f aca="false">IF(BA304&lt;&gt;"","#define "&amp;AQ304&amp;" "&amp;BA304&amp;"&lt;end&gt; ","")&amp;IF(BB304&lt;&gt;"","#define "&amp;AR304&amp;" "&amp;BB304&amp;"&lt;end&gt; ","")&amp;IF(BC304&lt;&gt;"","#define "&amp;AS304&amp;" "&amp;BC304&amp;"&lt;end&gt; ","")&amp;IF(BD304&lt;&gt;"","#define "&amp;AT304&amp;" "&amp;BD304&amp;"&lt;end&gt; ","")&amp;"#define "&amp;AU304&amp;" "&amp;BE304&amp;"&lt;end&gt;"</f>
        <v>#define AOFF_I 10&lt;end&gt; #define AOFF_IA 18&lt;end&gt; #define ISIZ_IAA   26&lt;end&gt;</v>
      </c>
      <c r="BH304" s="22" t="str">
        <f aca="false">"INSTDECODE_"&amp;D304&amp;IF(D304&lt;&gt;0,"_"&amp;CONCATENATE(Z304,AA304,AB304,AC304)&amp;"_"&amp;CONCATENATE(AD304,AE304,AF304,AG304),"")</f>
        <v>INSTDECODE_2_LB_AA</v>
      </c>
      <c r="BI304" s="22" t="n">
        <f aca="false">LEN(BH304)</f>
        <v>18</v>
      </c>
      <c r="BJ304" s="22" t="str">
        <f aca="false">IF(Z304&lt;&gt;"","DECODE_"&amp;VLOOKUP(AD304,$CC:$CD,2,0)&amp;"("&amp;BJ$2&amp;","&amp;IF(K304="MR","REF",VLOOKUP(F304,$BR:$BS,2,0))&amp;",Cpu"&amp;PROPER(IF(K304="MR","REF",VLOOKUP(F304,$BR:$BS,2,0)))&amp;","&amp;AQ304&amp;"); ", "")</f>
        <v>DECODE_ADR(1,LON,CpuLon,AOFF_I); </v>
      </c>
      <c r="BK304" s="22" t="str">
        <f aca="false">IF(AA304&lt;&gt;"","DECODE_"&amp;VLOOKUP(AE304,$CC:$CD,2,0)&amp;"("&amp;BK$2&amp;","&amp;IF(L304="MR","REF",VLOOKUP(G304,$BR:$BS,2,0))&amp;",Cpu"&amp;PROPER(IF(L304="MR","REF",VLOOKUP(G304,$BR:$BS,2,0)))&amp;","&amp;AR304&amp;"); ", "")</f>
        <v>DECODE_ADR(2,BOL,CpuBol,AOFF_IA); </v>
      </c>
      <c r="BL304" s="22" t="str">
        <f aca="false">IF(AB304&lt;&gt;"","DECODE_"&amp;VLOOKUP(AF304,$CC:$CD,2,0)&amp;"("&amp;BL$2&amp;","&amp;IF(M304="MR","REF",VLOOKUP(H304,$BR:$BS,2,0))&amp;",Cpu"&amp;PROPER(IF(M304="MR","REF",VLOOKUP(H304,$BR:$BS,2,0)))&amp;","&amp;AS304&amp;"); ", "")</f>
        <v/>
      </c>
      <c r="BM304" s="22" t="str">
        <f aca="false">IF(AC304&lt;&gt;"","DECODE_"&amp;VLOOKUP(AG304,$CC:$CD,2,0)&amp;"("&amp;BM$2&amp;","&amp;IF(N304="MR","REF",VLOOKUP(I304,$BR:$BS,2,0))&amp;",Cpu"&amp;PROPER(IF(N304="MR","REF",VLOOKUP(I304,$BR:$BS,2,0)))&amp;","&amp;AT304&amp;"); ", "")</f>
        <v/>
      </c>
      <c r="BN304" s="22" t="str">
        <f aca="false">IF(ISERROR(VLOOKUP(BO304,BO$2:BO303,1,0))=0,"X","")</f>
        <v/>
      </c>
      <c r="BO304" s="22" t="str">
        <f aca="false">SUBSTITUTE("#define "&amp;BH304&amp;REPT(" ",28-LEN(BH304))&amp;BJ304&amp;BK304&amp;BL304&amp;BM304,"%","D")</f>
        <v>#define INSTDECODE_2_LB_AA          DECODE_ADR(1,LON,CpuLon,AOFF_I); DECODE_ADR(2,BOL,CpuBol,AOFF_IA); </v>
      </c>
      <c r="BP304" s="22" t="str">
        <f aca="false">"#define "&amp;SUBSTITUTE(BH304,"INSTDECODE_",IF(P304="X","JMP_","")&amp;IF(Q304="X","CONST_","")&amp;"INSTEND_")&amp;IF(Q304="X",REPT(" ",20-LEN(BH304)),IF(P304="X",REPT(" ",22-LEN(BH304)),REPT(" ",26-LEN(BH304))))&amp;" "&amp;IF(P304="X","","IP+="&amp;TRIM(AU304)&amp;"; "&amp;REPT(" ",10-LEN(TRIM(AU304))))&amp;IF(Q304="X","CONST_INST_DISPATCH;","PROG_INST_DISPATCH;")</f>
        <v>#define INSTEND_2_LB_AA         IP+=ISIZ_IAA;   PROG_INST_DISPATCH;</v>
      </c>
      <c r="BQ304" s="22" t="str">
        <f aca="false">""</f>
        <v/>
      </c>
    </row>
    <row r="305" customFormat="false" ht="15.95" hidden="false" customHeight="true" outlineLevel="0" collapsed="false">
      <c r="A305" s="22" t="s">
        <v>974</v>
      </c>
      <c r="B305" s="22" t="s">
        <v>984</v>
      </c>
      <c r="C305" s="26" t="s">
        <v>29</v>
      </c>
      <c r="D305" s="27" t="n">
        <f aca="false">4-COUNTIF(F305:I305,".")</f>
        <v>2</v>
      </c>
      <c r="E305" s="27" t="str">
        <f aca="false">IF(ISERROR(SEARCH("Z",F305&amp;G305&amp;H305&amp;I305))=0,"X","-")</f>
        <v>-</v>
      </c>
      <c r="F305" s="26" t="s">
        <v>478</v>
      </c>
      <c r="G305" s="26" t="s">
        <v>456</v>
      </c>
      <c r="H305" s="26" t="s">
        <v>28</v>
      </c>
      <c r="I305" s="26" t="s">
        <v>28</v>
      </c>
      <c r="J305" s="27" t="str">
        <f aca="false">IF(OR(ISERROR(SEARCH(MID($J$2,1,1),F305&amp;G305&amp;H305&amp;I305))=0,ISERROR(SEARCH(MID($J$2,2,1),F305&amp;G305&amp;H305&amp;I305))=0),"X","-")</f>
        <v>-</v>
      </c>
      <c r="K305" s="26" t="s">
        <v>453</v>
      </c>
      <c r="L305" s="26" t="s">
        <v>453</v>
      </c>
      <c r="M305" s="26" t="s">
        <v>28</v>
      </c>
      <c r="N305" s="26" t="s">
        <v>28</v>
      </c>
      <c r="O305" s="28" t="str">
        <f aca="false">IF(OR(K305=$O$2,L305=$O$2,M305=$O$2,N305=$O$2),"X","-")</f>
        <v>-</v>
      </c>
      <c r="R305" s="22" t="s">
        <v>985</v>
      </c>
      <c r="S305" s="22" t="s">
        <v>9</v>
      </c>
      <c r="T305" s="22" t="s">
        <v>977</v>
      </c>
      <c r="W305" s="30" t="str">
        <f aca="false">SUBSTITUTE(SUBSTITUTE(IF(AND(F305="%",K305&lt;&gt;"AD",K305&lt;&gt;"MR"),"Error1","Ok")&amp;" "&amp;IF(AND(G305="%",L305&lt;&gt;"AD",L305&lt;&gt;"MR"),"Error2","Ok")&amp;" "&amp;IF(AND(H305="%",M305&lt;&gt;"AD",M305&lt;&gt;"MR"),"Error3","Ok")&amp;" "&amp;IF(AND(I305="%",N305&lt;&gt;"AD",N305&lt;&gt;"MR"),"Error4","Ok"),"Ok Ok Ok Ok","Passed"),"Ok","")</f>
        <v>Passed</v>
      </c>
      <c r="X305" s="28" t="str">
        <f aca="false">IF(W305&lt;&gt;"Passed","--- Error ---",SUBSTITUTE(SUBSTITUTE(SUBSTITUTE(SUBSTITUTE(SUBSTITUTE(SUBSTITUTE(SUBSTITUTE(SUBSTITUTE(SUBSTITUTE(SUBSTITUTE(SUBSTITUTE(SUBSTITUTE(SUBSTITUTE(SUBSTITUTE(SUBSTITUTE(SUBSTITUTE(SUBSTITUTE(SUBSTITUTE($X$1, "&lt;mnemonic&gt;",""""&amp;B305&amp;""""&amp;REPT(" ",5-LEN(B305))), "&lt;argnr&gt;",D305), "&lt;type1&gt;",VLOOKUP(F305,BR:BZ,9,0)), "&lt;type2&gt;",VLOOKUP(G305,BR:BZ,9,0)), "&lt;type3&gt;",VLOOKUP(H305,BR:BZ,9,0)), "&lt;type4&gt;",VLOOKUP(I305,BR:BZ,9,0)), "&lt;mode1&gt;",VLOOKUP(K305, CB:CG,6,0)),"&lt;mode2&gt;",VLOOKUP(L305,CB:CG,6,0)),"&lt;mode3&gt;",VLOOKUP(M305,CB:CG,6,0)),"&lt;mode4&gt;",VLOOKUP(N305,CB:CG,6,0)), "."," "), "&lt;desc&gt;",R305), "&lt;size&gt;",AU305), "&lt;comma&gt;",IF(B306=""," ",",")),"&lt;off1&gt;",IF(AQ305&lt;&gt;"",AQ305,"0"&amp;REPT(" ",5+AQ$1-1))),"&lt;off2&gt;",IF(AR305&lt;&gt;"",AR305,"0"&amp;REPT(" ",5+AR$1-1))),"&lt;off3&gt;",IF(AS305&lt;&gt;"",AS305,"0"&amp;REPT(" ",5+AS$1-1))),"&lt;off4&gt;",IF(AT305&lt;&gt;"",AT305,"0"&amp;REPT(" ",5+AT$1-1))))</f>
        <v>{ "BO2FL",2, ISIZ_IAA  , {CpuDataType::Float    ,CpuDataType::Boolean  ,(CpuDataType)0        ,(CpuDataType)0        }, {_AmdAddr,_AmdAddr,_AmdNull,_AmdNull}, {AOFF_I,AOFF_IA,0       ,0        } }, //float .tofloat()</v>
      </c>
      <c r="Y305" s="31" t="s">
        <v>28</v>
      </c>
      <c r="Z305" s="22" t="str">
        <f aca="false">IF(F305&lt;&gt;".",IF(K305="MR","R",VLOOKUP(F305,$BR:$BT,3,0)),"")</f>
        <v>F</v>
      </c>
      <c r="AA305" s="22" t="str">
        <f aca="false">IF(G305&lt;&gt;".",IF(L305="MR","R",VLOOKUP(G305,$BR:$BT,3,0)),"")</f>
        <v>B</v>
      </c>
      <c r="AB305" s="22" t="str">
        <f aca="false">IF(H305&lt;&gt;".",IF(M305="MR","R",VLOOKUP(H305,$BR:$BT,3,0)),"")</f>
        <v/>
      </c>
      <c r="AC305" s="22" t="str">
        <f aca="false">IF(I305&lt;&gt;".",IF(N305="MR","R",VLOOKUP(I305,$BR:$BT,3,0)),"")</f>
        <v/>
      </c>
      <c r="AD305" s="22" t="str">
        <f aca="false">IF(F305&lt;&gt;".",VLOOKUP(K305,$CB:$CC,2,0),"")</f>
        <v>A</v>
      </c>
      <c r="AE305" s="22" t="str">
        <f aca="false">IF(G305&lt;&gt;".",VLOOKUP(L305,$CB:$CC,2,0),"")</f>
        <v>A</v>
      </c>
      <c r="AF305" s="22" t="str">
        <f aca="false">IF(H305&lt;&gt;".",VLOOKUP(M305,$CB:$CC,2,0),"")</f>
        <v/>
      </c>
      <c r="AG305" s="22" t="str">
        <f aca="false">IF(I305&lt;&gt;".",VLOOKUP(N305,$CB:$CC,2,0),"")</f>
        <v/>
      </c>
      <c r="AH305" s="22" t="str">
        <f aca="false">IF(AD305&lt;&gt;"",IF(OR(AD305="A",AD305="I"),"SZA",VLOOKUP(Z305,$BT$3:$BU$16,2,0)),"")</f>
        <v>SZA</v>
      </c>
      <c r="AI305" s="22" t="str">
        <f aca="false">IF(AE305&lt;&gt;"",IF(OR(AE305="A",AE305="I"),"SZA",VLOOKUP(AA305,$BT$3:$BU$16,2,0)),"")</f>
        <v>SZA</v>
      </c>
      <c r="AJ305" s="22" t="str">
        <f aca="false">IF(AF305&lt;&gt;"",IF(OR(AF305="A",AF305="I"),"SZA",VLOOKUP(AB305,$BT$3:$BU$16,2,0)),"")</f>
        <v/>
      </c>
      <c r="AK305" s="22" t="str">
        <f aca="false">IF(AG305&lt;&gt;"",IF(OR(AG305="A",AG305="I"),"SZA",VLOOKUP(AC305,$BT$3:$BU$16,2,0)),"")</f>
        <v/>
      </c>
      <c r="AL305" s="22" t="str">
        <f aca="false">IF(AD305&lt;&gt;"","I","")</f>
        <v>I</v>
      </c>
      <c r="AM305" s="22" t="str">
        <f aca="false">SUBSTITUTE(IF(AE305&lt;&gt;"",AL305&amp;"+"&amp;AH305,""),"+SZ","")</f>
        <v>IA</v>
      </c>
      <c r="AN305" s="22" t="str">
        <f aca="false">SUBSTITUTE(IF(AF305&lt;&gt;"",AM305&amp;"+"&amp;AI305,""),"+SZ","")</f>
        <v/>
      </c>
      <c r="AO305" s="22" t="str">
        <f aca="false">SUBSTITUTE(IF(AG305&lt;&gt;"",AN305&amp;"+"&amp;AJ305,""),"+SZ","")</f>
        <v/>
      </c>
      <c r="AP305" s="22" t="str">
        <f aca="false">SUBSTITUTE("I"&amp;IF(AH305&lt;&gt;"","+"&amp;AH305,"")&amp;IF(AI305&lt;&gt;"","+"&amp;AI305,"")&amp;IF(AJ305&lt;&gt;"","+"&amp;AJ305,"")&amp;IF(AK305&lt;&gt;"","+"&amp;AK305,""),"+SZ","")</f>
        <v>IAA</v>
      </c>
      <c r="AQ305" s="22" t="str">
        <f aca="false">IF(Z305&lt;&gt;"","AOFF_"&amp;AL305&amp;REPT(" ",AQ$1-LEN(AL305)),"")</f>
        <v>AOFF_I</v>
      </c>
      <c r="AR305" s="22" t="str">
        <f aca="false">IF(AA305&lt;&gt;"","AOFF_"&amp;AM305&amp;REPT(" ",AR$1-LEN(AM305)),"")</f>
        <v>AOFF_IA</v>
      </c>
      <c r="AS305" s="22" t="str">
        <f aca="false">IF(AB305&lt;&gt;"","AOFF_"&amp;AN305&amp;REPT(" ",AS$1-LEN(AN305)),"")</f>
        <v/>
      </c>
      <c r="AT305" s="22" t="str">
        <f aca="false">IF(AC305&lt;&gt;"","AOFF_"&amp;AO305&amp;REPT(" ",AT$1-LEN(AO305)),"")</f>
        <v/>
      </c>
      <c r="AU305" s="22" t="str">
        <f aca="false">"ISIZ_"&amp;AP305&amp;REPT(" ",$AU$1-LEN(AP305))</f>
        <v>ISIZ_IAA  </v>
      </c>
      <c r="AV305" s="26" t="n">
        <f aca="false">IF(Z305&lt;&gt;"",6,"")</f>
        <v>6</v>
      </c>
      <c r="AW305" s="26" t="n">
        <f aca="false">IF(AA305&lt;&gt;"",AV305+VLOOKUP(AH305,$BU$2:$BV$17,2,0),"")</f>
        <v>10</v>
      </c>
      <c r="AX305" s="26" t="str">
        <f aca="false">IF(AB305&lt;&gt;"",AW305+VLOOKUP(AI305,$BU$2:$BV$17,2,0),"")</f>
        <v/>
      </c>
      <c r="AY305" s="26" t="str">
        <f aca="false">IF(AC305&lt;&gt;"",AX305+VLOOKUP(AJ305,$BU$2:$BV$17,2,0),"")</f>
        <v/>
      </c>
      <c r="AZ305" s="26" t="n">
        <f aca="false">6+IF(Z305&lt;&gt;"",VLOOKUP(AH305,$BU$2:$BV$17,2,0),0)+IF(AA305&lt;&gt;"",VLOOKUP(AI305,$BU$2:$BV$17,2,0),0)+IF(AB305&lt;&gt;"",VLOOKUP(AJ305,$BU$2:$BV$17,2,0),0)+IF(AC305&lt;&gt;"",VLOOKUP(AK305,$BU$2:$BV$17,2,0),0)</f>
        <v>14</v>
      </c>
      <c r="BA305" s="26" t="n">
        <f aca="false">IF(Z305&lt;&gt;"",10,"")</f>
        <v>10</v>
      </c>
      <c r="BB305" s="26" t="n">
        <f aca="false">IF(AA305&lt;&gt;"",BA305+VLOOKUP(AH305,$BU$2:$BW$17,3,0),"")</f>
        <v>18</v>
      </c>
      <c r="BC305" s="26" t="str">
        <f aca="false">IF(AB305&lt;&gt;"",BB305+VLOOKUP(AI305,$BU$2:$BW$17,3,0),"")</f>
        <v/>
      </c>
      <c r="BD305" s="26" t="str">
        <f aca="false">IF(AC305&lt;&gt;"",BC305+VLOOKUP(AJ305,$BU$2:$BW$17,3,0),"")</f>
        <v/>
      </c>
      <c r="BE305" s="26" t="n">
        <f aca="false">10+IF(Z305&lt;&gt;"",VLOOKUP(AH305,$BU$2:$BW$17,3,0),0)+IF(AA305&lt;&gt;"",VLOOKUP(AI305,$BU$2:$BW$17,3,0),0)+IF(AB305&lt;&gt;"",VLOOKUP(AJ305,$BU$2:$BW$17,3,0),0)+IF(AC305&lt;&gt;"",VLOOKUP(AK305,$BU$2:$BW$17,3,0),0)</f>
        <v>26</v>
      </c>
      <c r="BF305" s="36" t="str">
        <f aca="false">IF(AV305&lt;&gt;"","#define "&amp;AQ305&amp;" "&amp;AV305&amp;"&lt;end&gt; ","")&amp;IF(AW305&lt;&gt;"","#define "&amp;AR305&amp;" "&amp;AW305&amp;"&lt;end&gt; ","")&amp;IF(AX305&lt;&gt;"","#define "&amp;AS305&amp;" "&amp;AX305&amp;"&lt;end&gt; ","")&amp;IF(AY305&lt;&gt;"","#define "&amp;AT305&amp;" "&amp;AY305&amp;"&lt;end&gt; ","")&amp;"#define "&amp;AU305&amp;" "&amp;AZ305&amp;"&lt;end&gt;"</f>
        <v>#define AOFF_I 6&lt;end&gt; #define AOFF_IA 10&lt;end&gt; #define ISIZ_IAA   14&lt;end&gt;</v>
      </c>
      <c r="BG305" s="36" t="str">
        <f aca="false">IF(BA305&lt;&gt;"","#define "&amp;AQ305&amp;" "&amp;BA305&amp;"&lt;end&gt; ","")&amp;IF(BB305&lt;&gt;"","#define "&amp;AR305&amp;" "&amp;BB305&amp;"&lt;end&gt; ","")&amp;IF(BC305&lt;&gt;"","#define "&amp;AS305&amp;" "&amp;BC305&amp;"&lt;end&gt; ","")&amp;IF(BD305&lt;&gt;"","#define "&amp;AT305&amp;" "&amp;BD305&amp;"&lt;end&gt; ","")&amp;"#define "&amp;AU305&amp;" "&amp;BE305&amp;"&lt;end&gt;"</f>
        <v>#define AOFF_I 10&lt;end&gt; #define AOFF_IA 18&lt;end&gt; #define ISIZ_IAA   26&lt;end&gt;</v>
      </c>
      <c r="BH305" s="22" t="str">
        <f aca="false">"INSTDECODE_"&amp;D305&amp;IF(D305&lt;&gt;0,"_"&amp;CONCATENATE(Z305,AA305,AB305,AC305)&amp;"_"&amp;CONCATENATE(AD305,AE305,AF305,AG305),"")</f>
        <v>INSTDECODE_2_FB_AA</v>
      </c>
      <c r="BI305" s="22" t="n">
        <f aca="false">LEN(BH305)</f>
        <v>18</v>
      </c>
      <c r="BJ305" s="22" t="str">
        <f aca="false">IF(Z305&lt;&gt;"","DECODE_"&amp;VLOOKUP(AD305,$CC:$CD,2,0)&amp;"("&amp;BJ$2&amp;","&amp;IF(K305="MR","REF",VLOOKUP(F305,$BR:$BS,2,0))&amp;",Cpu"&amp;PROPER(IF(K305="MR","REF",VLOOKUP(F305,$BR:$BS,2,0)))&amp;","&amp;AQ305&amp;"); ", "")</f>
        <v>DECODE_ADR(1,FLO,CpuFlo,AOFF_I); </v>
      </c>
      <c r="BK305" s="22" t="str">
        <f aca="false">IF(AA305&lt;&gt;"","DECODE_"&amp;VLOOKUP(AE305,$CC:$CD,2,0)&amp;"("&amp;BK$2&amp;","&amp;IF(L305="MR","REF",VLOOKUP(G305,$BR:$BS,2,0))&amp;",Cpu"&amp;PROPER(IF(L305="MR","REF",VLOOKUP(G305,$BR:$BS,2,0)))&amp;","&amp;AR305&amp;"); ", "")</f>
        <v>DECODE_ADR(2,BOL,CpuBol,AOFF_IA); </v>
      </c>
      <c r="BL305" s="22" t="str">
        <f aca="false">IF(AB305&lt;&gt;"","DECODE_"&amp;VLOOKUP(AF305,$CC:$CD,2,0)&amp;"("&amp;BL$2&amp;","&amp;IF(M305="MR","REF",VLOOKUP(H305,$BR:$BS,2,0))&amp;",Cpu"&amp;PROPER(IF(M305="MR","REF",VLOOKUP(H305,$BR:$BS,2,0)))&amp;","&amp;AS305&amp;"); ", "")</f>
        <v/>
      </c>
      <c r="BM305" s="22" t="str">
        <f aca="false">IF(AC305&lt;&gt;"","DECODE_"&amp;VLOOKUP(AG305,$CC:$CD,2,0)&amp;"("&amp;BM$2&amp;","&amp;IF(N305="MR","REF",VLOOKUP(I305,$BR:$BS,2,0))&amp;",Cpu"&amp;PROPER(IF(N305="MR","REF",VLOOKUP(I305,$BR:$BS,2,0)))&amp;","&amp;AT305&amp;"); ", "")</f>
        <v/>
      </c>
      <c r="BN305" s="22" t="str">
        <f aca="false">IF(ISERROR(VLOOKUP(BO305,BO$2:BO304,1,0))=0,"X","")</f>
        <v/>
      </c>
      <c r="BO305" s="22" t="str">
        <f aca="false">SUBSTITUTE("#define "&amp;BH305&amp;REPT(" ",28-LEN(BH305))&amp;BJ305&amp;BK305&amp;BL305&amp;BM305,"%","D")</f>
        <v>#define INSTDECODE_2_FB_AA          DECODE_ADR(1,FLO,CpuFlo,AOFF_I); DECODE_ADR(2,BOL,CpuBol,AOFF_IA); </v>
      </c>
      <c r="BP305" s="22" t="str">
        <f aca="false">"#define "&amp;SUBSTITUTE(BH305,"INSTDECODE_",IF(P305="X","JMP_","")&amp;IF(Q305="X","CONST_","")&amp;"INSTEND_")&amp;IF(Q305="X",REPT(" ",20-LEN(BH305)),IF(P305="X",REPT(" ",22-LEN(BH305)),REPT(" ",26-LEN(BH305))))&amp;" "&amp;IF(P305="X","","IP+="&amp;TRIM(AU305)&amp;"; "&amp;REPT(" ",10-LEN(TRIM(AU305))))&amp;IF(Q305="X","CONST_INST_DISPATCH;","PROG_INST_DISPATCH;")</f>
        <v>#define INSTEND_2_FB_AA         IP+=ISIZ_IAA;   PROG_INST_DISPATCH;</v>
      </c>
      <c r="BQ305" s="22" t="str">
        <f aca="false">""</f>
        <v/>
      </c>
    </row>
    <row r="306" customFormat="false" ht="15.95" hidden="false" customHeight="true" outlineLevel="0" collapsed="false">
      <c r="A306" s="22" t="s">
        <v>974</v>
      </c>
      <c r="B306" s="22" t="s">
        <v>986</v>
      </c>
      <c r="C306" s="26" t="s">
        <v>29</v>
      </c>
      <c r="D306" s="27" t="n">
        <f aca="false">4-COUNTIF(F306:I306,".")</f>
        <v>2</v>
      </c>
      <c r="E306" s="27" t="str">
        <f aca="false">IF(ISERROR(SEARCH("Z",F306&amp;G306&amp;H306&amp;I306))=0,"X","-")</f>
        <v>-</v>
      </c>
      <c r="F306" s="26" t="s">
        <v>486</v>
      </c>
      <c r="G306" s="26" t="s">
        <v>456</v>
      </c>
      <c r="H306" s="26" t="s">
        <v>28</v>
      </c>
      <c r="I306" s="26" t="s">
        <v>28</v>
      </c>
      <c r="J306" s="27" t="str">
        <f aca="false">IF(OR(ISERROR(SEARCH(MID($J$2,1,1),F306&amp;G306&amp;H306&amp;I306))=0,ISERROR(SEARCH(MID($J$2,2,1),F306&amp;G306&amp;H306&amp;I306))=0),"X","-")</f>
        <v>-</v>
      </c>
      <c r="K306" s="26" t="s">
        <v>453</v>
      </c>
      <c r="L306" s="26" t="s">
        <v>453</v>
      </c>
      <c r="M306" s="26" t="s">
        <v>28</v>
      </c>
      <c r="N306" s="26" t="s">
        <v>28</v>
      </c>
      <c r="O306" s="28" t="str">
        <f aca="false">IF(OR(K306=$O$2,L306=$O$2,M306=$O$2,N306=$O$2),"X","-")</f>
        <v>-</v>
      </c>
      <c r="R306" s="22" t="s">
        <v>987</v>
      </c>
      <c r="S306" s="22" t="s">
        <v>9</v>
      </c>
      <c r="T306" s="22" t="s">
        <v>977</v>
      </c>
      <c r="W306" s="30" t="str">
        <f aca="false">SUBSTITUTE(SUBSTITUTE(IF(AND(F306="%",K306&lt;&gt;"AD",K306&lt;&gt;"MR"),"Error1","Ok")&amp;" "&amp;IF(AND(G306="%",L306&lt;&gt;"AD",L306&lt;&gt;"MR"),"Error2","Ok")&amp;" "&amp;IF(AND(H306="%",M306&lt;&gt;"AD",M306&lt;&gt;"MR"),"Error3","Ok")&amp;" "&amp;IF(AND(I306="%",N306&lt;&gt;"AD",N306&lt;&gt;"MR"),"Error4","Ok"),"Ok Ok Ok Ok","Passed"),"Ok","")</f>
        <v>Passed</v>
      </c>
      <c r="X306" s="28" t="str">
        <f aca="false">IF(W306&lt;&gt;"Passed","--- Error ---",SUBSTITUTE(SUBSTITUTE(SUBSTITUTE(SUBSTITUTE(SUBSTITUTE(SUBSTITUTE(SUBSTITUTE(SUBSTITUTE(SUBSTITUTE(SUBSTITUTE(SUBSTITUTE(SUBSTITUTE(SUBSTITUTE(SUBSTITUTE(SUBSTITUTE(SUBSTITUTE(SUBSTITUTE(SUBSTITUTE($X$1, "&lt;mnemonic&gt;",""""&amp;B306&amp;""""&amp;REPT(" ",5-LEN(B306))), "&lt;argnr&gt;",D306), "&lt;type1&gt;",VLOOKUP(F306,BR:BZ,9,0)), "&lt;type2&gt;",VLOOKUP(G306,BR:BZ,9,0)), "&lt;type3&gt;",VLOOKUP(H306,BR:BZ,9,0)), "&lt;type4&gt;",VLOOKUP(I306,BR:BZ,9,0)), "&lt;mode1&gt;",VLOOKUP(K306, CB:CG,6,0)),"&lt;mode2&gt;",VLOOKUP(L306,CB:CG,6,0)),"&lt;mode3&gt;",VLOOKUP(M306,CB:CG,6,0)),"&lt;mode4&gt;",VLOOKUP(N306,CB:CG,6,0)), "."," "), "&lt;desc&gt;",R306), "&lt;size&gt;",AU306), "&lt;comma&gt;",IF(B307=""," ",",")),"&lt;off1&gt;",IF(AQ306&lt;&gt;"",AQ306,"0"&amp;REPT(" ",5+AQ$1-1))),"&lt;off2&gt;",IF(AR306&lt;&gt;"",AR306,"0"&amp;REPT(" ",5+AR$1-1))),"&lt;off3&gt;",IF(AS306&lt;&gt;"",AS306,"0"&amp;REPT(" ",5+AS$1-1))),"&lt;off4&gt;",IF(AT306&lt;&gt;"",AT306,"0"&amp;REPT(" ",5+AT$1-1))))</f>
        <v>{ "BO2ST",2, ISIZ_IAA  , {CpuDataType::StrBlk   ,CpuDataType::Boolean  ,(CpuDataType)0        ,(CpuDataType)0        }, {_AmdAddr,_AmdAddr,_AmdNull,_AmdNull}, {AOFF_I,AOFF_IA,0       ,0        } }, //string .tostring()</v>
      </c>
      <c r="Y306" s="31" t="s">
        <v>28</v>
      </c>
      <c r="Z306" s="22" t="str">
        <f aca="false">IF(F306&lt;&gt;".",IF(K306="MR","R",VLOOKUP(F306,$BR:$BT,3,0)),"")</f>
        <v>M</v>
      </c>
      <c r="AA306" s="22" t="str">
        <f aca="false">IF(G306&lt;&gt;".",IF(L306="MR","R",VLOOKUP(G306,$BR:$BT,3,0)),"")</f>
        <v>B</v>
      </c>
      <c r="AB306" s="22" t="str">
        <f aca="false">IF(H306&lt;&gt;".",IF(M306="MR","R",VLOOKUP(H306,$BR:$BT,3,0)),"")</f>
        <v/>
      </c>
      <c r="AC306" s="22" t="str">
        <f aca="false">IF(I306&lt;&gt;".",IF(N306="MR","R",VLOOKUP(I306,$BR:$BT,3,0)),"")</f>
        <v/>
      </c>
      <c r="AD306" s="22" t="str">
        <f aca="false">IF(F306&lt;&gt;".",VLOOKUP(K306,$CB:$CC,2,0),"")</f>
        <v>A</v>
      </c>
      <c r="AE306" s="22" t="str">
        <f aca="false">IF(G306&lt;&gt;".",VLOOKUP(L306,$CB:$CC,2,0),"")</f>
        <v>A</v>
      </c>
      <c r="AF306" s="22" t="str">
        <f aca="false">IF(H306&lt;&gt;".",VLOOKUP(M306,$CB:$CC,2,0),"")</f>
        <v/>
      </c>
      <c r="AG306" s="22" t="str">
        <f aca="false">IF(I306&lt;&gt;".",VLOOKUP(N306,$CB:$CC,2,0),"")</f>
        <v/>
      </c>
      <c r="AH306" s="22" t="str">
        <f aca="false">IF(AD306&lt;&gt;"",IF(OR(AD306="A",AD306="I"),"SZA",VLOOKUP(Z306,$BT$3:$BU$16,2,0)),"")</f>
        <v>SZA</v>
      </c>
      <c r="AI306" s="22" t="str">
        <f aca="false">IF(AE306&lt;&gt;"",IF(OR(AE306="A",AE306="I"),"SZA",VLOOKUP(AA306,$BT$3:$BU$16,2,0)),"")</f>
        <v>SZA</v>
      </c>
      <c r="AJ306" s="22" t="str">
        <f aca="false">IF(AF306&lt;&gt;"",IF(OR(AF306="A",AF306="I"),"SZA",VLOOKUP(AB306,$BT$3:$BU$16,2,0)),"")</f>
        <v/>
      </c>
      <c r="AK306" s="22" t="str">
        <f aca="false">IF(AG306&lt;&gt;"",IF(OR(AG306="A",AG306="I"),"SZA",VLOOKUP(AC306,$BT$3:$BU$16,2,0)),"")</f>
        <v/>
      </c>
      <c r="AL306" s="22" t="str">
        <f aca="false">IF(AD306&lt;&gt;"","I","")</f>
        <v>I</v>
      </c>
      <c r="AM306" s="22" t="str">
        <f aca="false">SUBSTITUTE(IF(AE306&lt;&gt;"",AL306&amp;"+"&amp;AH306,""),"+SZ","")</f>
        <v>IA</v>
      </c>
      <c r="AN306" s="22" t="str">
        <f aca="false">SUBSTITUTE(IF(AF306&lt;&gt;"",AM306&amp;"+"&amp;AI306,""),"+SZ","")</f>
        <v/>
      </c>
      <c r="AO306" s="22" t="str">
        <f aca="false">SUBSTITUTE(IF(AG306&lt;&gt;"",AN306&amp;"+"&amp;AJ306,""),"+SZ","")</f>
        <v/>
      </c>
      <c r="AP306" s="22" t="str">
        <f aca="false">SUBSTITUTE("I"&amp;IF(AH306&lt;&gt;"","+"&amp;AH306,"")&amp;IF(AI306&lt;&gt;"","+"&amp;AI306,"")&amp;IF(AJ306&lt;&gt;"","+"&amp;AJ306,"")&amp;IF(AK306&lt;&gt;"","+"&amp;AK306,""),"+SZ","")</f>
        <v>IAA</v>
      </c>
      <c r="AQ306" s="22" t="str">
        <f aca="false">IF(Z306&lt;&gt;"","AOFF_"&amp;AL306&amp;REPT(" ",AQ$1-LEN(AL306)),"")</f>
        <v>AOFF_I</v>
      </c>
      <c r="AR306" s="22" t="str">
        <f aca="false">IF(AA306&lt;&gt;"","AOFF_"&amp;AM306&amp;REPT(" ",AR$1-LEN(AM306)),"")</f>
        <v>AOFF_IA</v>
      </c>
      <c r="AS306" s="22" t="str">
        <f aca="false">IF(AB306&lt;&gt;"","AOFF_"&amp;AN306&amp;REPT(" ",AS$1-LEN(AN306)),"")</f>
        <v/>
      </c>
      <c r="AT306" s="22" t="str">
        <f aca="false">IF(AC306&lt;&gt;"","AOFF_"&amp;AO306&amp;REPT(" ",AT$1-LEN(AO306)),"")</f>
        <v/>
      </c>
      <c r="AU306" s="22" t="str">
        <f aca="false">"ISIZ_"&amp;AP306&amp;REPT(" ",$AU$1-LEN(AP306))</f>
        <v>ISIZ_IAA  </v>
      </c>
      <c r="AV306" s="26" t="n">
        <f aca="false">IF(Z306&lt;&gt;"",6,"")</f>
        <v>6</v>
      </c>
      <c r="AW306" s="26" t="n">
        <f aca="false">IF(AA306&lt;&gt;"",AV306+VLOOKUP(AH306,$BU$2:$BV$17,2,0),"")</f>
        <v>10</v>
      </c>
      <c r="AX306" s="26" t="str">
        <f aca="false">IF(AB306&lt;&gt;"",AW306+VLOOKUP(AI306,$BU$2:$BV$17,2,0),"")</f>
        <v/>
      </c>
      <c r="AY306" s="26" t="str">
        <f aca="false">IF(AC306&lt;&gt;"",AX306+VLOOKUP(AJ306,$BU$2:$BV$17,2,0),"")</f>
        <v/>
      </c>
      <c r="AZ306" s="26" t="n">
        <f aca="false">6+IF(Z306&lt;&gt;"",VLOOKUP(AH306,$BU$2:$BV$17,2,0),0)+IF(AA306&lt;&gt;"",VLOOKUP(AI306,$BU$2:$BV$17,2,0),0)+IF(AB306&lt;&gt;"",VLOOKUP(AJ306,$BU$2:$BV$17,2,0),0)+IF(AC306&lt;&gt;"",VLOOKUP(AK306,$BU$2:$BV$17,2,0),0)</f>
        <v>14</v>
      </c>
      <c r="BA306" s="26" t="n">
        <f aca="false">IF(Z306&lt;&gt;"",10,"")</f>
        <v>10</v>
      </c>
      <c r="BB306" s="26" t="n">
        <f aca="false">IF(AA306&lt;&gt;"",BA306+VLOOKUP(AH306,$BU$2:$BW$17,3,0),"")</f>
        <v>18</v>
      </c>
      <c r="BC306" s="26" t="str">
        <f aca="false">IF(AB306&lt;&gt;"",BB306+VLOOKUP(AI306,$BU$2:$BW$17,3,0),"")</f>
        <v/>
      </c>
      <c r="BD306" s="26" t="str">
        <f aca="false">IF(AC306&lt;&gt;"",BC306+VLOOKUP(AJ306,$BU$2:$BW$17,3,0),"")</f>
        <v/>
      </c>
      <c r="BE306" s="26" t="n">
        <f aca="false">10+IF(Z306&lt;&gt;"",VLOOKUP(AH306,$BU$2:$BW$17,3,0),0)+IF(AA306&lt;&gt;"",VLOOKUP(AI306,$BU$2:$BW$17,3,0),0)+IF(AB306&lt;&gt;"",VLOOKUP(AJ306,$BU$2:$BW$17,3,0),0)+IF(AC306&lt;&gt;"",VLOOKUP(AK306,$BU$2:$BW$17,3,0),0)</f>
        <v>26</v>
      </c>
      <c r="BF306" s="36" t="str">
        <f aca="false">IF(AV306&lt;&gt;"","#define "&amp;AQ306&amp;" "&amp;AV306&amp;"&lt;end&gt; ","")&amp;IF(AW306&lt;&gt;"","#define "&amp;AR306&amp;" "&amp;AW306&amp;"&lt;end&gt; ","")&amp;IF(AX306&lt;&gt;"","#define "&amp;AS306&amp;" "&amp;AX306&amp;"&lt;end&gt; ","")&amp;IF(AY306&lt;&gt;"","#define "&amp;AT306&amp;" "&amp;AY306&amp;"&lt;end&gt; ","")&amp;"#define "&amp;AU306&amp;" "&amp;AZ306&amp;"&lt;end&gt;"</f>
        <v>#define AOFF_I 6&lt;end&gt; #define AOFF_IA 10&lt;end&gt; #define ISIZ_IAA   14&lt;end&gt;</v>
      </c>
      <c r="BG306" s="36" t="str">
        <f aca="false">IF(BA306&lt;&gt;"","#define "&amp;AQ306&amp;" "&amp;BA306&amp;"&lt;end&gt; ","")&amp;IF(BB306&lt;&gt;"","#define "&amp;AR306&amp;" "&amp;BB306&amp;"&lt;end&gt; ","")&amp;IF(BC306&lt;&gt;"","#define "&amp;AS306&amp;" "&amp;BC306&amp;"&lt;end&gt; ","")&amp;IF(BD306&lt;&gt;"","#define "&amp;AT306&amp;" "&amp;BD306&amp;"&lt;end&gt; ","")&amp;"#define "&amp;AU306&amp;" "&amp;BE306&amp;"&lt;end&gt;"</f>
        <v>#define AOFF_I 10&lt;end&gt; #define AOFF_IA 18&lt;end&gt; #define ISIZ_IAA   26&lt;end&gt;</v>
      </c>
      <c r="BH306" s="22" t="str">
        <f aca="false">"INSTDECODE_"&amp;D306&amp;IF(D306&lt;&gt;0,"_"&amp;CONCATENATE(Z306,AA306,AB306,AC306)&amp;"_"&amp;CONCATENATE(AD306,AE306,AF306,AG306),"")</f>
        <v>INSTDECODE_2_MB_AA</v>
      </c>
      <c r="BI306" s="22" t="n">
        <f aca="false">LEN(BH306)</f>
        <v>18</v>
      </c>
      <c r="BJ306" s="22" t="str">
        <f aca="false">IF(Z306&lt;&gt;"","DECODE_"&amp;VLOOKUP(AD306,$CC:$CD,2,0)&amp;"("&amp;BJ$2&amp;","&amp;IF(K306="MR","REF",VLOOKUP(F306,$BR:$BS,2,0))&amp;",Cpu"&amp;PROPER(IF(K306="MR","REF",VLOOKUP(F306,$BR:$BS,2,0)))&amp;","&amp;AQ306&amp;"); ", "")</f>
        <v>DECODE_ADR(1,MBL,CpuMbl,AOFF_I); </v>
      </c>
      <c r="BK306" s="22" t="str">
        <f aca="false">IF(AA306&lt;&gt;"","DECODE_"&amp;VLOOKUP(AE306,$CC:$CD,2,0)&amp;"("&amp;BK$2&amp;","&amp;IF(L306="MR","REF",VLOOKUP(G306,$BR:$BS,2,0))&amp;",Cpu"&amp;PROPER(IF(L306="MR","REF",VLOOKUP(G306,$BR:$BS,2,0)))&amp;","&amp;AR306&amp;"); ", "")</f>
        <v>DECODE_ADR(2,BOL,CpuBol,AOFF_IA); </v>
      </c>
      <c r="BL306" s="22" t="str">
        <f aca="false">IF(AB306&lt;&gt;"","DECODE_"&amp;VLOOKUP(AF306,$CC:$CD,2,0)&amp;"("&amp;BL$2&amp;","&amp;IF(M306="MR","REF",VLOOKUP(H306,$BR:$BS,2,0))&amp;",Cpu"&amp;PROPER(IF(M306="MR","REF",VLOOKUP(H306,$BR:$BS,2,0)))&amp;","&amp;AS306&amp;"); ", "")</f>
        <v/>
      </c>
      <c r="BM306" s="22" t="str">
        <f aca="false">IF(AC306&lt;&gt;"","DECODE_"&amp;VLOOKUP(AG306,$CC:$CD,2,0)&amp;"("&amp;BM$2&amp;","&amp;IF(N306="MR","REF",VLOOKUP(I306,$BR:$BS,2,0))&amp;",Cpu"&amp;PROPER(IF(N306="MR","REF",VLOOKUP(I306,$BR:$BS,2,0)))&amp;","&amp;AT306&amp;"); ", "")</f>
        <v/>
      </c>
      <c r="BN306" s="22" t="str">
        <f aca="false">IF(ISERROR(VLOOKUP(BO306,BO$2:BO305,1,0))=0,"X","")</f>
        <v/>
      </c>
      <c r="BO306" s="22" t="str">
        <f aca="false">SUBSTITUTE("#define "&amp;BH306&amp;REPT(" ",28-LEN(BH306))&amp;BJ306&amp;BK306&amp;BL306&amp;BM306,"%","D")</f>
        <v>#define INSTDECODE_2_MB_AA          DECODE_ADR(1,MBL,CpuMbl,AOFF_I); DECODE_ADR(2,BOL,CpuBol,AOFF_IA); </v>
      </c>
      <c r="BP306" s="22" t="str">
        <f aca="false">"#define "&amp;SUBSTITUTE(BH306,"INSTDECODE_",IF(P306="X","JMP_","")&amp;IF(Q306="X","CONST_","")&amp;"INSTEND_")&amp;IF(Q306="X",REPT(" ",20-LEN(BH306)),IF(P306="X",REPT(" ",22-LEN(BH306)),REPT(" ",26-LEN(BH306))))&amp;" "&amp;IF(P306="X","","IP+="&amp;TRIM(AU306)&amp;"; "&amp;REPT(" ",10-LEN(TRIM(AU306))))&amp;IF(Q306="X","CONST_INST_DISPATCH;","PROG_INST_DISPATCH;")</f>
        <v>#define INSTEND_2_MB_AA         IP+=ISIZ_IAA;   PROG_INST_DISPATCH;</v>
      </c>
      <c r="BQ306" s="22" t="str">
        <f aca="false">""</f>
        <v/>
      </c>
    </row>
    <row r="307" customFormat="false" ht="15.95" hidden="false" customHeight="true" outlineLevel="0" collapsed="false">
      <c r="A307" s="22" t="s">
        <v>974</v>
      </c>
      <c r="B307" s="22" t="s">
        <v>988</v>
      </c>
      <c r="C307" s="26" t="s">
        <v>29</v>
      </c>
      <c r="D307" s="27" t="n">
        <f aca="false">4-COUNTIF(F307:I307,".")</f>
        <v>2</v>
      </c>
      <c r="E307" s="27" t="str">
        <f aca="false">IF(ISERROR(SEARCH("Z",F307&amp;G307&amp;H307&amp;I307))=0,"X","-")</f>
        <v>-</v>
      </c>
      <c r="F307" s="26" t="s">
        <v>456</v>
      </c>
      <c r="G307" s="26" t="s">
        <v>452</v>
      </c>
      <c r="H307" s="26" t="s">
        <v>28</v>
      </c>
      <c r="I307" s="26" t="s">
        <v>28</v>
      </c>
      <c r="J307" s="27" t="str">
        <f aca="false">IF(OR(ISERROR(SEARCH(MID($J$2,1,1),F307&amp;G307&amp;H307&amp;I307))=0,ISERROR(SEARCH(MID($J$2,2,1),F307&amp;G307&amp;H307&amp;I307))=0),"X","-")</f>
        <v>-</v>
      </c>
      <c r="K307" s="26" t="s">
        <v>453</v>
      </c>
      <c r="L307" s="26" t="s">
        <v>453</v>
      </c>
      <c r="M307" s="26" t="s">
        <v>28</v>
      </c>
      <c r="N307" s="26" t="s">
        <v>28</v>
      </c>
      <c r="O307" s="28" t="str">
        <f aca="false">IF(OR(K307=$O$2,L307=$O$2,M307=$O$2,N307=$O$2),"X","-")</f>
        <v>-</v>
      </c>
      <c r="R307" s="22" t="s">
        <v>989</v>
      </c>
      <c r="S307" s="22" t="s">
        <v>9</v>
      </c>
      <c r="T307" s="22" t="s">
        <v>897</v>
      </c>
      <c r="W307" s="30" t="str">
        <f aca="false">SUBSTITUTE(SUBSTITUTE(IF(AND(F307="%",K307&lt;&gt;"AD",K307&lt;&gt;"MR"),"Error1","Ok")&amp;" "&amp;IF(AND(G307="%",L307&lt;&gt;"AD",L307&lt;&gt;"MR"),"Error2","Ok")&amp;" "&amp;IF(AND(H307="%",M307&lt;&gt;"AD",M307&lt;&gt;"MR"),"Error3","Ok")&amp;" "&amp;IF(AND(I307="%",N307&lt;&gt;"AD",N307&lt;&gt;"MR"),"Error4","Ok"),"Ok Ok Ok Ok","Passed"),"Ok","")</f>
        <v>Passed</v>
      </c>
      <c r="X307" s="28" t="str">
        <f aca="false">IF(W307&lt;&gt;"Passed","--- Error ---",SUBSTITUTE(SUBSTITUTE(SUBSTITUTE(SUBSTITUTE(SUBSTITUTE(SUBSTITUTE(SUBSTITUTE(SUBSTITUTE(SUBSTITUTE(SUBSTITUTE(SUBSTITUTE(SUBSTITUTE(SUBSTITUTE(SUBSTITUTE(SUBSTITUTE(SUBSTITUTE(SUBSTITUTE(SUBSTITUTE($X$1, "&lt;mnemonic&gt;",""""&amp;B307&amp;""""&amp;REPT(" ",5-LEN(B307))), "&lt;argnr&gt;",D307), "&lt;type1&gt;",VLOOKUP(F307,BR:BZ,9,0)), "&lt;type2&gt;",VLOOKUP(G307,BR:BZ,9,0)), "&lt;type3&gt;",VLOOKUP(H307,BR:BZ,9,0)), "&lt;type4&gt;",VLOOKUP(I307,BR:BZ,9,0)), "&lt;mode1&gt;",VLOOKUP(K307, CB:CG,6,0)),"&lt;mode2&gt;",VLOOKUP(L307,CB:CG,6,0)),"&lt;mode3&gt;",VLOOKUP(M307,CB:CG,6,0)),"&lt;mode4&gt;",VLOOKUP(N307,CB:CG,6,0)), "."," "), "&lt;desc&gt;",R307), "&lt;size&gt;",AU307), "&lt;comma&gt;",IF(B308=""," ",",")),"&lt;off1&gt;",IF(AQ307&lt;&gt;"",AQ307,"0"&amp;REPT(" ",5+AQ$1-1))),"&lt;off2&gt;",IF(AR307&lt;&gt;"",AR307,"0"&amp;REPT(" ",5+AR$1-1))),"&lt;off3&gt;",IF(AS307&lt;&gt;"",AS307,"0"&amp;REPT(" ",5+AS$1-1))),"&lt;off4&gt;",IF(AT307&lt;&gt;"",AT307,"0"&amp;REPT(" ",5+AT$1-1))))</f>
        <v>{ "CH2BO",2, ISIZ_IAA  , {CpuDataType::Boolean  ,CpuDataType::Char     ,(CpuDataType)0        ,(CpuDataType)0        }, {_AmdAddr,_AmdAddr,_AmdNull,_AmdNull}, {AOFF_I,AOFF_IA,0       ,0        } }, //bool .tobool()</v>
      </c>
      <c r="Y307" s="31" t="s">
        <v>28</v>
      </c>
      <c r="Z307" s="22" t="str">
        <f aca="false">IF(F307&lt;&gt;".",IF(K307="MR","R",VLOOKUP(F307,$BR:$BT,3,0)),"")</f>
        <v>B</v>
      </c>
      <c r="AA307" s="22" t="str">
        <f aca="false">IF(G307&lt;&gt;".",IF(L307="MR","R",VLOOKUP(G307,$BR:$BT,3,0)),"")</f>
        <v>C</v>
      </c>
      <c r="AB307" s="22" t="str">
        <f aca="false">IF(H307&lt;&gt;".",IF(M307="MR","R",VLOOKUP(H307,$BR:$BT,3,0)),"")</f>
        <v/>
      </c>
      <c r="AC307" s="22" t="str">
        <f aca="false">IF(I307&lt;&gt;".",IF(N307="MR","R",VLOOKUP(I307,$BR:$BT,3,0)),"")</f>
        <v/>
      </c>
      <c r="AD307" s="22" t="str">
        <f aca="false">IF(F307&lt;&gt;".",VLOOKUP(K307,$CB:$CC,2,0),"")</f>
        <v>A</v>
      </c>
      <c r="AE307" s="22" t="str">
        <f aca="false">IF(G307&lt;&gt;".",VLOOKUP(L307,$CB:$CC,2,0),"")</f>
        <v>A</v>
      </c>
      <c r="AF307" s="22" t="str">
        <f aca="false">IF(H307&lt;&gt;".",VLOOKUP(M307,$CB:$CC,2,0),"")</f>
        <v/>
      </c>
      <c r="AG307" s="22" t="str">
        <f aca="false">IF(I307&lt;&gt;".",VLOOKUP(N307,$CB:$CC,2,0),"")</f>
        <v/>
      </c>
      <c r="AH307" s="22" t="str">
        <f aca="false">IF(AD307&lt;&gt;"",IF(OR(AD307="A",AD307="I"),"SZA",VLOOKUP(Z307,$BT$3:$BU$16,2,0)),"")</f>
        <v>SZA</v>
      </c>
      <c r="AI307" s="22" t="str">
        <f aca="false">IF(AE307&lt;&gt;"",IF(OR(AE307="A",AE307="I"),"SZA",VLOOKUP(AA307,$BT$3:$BU$16,2,0)),"")</f>
        <v>SZA</v>
      </c>
      <c r="AJ307" s="22" t="str">
        <f aca="false">IF(AF307&lt;&gt;"",IF(OR(AF307="A",AF307="I"),"SZA",VLOOKUP(AB307,$BT$3:$BU$16,2,0)),"")</f>
        <v/>
      </c>
      <c r="AK307" s="22" t="str">
        <f aca="false">IF(AG307&lt;&gt;"",IF(OR(AG307="A",AG307="I"),"SZA",VLOOKUP(AC307,$BT$3:$BU$16,2,0)),"")</f>
        <v/>
      </c>
      <c r="AL307" s="22" t="str">
        <f aca="false">IF(AD307&lt;&gt;"","I","")</f>
        <v>I</v>
      </c>
      <c r="AM307" s="22" t="str">
        <f aca="false">SUBSTITUTE(IF(AE307&lt;&gt;"",AL307&amp;"+"&amp;AH307,""),"+SZ","")</f>
        <v>IA</v>
      </c>
      <c r="AN307" s="22" t="str">
        <f aca="false">SUBSTITUTE(IF(AF307&lt;&gt;"",AM307&amp;"+"&amp;AI307,""),"+SZ","")</f>
        <v/>
      </c>
      <c r="AO307" s="22" t="str">
        <f aca="false">SUBSTITUTE(IF(AG307&lt;&gt;"",AN307&amp;"+"&amp;AJ307,""),"+SZ","")</f>
        <v/>
      </c>
      <c r="AP307" s="22" t="str">
        <f aca="false">SUBSTITUTE("I"&amp;IF(AH307&lt;&gt;"","+"&amp;AH307,"")&amp;IF(AI307&lt;&gt;"","+"&amp;AI307,"")&amp;IF(AJ307&lt;&gt;"","+"&amp;AJ307,"")&amp;IF(AK307&lt;&gt;"","+"&amp;AK307,""),"+SZ","")</f>
        <v>IAA</v>
      </c>
      <c r="AQ307" s="22" t="str">
        <f aca="false">IF(Z307&lt;&gt;"","AOFF_"&amp;AL307&amp;REPT(" ",AQ$1-LEN(AL307)),"")</f>
        <v>AOFF_I</v>
      </c>
      <c r="AR307" s="22" t="str">
        <f aca="false">IF(AA307&lt;&gt;"","AOFF_"&amp;AM307&amp;REPT(" ",AR$1-LEN(AM307)),"")</f>
        <v>AOFF_IA</v>
      </c>
      <c r="AS307" s="22" t="str">
        <f aca="false">IF(AB307&lt;&gt;"","AOFF_"&amp;AN307&amp;REPT(" ",AS$1-LEN(AN307)),"")</f>
        <v/>
      </c>
      <c r="AT307" s="22" t="str">
        <f aca="false">IF(AC307&lt;&gt;"","AOFF_"&amp;AO307&amp;REPT(" ",AT$1-LEN(AO307)),"")</f>
        <v/>
      </c>
      <c r="AU307" s="22" t="str">
        <f aca="false">"ISIZ_"&amp;AP307&amp;REPT(" ",$AU$1-LEN(AP307))</f>
        <v>ISIZ_IAA  </v>
      </c>
      <c r="AV307" s="26" t="n">
        <f aca="false">IF(Z307&lt;&gt;"",6,"")</f>
        <v>6</v>
      </c>
      <c r="AW307" s="26" t="n">
        <f aca="false">IF(AA307&lt;&gt;"",AV307+VLOOKUP(AH307,$BU$2:$BV$17,2,0),"")</f>
        <v>10</v>
      </c>
      <c r="AX307" s="26" t="str">
        <f aca="false">IF(AB307&lt;&gt;"",AW307+VLOOKUP(AI307,$BU$2:$BV$17,2,0),"")</f>
        <v/>
      </c>
      <c r="AY307" s="26" t="str">
        <f aca="false">IF(AC307&lt;&gt;"",AX307+VLOOKUP(AJ307,$BU$2:$BV$17,2,0),"")</f>
        <v/>
      </c>
      <c r="AZ307" s="26" t="n">
        <f aca="false">6+IF(Z307&lt;&gt;"",VLOOKUP(AH307,$BU$2:$BV$17,2,0),0)+IF(AA307&lt;&gt;"",VLOOKUP(AI307,$BU$2:$BV$17,2,0),0)+IF(AB307&lt;&gt;"",VLOOKUP(AJ307,$BU$2:$BV$17,2,0),0)+IF(AC307&lt;&gt;"",VLOOKUP(AK307,$BU$2:$BV$17,2,0),0)</f>
        <v>14</v>
      </c>
      <c r="BA307" s="26" t="n">
        <f aca="false">IF(Z307&lt;&gt;"",10,"")</f>
        <v>10</v>
      </c>
      <c r="BB307" s="26" t="n">
        <f aca="false">IF(AA307&lt;&gt;"",BA307+VLOOKUP(AH307,$BU$2:$BW$17,3,0),"")</f>
        <v>18</v>
      </c>
      <c r="BC307" s="26" t="str">
        <f aca="false">IF(AB307&lt;&gt;"",BB307+VLOOKUP(AI307,$BU$2:$BW$17,3,0),"")</f>
        <v/>
      </c>
      <c r="BD307" s="26" t="str">
        <f aca="false">IF(AC307&lt;&gt;"",BC307+VLOOKUP(AJ307,$BU$2:$BW$17,3,0),"")</f>
        <v/>
      </c>
      <c r="BE307" s="26" t="n">
        <f aca="false">10+IF(Z307&lt;&gt;"",VLOOKUP(AH307,$BU$2:$BW$17,3,0),0)+IF(AA307&lt;&gt;"",VLOOKUP(AI307,$BU$2:$BW$17,3,0),0)+IF(AB307&lt;&gt;"",VLOOKUP(AJ307,$BU$2:$BW$17,3,0),0)+IF(AC307&lt;&gt;"",VLOOKUP(AK307,$BU$2:$BW$17,3,0),0)</f>
        <v>26</v>
      </c>
      <c r="BF307" s="36" t="str">
        <f aca="false">IF(AV307&lt;&gt;"","#define "&amp;AQ307&amp;" "&amp;AV307&amp;"&lt;end&gt; ","")&amp;IF(AW307&lt;&gt;"","#define "&amp;AR307&amp;" "&amp;AW307&amp;"&lt;end&gt; ","")&amp;IF(AX307&lt;&gt;"","#define "&amp;AS307&amp;" "&amp;AX307&amp;"&lt;end&gt; ","")&amp;IF(AY307&lt;&gt;"","#define "&amp;AT307&amp;" "&amp;AY307&amp;"&lt;end&gt; ","")&amp;"#define "&amp;AU307&amp;" "&amp;AZ307&amp;"&lt;end&gt;"</f>
        <v>#define AOFF_I 6&lt;end&gt; #define AOFF_IA 10&lt;end&gt; #define ISIZ_IAA   14&lt;end&gt;</v>
      </c>
      <c r="BG307" s="36" t="str">
        <f aca="false">IF(BA307&lt;&gt;"","#define "&amp;AQ307&amp;" "&amp;BA307&amp;"&lt;end&gt; ","")&amp;IF(BB307&lt;&gt;"","#define "&amp;AR307&amp;" "&amp;BB307&amp;"&lt;end&gt; ","")&amp;IF(BC307&lt;&gt;"","#define "&amp;AS307&amp;" "&amp;BC307&amp;"&lt;end&gt; ","")&amp;IF(BD307&lt;&gt;"","#define "&amp;AT307&amp;" "&amp;BD307&amp;"&lt;end&gt; ","")&amp;"#define "&amp;AU307&amp;" "&amp;BE307&amp;"&lt;end&gt;"</f>
        <v>#define AOFF_I 10&lt;end&gt; #define AOFF_IA 18&lt;end&gt; #define ISIZ_IAA   26&lt;end&gt;</v>
      </c>
      <c r="BH307" s="22" t="str">
        <f aca="false">"INSTDECODE_"&amp;D307&amp;IF(D307&lt;&gt;0,"_"&amp;CONCATENATE(Z307,AA307,AB307,AC307)&amp;"_"&amp;CONCATENATE(AD307,AE307,AF307,AG307),"")</f>
        <v>INSTDECODE_2_BC_AA</v>
      </c>
      <c r="BI307" s="22" t="n">
        <f aca="false">LEN(BH307)</f>
        <v>18</v>
      </c>
      <c r="BJ307" s="22" t="str">
        <f aca="false">IF(Z307&lt;&gt;"","DECODE_"&amp;VLOOKUP(AD307,$CC:$CD,2,0)&amp;"("&amp;BJ$2&amp;","&amp;IF(K307="MR","REF",VLOOKUP(F307,$BR:$BS,2,0))&amp;",Cpu"&amp;PROPER(IF(K307="MR","REF",VLOOKUP(F307,$BR:$BS,2,0)))&amp;","&amp;AQ307&amp;"); ", "")</f>
        <v>DECODE_ADR(1,BOL,CpuBol,AOFF_I); </v>
      </c>
      <c r="BK307" s="22" t="str">
        <f aca="false">IF(AA307&lt;&gt;"","DECODE_"&amp;VLOOKUP(AE307,$CC:$CD,2,0)&amp;"("&amp;BK$2&amp;","&amp;IF(L307="MR","REF",VLOOKUP(G307,$BR:$BS,2,0))&amp;",Cpu"&amp;PROPER(IF(L307="MR","REF",VLOOKUP(G307,$BR:$BS,2,0)))&amp;","&amp;AR307&amp;"); ", "")</f>
        <v>DECODE_ADR(2,CHR,CpuChr,AOFF_IA); </v>
      </c>
      <c r="BL307" s="22" t="str">
        <f aca="false">IF(AB307&lt;&gt;"","DECODE_"&amp;VLOOKUP(AF307,$CC:$CD,2,0)&amp;"("&amp;BL$2&amp;","&amp;IF(M307="MR","REF",VLOOKUP(H307,$BR:$BS,2,0))&amp;",Cpu"&amp;PROPER(IF(M307="MR","REF",VLOOKUP(H307,$BR:$BS,2,0)))&amp;","&amp;AS307&amp;"); ", "")</f>
        <v/>
      </c>
      <c r="BM307" s="22" t="str">
        <f aca="false">IF(AC307&lt;&gt;"","DECODE_"&amp;VLOOKUP(AG307,$CC:$CD,2,0)&amp;"("&amp;BM$2&amp;","&amp;IF(N307="MR","REF",VLOOKUP(I307,$BR:$BS,2,0))&amp;",Cpu"&amp;PROPER(IF(N307="MR","REF",VLOOKUP(I307,$BR:$BS,2,0)))&amp;","&amp;AT307&amp;"); ", "")</f>
        <v/>
      </c>
      <c r="BN307" s="22" t="str">
        <f aca="false">IF(ISERROR(VLOOKUP(BO307,BO$2:BO306,1,0))=0,"X","")</f>
        <v/>
      </c>
      <c r="BO307" s="22" t="str">
        <f aca="false">SUBSTITUTE("#define "&amp;BH307&amp;REPT(" ",28-LEN(BH307))&amp;BJ307&amp;BK307&amp;BL307&amp;BM307,"%","D")</f>
        <v>#define INSTDECODE_2_BC_AA          DECODE_ADR(1,BOL,CpuBol,AOFF_I); DECODE_ADR(2,CHR,CpuChr,AOFF_IA); </v>
      </c>
      <c r="BP307" s="22" t="str">
        <f aca="false">"#define "&amp;SUBSTITUTE(BH307,"INSTDECODE_",IF(P307="X","JMP_","")&amp;IF(Q307="X","CONST_","")&amp;"INSTEND_")&amp;IF(Q307="X",REPT(" ",20-LEN(BH307)),IF(P307="X",REPT(" ",22-LEN(BH307)),REPT(" ",26-LEN(BH307))))&amp;" "&amp;IF(P307="X","","IP+="&amp;TRIM(AU307)&amp;"; "&amp;REPT(" ",10-LEN(TRIM(AU307))))&amp;IF(Q307="X","CONST_INST_DISPATCH;","PROG_INST_DISPATCH;")</f>
        <v>#define INSTEND_2_BC_AA         IP+=ISIZ_IAA;   PROG_INST_DISPATCH;</v>
      </c>
      <c r="BQ307" s="22" t="str">
        <f aca="false">""</f>
        <v/>
      </c>
    </row>
    <row r="308" customFormat="false" ht="15.95" hidden="false" customHeight="true" outlineLevel="0" collapsed="false">
      <c r="A308" s="22" t="s">
        <v>974</v>
      </c>
      <c r="B308" s="22" t="s">
        <v>990</v>
      </c>
      <c r="C308" s="26" t="s">
        <v>29</v>
      </c>
      <c r="D308" s="27" t="n">
        <f aca="false">4-COUNTIF(F308:I308,".")</f>
        <v>2</v>
      </c>
      <c r="E308" s="27" t="str">
        <f aca="false">IF(ISERROR(SEARCH("Z",F308&amp;G308&amp;H308&amp;I308))=0,"X","-")</f>
        <v>-</v>
      </c>
      <c r="F308" s="26" t="s">
        <v>463</v>
      </c>
      <c r="G308" s="26" t="s">
        <v>452</v>
      </c>
      <c r="H308" s="26" t="s">
        <v>28</v>
      </c>
      <c r="I308" s="26" t="s">
        <v>28</v>
      </c>
      <c r="J308" s="27" t="str">
        <f aca="false">IF(OR(ISERROR(SEARCH(MID($J$2,1,1),F308&amp;G308&amp;H308&amp;I308))=0,ISERROR(SEARCH(MID($J$2,2,1),F308&amp;G308&amp;H308&amp;I308))=0),"X","-")</f>
        <v>-</v>
      </c>
      <c r="K308" s="26" t="s">
        <v>453</v>
      </c>
      <c r="L308" s="26" t="s">
        <v>453</v>
      </c>
      <c r="M308" s="26" t="s">
        <v>28</v>
      </c>
      <c r="N308" s="26" t="s">
        <v>28</v>
      </c>
      <c r="O308" s="28" t="str">
        <f aca="false">IF(OR(K308=$O$2,L308=$O$2,M308=$O$2,N308=$O$2),"X","-")</f>
        <v>-</v>
      </c>
      <c r="R308" s="22" t="s">
        <v>979</v>
      </c>
      <c r="S308" s="22" t="s">
        <v>9</v>
      </c>
      <c r="T308" s="22" t="s">
        <v>897</v>
      </c>
      <c r="W308" s="30" t="str">
        <f aca="false">SUBSTITUTE(SUBSTITUTE(IF(AND(F308="%",K308&lt;&gt;"AD",K308&lt;&gt;"MR"),"Error1","Ok")&amp;" "&amp;IF(AND(G308="%",L308&lt;&gt;"AD",L308&lt;&gt;"MR"),"Error2","Ok")&amp;" "&amp;IF(AND(H308="%",M308&lt;&gt;"AD",M308&lt;&gt;"MR"),"Error3","Ok")&amp;" "&amp;IF(AND(I308="%",N308&lt;&gt;"AD",N308&lt;&gt;"MR"),"Error4","Ok"),"Ok Ok Ok Ok","Passed"),"Ok","")</f>
        <v>Passed</v>
      </c>
      <c r="X308" s="28" t="str">
        <f aca="false">IF(W308&lt;&gt;"Passed","--- Error ---",SUBSTITUTE(SUBSTITUTE(SUBSTITUTE(SUBSTITUTE(SUBSTITUTE(SUBSTITUTE(SUBSTITUTE(SUBSTITUTE(SUBSTITUTE(SUBSTITUTE(SUBSTITUTE(SUBSTITUTE(SUBSTITUTE(SUBSTITUTE(SUBSTITUTE(SUBSTITUTE(SUBSTITUTE(SUBSTITUTE($X$1, "&lt;mnemonic&gt;",""""&amp;B308&amp;""""&amp;REPT(" ",5-LEN(B308))), "&lt;argnr&gt;",D308), "&lt;type1&gt;",VLOOKUP(F308,BR:BZ,9,0)), "&lt;type2&gt;",VLOOKUP(G308,BR:BZ,9,0)), "&lt;type3&gt;",VLOOKUP(H308,BR:BZ,9,0)), "&lt;type4&gt;",VLOOKUP(I308,BR:BZ,9,0)), "&lt;mode1&gt;",VLOOKUP(K308, CB:CG,6,0)),"&lt;mode2&gt;",VLOOKUP(L308,CB:CG,6,0)),"&lt;mode3&gt;",VLOOKUP(M308,CB:CG,6,0)),"&lt;mode4&gt;",VLOOKUP(N308,CB:CG,6,0)), "."," "), "&lt;desc&gt;",R308), "&lt;size&gt;",AU308), "&lt;comma&gt;",IF(B309=""," ",",")),"&lt;off1&gt;",IF(AQ308&lt;&gt;"",AQ308,"0"&amp;REPT(" ",5+AQ$1-1))),"&lt;off2&gt;",IF(AR308&lt;&gt;"",AR308,"0"&amp;REPT(" ",5+AR$1-1))),"&lt;off3&gt;",IF(AS308&lt;&gt;"",AS308,"0"&amp;REPT(" ",5+AS$1-1))),"&lt;off4&gt;",IF(AT308&lt;&gt;"",AT308,"0"&amp;REPT(" ",5+AT$1-1))))</f>
        <v>{ "CH2SH",2, ISIZ_IAA  , {CpuDataType::Short    ,CpuDataType::Char     ,(CpuDataType)0        ,(CpuDataType)0        }, {_AmdAddr,_AmdAddr,_AmdNull,_AmdNull}, {AOFF_I,AOFF_IA,0       ,0        } }, //short .toshort()</v>
      </c>
      <c r="Y308" s="31" t="s">
        <v>28</v>
      </c>
      <c r="Z308" s="22" t="str">
        <f aca="false">IF(F308&lt;&gt;".",IF(K308="MR","R",VLOOKUP(F308,$BR:$BT,3,0)),"")</f>
        <v>W</v>
      </c>
      <c r="AA308" s="22" t="str">
        <f aca="false">IF(G308&lt;&gt;".",IF(L308="MR","R",VLOOKUP(G308,$BR:$BT,3,0)),"")</f>
        <v>C</v>
      </c>
      <c r="AB308" s="22" t="str">
        <f aca="false">IF(H308&lt;&gt;".",IF(M308="MR","R",VLOOKUP(H308,$BR:$BT,3,0)),"")</f>
        <v/>
      </c>
      <c r="AC308" s="22" t="str">
        <f aca="false">IF(I308&lt;&gt;".",IF(N308="MR","R",VLOOKUP(I308,$BR:$BT,3,0)),"")</f>
        <v/>
      </c>
      <c r="AD308" s="22" t="str">
        <f aca="false">IF(F308&lt;&gt;".",VLOOKUP(K308,$CB:$CC,2,0),"")</f>
        <v>A</v>
      </c>
      <c r="AE308" s="22" t="str">
        <f aca="false">IF(G308&lt;&gt;".",VLOOKUP(L308,$CB:$CC,2,0),"")</f>
        <v>A</v>
      </c>
      <c r="AF308" s="22" t="str">
        <f aca="false">IF(H308&lt;&gt;".",VLOOKUP(M308,$CB:$CC,2,0),"")</f>
        <v/>
      </c>
      <c r="AG308" s="22" t="str">
        <f aca="false">IF(I308&lt;&gt;".",VLOOKUP(N308,$CB:$CC,2,0),"")</f>
        <v/>
      </c>
      <c r="AH308" s="22" t="str">
        <f aca="false">IF(AD308&lt;&gt;"",IF(OR(AD308="A",AD308="I"),"SZA",VLOOKUP(Z308,$BT$3:$BU$16,2,0)),"")</f>
        <v>SZA</v>
      </c>
      <c r="AI308" s="22" t="str">
        <f aca="false">IF(AE308&lt;&gt;"",IF(OR(AE308="A",AE308="I"),"SZA",VLOOKUP(AA308,$BT$3:$BU$16,2,0)),"")</f>
        <v>SZA</v>
      </c>
      <c r="AJ308" s="22" t="str">
        <f aca="false">IF(AF308&lt;&gt;"",IF(OR(AF308="A",AF308="I"),"SZA",VLOOKUP(AB308,$BT$3:$BU$16,2,0)),"")</f>
        <v/>
      </c>
      <c r="AK308" s="22" t="str">
        <f aca="false">IF(AG308&lt;&gt;"",IF(OR(AG308="A",AG308="I"),"SZA",VLOOKUP(AC308,$BT$3:$BU$16,2,0)),"")</f>
        <v/>
      </c>
      <c r="AL308" s="22" t="str">
        <f aca="false">IF(AD308&lt;&gt;"","I","")</f>
        <v>I</v>
      </c>
      <c r="AM308" s="22" t="str">
        <f aca="false">SUBSTITUTE(IF(AE308&lt;&gt;"",AL308&amp;"+"&amp;AH308,""),"+SZ","")</f>
        <v>IA</v>
      </c>
      <c r="AN308" s="22" t="str">
        <f aca="false">SUBSTITUTE(IF(AF308&lt;&gt;"",AM308&amp;"+"&amp;AI308,""),"+SZ","")</f>
        <v/>
      </c>
      <c r="AO308" s="22" t="str">
        <f aca="false">SUBSTITUTE(IF(AG308&lt;&gt;"",AN308&amp;"+"&amp;AJ308,""),"+SZ","")</f>
        <v/>
      </c>
      <c r="AP308" s="22" t="str">
        <f aca="false">SUBSTITUTE("I"&amp;IF(AH308&lt;&gt;"","+"&amp;AH308,"")&amp;IF(AI308&lt;&gt;"","+"&amp;AI308,"")&amp;IF(AJ308&lt;&gt;"","+"&amp;AJ308,"")&amp;IF(AK308&lt;&gt;"","+"&amp;AK308,""),"+SZ","")</f>
        <v>IAA</v>
      </c>
      <c r="AQ308" s="22" t="str">
        <f aca="false">IF(Z308&lt;&gt;"","AOFF_"&amp;AL308&amp;REPT(" ",AQ$1-LEN(AL308)),"")</f>
        <v>AOFF_I</v>
      </c>
      <c r="AR308" s="22" t="str">
        <f aca="false">IF(AA308&lt;&gt;"","AOFF_"&amp;AM308&amp;REPT(" ",AR$1-LEN(AM308)),"")</f>
        <v>AOFF_IA</v>
      </c>
      <c r="AS308" s="22" t="str">
        <f aca="false">IF(AB308&lt;&gt;"","AOFF_"&amp;AN308&amp;REPT(" ",AS$1-LEN(AN308)),"")</f>
        <v/>
      </c>
      <c r="AT308" s="22" t="str">
        <f aca="false">IF(AC308&lt;&gt;"","AOFF_"&amp;AO308&amp;REPT(" ",AT$1-LEN(AO308)),"")</f>
        <v/>
      </c>
      <c r="AU308" s="22" t="str">
        <f aca="false">"ISIZ_"&amp;AP308&amp;REPT(" ",$AU$1-LEN(AP308))</f>
        <v>ISIZ_IAA  </v>
      </c>
      <c r="AV308" s="26" t="n">
        <f aca="false">IF(Z308&lt;&gt;"",6,"")</f>
        <v>6</v>
      </c>
      <c r="AW308" s="26" t="n">
        <f aca="false">IF(AA308&lt;&gt;"",AV308+VLOOKUP(AH308,$BU$2:$BV$17,2,0),"")</f>
        <v>10</v>
      </c>
      <c r="AX308" s="26" t="str">
        <f aca="false">IF(AB308&lt;&gt;"",AW308+VLOOKUP(AI308,$BU$2:$BV$17,2,0),"")</f>
        <v/>
      </c>
      <c r="AY308" s="26" t="str">
        <f aca="false">IF(AC308&lt;&gt;"",AX308+VLOOKUP(AJ308,$BU$2:$BV$17,2,0),"")</f>
        <v/>
      </c>
      <c r="AZ308" s="26" t="n">
        <f aca="false">6+IF(Z308&lt;&gt;"",VLOOKUP(AH308,$BU$2:$BV$17,2,0),0)+IF(AA308&lt;&gt;"",VLOOKUP(AI308,$BU$2:$BV$17,2,0),0)+IF(AB308&lt;&gt;"",VLOOKUP(AJ308,$BU$2:$BV$17,2,0),0)+IF(AC308&lt;&gt;"",VLOOKUP(AK308,$BU$2:$BV$17,2,0),0)</f>
        <v>14</v>
      </c>
      <c r="BA308" s="26" t="n">
        <f aca="false">IF(Z308&lt;&gt;"",10,"")</f>
        <v>10</v>
      </c>
      <c r="BB308" s="26" t="n">
        <f aca="false">IF(AA308&lt;&gt;"",BA308+VLOOKUP(AH308,$BU$2:$BW$17,3,0),"")</f>
        <v>18</v>
      </c>
      <c r="BC308" s="26" t="str">
        <f aca="false">IF(AB308&lt;&gt;"",BB308+VLOOKUP(AI308,$BU$2:$BW$17,3,0),"")</f>
        <v/>
      </c>
      <c r="BD308" s="26" t="str">
        <f aca="false">IF(AC308&lt;&gt;"",BC308+VLOOKUP(AJ308,$BU$2:$BW$17,3,0),"")</f>
        <v/>
      </c>
      <c r="BE308" s="26" t="n">
        <f aca="false">10+IF(Z308&lt;&gt;"",VLOOKUP(AH308,$BU$2:$BW$17,3,0),0)+IF(AA308&lt;&gt;"",VLOOKUP(AI308,$BU$2:$BW$17,3,0),0)+IF(AB308&lt;&gt;"",VLOOKUP(AJ308,$BU$2:$BW$17,3,0),0)+IF(AC308&lt;&gt;"",VLOOKUP(AK308,$BU$2:$BW$17,3,0),0)</f>
        <v>26</v>
      </c>
      <c r="BF308" s="36" t="str">
        <f aca="false">IF(AV308&lt;&gt;"","#define "&amp;AQ308&amp;" "&amp;AV308&amp;"&lt;end&gt; ","")&amp;IF(AW308&lt;&gt;"","#define "&amp;AR308&amp;" "&amp;AW308&amp;"&lt;end&gt; ","")&amp;IF(AX308&lt;&gt;"","#define "&amp;AS308&amp;" "&amp;AX308&amp;"&lt;end&gt; ","")&amp;IF(AY308&lt;&gt;"","#define "&amp;AT308&amp;" "&amp;AY308&amp;"&lt;end&gt; ","")&amp;"#define "&amp;AU308&amp;" "&amp;AZ308&amp;"&lt;end&gt;"</f>
        <v>#define AOFF_I 6&lt;end&gt; #define AOFF_IA 10&lt;end&gt; #define ISIZ_IAA   14&lt;end&gt;</v>
      </c>
      <c r="BG308" s="36" t="str">
        <f aca="false">IF(BA308&lt;&gt;"","#define "&amp;AQ308&amp;" "&amp;BA308&amp;"&lt;end&gt; ","")&amp;IF(BB308&lt;&gt;"","#define "&amp;AR308&amp;" "&amp;BB308&amp;"&lt;end&gt; ","")&amp;IF(BC308&lt;&gt;"","#define "&amp;AS308&amp;" "&amp;BC308&amp;"&lt;end&gt; ","")&amp;IF(BD308&lt;&gt;"","#define "&amp;AT308&amp;" "&amp;BD308&amp;"&lt;end&gt; ","")&amp;"#define "&amp;AU308&amp;" "&amp;BE308&amp;"&lt;end&gt;"</f>
        <v>#define AOFF_I 10&lt;end&gt; #define AOFF_IA 18&lt;end&gt; #define ISIZ_IAA   26&lt;end&gt;</v>
      </c>
      <c r="BH308" s="22" t="str">
        <f aca="false">"INSTDECODE_"&amp;D308&amp;IF(D308&lt;&gt;0,"_"&amp;CONCATENATE(Z308,AA308,AB308,AC308)&amp;"_"&amp;CONCATENATE(AD308,AE308,AF308,AG308),"")</f>
        <v>INSTDECODE_2_WC_AA</v>
      </c>
      <c r="BI308" s="22" t="n">
        <f aca="false">LEN(BH308)</f>
        <v>18</v>
      </c>
      <c r="BJ308" s="22" t="str">
        <f aca="false">IF(Z308&lt;&gt;"","DECODE_"&amp;VLOOKUP(AD308,$CC:$CD,2,0)&amp;"("&amp;BJ$2&amp;","&amp;IF(K308="MR","REF",VLOOKUP(F308,$BR:$BS,2,0))&amp;",Cpu"&amp;PROPER(IF(K308="MR","REF",VLOOKUP(F308,$BR:$BS,2,0)))&amp;","&amp;AQ308&amp;"); ", "")</f>
        <v>DECODE_ADR(1,SHR,CpuShr,AOFF_I); </v>
      </c>
      <c r="BK308" s="22" t="str">
        <f aca="false">IF(AA308&lt;&gt;"","DECODE_"&amp;VLOOKUP(AE308,$CC:$CD,2,0)&amp;"("&amp;BK$2&amp;","&amp;IF(L308="MR","REF",VLOOKUP(G308,$BR:$BS,2,0))&amp;",Cpu"&amp;PROPER(IF(L308="MR","REF",VLOOKUP(G308,$BR:$BS,2,0)))&amp;","&amp;AR308&amp;"); ", "")</f>
        <v>DECODE_ADR(2,CHR,CpuChr,AOFF_IA); </v>
      </c>
      <c r="BL308" s="22" t="str">
        <f aca="false">IF(AB308&lt;&gt;"","DECODE_"&amp;VLOOKUP(AF308,$CC:$CD,2,0)&amp;"("&amp;BL$2&amp;","&amp;IF(M308="MR","REF",VLOOKUP(H308,$BR:$BS,2,0))&amp;",Cpu"&amp;PROPER(IF(M308="MR","REF",VLOOKUP(H308,$BR:$BS,2,0)))&amp;","&amp;AS308&amp;"); ", "")</f>
        <v/>
      </c>
      <c r="BM308" s="22" t="str">
        <f aca="false">IF(AC308&lt;&gt;"","DECODE_"&amp;VLOOKUP(AG308,$CC:$CD,2,0)&amp;"("&amp;BM$2&amp;","&amp;IF(N308="MR","REF",VLOOKUP(I308,$BR:$BS,2,0))&amp;",Cpu"&amp;PROPER(IF(N308="MR","REF",VLOOKUP(I308,$BR:$BS,2,0)))&amp;","&amp;AT308&amp;"); ", "")</f>
        <v/>
      </c>
      <c r="BN308" s="22" t="str">
        <f aca="false">IF(ISERROR(VLOOKUP(BO308,BO$2:BO307,1,0))=0,"X","")</f>
        <v/>
      </c>
      <c r="BO308" s="22" t="str">
        <f aca="false">SUBSTITUTE("#define "&amp;BH308&amp;REPT(" ",28-LEN(BH308))&amp;BJ308&amp;BK308&amp;BL308&amp;BM308,"%","D")</f>
        <v>#define INSTDECODE_2_WC_AA          DECODE_ADR(1,SHR,CpuShr,AOFF_I); DECODE_ADR(2,CHR,CpuChr,AOFF_IA); </v>
      </c>
      <c r="BP308" s="22" t="str">
        <f aca="false">"#define "&amp;SUBSTITUTE(BH308,"INSTDECODE_",IF(P308="X","JMP_","")&amp;IF(Q308="X","CONST_","")&amp;"INSTEND_")&amp;IF(Q308="X",REPT(" ",20-LEN(BH308)),IF(P308="X",REPT(" ",22-LEN(BH308)),REPT(" ",26-LEN(BH308))))&amp;" "&amp;IF(P308="X","","IP+="&amp;TRIM(AU308)&amp;"; "&amp;REPT(" ",10-LEN(TRIM(AU308))))&amp;IF(Q308="X","CONST_INST_DISPATCH;","PROG_INST_DISPATCH;")</f>
        <v>#define INSTEND_2_WC_AA         IP+=ISIZ_IAA;   PROG_INST_DISPATCH;</v>
      </c>
      <c r="BQ308" s="22" t="str">
        <f aca="false">""</f>
        <v/>
      </c>
    </row>
    <row r="309" customFormat="false" ht="15.95" hidden="false" customHeight="true" outlineLevel="0" collapsed="false">
      <c r="A309" s="22" t="s">
        <v>974</v>
      </c>
      <c r="B309" s="22" t="s">
        <v>991</v>
      </c>
      <c r="C309" s="26" t="s">
        <v>29</v>
      </c>
      <c r="D309" s="27" t="n">
        <f aca="false">4-COUNTIF(F309:I309,".")</f>
        <v>2</v>
      </c>
      <c r="E309" s="27" t="str">
        <f aca="false">IF(ISERROR(SEARCH("Z",F309&amp;G309&amp;H309&amp;I309))=0,"X","-")</f>
        <v>-</v>
      </c>
      <c r="F309" s="26" t="s">
        <v>470</v>
      </c>
      <c r="G309" s="26" t="s">
        <v>452</v>
      </c>
      <c r="H309" s="26" t="s">
        <v>28</v>
      </c>
      <c r="I309" s="26" t="s">
        <v>28</v>
      </c>
      <c r="J309" s="27" t="str">
        <f aca="false">IF(OR(ISERROR(SEARCH(MID($J$2,1,1),F309&amp;G309&amp;H309&amp;I309))=0,ISERROR(SEARCH(MID($J$2,2,1),F309&amp;G309&amp;H309&amp;I309))=0),"X","-")</f>
        <v>-</v>
      </c>
      <c r="K309" s="26" t="s">
        <v>453</v>
      </c>
      <c r="L309" s="26" t="s">
        <v>453</v>
      </c>
      <c r="M309" s="26" t="s">
        <v>28</v>
      </c>
      <c r="N309" s="26" t="s">
        <v>28</v>
      </c>
      <c r="O309" s="28" t="str">
        <f aca="false">IF(OR(K309=$O$2,L309=$O$2,M309=$O$2,N309=$O$2),"X","-")</f>
        <v>-</v>
      </c>
      <c r="R309" s="22" t="s">
        <v>981</v>
      </c>
      <c r="S309" s="22" t="s">
        <v>9</v>
      </c>
      <c r="T309" s="22" t="s">
        <v>897</v>
      </c>
      <c r="W309" s="30" t="str">
        <f aca="false">SUBSTITUTE(SUBSTITUTE(IF(AND(F309="%",K309&lt;&gt;"AD",K309&lt;&gt;"MR"),"Error1","Ok")&amp;" "&amp;IF(AND(G309="%",L309&lt;&gt;"AD",L309&lt;&gt;"MR"),"Error2","Ok")&amp;" "&amp;IF(AND(H309="%",M309&lt;&gt;"AD",M309&lt;&gt;"MR"),"Error3","Ok")&amp;" "&amp;IF(AND(I309="%",N309&lt;&gt;"AD",N309&lt;&gt;"MR"),"Error4","Ok"),"Ok Ok Ok Ok","Passed"),"Ok","")</f>
        <v>Passed</v>
      </c>
      <c r="X309" s="28" t="str">
        <f aca="false">IF(W309&lt;&gt;"Passed","--- Error ---",SUBSTITUTE(SUBSTITUTE(SUBSTITUTE(SUBSTITUTE(SUBSTITUTE(SUBSTITUTE(SUBSTITUTE(SUBSTITUTE(SUBSTITUTE(SUBSTITUTE(SUBSTITUTE(SUBSTITUTE(SUBSTITUTE(SUBSTITUTE(SUBSTITUTE(SUBSTITUTE(SUBSTITUTE(SUBSTITUTE($X$1, "&lt;mnemonic&gt;",""""&amp;B309&amp;""""&amp;REPT(" ",5-LEN(B309))), "&lt;argnr&gt;",D309), "&lt;type1&gt;",VLOOKUP(F309,BR:BZ,9,0)), "&lt;type2&gt;",VLOOKUP(G309,BR:BZ,9,0)), "&lt;type3&gt;",VLOOKUP(H309,BR:BZ,9,0)), "&lt;type4&gt;",VLOOKUP(I309,BR:BZ,9,0)), "&lt;mode1&gt;",VLOOKUP(K309, CB:CG,6,0)),"&lt;mode2&gt;",VLOOKUP(L309,CB:CG,6,0)),"&lt;mode3&gt;",VLOOKUP(M309,CB:CG,6,0)),"&lt;mode4&gt;",VLOOKUP(N309,CB:CG,6,0)), "."," "), "&lt;desc&gt;",R309), "&lt;size&gt;",AU309), "&lt;comma&gt;",IF(B310=""," ",",")),"&lt;off1&gt;",IF(AQ309&lt;&gt;"",AQ309,"0"&amp;REPT(" ",5+AQ$1-1))),"&lt;off2&gt;",IF(AR309&lt;&gt;"",AR309,"0"&amp;REPT(" ",5+AR$1-1))),"&lt;off3&gt;",IF(AS309&lt;&gt;"",AS309,"0"&amp;REPT(" ",5+AS$1-1))),"&lt;off4&gt;",IF(AT309&lt;&gt;"",AT309,"0"&amp;REPT(" ",5+AT$1-1))))</f>
        <v>{ "CH2IN",2, ISIZ_IAA  , {CpuDataType::Integer  ,CpuDataType::Char     ,(CpuDataType)0        ,(CpuDataType)0        }, {_AmdAddr,_AmdAddr,_AmdNull,_AmdNull}, {AOFF_I,AOFF_IA,0       ,0        } }, //int .toint()</v>
      </c>
      <c r="Y309" s="31" t="s">
        <v>28</v>
      </c>
      <c r="Z309" s="22" t="str">
        <f aca="false">IF(F309&lt;&gt;".",IF(K309="MR","R",VLOOKUP(F309,$BR:$BT,3,0)),"")</f>
        <v>I</v>
      </c>
      <c r="AA309" s="22" t="str">
        <f aca="false">IF(G309&lt;&gt;".",IF(L309="MR","R",VLOOKUP(G309,$BR:$BT,3,0)),"")</f>
        <v>C</v>
      </c>
      <c r="AB309" s="22" t="str">
        <f aca="false">IF(H309&lt;&gt;".",IF(M309="MR","R",VLOOKUP(H309,$BR:$BT,3,0)),"")</f>
        <v/>
      </c>
      <c r="AC309" s="22" t="str">
        <f aca="false">IF(I309&lt;&gt;".",IF(N309="MR","R",VLOOKUP(I309,$BR:$BT,3,0)),"")</f>
        <v/>
      </c>
      <c r="AD309" s="22" t="str">
        <f aca="false">IF(F309&lt;&gt;".",VLOOKUP(K309,$CB:$CC,2,0),"")</f>
        <v>A</v>
      </c>
      <c r="AE309" s="22" t="str">
        <f aca="false">IF(G309&lt;&gt;".",VLOOKUP(L309,$CB:$CC,2,0),"")</f>
        <v>A</v>
      </c>
      <c r="AF309" s="22" t="str">
        <f aca="false">IF(H309&lt;&gt;".",VLOOKUP(M309,$CB:$CC,2,0),"")</f>
        <v/>
      </c>
      <c r="AG309" s="22" t="str">
        <f aca="false">IF(I309&lt;&gt;".",VLOOKUP(N309,$CB:$CC,2,0),"")</f>
        <v/>
      </c>
      <c r="AH309" s="22" t="str">
        <f aca="false">IF(AD309&lt;&gt;"",IF(OR(AD309="A",AD309="I"),"SZA",VLOOKUP(Z309,$BT$3:$BU$16,2,0)),"")</f>
        <v>SZA</v>
      </c>
      <c r="AI309" s="22" t="str">
        <f aca="false">IF(AE309&lt;&gt;"",IF(OR(AE309="A",AE309="I"),"SZA",VLOOKUP(AA309,$BT$3:$BU$16,2,0)),"")</f>
        <v>SZA</v>
      </c>
      <c r="AJ309" s="22" t="str">
        <f aca="false">IF(AF309&lt;&gt;"",IF(OR(AF309="A",AF309="I"),"SZA",VLOOKUP(AB309,$BT$3:$BU$16,2,0)),"")</f>
        <v/>
      </c>
      <c r="AK309" s="22" t="str">
        <f aca="false">IF(AG309&lt;&gt;"",IF(OR(AG309="A",AG309="I"),"SZA",VLOOKUP(AC309,$BT$3:$BU$16,2,0)),"")</f>
        <v/>
      </c>
      <c r="AL309" s="22" t="str">
        <f aca="false">IF(AD309&lt;&gt;"","I","")</f>
        <v>I</v>
      </c>
      <c r="AM309" s="22" t="str">
        <f aca="false">SUBSTITUTE(IF(AE309&lt;&gt;"",AL309&amp;"+"&amp;AH309,""),"+SZ","")</f>
        <v>IA</v>
      </c>
      <c r="AN309" s="22" t="str">
        <f aca="false">SUBSTITUTE(IF(AF309&lt;&gt;"",AM309&amp;"+"&amp;AI309,""),"+SZ","")</f>
        <v/>
      </c>
      <c r="AO309" s="22" t="str">
        <f aca="false">SUBSTITUTE(IF(AG309&lt;&gt;"",AN309&amp;"+"&amp;AJ309,""),"+SZ","")</f>
        <v/>
      </c>
      <c r="AP309" s="22" t="str">
        <f aca="false">SUBSTITUTE("I"&amp;IF(AH309&lt;&gt;"","+"&amp;AH309,"")&amp;IF(AI309&lt;&gt;"","+"&amp;AI309,"")&amp;IF(AJ309&lt;&gt;"","+"&amp;AJ309,"")&amp;IF(AK309&lt;&gt;"","+"&amp;AK309,""),"+SZ","")</f>
        <v>IAA</v>
      </c>
      <c r="AQ309" s="22" t="str">
        <f aca="false">IF(Z309&lt;&gt;"","AOFF_"&amp;AL309&amp;REPT(" ",AQ$1-LEN(AL309)),"")</f>
        <v>AOFF_I</v>
      </c>
      <c r="AR309" s="22" t="str">
        <f aca="false">IF(AA309&lt;&gt;"","AOFF_"&amp;AM309&amp;REPT(" ",AR$1-LEN(AM309)),"")</f>
        <v>AOFF_IA</v>
      </c>
      <c r="AS309" s="22" t="str">
        <f aca="false">IF(AB309&lt;&gt;"","AOFF_"&amp;AN309&amp;REPT(" ",AS$1-LEN(AN309)),"")</f>
        <v/>
      </c>
      <c r="AT309" s="22" t="str">
        <f aca="false">IF(AC309&lt;&gt;"","AOFF_"&amp;AO309&amp;REPT(" ",AT$1-LEN(AO309)),"")</f>
        <v/>
      </c>
      <c r="AU309" s="22" t="str">
        <f aca="false">"ISIZ_"&amp;AP309&amp;REPT(" ",$AU$1-LEN(AP309))</f>
        <v>ISIZ_IAA  </v>
      </c>
      <c r="AV309" s="26" t="n">
        <f aca="false">IF(Z309&lt;&gt;"",6,"")</f>
        <v>6</v>
      </c>
      <c r="AW309" s="26" t="n">
        <f aca="false">IF(AA309&lt;&gt;"",AV309+VLOOKUP(AH309,$BU$2:$BV$17,2,0),"")</f>
        <v>10</v>
      </c>
      <c r="AX309" s="26" t="str">
        <f aca="false">IF(AB309&lt;&gt;"",AW309+VLOOKUP(AI309,$BU$2:$BV$17,2,0),"")</f>
        <v/>
      </c>
      <c r="AY309" s="26" t="str">
        <f aca="false">IF(AC309&lt;&gt;"",AX309+VLOOKUP(AJ309,$BU$2:$BV$17,2,0),"")</f>
        <v/>
      </c>
      <c r="AZ309" s="26" t="n">
        <f aca="false">6+IF(Z309&lt;&gt;"",VLOOKUP(AH309,$BU$2:$BV$17,2,0),0)+IF(AA309&lt;&gt;"",VLOOKUP(AI309,$BU$2:$BV$17,2,0),0)+IF(AB309&lt;&gt;"",VLOOKUP(AJ309,$BU$2:$BV$17,2,0),0)+IF(AC309&lt;&gt;"",VLOOKUP(AK309,$BU$2:$BV$17,2,0),0)</f>
        <v>14</v>
      </c>
      <c r="BA309" s="26" t="n">
        <f aca="false">IF(Z309&lt;&gt;"",10,"")</f>
        <v>10</v>
      </c>
      <c r="BB309" s="26" t="n">
        <f aca="false">IF(AA309&lt;&gt;"",BA309+VLOOKUP(AH309,$BU$2:$BW$17,3,0),"")</f>
        <v>18</v>
      </c>
      <c r="BC309" s="26" t="str">
        <f aca="false">IF(AB309&lt;&gt;"",BB309+VLOOKUP(AI309,$BU$2:$BW$17,3,0),"")</f>
        <v/>
      </c>
      <c r="BD309" s="26" t="str">
        <f aca="false">IF(AC309&lt;&gt;"",BC309+VLOOKUP(AJ309,$BU$2:$BW$17,3,0),"")</f>
        <v/>
      </c>
      <c r="BE309" s="26" t="n">
        <f aca="false">10+IF(Z309&lt;&gt;"",VLOOKUP(AH309,$BU$2:$BW$17,3,0),0)+IF(AA309&lt;&gt;"",VLOOKUP(AI309,$BU$2:$BW$17,3,0),0)+IF(AB309&lt;&gt;"",VLOOKUP(AJ309,$BU$2:$BW$17,3,0),0)+IF(AC309&lt;&gt;"",VLOOKUP(AK309,$BU$2:$BW$17,3,0),0)</f>
        <v>26</v>
      </c>
      <c r="BF309" s="36" t="str">
        <f aca="false">IF(AV309&lt;&gt;"","#define "&amp;AQ309&amp;" "&amp;AV309&amp;"&lt;end&gt; ","")&amp;IF(AW309&lt;&gt;"","#define "&amp;AR309&amp;" "&amp;AW309&amp;"&lt;end&gt; ","")&amp;IF(AX309&lt;&gt;"","#define "&amp;AS309&amp;" "&amp;AX309&amp;"&lt;end&gt; ","")&amp;IF(AY309&lt;&gt;"","#define "&amp;AT309&amp;" "&amp;AY309&amp;"&lt;end&gt; ","")&amp;"#define "&amp;AU309&amp;" "&amp;AZ309&amp;"&lt;end&gt;"</f>
        <v>#define AOFF_I 6&lt;end&gt; #define AOFF_IA 10&lt;end&gt; #define ISIZ_IAA   14&lt;end&gt;</v>
      </c>
      <c r="BG309" s="36" t="str">
        <f aca="false">IF(BA309&lt;&gt;"","#define "&amp;AQ309&amp;" "&amp;BA309&amp;"&lt;end&gt; ","")&amp;IF(BB309&lt;&gt;"","#define "&amp;AR309&amp;" "&amp;BB309&amp;"&lt;end&gt; ","")&amp;IF(BC309&lt;&gt;"","#define "&amp;AS309&amp;" "&amp;BC309&amp;"&lt;end&gt; ","")&amp;IF(BD309&lt;&gt;"","#define "&amp;AT309&amp;" "&amp;BD309&amp;"&lt;end&gt; ","")&amp;"#define "&amp;AU309&amp;" "&amp;BE309&amp;"&lt;end&gt;"</f>
        <v>#define AOFF_I 10&lt;end&gt; #define AOFF_IA 18&lt;end&gt; #define ISIZ_IAA   26&lt;end&gt;</v>
      </c>
      <c r="BH309" s="22" t="str">
        <f aca="false">"INSTDECODE_"&amp;D309&amp;IF(D309&lt;&gt;0,"_"&amp;CONCATENATE(Z309,AA309,AB309,AC309)&amp;"_"&amp;CONCATENATE(AD309,AE309,AF309,AG309),"")</f>
        <v>INSTDECODE_2_IC_AA</v>
      </c>
      <c r="BI309" s="22" t="n">
        <f aca="false">LEN(BH309)</f>
        <v>18</v>
      </c>
      <c r="BJ309" s="22" t="str">
        <f aca="false">IF(Z309&lt;&gt;"","DECODE_"&amp;VLOOKUP(AD309,$CC:$CD,2,0)&amp;"("&amp;BJ$2&amp;","&amp;IF(K309="MR","REF",VLOOKUP(F309,$BR:$BS,2,0))&amp;",Cpu"&amp;PROPER(IF(K309="MR","REF",VLOOKUP(F309,$BR:$BS,2,0)))&amp;","&amp;AQ309&amp;"); ", "")</f>
        <v>DECODE_ADR(1,INT,CpuInt,AOFF_I); </v>
      </c>
      <c r="BK309" s="22" t="str">
        <f aca="false">IF(AA309&lt;&gt;"","DECODE_"&amp;VLOOKUP(AE309,$CC:$CD,2,0)&amp;"("&amp;BK$2&amp;","&amp;IF(L309="MR","REF",VLOOKUP(G309,$BR:$BS,2,0))&amp;",Cpu"&amp;PROPER(IF(L309="MR","REF",VLOOKUP(G309,$BR:$BS,2,0)))&amp;","&amp;AR309&amp;"); ", "")</f>
        <v>DECODE_ADR(2,CHR,CpuChr,AOFF_IA); </v>
      </c>
      <c r="BL309" s="22" t="str">
        <f aca="false">IF(AB309&lt;&gt;"","DECODE_"&amp;VLOOKUP(AF309,$CC:$CD,2,0)&amp;"("&amp;BL$2&amp;","&amp;IF(M309="MR","REF",VLOOKUP(H309,$BR:$BS,2,0))&amp;",Cpu"&amp;PROPER(IF(M309="MR","REF",VLOOKUP(H309,$BR:$BS,2,0)))&amp;","&amp;AS309&amp;"); ", "")</f>
        <v/>
      </c>
      <c r="BM309" s="22" t="str">
        <f aca="false">IF(AC309&lt;&gt;"","DECODE_"&amp;VLOOKUP(AG309,$CC:$CD,2,0)&amp;"("&amp;BM$2&amp;","&amp;IF(N309="MR","REF",VLOOKUP(I309,$BR:$BS,2,0))&amp;",Cpu"&amp;PROPER(IF(N309="MR","REF",VLOOKUP(I309,$BR:$BS,2,0)))&amp;","&amp;AT309&amp;"); ", "")</f>
        <v/>
      </c>
      <c r="BN309" s="22" t="str">
        <f aca="false">IF(ISERROR(VLOOKUP(BO309,BO$2:BO308,1,0))=0,"X","")</f>
        <v/>
      </c>
      <c r="BO309" s="22" t="str">
        <f aca="false">SUBSTITUTE("#define "&amp;BH309&amp;REPT(" ",28-LEN(BH309))&amp;BJ309&amp;BK309&amp;BL309&amp;BM309,"%","D")</f>
        <v>#define INSTDECODE_2_IC_AA          DECODE_ADR(1,INT,CpuInt,AOFF_I); DECODE_ADR(2,CHR,CpuChr,AOFF_IA); </v>
      </c>
      <c r="BP309" s="22" t="str">
        <f aca="false">"#define "&amp;SUBSTITUTE(BH309,"INSTDECODE_",IF(P309="X","JMP_","")&amp;IF(Q309="X","CONST_","")&amp;"INSTEND_")&amp;IF(Q309="X",REPT(" ",20-LEN(BH309)),IF(P309="X",REPT(" ",22-LEN(BH309)),REPT(" ",26-LEN(BH309))))&amp;" "&amp;IF(P309="X","","IP+="&amp;TRIM(AU309)&amp;"; "&amp;REPT(" ",10-LEN(TRIM(AU309))))&amp;IF(Q309="X","CONST_INST_DISPATCH;","PROG_INST_DISPATCH;")</f>
        <v>#define INSTEND_2_IC_AA         IP+=ISIZ_IAA;   PROG_INST_DISPATCH;</v>
      </c>
      <c r="BQ309" s="22" t="str">
        <f aca="false">""</f>
        <v/>
      </c>
    </row>
    <row r="310" customFormat="false" ht="15.95" hidden="false" customHeight="true" outlineLevel="0" collapsed="false">
      <c r="A310" s="22" t="s">
        <v>974</v>
      </c>
      <c r="B310" s="22" t="s">
        <v>992</v>
      </c>
      <c r="C310" s="26" t="s">
        <v>29</v>
      </c>
      <c r="D310" s="27" t="n">
        <f aca="false">4-COUNTIF(F310:I310,".")</f>
        <v>2</v>
      </c>
      <c r="E310" s="27" t="str">
        <f aca="false">IF(ISERROR(SEARCH("Z",F310&amp;G310&amp;H310&amp;I310))=0,"X","-")</f>
        <v>-</v>
      </c>
      <c r="F310" s="26" t="s">
        <v>474</v>
      </c>
      <c r="G310" s="26" t="s">
        <v>452</v>
      </c>
      <c r="H310" s="26" t="s">
        <v>28</v>
      </c>
      <c r="I310" s="26" t="s">
        <v>28</v>
      </c>
      <c r="J310" s="27" t="str">
        <f aca="false">IF(OR(ISERROR(SEARCH(MID($J$2,1,1),F310&amp;G310&amp;H310&amp;I310))=0,ISERROR(SEARCH(MID($J$2,2,1),F310&amp;G310&amp;H310&amp;I310))=0),"X","-")</f>
        <v>-</v>
      </c>
      <c r="K310" s="26" t="s">
        <v>453</v>
      </c>
      <c r="L310" s="26" t="s">
        <v>453</v>
      </c>
      <c r="M310" s="26" t="s">
        <v>28</v>
      </c>
      <c r="N310" s="26" t="s">
        <v>28</v>
      </c>
      <c r="O310" s="28" t="str">
        <f aca="false">IF(OR(K310=$O$2,L310=$O$2,M310=$O$2,N310=$O$2),"X","-")</f>
        <v>-</v>
      </c>
      <c r="R310" s="22" t="s">
        <v>983</v>
      </c>
      <c r="S310" s="22" t="s">
        <v>9</v>
      </c>
      <c r="T310" s="22" t="s">
        <v>897</v>
      </c>
      <c r="W310" s="30" t="str">
        <f aca="false">SUBSTITUTE(SUBSTITUTE(IF(AND(F310="%",K310&lt;&gt;"AD",K310&lt;&gt;"MR"),"Error1","Ok")&amp;" "&amp;IF(AND(G310="%",L310&lt;&gt;"AD",L310&lt;&gt;"MR"),"Error2","Ok")&amp;" "&amp;IF(AND(H310="%",M310&lt;&gt;"AD",M310&lt;&gt;"MR"),"Error3","Ok")&amp;" "&amp;IF(AND(I310="%",N310&lt;&gt;"AD",N310&lt;&gt;"MR"),"Error4","Ok"),"Ok Ok Ok Ok","Passed"),"Ok","")</f>
        <v>Passed</v>
      </c>
      <c r="X310" s="28" t="str">
        <f aca="false">IF(W310&lt;&gt;"Passed","--- Error ---",SUBSTITUTE(SUBSTITUTE(SUBSTITUTE(SUBSTITUTE(SUBSTITUTE(SUBSTITUTE(SUBSTITUTE(SUBSTITUTE(SUBSTITUTE(SUBSTITUTE(SUBSTITUTE(SUBSTITUTE(SUBSTITUTE(SUBSTITUTE(SUBSTITUTE(SUBSTITUTE(SUBSTITUTE(SUBSTITUTE($X$1, "&lt;mnemonic&gt;",""""&amp;B310&amp;""""&amp;REPT(" ",5-LEN(B310))), "&lt;argnr&gt;",D310), "&lt;type1&gt;",VLOOKUP(F310,BR:BZ,9,0)), "&lt;type2&gt;",VLOOKUP(G310,BR:BZ,9,0)), "&lt;type3&gt;",VLOOKUP(H310,BR:BZ,9,0)), "&lt;type4&gt;",VLOOKUP(I310,BR:BZ,9,0)), "&lt;mode1&gt;",VLOOKUP(K310, CB:CG,6,0)),"&lt;mode2&gt;",VLOOKUP(L310,CB:CG,6,0)),"&lt;mode3&gt;",VLOOKUP(M310,CB:CG,6,0)),"&lt;mode4&gt;",VLOOKUP(N310,CB:CG,6,0)), "."," "), "&lt;desc&gt;",R310), "&lt;size&gt;",AU310), "&lt;comma&gt;",IF(B311=""," ",",")),"&lt;off1&gt;",IF(AQ310&lt;&gt;"",AQ310,"0"&amp;REPT(" ",5+AQ$1-1))),"&lt;off2&gt;",IF(AR310&lt;&gt;"",AR310,"0"&amp;REPT(" ",5+AR$1-1))),"&lt;off3&gt;",IF(AS310&lt;&gt;"",AS310,"0"&amp;REPT(" ",5+AS$1-1))),"&lt;off4&gt;",IF(AT310&lt;&gt;"",AT310,"0"&amp;REPT(" ",5+AT$1-1))))</f>
        <v>{ "CH2LO",2, ISIZ_IAA  , {CpuDataType::Long     ,CpuDataType::Char     ,(CpuDataType)0        ,(CpuDataType)0        }, {_AmdAddr,_AmdAddr,_AmdNull,_AmdNull}, {AOFF_I,AOFF_IA,0       ,0        } }, //long .tolong()</v>
      </c>
      <c r="Y310" s="31" t="s">
        <v>28</v>
      </c>
      <c r="Z310" s="22" t="str">
        <f aca="false">IF(F310&lt;&gt;".",IF(K310="MR","R",VLOOKUP(F310,$BR:$BT,3,0)),"")</f>
        <v>L</v>
      </c>
      <c r="AA310" s="22" t="str">
        <f aca="false">IF(G310&lt;&gt;".",IF(L310="MR","R",VLOOKUP(G310,$BR:$BT,3,0)),"")</f>
        <v>C</v>
      </c>
      <c r="AB310" s="22" t="str">
        <f aca="false">IF(H310&lt;&gt;".",IF(M310="MR","R",VLOOKUP(H310,$BR:$BT,3,0)),"")</f>
        <v/>
      </c>
      <c r="AC310" s="22" t="str">
        <f aca="false">IF(I310&lt;&gt;".",IF(N310="MR","R",VLOOKUP(I310,$BR:$BT,3,0)),"")</f>
        <v/>
      </c>
      <c r="AD310" s="22" t="str">
        <f aca="false">IF(F310&lt;&gt;".",VLOOKUP(K310,$CB:$CC,2,0),"")</f>
        <v>A</v>
      </c>
      <c r="AE310" s="22" t="str">
        <f aca="false">IF(G310&lt;&gt;".",VLOOKUP(L310,$CB:$CC,2,0),"")</f>
        <v>A</v>
      </c>
      <c r="AF310" s="22" t="str">
        <f aca="false">IF(H310&lt;&gt;".",VLOOKUP(M310,$CB:$CC,2,0),"")</f>
        <v/>
      </c>
      <c r="AG310" s="22" t="str">
        <f aca="false">IF(I310&lt;&gt;".",VLOOKUP(N310,$CB:$CC,2,0),"")</f>
        <v/>
      </c>
      <c r="AH310" s="22" t="str">
        <f aca="false">IF(AD310&lt;&gt;"",IF(OR(AD310="A",AD310="I"),"SZA",VLOOKUP(Z310,$BT$3:$BU$16,2,0)),"")</f>
        <v>SZA</v>
      </c>
      <c r="AI310" s="22" t="str">
        <f aca="false">IF(AE310&lt;&gt;"",IF(OR(AE310="A",AE310="I"),"SZA",VLOOKUP(AA310,$BT$3:$BU$16,2,0)),"")</f>
        <v>SZA</v>
      </c>
      <c r="AJ310" s="22" t="str">
        <f aca="false">IF(AF310&lt;&gt;"",IF(OR(AF310="A",AF310="I"),"SZA",VLOOKUP(AB310,$BT$3:$BU$16,2,0)),"")</f>
        <v/>
      </c>
      <c r="AK310" s="22" t="str">
        <f aca="false">IF(AG310&lt;&gt;"",IF(OR(AG310="A",AG310="I"),"SZA",VLOOKUP(AC310,$BT$3:$BU$16,2,0)),"")</f>
        <v/>
      </c>
      <c r="AL310" s="22" t="str">
        <f aca="false">IF(AD310&lt;&gt;"","I","")</f>
        <v>I</v>
      </c>
      <c r="AM310" s="22" t="str">
        <f aca="false">SUBSTITUTE(IF(AE310&lt;&gt;"",AL310&amp;"+"&amp;AH310,""),"+SZ","")</f>
        <v>IA</v>
      </c>
      <c r="AN310" s="22" t="str">
        <f aca="false">SUBSTITUTE(IF(AF310&lt;&gt;"",AM310&amp;"+"&amp;AI310,""),"+SZ","")</f>
        <v/>
      </c>
      <c r="AO310" s="22" t="str">
        <f aca="false">SUBSTITUTE(IF(AG310&lt;&gt;"",AN310&amp;"+"&amp;AJ310,""),"+SZ","")</f>
        <v/>
      </c>
      <c r="AP310" s="22" t="str">
        <f aca="false">SUBSTITUTE("I"&amp;IF(AH310&lt;&gt;"","+"&amp;AH310,"")&amp;IF(AI310&lt;&gt;"","+"&amp;AI310,"")&amp;IF(AJ310&lt;&gt;"","+"&amp;AJ310,"")&amp;IF(AK310&lt;&gt;"","+"&amp;AK310,""),"+SZ","")</f>
        <v>IAA</v>
      </c>
      <c r="AQ310" s="22" t="str">
        <f aca="false">IF(Z310&lt;&gt;"","AOFF_"&amp;AL310&amp;REPT(" ",AQ$1-LEN(AL310)),"")</f>
        <v>AOFF_I</v>
      </c>
      <c r="AR310" s="22" t="str">
        <f aca="false">IF(AA310&lt;&gt;"","AOFF_"&amp;AM310&amp;REPT(" ",AR$1-LEN(AM310)),"")</f>
        <v>AOFF_IA</v>
      </c>
      <c r="AS310" s="22" t="str">
        <f aca="false">IF(AB310&lt;&gt;"","AOFF_"&amp;AN310&amp;REPT(" ",AS$1-LEN(AN310)),"")</f>
        <v/>
      </c>
      <c r="AT310" s="22" t="str">
        <f aca="false">IF(AC310&lt;&gt;"","AOFF_"&amp;AO310&amp;REPT(" ",AT$1-LEN(AO310)),"")</f>
        <v/>
      </c>
      <c r="AU310" s="22" t="str">
        <f aca="false">"ISIZ_"&amp;AP310&amp;REPT(" ",$AU$1-LEN(AP310))</f>
        <v>ISIZ_IAA  </v>
      </c>
      <c r="AV310" s="26" t="n">
        <f aca="false">IF(Z310&lt;&gt;"",6,"")</f>
        <v>6</v>
      </c>
      <c r="AW310" s="26" t="n">
        <f aca="false">IF(AA310&lt;&gt;"",AV310+VLOOKUP(AH310,$BU$2:$BV$17,2,0),"")</f>
        <v>10</v>
      </c>
      <c r="AX310" s="26" t="str">
        <f aca="false">IF(AB310&lt;&gt;"",AW310+VLOOKUP(AI310,$BU$2:$BV$17,2,0),"")</f>
        <v/>
      </c>
      <c r="AY310" s="26" t="str">
        <f aca="false">IF(AC310&lt;&gt;"",AX310+VLOOKUP(AJ310,$BU$2:$BV$17,2,0),"")</f>
        <v/>
      </c>
      <c r="AZ310" s="26" t="n">
        <f aca="false">6+IF(Z310&lt;&gt;"",VLOOKUP(AH310,$BU$2:$BV$17,2,0),0)+IF(AA310&lt;&gt;"",VLOOKUP(AI310,$BU$2:$BV$17,2,0),0)+IF(AB310&lt;&gt;"",VLOOKUP(AJ310,$BU$2:$BV$17,2,0),0)+IF(AC310&lt;&gt;"",VLOOKUP(AK310,$BU$2:$BV$17,2,0),0)</f>
        <v>14</v>
      </c>
      <c r="BA310" s="26" t="n">
        <f aca="false">IF(Z310&lt;&gt;"",10,"")</f>
        <v>10</v>
      </c>
      <c r="BB310" s="26" t="n">
        <f aca="false">IF(AA310&lt;&gt;"",BA310+VLOOKUP(AH310,$BU$2:$BW$17,3,0),"")</f>
        <v>18</v>
      </c>
      <c r="BC310" s="26" t="str">
        <f aca="false">IF(AB310&lt;&gt;"",BB310+VLOOKUP(AI310,$BU$2:$BW$17,3,0),"")</f>
        <v/>
      </c>
      <c r="BD310" s="26" t="str">
        <f aca="false">IF(AC310&lt;&gt;"",BC310+VLOOKUP(AJ310,$BU$2:$BW$17,3,0),"")</f>
        <v/>
      </c>
      <c r="BE310" s="26" t="n">
        <f aca="false">10+IF(Z310&lt;&gt;"",VLOOKUP(AH310,$BU$2:$BW$17,3,0),0)+IF(AA310&lt;&gt;"",VLOOKUP(AI310,$BU$2:$BW$17,3,0),0)+IF(AB310&lt;&gt;"",VLOOKUP(AJ310,$BU$2:$BW$17,3,0),0)+IF(AC310&lt;&gt;"",VLOOKUP(AK310,$BU$2:$BW$17,3,0),0)</f>
        <v>26</v>
      </c>
      <c r="BF310" s="36" t="str">
        <f aca="false">IF(AV310&lt;&gt;"","#define "&amp;AQ310&amp;" "&amp;AV310&amp;"&lt;end&gt; ","")&amp;IF(AW310&lt;&gt;"","#define "&amp;AR310&amp;" "&amp;AW310&amp;"&lt;end&gt; ","")&amp;IF(AX310&lt;&gt;"","#define "&amp;AS310&amp;" "&amp;AX310&amp;"&lt;end&gt; ","")&amp;IF(AY310&lt;&gt;"","#define "&amp;AT310&amp;" "&amp;AY310&amp;"&lt;end&gt; ","")&amp;"#define "&amp;AU310&amp;" "&amp;AZ310&amp;"&lt;end&gt;"</f>
        <v>#define AOFF_I 6&lt;end&gt; #define AOFF_IA 10&lt;end&gt; #define ISIZ_IAA   14&lt;end&gt;</v>
      </c>
      <c r="BG310" s="36" t="str">
        <f aca="false">IF(BA310&lt;&gt;"","#define "&amp;AQ310&amp;" "&amp;BA310&amp;"&lt;end&gt; ","")&amp;IF(BB310&lt;&gt;"","#define "&amp;AR310&amp;" "&amp;BB310&amp;"&lt;end&gt; ","")&amp;IF(BC310&lt;&gt;"","#define "&amp;AS310&amp;" "&amp;BC310&amp;"&lt;end&gt; ","")&amp;IF(BD310&lt;&gt;"","#define "&amp;AT310&amp;" "&amp;BD310&amp;"&lt;end&gt; ","")&amp;"#define "&amp;AU310&amp;" "&amp;BE310&amp;"&lt;end&gt;"</f>
        <v>#define AOFF_I 10&lt;end&gt; #define AOFF_IA 18&lt;end&gt; #define ISIZ_IAA   26&lt;end&gt;</v>
      </c>
      <c r="BH310" s="22" t="str">
        <f aca="false">"INSTDECODE_"&amp;D310&amp;IF(D310&lt;&gt;0,"_"&amp;CONCATENATE(Z310,AA310,AB310,AC310)&amp;"_"&amp;CONCATENATE(AD310,AE310,AF310,AG310),"")</f>
        <v>INSTDECODE_2_LC_AA</v>
      </c>
      <c r="BI310" s="22" t="n">
        <f aca="false">LEN(BH310)</f>
        <v>18</v>
      </c>
      <c r="BJ310" s="22" t="str">
        <f aca="false">IF(Z310&lt;&gt;"","DECODE_"&amp;VLOOKUP(AD310,$CC:$CD,2,0)&amp;"("&amp;BJ$2&amp;","&amp;IF(K310="MR","REF",VLOOKUP(F310,$BR:$BS,2,0))&amp;",Cpu"&amp;PROPER(IF(K310="MR","REF",VLOOKUP(F310,$BR:$BS,2,0)))&amp;","&amp;AQ310&amp;"); ", "")</f>
        <v>DECODE_ADR(1,LON,CpuLon,AOFF_I); </v>
      </c>
      <c r="BK310" s="22" t="str">
        <f aca="false">IF(AA310&lt;&gt;"","DECODE_"&amp;VLOOKUP(AE310,$CC:$CD,2,0)&amp;"("&amp;BK$2&amp;","&amp;IF(L310="MR","REF",VLOOKUP(G310,$BR:$BS,2,0))&amp;",Cpu"&amp;PROPER(IF(L310="MR","REF",VLOOKUP(G310,$BR:$BS,2,0)))&amp;","&amp;AR310&amp;"); ", "")</f>
        <v>DECODE_ADR(2,CHR,CpuChr,AOFF_IA); </v>
      </c>
      <c r="BL310" s="22" t="str">
        <f aca="false">IF(AB310&lt;&gt;"","DECODE_"&amp;VLOOKUP(AF310,$CC:$CD,2,0)&amp;"("&amp;BL$2&amp;","&amp;IF(M310="MR","REF",VLOOKUP(H310,$BR:$BS,2,0))&amp;",Cpu"&amp;PROPER(IF(M310="MR","REF",VLOOKUP(H310,$BR:$BS,2,0)))&amp;","&amp;AS310&amp;"); ", "")</f>
        <v/>
      </c>
      <c r="BM310" s="22" t="str">
        <f aca="false">IF(AC310&lt;&gt;"","DECODE_"&amp;VLOOKUP(AG310,$CC:$CD,2,0)&amp;"("&amp;BM$2&amp;","&amp;IF(N310="MR","REF",VLOOKUP(I310,$BR:$BS,2,0))&amp;",Cpu"&amp;PROPER(IF(N310="MR","REF",VLOOKUP(I310,$BR:$BS,2,0)))&amp;","&amp;AT310&amp;"); ", "")</f>
        <v/>
      </c>
      <c r="BN310" s="22" t="str">
        <f aca="false">IF(ISERROR(VLOOKUP(BO310,BO$2:BO309,1,0))=0,"X","")</f>
        <v/>
      </c>
      <c r="BO310" s="22" t="str">
        <f aca="false">SUBSTITUTE("#define "&amp;BH310&amp;REPT(" ",28-LEN(BH310))&amp;BJ310&amp;BK310&amp;BL310&amp;BM310,"%","D")</f>
        <v>#define INSTDECODE_2_LC_AA          DECODE_ADR(1,LON,CpuLon,AOFF_I); DECODE_ADR(2,CHR,CpuChr,AOFF_IA); </v>
      </c>
      <c r="BP310" s="22" t="str">
        <f aca="false">"#define "&amp;SUBSTITUTE(BH310,"INSTDECODE_",IF(P310="X","JMP_","")&amp;IF(Q310="X","CONST_","")&amp;"INSTEND_")&amp;IF(Q310="X",REPT(" ",20-LEN(BH310)),IF(P310="X",REPT(" ",22-LEN(BH310)),REPT(" ",26-LEN(BH310))))&amp;" "&amp;IF(P310="X","","IP+="&amp;TRIM(AU310)&amp;"; "&amp;REPT(" ",10-LEN(TRIM(AU310))))&amp;IF(Q310="X","CONST_INST_DISPATCH;","PROG_INST_DISPATCH;")</f>
        <v>#define INSTEND_2_LC_AA         IP+=ISIZ_IAA;   PROG_INST_DISPATCH;</v>
      </c>
      <c r="BQ310" s="22" t="str">
        <f aca="false">""</f>
        <v/>
      </c>
    </row>
    <row r="311" customFormat="false" ht="15.95" hidden="false" customHeight="true" outlineLevel="0" collapsed="false">
      <c r="A311" s="22" t="s">
        <v>974</v>
      </c>
      <c r="B311" s="22" t="s">
        <v>993</v>
      </c>
      <c r="C311" s="26" t="s">
        <v>29</v>
      </c>
      <c r="D311" s="27" t="n">
        <f aca="false">4-COUNTIF(F311:I311,".")</f>
        <v>2</v>
      </c>
      <c r="E311" s="27" t="str">
        <f aca="false">IF(ISERROR(SEARCH("Z",F311&amp;G311&amp;H311&amp;I311))=0,"X","-")</f>
        <v>-</v>
      </c>
      <c r="F311" s="26" t="s">
        <v>478</v>
      </c>
      <c r="G311" s="26" t="s">
        <v>452</v>
      </c>
      <c r="H311" s="26" t="s">
        <v>28</v>
      </c>
      <c r="I311" s="26" t="s">
        <v>28</v>
      </c>
      <c r="J311" s="27" t="str">
        <f aca="false">IF(OR(ISERROR(SEARCH(MID($J$2,1,1),F311&amp;G311&amp;H311&amp;I311))=0,ISERROR(SEARCH(MID($J$2,2,1),F311&amp;G311&amp;H311&amp;I311))=0),"X","-")</f>
        <v>-</v>
      </c>
      <c r="K311" s="26" t="s">
        <v>453</v>
      </c>
      <c r="L311" s="26" t="s">
        <v>453</v>
      </c>
      <c r="M311" s="26" t="s">
        <v>28</v>
      </c>
      <c r="N311" s="26" t="s">
        <v>28</v>
      </c>
      <c r="O311" s="28" t="str">
        <f aca="false">IF(OR(K311=$O$2,L311=$O$2,M311=$O$2,N311=$O$2),"X","-")</f>
        <v>-</v>
      </c>
      <c r="R311" s="22" t="s">
        <v>985</v>
      </c>
      <c r="S311" s="22" t="s">
        <v>9</v>
      </c>
      <c r="T311" s="22" t="s">
        <v>897</v>
      </c>
      <c r="W311" s="30" t="str">
        <f aca="false">SUBSTITUTE(SUBSTITUTE(IF(AND(F311="%",K311&lt;&gt;"AD",K311&lt;&gt;"MR"),"Error1","Ok")&amp;" "&amp;IF(AND(G311="%",L311&lt;&gt;"AD",L311&lt;&gt;"MR"),"Error2","Ok")&amp;" "&amp;IF(AND(H311="%",M311&lt;&gt;"AD",M311&lt;&gt;"MR"),"Error3","Ok")&amp;" "&amp;IF(AND(I311="%",N311&lt;&gt;"AD",N311&lt;&gt;"MR"),"Error4","Ok"),"Ok Ok Ok Ok","Passed"),"Ok","")</f>
        <v>Passed</v>
      </c>
      <c r="X311" s="28" t="str">
        <f aca="false">IF(W311&lt;&gt;"Passed","--- Error ---",SUBSTITUTE(SUBSTITUTE(SUBSTITUTE(SUBSTITUTE(SUBSTITUTE(SUBSTITUTE(SUBSTITUTE(SUBSTITUTE(SUBSTITUTE(SUBSTITUTE(SUBSTITUTE(SUBSTITUTE(SUBSTITUTE(SUBSTITUTE(SUBSTITUTE(SUBSTITUTE(SUBSTITUTE(SUBSTITUTE($X$1, "&lt;mnemonic&gt;",""""&amp;B311&amp;""""&amp;REPT(" ",5-LEN(B311))), "&lt;argnr&gt;",D311), "&lt;type1&gt;",VLOOKUP(F311,BR:BZ,9,0)), "&lt;type2&gt;",VLOOKUP(G311,BR:BZ,9,0)), "&lt;type3&gt;",VLOOKUP(H311,BR:BZ,9,0)), "&lt;type4&gt;",VLOOKUP(I311,BR:BZ,9,0)), "&lt;mode1&gt;",VLOOKUP(K311, CB:CG,6,0)),"&lt;mode2&gt;",VLOOKUP(L311,CB:CG,6,0)),"&lt;mode3&gt;",VLOOKUP(M311,CB:CG,6,0)),"&lt;mode4&gt;",VLOOKUP(N311,CB:CG,6,0)), "."," "), "&lt;desc&gt;",R311), "&lt;size&gt;",AU311), "&lt;comma&gt;",IF(B312=""," ",",")),"&lt;off1&gt;",IF(AQ311&lt;&gt;"",AQ311,"0"&amp;REPT(" ",5+AQ$1-1))),"&lt;off2&gt;",IF(AR311&lt;&gt;"",AR311,"0"&amp;REPT(" ",5+AR$1-1))),"&lt;off3&gt;",IF(AS311&lt;&gt;"",AS311,"0"&amp;REPT(" ",5+AS$1-1))),"&lt;off4&gt;",IF(AT311&lt;&gt;"",AT311,"0"&amp;REPT(" ",5+AT$1-1))))</f>
        <v>{ "CH2FL",2, ISIZ_IAA  , {CpuDataType::Float    ,CpuDataType::Char     ,(CpuDataType)0        ,(CpuDataType)0        }, {_AmdAddr,_AmdAddr,_AmdNull,_AmdNull}, {AOFF_I,AOFF_IA,0       ,0        } }, //float .tofloat()</v>
      </c>
      <c r="Y311" s="31" t="s">
        <v>28</v>
      </c>
      <c r="Z311" s="22" t="str">
        <f aca="false">IF(F311&lt;&gt;".",IF(K311="MR","R",VLOOKUP(F311,$BR:$BT,3,0)),"")</f>
        <v>F</v>
      </c>
      <c r="AA311" s="22" t="str">
        <f aca="false">IF(G311&lt;&gt;".",IF(L311="MR","R",VLOOKUP(G311,$BR:$BT,3,0)),"")</f>
        <v>C</v>
      </c>
      <c r="AB311" s="22" t="str">
        <f aca="false">IF(H311&lt;&gt;".",IF(M311="MR","R",VLOOKUP(H311,$BR:$BT,3,0)),"")</f>
        <v/>
      </c>
      <c r="AC311" s="22" t="str">
        <f aca="false">IF(I311&lt;&gt;".",IF(N311="MR","R",VLOOKUP(I311,$BR:$BT,3,0)),"")</f>
        <v/>
      </c>
      <c r="AD311" s="22" t="str">
        <f aca="false">IF(F311&lt;&gt;".",VLOOKUP(K311,$CB:$CC,2,0),"")</f>
        <v>A</v>
      </c>
      <c r="AE311" s="22" t="str">
        <f aca="false">IF(G311&lt;&gt;".",VLOOKUP(L311,$CB:$CC,2,0),"")</f>
        <v>A</v>
      </c>
      <c r="AF311" s="22" t="str">
        <f aca="false">IF(H311&lt;&gt;".",VLOOKUP(M311,$CB:$CC,2,0),"")</f>
        <v/>
      </c>
      <c r="AG311" s="22" t="str">
        <f aca="false">IF(I311&lt;&gt;".",VLOOKUP(N311,$CB:$CC,2,0),"")</f>
        <v/>
      </c>
      <c r="AH311" s="22" t="str">
        <f aca="false">IF(AD311&lt;&gt;"",IF(OR(AD311="A",AD311="I"),"SZA",VLOOKUP(Z311,$BT$3:$BU$16,2,0)),"")</f>
        <v>SZA</v>
      </c>
      <c r="AI311" s="22" t="str">
        <f aca="false">IF(AE311&lt;&gt;"",IF(OR(AE311="A",AE311="I"),"SZA",VLOOKUP(AA311,$BT$3:$BU$16,2,0)),"")</f>
        <v>SZA</v>
      </c>
      <c r="AJ311" s="22" t="str">
        <f aca="false">IF(AF311&lt;&gt;"",IF(OR(AF311="A",AF311="I"),"SZA",VLOOKUP(AB311,$BT$3:$BU$16,2,0)),"")</f>
        <v/>
      </c>
      <c r="AK311" s="22" t="str">
        <f aca="false">IF(AG311&lt;&gt;"",IF(OR(AG311="A",AG311="I"),"SZA",VLOOKUP(AC311,$BT$3:$BU$16,2,0)),"")</f>
        <v/>
      </c>
      <c r="AL311" s="22" t="str">
        <f aca="false">IF(AD311&lt;&gt;"","I","")</f>
        <v>I</v>
      </c>
      <c r="AM311" s="22" t="str">
        <f aca="false">SUBSTITUTE(IF(AE311&lt;&gt;"",AL311&amp;"+"&amp;AH311,""),"+SZ","")</f>
        <v>IA</v>
      </c>
      <c r="AN311" s="22" t="str">
        <f aca="false">SUBSTITUTE(IF(AF311&lt;&gt;"",AM311&amp;"+"&amp;AI311,""),"+SZ","")</f>
        <v/>
      </c>
      <c r="AO311" s="22" t="str">
        <f aca="false">SUBSTITUTE(IF(AG311&lt;&gt;"",AN311&amp;"+"&amp;AJ311,""),"+SZ","")</f>
        <v/>
      </c>
      <c r="AP311" s="22" t="str">
        <f aca="false">SUBSTITUTE("I"&amp;IF(AH311&lt;&gt;"","+"&amp;AH311,"")&amp;IF(AI311&lt;&gt;"","+"&amp;AI311,"")&amp;IF(AJ311&lt;&gt;"","+"&amp;AJ311,"")&amp;IF(AK311&lt;&gt;"","+"&amp;AK311,""),"+SZ","")</f>
        <v>IAA</v>
      </c>
      <c r="AQ311" s="22" t="str">
        <f aca="false">IF(Z311&lt;&gt;"","AOFF_"&amp;AL311&amp;REPT(" ",AQ$1-LEN(AL311)),"")</f>
        <v>AOFF_I</v>
      </c>
      <c r="AR311" s="22" t="str">
        <f aca="false">IF(AA311&lt;&gt;"","AOFF_"&amp;AM311&amp;REPT(" ",AR$1-LEN(AM311)),"")</f>
        <v>AOFF_IA</v>
      </c>
      <c r="AS311" s="22" t="str">
        <f aca="false">IF(AB311&lt;&gt;"","AOFF_"&amp;AN311&amp;REPT(" ",AS$1-LEN(AN311)),"")</f>
        <v/>
      </c>
      <c r="AT311" s="22" t="str">
        <f aca="false">IF(AC311&lt;&gt;"","AOFF_"&amp;AO311&amp;REPT(" ",AT$1-LEN(AO311)),"")</f>
        <v/>
      </c>
      <c r="AU311" s="22" t="str">
        <f aca="false">"ISIZ_"&amp;AP311&amp;REPT(" ",$AU$1-LEN(AP311))</f>
        <v>ISIZ_IAA  </v>
      </c>
      <c r="AV311" s="26" t="n">
        <f aca="false">IF(Z311&lt;&gt;"",6,"")</f>
        <v>6</v>
      </c>
      <c r="AW311" s="26" t="n">
        <f aca="false">IF(AA311&lt;&gt;"",AV311+VLOOKUP(AH311,$BU$2:$BV$17,2,0),"")</f>
        <v>10</v>
      </c>
      <c r="AX311" s="26" t="str">
        <f aca="false">IF(AB311&lt;&gt;"",AW311+VLOOKUP(AI311,$BU$2:$BV$17,2,0),"")</f>
        <v/>
      </c>
      <c r="AY311" s="26" t="str">
        <f aca="false">IF(AC311&lt;&gt;"",AX311+VLOOKUP(AJ311,$BU$2:$BV$17,2,0),"")</f>
        <v/>
      </c>
      <c r="AZ311" s="26" t="n">
        <f aca="false">6+IF(Z311&lt;&gt;"",VLOOKUP(AH311,$BU$2:$BV$17,2,0),0)+IF(AA311&lt;&gt;"",VLOOKUP(AI311,$BU$2:$BV$17,2,0),0)+IF(AB311&lt;&gt;"",VLOOKUP(AJ311,$BU$2:$BV$17,2,0),0)+IF(AC311&lt;&gt;"",VLOOKUP(AK311,$BU$2:$BV$17,2,0),0)</f>
        <v>14</v>
      </c>
      <c r="BA311" s="26" t="n">
        <f aca="false">IF(Z311&lt;&gt;"",10,"")</f>
        <v>10</v>
      </c>
      <c r="BB311" s="26" t="n">
        <f aca="false">IF(AA311&lt;&gt;"",BA311+VLOOKUP(AH311,$BU$2:$BW$17,3,0),"")</f>
        <v>18</v>
      </c>
      <c r="BC311" s="26" t="str">
        <f aca="false">IF(AB311&lt;&gt;"",BB311+VLOOKUP(AI311,$BU$2:$BW$17,3,0),"")</f>
        <v/>
      </c>
      <c r="BD311" s="26" t="str">
        <f aca="false">IF(AC311&lt;&gt;"",BC311+VLOOKUP(AJ311,$BU$2:$BW$17,3,0),"")</f>
        <v/>
      </c>
      <c r="BE311" s="26" t="n">
        <f aca="false">10+IF(Z311&lt;&gt;"",VLOOKUP(AH311,$BU$2:$BW$17,3,0),0)+IF(AA311&lt;&gt;"",VLOOKUP(AI311,$BU$2:$BW$17,3,0),0)+IF(AB311&lt;&gt;"",VLOOKUP(AJ311,$BU$2:$BW$17,3,0),0)+IF(AC311&lt;&gt;"",VLOOKUP(AK311,$BU$2:$BW$17,3,0),0)</f>
        <v>26</v>
      </c>
      <c r="BF311" s="36" t="str">
        <f aca="false">IF(AV311&lt;&gt;"","#define "&amp;AQ311&amp;" "&amp;AV311&amp;"&lt;end&gt; ","")&amp;IF(AW311&lt;&gt;"","#define "&amp;AR311&amp;" "&amp;AW311&amp;"&lt;end&gt; ","")&amp;IF(AX311&lt;&gt;"","#define "&amp;AS311&amp;" "&amp;AX311&amp;"&lt;end&gt; ","")&amp;IF(AY311&lt;&gt;"","#define "&amp;AT311&amp;" "&amp;AY311&amp;"&lt;end&gt; ","")&amp;"#define "&amp;AU311&amp;" "&amp;AZ311&amp;"&lt;end&gt;"</f>
        <v>#define AOFF_I 6&lt;end&gt; #define AOFF_IA 10&lt;end&gt; #define ISIZ_IAA   14&lt;end&gt;</v>
      </c>
      <c r="BG311" s="36" t="str">
        <f aca="false">IF(BA311&lt;&gt;"","#define "&amp;AQ311&amp;" "&amp;BA311&amp;"&lt;end&gt; ","")&amp;IF(BB311&lt;&gt;"","#define "&amp;AR311&amp;" "&amp;BB311&amp;"&lt;end&gt; ","")&amp;IF(BC311&lt;&gt;"","#define "&amp;AS311&amp;" "&amp;BC311&amp;"&lt;end&gt; ","")&amp;IF(BD311&lt;&gt;"","#define "&amp;AT311&amp;" "&amp;BD311&amp;"&lt;end&gt; ","")&amp;"#define "&amp;AU311&amp;" "&amp;BE311&amp;"&lt;end&gt;"</f>
        <v>#define AOFF_I 10&lt;end&gt; #define AOFF_IA 18&lt;end&gt; #define ISIZ_IAA   26&lt;end&gt;</v>
      </c>
      <c r="BH311" s="22" t="str">
        <f aca="false">"INSTDECODE_"&amp;D311&amp;IF(D311&lt;&gt;0,"_"&amp;CONCATENATE(Z311,AA311,AB311,AC311)&amp;"_"&amp;CONCATENATE(AD311,AE311,AF311,AG311),"")</f>
        <v>INSTDECODE_2_FC_AA</v>
      </c>
      <c r="BI311" s="22" t="n">
        <f aca="false">LEN(BH311)</f>
        <v>18</v>
      </c>
      <c r="BJ311" s="22" t="str">
        <f aca="false">IF(Z311&lt;&gt;"","DECODE_"&amp;VLOOKUP(AD311,$CC:$CD,2,0)&amp;"("&amp;BJ$2&amp;","&amp;IF(K311="MR","REF",VLOOKUP(F311,$BR:$BS,2,0))&amp;",Cpu"&amp;PROPER(IF(K311="MR","REF",VLOOKUP(F311,$BR:$BS,2,0)))&amp;","&amp;AQ311&amp;"); ", "")</f>
        <v>DECODE_ADR(1,FLO,CpuFlo,AOFF_I); </v>
      </c>
      <c r="BK311" s="22" t="str">
        <f aca="false">IF(AA311&lt;&gt;"","DECODE_"&amp;VLOOKUP(AE311,$CC:$CD,2,0)&amp;"("&amp;BK$2&amp;","&amp;IF(L311="MR","REF",VLOOKUP(G311,$BR:$BS,2,0))&amp;",Cpu"&amp;PROPER(IF(L311="MR","REF",VLOOKUP(G311,$BR:$BS,2,0)))&amp;","&amp;AR311&amp;"); ", "")</f>
        <v>DECODE_ADR(2,CHR,CpuChr,AOFF_IA); </v>
      </c>
      <c r="BL311" s="22" t="str">
        <f aca="false">IF(AB311&lt;&gt;"","DECODE_"&amp;VLOOKUP(AF311,$CC:$CD,2,0)&amp;"("&amp;BL$2&amp;","&amp;IF(M311="MR","REF",VLOOKUP(H311,$BR:$BS,2,0))&amp;",Cpu"&amp;PROPER(IF(M311="MR","REF",VLOOKUP(H311,$BR:$BS,2,0)))&amp;","&amp;AS311&amp;"); ", "")</f>
        <v/>
      </c>
      <c r="BM311" s="22" t="str">
        <f aca="false">IF(AC311&lt;&gt;"","DECODE_"&amp;VLOOKUP(AG311,$CC:$CD,2,0)&amp;"("&amp;BM$2&amp;","&amp;IF(N311="MR","REF",VLOOKUP(I311,$BR:$BS,2,0))&amp;",Cpu"&amp;PROPER(IF(N311="MR","REF",VLOOKUP(I311,$BR:$BS,2,0)))&amp;","&amp;AT311&amp;"); ", "")</f>
        <v/>
      </c>
      <c r="BN311" s="22" t="str">
        <f aca="false">IF(ISERROR(VLOOKUP(BO311,BO$2:BO310,1,0))=0,"X","")</f>
        <v/>
      </c>
      <c r="BO311" s="22" t="str">
        <f aca="false">SUBSTITUTE("#define "&amp;BH311&amp;REPT(" ",28-LEN(BH311))&amp;BJ311&amp;BK311&amp;BL311&amp;BM311,"%","D")</f>
        <v>#define INSTDECODE_2_FC_AA          DECODE_ADR(1,FLO,CpuFlo,AOFF_I); DECODE_ADR(2,CHR,CpuChr,AOFF_IA); </v>
      </c>
      <c r="BP311" s="22" t="str">
        <f aca="false">"#define "&amp;SUBSTITUTE(BH311,"INSTDECODE_",IF(P311="X","JMP_","")&amp;IF(Q311="X","CONST_","")&amp;"INSTEND_")&amp;IF(Q311="X",REPT(" ",20-LEN(BH311)),IF(P311="X",REPT(" ",22-LEN(BH311)),REPT(" ",26-LEN(BH311))))&amp;" "&amp;IF(P311="X","","IP+="&amp;TRIM(AU311)&amp;"; "&amp;REPT(" ",10-LEN(TRIM(AU311))))&amp;IF(Q311="X","CONST_INST_DISPATCH;","PROG_INST_DISPATCH;")</f>
        <v>#define INSTEND_2_FC_AA         IP+=ISIZ_IAA;   PROG_INST_DISPATCH;</v>
      </c>
      <c r="BQ311" s="22" t="str">
        <f aca="false">""</f>
        <v/>
      </c>
    </row>
    <row r="312" customFormat="false" ht="15.95" hidden="false" customHeight="true" outlineLevel="0" collapsed="false">
      <c r="A312" s="22" t="s">
        <v>974</v>
      </c>
      <c r="B312" s="22" t="s">
        <v>994</v>
      </c>
      <c r="C312" s="26" t="s">
        <v>29</v>
      </c>
      <c r="D312" s="27" t="n">
        <f aca="false">4-COUNTIF(F312:I312,".")</f>
        <v>2</v>
      </c>
      <c r="E312" s="27" t="str">
        <f aca="false">IF(ISERROR(SEARCH("Z",F312&amp;G312&amp;H312&amp;I312))=0,"X","-")</f>
        <v>-</v>
      </c>
      <c r="F312" s="26" t="s">
        <v>486</v>
      </c>
      <c r="G312" s="26" t="s">
        <v>452</v>
      </c>
      <c r="H312" s="26" t="s">
        <v>28</v>
      </c>
      <c r="I312" s="26" t="s">
        <v>28</v>
      </c>
      <c r="J312" s="27" t="str">
        <f aca="false">IF(OR(ISERROR(SEARCH(MID($J$2,1,1),F312&amp;G312&amp;H312&amp;I312))=0,ISERROR(SEARCH(MID($J$2,2,1),F312&amp;G312&amp;H312&amp;I312))=0),"X","-")</f>
        <v>-</v>
      </c>
      <c r="K312" s="26" t="s">
        <v>453</v>
      </c>
      <c r="L312" s="26" t="s">
        <v>453</v>
      </c>
      <c r="M312" s="26" t="s">
        <v>28</v>
      </c>
      <c r="N312" s="26" t="s">
        <v>28</v>
      </c>
      <c r="O312" s="28" t="str">
        <f aca="false">IF(OR(K312=$O$2,L312=$O$2,M312=$O$2,N312=$O$2),"X","-")</f>
        <v>-</v>
      </c>
      <c r="R312" s="22" t="s">
        <v>987</v>
      </c>
      <c r="S312" s="22" t="s">
        <v>9</v>
      </c>
      <c r="T312" s="22" t="s">
        <v>897</v>
      </c>
      <c r="W312" s="30" t="str">
        <f aca="false">SUBSTITUTE(SUBSTITUTE(IF(AND(F312="%",K312&lt;&gt;"AD",K312&lt;&gt;"MR"),"Error1","Ok")&amp;" "&amp;IF(AND(G312="%",L312&lt;&gt;"AD",L312&lt;&gt;"MR"),"Error2","Ok")&amp;" "&amp;IF(AND(H312="%",M312&lt;&gt;"AD",M312&lt;&gt;"MR"),"Error3","Ok")&amp;" "&amp;IF(AND(I312="%",N312&lt;&gt;"AD",N312&lt;&gt;"MR"),"Error4","Ok"),"Ok Ok Ok Ok","Passed"),"Ok","")</f>
        <v>Passed</v>
      </c>
      <c r="X312" s="28" t="str">
        <f aca="false">IF(W312&lt;&gt;"Passed","--- Error ---",SUBSTITUTE(SUBSTITUTE(SUBSTITUTE(SUBSTITUTE(SUBSTITUTE(SUBSTITUTE(SUBSTITUTE(SUBSTITUTE(SUBSTITUTE(SUBSTITUTE(SUBSTITUTE(SUBSTITUTE(SUBSTITUTE(SUBSTITUTE(SUBSTITUTE(SUBSTITUTE(SUBSTITUTE(SUBSTITUTE($X$1, "&lt;mnemonic&gt;",""""&amp;B312&amp;""""&amp;REPT(" ",5-LEN(B312))), "&lt;argnr&gt;",D312), "&lt;type1&gt;",VLOOKUP(F312,BR:BZ,9,0)), "&lt;type2&gt;",VLOOKUP(G312,BR:BZ,9,0)), "&lt;type3&gt;",VLOOKUP(H312,BR:BZ,9,0)), "&lt;type4&gt;",VLOOKUP(I312,BR:BZ,9,0)), "&lt;mode1&gt;",VLOOKUP(K312, CB:CG,6,0)),"&lt;mode2&gt;",VLOOKUP(L312,CB:CG,6,0)),"&lt;mode3&gt;",VLOOKUP(M312,CB:CG,6,0)),"&lt;mode4&gt;",VLOOKUP(N312,CB:CG,6,0)), "."," "), "&lt;desc&gt;",R312), "&lt;size&gt;",AU312), "&lt;comma&gt;",IF(B314=""," ",",")),"&lt;off1&gt;",IF(AQ312&lt;&gt;"",AQ312,"0"&amp;REPT(" ",5+AQ$1-1))),"&lt;off2&gt;",IF(AR312&lt;&gt;"",AR312,"0"&amp;REPT(" ",5+AR$1-1))),"&lt;off3&gt;",IF(AS312&lt;&gt;"",AS312,"0"&amp;REPT(" ",5+AS$1-1))),"&lt;off4&gt;",IF(AT312&lt;&gt;"",AT312,"0"&amp;REPT(" ",5+AT$1-1))))</f>
        <v>{ "CH2ST",2, ISIZ_IAA  , {CpuDataType::StrBlk   ,CpuDataType::Char     ,(CpuDataType)0        ,(CpuDataType)0        }, {_AmdAddr,_AmdAddr,_AmdNull,_AmdNull}, {AOFF_I,AOFF_IA,0       ,0        } }, //string .tostring()</v>
      </c>
      <c r="Y312" s="31" t="s">
        <v>28</v>
      </c>
      <c r="Z312" s="22" t="str">
        <f aca="false">IF(F312&lt;&gt;".",IF(K312="MR","R",VLOOKUP(F312,$BR:$BT,3,0)),"")</f>
        <v>M</v>
      </c>
      <c r="AA312" s="22" t="str">
        <f aca="false">IF(G312&lt;&gt;".",IF(L312="MR","R",VLOOKUP(G312,$BR:$BT,3,0)),"")</f>
        <v>C</v>
      </c>
      <c r="AB312" s="22" t="str">
        <f aca="false">IF(H312&lt;&gt;".",IF(M312="MR","R",VLOOKUP(H312,$BR:$BT,3,0)),"")</f>
        <v/>
      </c>
      <c r="AC312" s="22" t="str">
        <f aca="false">IF(I312&lt;&gt;".",IF(N312="MR","R",VLOOKUP(I312,$BR:$BT,3,0)),"")</f>
        <v/>
      </c>
      <c r="AD312" s="22" t="str">
        <f aca="false">IF(F312&lt;&gt;".",VLOOKUP(K312,$CB:$CC,2,0),"")</f>
        <v>A</v>
      </c>
      <c r="AE312" s="22" t="str">
        <f aca="false">IF(G312&lt;&gt;".",VLOOKUP(L312,$CB:$CC,2,0),"")</f>
        <v>A</v>
      </c>
      <c r="AF312" s="22" t="str">
        <f aca="false">IF(H312&lt;&gt;".",VLOOKUP(M312,$CB:$CC,2,0),"")</f>
        <v/>
      </c>
      <c r="AG312" s="22" t="str">
        <f aca="false">IF(I312&lt;&gt;".",VLOOKUP(N312,$CB:$CC,2,0),"")</f>
        <v/>
      </c>
      <c r="AH312" s="22" t="str">
        <f aca="false">IF(AD312&lt;&gt;"",IF(OR(AD312="A",AD312="I"),"SZA",VLOOKUP(Z312,$BT$3:$BU$16,2,0)),"")</f>
        <v>SZA</v>
      </c>
      <c r="AI312" s="22" t="str">
        <f aca="false">IF(AE312&lt;&gt;"",IF(OR(AE312="A",AE312="I"),"SZA",VLOOKUP(AA312,$BT$3:$BU$16,2,0)),"")</f>
        <v>SZA</v>
      </c>
      <c r="AJ312" s="22" t="str">
        <f aca="false">IF(AF312&lt;&gt;"",IF(OR(AF312="A",AF312="I"),"SZA",VLOOKUP(AB312,$BT$3:$BU$16,2,0)),"")</f>
        <v/>
      </c>
      <c r="AK312" s="22" t="str">
        <f aca="false">IF(AG312&lt;&gt;"",IF(OR(AG312="A",AG312="I"),"SZA",VLOOKUP(AC312,$BT$3:$BU$16,2,0)),"")</f>
        <v/>
      </c>
      <c r="AL312" s="22" t="str">
        <f aca="false">IF(AD312&lt;&gt;"","I","")</f>
        <v>I</v>
      </c>
      <c r="AM312" s="22" t="str">
        <f aca="false">SUBSTITUTE(IF(AE312&lt;&gt;"",AL312&amp;"+"&amp;AH312,""),"+SZ","")</f>
        <v>IA</v>
      </c>
      <c r="AN312" s="22" t="str">
        <f aca="false">SUBSTITUTE(IF(AF312&lt;&gt;"",AM312&amp;"+"&amp;AI312,""),"+SZ","")</f>
        <v/>
      </c>
      <c r="AO312" s="22" t="str">
        <f aca="false">SUBSTITUTE(IF(AG312&lt;&gt;"",AN312&amp;"+"&amp;AJ312,""),"+SZ","")</f>
        <v/>
      </c>
      <c r="AP312" s="22" t="str">
        <f aca="false">SUBSTITUTE("I"&amp;IF(AH312&lt;&gt;"","+"&amp;AH312,"")&amp;IF(AI312&lt;&gt;"","+"&amp;AI312,"")&amp;IF(AJ312&lt;&gt;"","+"&amp;AJ312,"")&amp;IF(AK312&lt;&gt;"","+"&amp;AK312,""),"+SZ","")</f>
        <v>IAA</v>
      </c>
      <c r="AQ312" s="22" t="str">
        <f aca="false">IF(Z312&lt;&gt;"","AOFF_"&amp;AL312&amp;REPT(" ",AQ$1-LEN(AL312)),"")</f>
        <v>AOFF_I</v>
      </c>
      <c r="AR312" s="22" t="str">
        <f aca="false">IF(AA312&lt;&gt;"","AOFF_"&amp;AM312&amp;REPT(" ",AR$1-LEN(AM312)),"")</f>
        <v>AOFF_IA</v>
      </c>
      <c r="AS312" s="22" t="str">
        <f aca="false">IF(AB312&lt;&gt;"","AOFF_"&amp;AN312&amp;REPT(" ",AS$1-LEN(AN312)),"")</f>
        <v/>
      </c>
      <c r="AT312" s="22" t="str">
        <f aca="false">IF(AC312&lt;&gt;"","AOFF_"&amp;AO312&amp;REPT(" ",AT$1-LEN(AO312)),"")</f>
        <v/>
      </c>
      <c r="AU312" s="22" t="str">
        <f aca="false">"ISIZ_"&amp;AP312&amp;REPT(" ",$AU$1-LEN(AP312))</f>
        <v>ISIZ_IAA  </v>
      </c>
      <c r="AV312" s="26" t="n">
        <f aca="false">IF(Z312&lt;&gt;"",6,"")</f>
        <v>6</v>
      </c>
      <c r="AW312" s="26" t="n">
        <f aca="false">IF(AA312&lt;&gt;"",AV312+VLOOKUP(AH312,$BU$2:$BV$17,2,0),"")</f>
        <v>10</v>
      </c>
      <c r="AX312" s="26" t="str">
        <f aca="false">IF(AB312&lt;&gt;"",AW312+VLOOKUP(AI312,$BU$2:$BV$17,2,0),"")</f>
        <v/>
      </c>
      <c r="AY312" s="26" t="str">
        <f aca="false">IF(AC312&lt;&gt;"",AX312+VLOOKUP(AJ312,$BU$2:$BV$17,2,0),"")</f>
        <v/>
      </c>
      <c r="AZ312" s="26" t="n">
        <f aca="false">6+IF(Z312&lt;&gt;"",VLOOKUP(AH312,$BU$2:$BV$17,2,0),0)+IF(AA312&lt;&gt;"",VLOOKUP(AI312,$BU$2:$BV$17,2,0),0)+IF(AB312&lt;&gt;"",VLOOKUP(AJ312,$BU$2:$BV$17,2,0),0)+IF(AC312&lt;&gt;"",VLOOKUP(AK312,$BU$2:$BV$17,2,0),0)</f>
        <v>14</v>
      </c>
      <c r="BA312" s="26" t="n">
        <f aca="false">IF(Z312&lt;&gt;"",10,"")</f>
        <v>10</v>
      </c>
      <c r="BB312" s="26" t="n">
        <f aca="false">IF(AA312&lt;&gt;"",BA312+VLOOKUP(AH312,$BU$2:$BW$17,3,0),"")</f>
        <v>18</v>
      </c>
      <c r="BC312" s="26" t="str">
        <f aca="false">IF(AB312&lt;&gt;"",BB312+VLOOKUP(AI312,$BU$2:$BW$17,3,0),"")</f>
        <v/>
      </c>
      <c r="BD312" s="26" t="str">
        <f aca="false">IF(AC312&lt;&gt;"",BC312+VLOOKUP(AJ312,$BU$2:$BW$17,3,0),"")</f>
        <v/>
      </c>
      <c r="BE312" s="26" t="n">
        <f aca="false">10+IF(Z312&lt;&gt;"",VLOOKUP(AH312,$BU$2:$BW$17,3,0),0)+IF(AA312&lt;&gt;"",VLOOKUP(AI312,$BU$2:$BW$17,3,0),0)+IF(AB312&lt;&gt;"",VLOOKUP(AJ312,$BU$2:$BW$17,3,0),0)+IF(AC312&lt;&gt;"",VLOOKUP(AK312,$BU$2:$BW$17,3,0),0)</f>
        <v>26</v>
      </c>
      <c r="BF312" s="36" t="str">
        <f aca="false">IF(AV312&lt;&gt;"","#define "&amp;AQ312&amp;" "&amp;AV312&amp;"&lt;end&gt; ","")&amp;IF(AW312&lt;&gt;"","#define "&amp;AR312&amp;" "&amp;AW312&amp;"&lt;end&gt; ","")&amp;IF(AX312&lt;&gt;"","#define "&amp;AS312&amp;" "&amp;AX312&amp;"&lt;end&gt; ","")&amp;IF(AY312&lt;&gt;"","#define "&amp;AT312&amp;" "&amp;AY312&amp;"&lt;end&gt; ","")&amp;"#define "&amp;AU312&amp;" "&amp;AZ312&amp;"&lt;end&gt;"</f>
        <v>#define AOFF_I 6&lt;end&gt; #define AOFF_IA 10&lt;end&gt; #define ISIZ_IAA   14&lt;end&gt;</v>
      </c>
      <c r="BG312" s="36" t="str">
        <f aca="false">IF(BA312&lt;&gt;"","#define "&amp;AQ312&amp;" "&amp;BA312&amp;"&lt;end&gt; ","")&amp;IF(BB312&lt;&gt;"","#define "&amp;AR312&amp;" "&amp;BB312&amp;"&lt;end&gt; ","")&amp;IF(BC312&lt;&gt;"","#define "&amp;AS312&amp;" "&amp;BC312&amp;"&lt;end&gt; ","")&amp;IF(BD312&lt;&gt;"","#define "&amp;AT312&amp;" "&amp;BD312&amp;"&lt;end&gt; ","")&amp;"#define "&amp;AU312&amp;" "&amp;BE312&amp;"&lt;end&gt;"</f>
        <v>#define AOFF_I 10&lt;end&gt; #define AOFF_IA 18&lt;end&gt; #define ISIZ_IAA   26&lt;end&gt;</v>
      </c>
      <c r="BH312" s="22" t="str">
        <f aca="false">"INSTDECODE_"&amp;D312&amp;IF(D312&lt;&gt;0,"_"&amp;CONCATENATE(Z312,AA312,AB312,AC312)&amp;"_"&amp;CONCATENATE(AD312,AE312,AF312,AG312),"")</f>
        <v>INSTDECODE_2_MC_AA</v>
      </c>
      <c r="BI312" s="22" t="n">
        <f aca="false">LEN(BH312)</f>
        <v>18</v>
      </c>
      <c r="BJ312" s="22" t="str">
        <f aca="false">IF(Z312&lt;&gt;"","DECODE_"&amp;VLOOKUP(AD312,$CC:$CD,2,0)&amp;"("&amp;BJ$2&amp;","&amp;IF(K312="MR","REF",VLOOKUP(F312,$BR:$BS,2,0))&amp;",Cpu"&amp;PROPER(IF(K312="MR","REF",VLOOKUP(F312,$BR:$BS,2,0)))&amp;","&amp;AQ312&amp;"); ", "")</f>
        <v>DECODE_ADR(1,MBL,CpuMbl,AOFF_I); </v>
      </c>
      <c r="BK312" s="22" t="str">
        <f aca="false">IF(AA312&lt;&gt;"","DECODE_"&amp;VLOOKUP(AE312,$CC:$CD,2,0)&amp;"("&amp;BK$2&amp;","&amp;IF(L312="MR","REF",VLOOKUP(G312,$BR:$BS,2,0))&amp;",Cpu"&amp;PROPER(IF(L312="MR","REF",VLOOKUP(G312,$BR:$BS,2,0)))&amp;","&amp;AR312&amp;"); ", "")</f>
        <v>DECODE_ADR(2,CHR,CpuChr,AOFF_IA); </v>
      </c>
      <c r="BL312" s="22" t="str">
        <f aca="false">IF(AB312&lt;&gt;"","DECODE_"&amp;VLOOKUP(AF312,$CC:$CD,2,0)&amp;"("&amp;BL$2&amp;","&amp;IF(M312="MR","REF",VLOOKUP(H312,$BR:$BS,2,0))&amp;",Cpu"&amp;PROPER(IF(M312="MR","REF",VLOOKUP(H312,$BR:$BS,2,0)))&amp;","&amp;AS312&amp;"); ", "")</f>
        <v/>
      </c>
      <c r="BM312" s="22" t="str">
        <f aca="false">IF(AC312&lt;&gt;"","DECODE_"&amp;VLOOKUP(AG312,$CC:$CD,2,0)&amp;"("&amp;BM$2&amp;","&amp;IF(N312="MR","REF",VLOOKUP(I312,$BR:$BS,2,0))&amp;",Cpu"&amp;PROPER(IF(N312="MR","REF",VLOOKUP(I312,$BR:$BS,2,0)))&amp;","&amp;AT312&amp;"); ", "")</f>
        <v/>
      </c>
      <c r="BN312" s="22" t="str">
        <f aca="false">IF(ISERROR(VLOOKUP(BO312,BO$2:BO311,1,0))=0,"X","")</f>
        <v/>
      </c>
      <c r="BO312" s="22" t="str">
        <f aca="false">SUBSTITUTE("#define "&amp;BH312&amp;REPT(" ",28-LEN(BH312))&amp;BJ312&amp;BK312&amp;BL312&amp;BM312,"%","D")</f>
        <v>#define INSTDECODE_2_MC_AA          DECODE_ADR(1,MBL,CpuMbl,AOFF_I); DECODE_ADR(2,CHR,CpuChr,AOFF_IA); </v>
      </c>
      <c r="BP312" s="22" t="str">
        <f aca="false">"#define "&amp;SUBSTITUTE(BH312,"INSTDECODE_",IF(P312="X","JMP_","")&amp;IF(Q312="X","CONST_","")&amp;"INSTEND_")&amp;IF(Q312="X",REPT(" ",20-LEN(BH312)),IF(P312="X",REPT(" ",22-LEN(BH312)),REPT(" ",26-LEN(BH312))))&amp;" "&amp;IF(P312="X","","IP+="&amp;TRIM(AU312)&amp;"; "&amp;REPT(" ",10-LEN(TRIM(AU312))))&amp;IF(Q312="X","CONST_INST_DISPATCH;","PROG_INST_DISPATCH;")</f>
        <v>#define INSTEND_2_MC_AA         IP+=ISIZ_IAA;   PROG_INST_DISPATCH;</v>
      </c>
      <c r="BQ312" s="22" t="str">
        <f aca="false">""</f>
        <v/>
      </c>
    </row>
    <row r="313" customFormat="false" ht="15.95" hidden="false" customHeight="true" outlineLevel="0" collapsed="false">
      <c r="A313" s="22" t="s">
        <v>974</v>
      </c>
      <c r="B313" s="22" t="s">
        <v>995</v>
      </c>
      <c r="C313" s="26" t="s">
        <v>29</v>
      </c>
      <c r="D313" s="27" t="n">
        <f aca="false">4-COUNTIF(F313:I313,".")</f>
        <v>3</v>
      </c>
      <c r="E313" s="27" t="str">
        <f aca="false">IF(ISERROR(SEARCH("Z",F313&amp;G313&amp;H313&amp;I313))=0,"X","-")</f>
        <v>-</v>
      </c>
      <c r="F313" s="26" t="s">
        <v>486</v>
      </c>
      <c r="G313" s="26" t="s">
        <v>452</v>
      </c>
      <c r="H313" s="26" t="s">
        <v>486</v>
      </c>
      <c r="I313" s="26" t="s">
        <v>28</v>
      </c>
      <c r="J313" s="27" t="str">
        <f aca="false">IF(OR(ISERROR(SEARCH(MID($J$2,1,1),F313&amp;G313&amp;H313&amp;I313))=0,ISERROR(SEARCH(MID($J$2,2,1),F313&amp;G313&amp;H313&amp;I313))=0),"X","-")</f>
        <v>-</v>
      </c>
      <c r="K313" s="26" t="s">
        <v>453</v>
      </c>
      <c r="L313" s="26" t="s">
        <v>453</v>
      </c>
      <c r="M313" s="26" t="s">
        <v>453</v>
      </c>
      <c r="N313" s="26" t="s">
        <v>28</v>
      </c>
      <c r="O313" s="28" t="str">
        <f aca="false">IF(OR(K313=$O$2,L313=$O$2,M313=$O$2,N313=$O$2),"X","-")</f>
        <v>-</v>
      </c>
      <c r="R313" s="22" t="s">
        <v>996</v>
      </c>
      <c r="S313" s="22" t="s">
        <v>9</v>
      </c>
      <c r="T313" s="22" t="s">
        <v>897</v>
      </c>
      <c r="U313" s="22" t="s">
        <v>997</v>
      </c>
      <c r="W313" s="30" t="str">
        <f aca="false">SUBSTITUTE(SUBSTITUTE(IF(AND(F313="%",K313&lt;&gt;"AD",K313&lt;&gt;"MR"),"Error1","Ok")&amp;" "&amp;IF(AND(G313="%",L313&lt;&gt;"AD",L313&lt;&gt;"MR"),"Error2","Ok")&amp;" "&amp;IF(AND(H313="%",M313&lt;&gt;"AD",M313&lt;&gt;"MR"),"Error3","Ok")&amp;" "&amp;IF(AND(I313="%",N313&lt;&gt;"AD",N313&lt;&gt;"MR"),"Error4","Ok"),"Ok Ok Ok Ok","Passed"),"Ok","")</f>
        <v>Passed</v>
      </c>
      <c r="X313" s="28" t="str">
        <f aca="false">IF(W313&lt;&gt;"Passed","--- Error ---",SUBSTITUTE(SUBSTITUTE(SUBSTITUTE(SUBSTITUTE(SUBSTITUTE(SUBSTITUTE(SUBSTITUTE(SUBSTITUTE(SUBSTITUTE(SUBSTITUTE(SUBSTITUTE(SUBSTITUTE(SUBSTITUTE(SUBSTITUTE(SUBSTITUTE(SUBSTITUTE(SUBSTITUTE(SUBSTITUTE($X$1, "&lt;mnemonic&gt;",""""&amp;B313&amp;""""&amp;REPT(" ",5-LEN(B313))), "&lt;argnr&gt;",D313), "&lt;type1&gt;",VLOOKUP(F313,BR:BZ,9,0)), "&lt;type2&gt;",VLOOKUP(G313,BR:BZ,9,0)), "&lt;type3&gt;",VLOOKUP(H313,BR:BZ,9,0)), "&lt;type4&gt;",VLOOKUP(I313,BR:BZ,9,0)), "&lt;mode1&gt;",VLOOKUP(K313, CB:CG,6,0)),"&lt;mode2&gt;",VLOOKUP(L313,CB:CG,6,0)),"&lt;mode3&gt;",VLOOKUP(M313,CB:CG,6,0)),"&lt;mode4&gt;",VLOOKUP(N313,CB:CG,6,0)), "."," "), "&lt;desc&gt;",R313), "&lt;size&gt;",AU313), "&lt;comma&gt;",IF(B314=""," ",",")),"&lt;off1&gt;",IF(AQ313&lt;&gt;"",AQ313,"0"&amp;REPT(" ",5+AQ$1-1))),"&lt;off2&gt;",IF(AR313&lt;&gt;"",AR313,"0"&amp;REPT(" ",5+AR$1-1))),"&lt;off3&gt;",IF(AS313&lt;&gt;"",AS313,"0"&amp;REPT(" ",5+AS$1-1))),"&lt;off4&gt;",IF(AT313&lt;&gt;"",AT313,"0"&amp;REPT(" ",5+AT$1-1))))</f>
        <v>{ "CHFMT",3, ISIZ_IAAA , {CpuDataType::StrBlk   ,CpuDataType::Char     ,CpuDataType::StrBlk   ,(CpuDataType)0        }, {_AmdAddr,_AmdAddr,_AmdAddr,_AmdNull}, {AOFF_I,AOFF_IA,AOFF_IAA,0        } }, //string .format(string fmtspec)</v>
      </c>
      <c r="Y313" s="31" t="s">
        <v>28</v>
      </c>
      <c r="Z313" s="22" t="str">
        <f aca="false">IF(F313&lt;&gt;".",IF(K313="MR","R",VLOOKUP(F313,$BR:$BT,3,0)),"")</f>
        <v>M</v>
      </c>
      <c r="AA313" s="22" t="str">
        <f aca="false">IF(G313&lt;&gt;".",IF(L313="MR","R",VLOOKUP(G313,$BR:$BT,3,0)),"")</f>
        <v>C</v>
      </c>
      <c r="AB313" s="22" t="str">
        <f aca="false">IF(H313&lt;&gt;".",IF(M313="MR","R",VLOOKUP(H313,$BR:$BT,3,0)),"")</f>
        <v>M</v>
      </c>
      <c r="AC313" s="22" t="str">
        <f aca="false">IF(I313&lt;&gt;".",IF(N313="MR","R",VLOOKUP(I313,$BR:$BT,3,0)),"")</f>
        <v/>
      </c>
      <c r="AD313" s="22" t="str">
        <f aca="false">IF(F313&lt;&gt;".",VLOOKUP(K313,$CB:$CC,2,0),"")</f>
        <v>A</v>
      </c>
      <c r="AE313" s="22" t="str">
        <f aca="false">IF(G313&lt;&gt;".",VLOOKUP(L313,$CB:$CC,2,0),"")</f>
        <v>A</v>
      </c>
      <c r="AF313" s="22" t="str">
        <f aca="false">IF(H313&lt;&gt;".",VLOOKUP(M313,$CB:$CC,2,0),"")</f>
        <v>A</v>
      </c>
      <c r="AG313" s="22" t="str">
        <f aca="false">IF(I313&lt;&gt;".",VLOOKUP(N313,$CB:$CC,2,0),"")</f>
        <v/>
      </c>
      <c r="AH313" s="22" t="str">
        <f aca="false">IF(AD313&lt;&gt;"",IF(OR(AD313="A",AD313="I"),"SZA",VLOOKUP(Z313,$BT$3:$BU$16,2,0)),"")</f>
        <v>SZA</v>
      </c>
      <c r="AI313" s="22" t="str">
        <f aca="false">IF(AE313&lt;&gt;"",IF(OR(AE313="A",AE313="I"),"SZA",VLOOKUP(AA313,$BT$3:$BU$16,2,0)),"")</f>
        <v>SZA</v>
      </c>
      <c r="AJ313" s="22" t="str">
        <f aca="false">IF(AF313&lt;&gt;"",IF(OR(AF313="A",AF313="I"),"SZA",VLOOKUP(AB313,$BT$3:$BU$16,2,0)),"")</f>
        <v>SZA</v>
      </c>
      <c r="AK313" s="22" t="str">
        <f aca="false">IF(AG313&lt;&gt;"",IF(OR(AG313="A",AG313="I"),"SZA",VLOOKUP(AC313,$BT$3:$BU$16,2,0)),"")</f>
        <v/>
      </c>
      <c r="AL313" s="22" t="str">
        <f aca="false">IF(AD313&lt;&gt;"","I","")</f>
        <v>I</v>
      </c>
      <c r="AM313" s="22" t="str">
        <f aca="false">SUBSTITUTE(IF(AE313&lt;&gt;"",AL313&amp;"+"&amp;AH313,""),"+SZ","")</f>
        <v>IA</v>
      </c>
      <c r="AN313" s="22" t="str">
        <f aca="false">SUBSTITUTE(IF(AF313&lt;&gt;"",AM313&amp;"+"&amp;AI313,""),"+SZ","")</f>
        <v>IAA</v>
      </c>
      <c r="AO313" s="22" t="str">
        <f aca="false">SUBSTITUTE(IF(AG313&lt;&gt;"",AN313&amp;"+"&amp;AJ313,""),"+SZ","")</f>
        <v/>
      </c>
      <c r="AP313" s="22" t="str">
        <f aca="false">SUBSTITUTE("I"&amp;IF(AH313&lt;&gt;"","+"&amp;AH313,"")&amp;IF(AI313&lt;&gt;"","+"&amp;AI313,"")&amp;IF(AJ313&lt;&gt;"","+"&amp;AJ313,"")&amp;IF(AK313&lt;&gt;"","+"&amp;AK313,""),"+SZ","")</f>
        <v>IAAA</v>
      </c>
      <c r="AQ313" s="22" t="str">
        <f aca="false">IF(Z313&lt;&gt;"","AOFF_"&amp;AL313&amp;REPT(" ",AQ$1-LEN(AL313)),"")</f>
        <v>AOFF_I</v>
      </c>
      <c r="AR313" s="22" t="str">
        <f aca="false">IF(AA313&lt;&gt;"","AOFF_"&amp;AM313&amp;REPT(" ",AR$1-LEN(AM313)),"")</f>
        <v>AOFF_IA</v>
      </c>
      <c r="AS313" s="22" t="str">
        <f aca="false">IF(AB313&lt;&gt;"","AOFF_"&amp;AN313&amp;REPT(" ",AS$1-LEN(AN313)),"")</f>
        <v>AOFF_IAA</v>
      </c>
      <c r="AT313" s="22" t="str">
        <f aca="false">IF(AC313&lt;&gt;"","AOFF_"&amp;AO313&amp;REPT(" ",AT$1-LEN(AO313)),"")</f>
        <v/>
      </c>
      <c r="AU313" s="22" t="str">
        <f aca="false">"ISIZ_"&amp;AP313&amp;REPT(" ",$AU$1-LEN(AP313))</f>
        <v>ISIZ_IAAA </v>
      </c>
      <c r="AV313" s="26" t="n">
        <f aca="false">IF(Z313&lt;&gt;"",6,"")</f>
        <v>6</v>
      </c>
      <c r="AW313" s="26" t="n">
        <f aca="false">IF(AA313&lt;&gt;"",AV313+VLOOKUP(AH313,$BU$2:$BV$17,2,0),"")</f>
        <v>10</v>
      </c>
      <c r="AX313" s="26" t="n">
        <f aca="false">IF(AB313&lt;&gt;"",AW313+VLOOKUP(AI313,$BU$2:$BV$17,2,0),"")</f>
        <v>14</v>
      </c>
      <c r="AY313" s="26" t="str">
        <f aca="false">IF(AC313&lt;&gt;"",AX313+VLOOKUP(AJ313,$BU$2:$BV$17,2,0),"")</f>
        <v/>
      </c>
      <c r="AZ313" s="26" t="n">
        <f aca="false">6+IF(Z313&lt;&gt;"",VLOOKUP(AH313,$BU$2:$BV$17,2,0),0)+IF(AA313&lt;&gt;"",VLOOKUP(AI313,$BU$2:$BV$17,2,0),0)+IF(AB313&lt;&gt;"",VLOOKUP(AJ313,$BU$2:$BV$17,2,0),0)+IF(AC313&lt;&gt;"",VLOOKUP(AK313,$BU$2:$BV$17,2,0),0)</f>
        <v>18</v>
      </c>
      <c r="BA313" s="26" t="n">
        <f aca="false">IF(Z313&lt;&gt;"",10,"")</f>
        <v>10</v>
      </c>
      <c r="BB313" s="26" t="n">
        <f aca="false">IF(AA313&lt;&gt;"",BA313+VLOOKUP(AH313,$BU$2:$BW$17,3,0),"")</f>
        <v>18</v>
      </c>
      <c r="BC313" s="26" t="n">
        <f aca="false">IF(AB313&lt;&gt;"",BB313+VLOOKUP(AI313,$BU$2:$BW$17,3,0),"")</f>
        <v>26</v>
      </c>
      <c r="BD313" s="26" t="str">
        <f aca="false">IF(AC313&lt;&gt;"",BC313+VLOOKUP(AJ313,$BU$2:$BW$17,3,0),"")</f>
        <v/>
      </c>
      <c r="BE313" s="26" t="n">
        <f aca="false">10+IF(Z313&lt;&gt;"",VLOOKUP(AH313,$BU$2:$BW$17,3,0),0)+IF(AA313&lt;&gt;"",VLOOKUP(AI313,$BU$2:$BW$17,3,0),0)+IF(AB313&lt;&gt;"",VLOOKUP(AJ313,$BU$2:$BW$17,3,0),0)+IF(AC313&lt;&gt;"",VLOOKUP(AK313,$BU$2:$BW$17,3,0),0)</f>
        <v>34</v>
      </c>
      <c r="BF313" s="36" t="str">
        <f aca="false">IF(AV313&lt;&gt;"","#define "&amp;AQ313&amp;" "&amp;AV313&amp;"&lt;end&gt; ","")&amp;IF(AW313&lt;&gt;"","#define "&amp;AR313&amp;" "&amp;AW313&amp;"&lt;end&gt; ","")&amp;IF(AX313&lt;&gt;"","#define "&amp;AS313&amp;" "&amp;AX313&amp;"&lt;end&gt; ","")&amp;IF(AY313&lt;&gt;"","#define "&amp;AT313&amp;" "&amp;AY313&amp;"&lt;end&gt; ","")&amp;"#define "&amp;AU313&amp;" "&amp;AZ313&amp;"&lt;end&gt;"</f>
        <v>#define AOFF_I 6&lt;end&gt; #define AOFF_IA 10&lt;end&gt; #define AOFF_IAA 14&lt;end&gt; #define ISIZ_IAAA  18&lt;end&gt;</v>
      </c>
      <c r="BG313" s="36" t="str">
        <f aca="false">IF(BA313&lt;&gt;"","#define "&amp;AQ313&amp;" "&amp;BA313&amp;"&lt;end&gt; ","")&amp;IF(BB313&lt;&gt;"","#define "&amp;AR313&amp;" "&amp;BB313&amp;"&lt;end&gt; ","")&amp;IF(BC313&lt;&gt;"","#define "&amp;AS313&amp;" "&amp;BC313&amp;"&lt;end&gt; ","")&amp;IF(BD313&lt;&gt;"","#define "&amp;AT313&amp;" "&amp;BD313&amp;"&lt;end&gt; ","")&amp;"#define "&amp;AU313&amp;" "&amp;BE313&amp;"&lt;end&gt;"</f>
        <v>#define AOFF_I 10&lt;end&gt; #define AOFF_IA 18&lt;end&gt; #define AOFF_IAA 26&lt;end&gt; #define ISIZ_IAAA  34&lt;end&gt;</v>
      </c>
      <c r="BH313" s="22" t="str">
        <f aca="false">"INSTDECODE_"&amp;D313&amp;IF(D313&lt;&gt;0,"_"&amp;CONCATENATE(Z313,AA313,AB313,AC313)&amp;"_"&amp;CONCATENATE(AD313,AE313,AF313,AG313),"")</f>
        <v>INSTDECODE_3_MCM_AAA</v>
      </c>
      <c r="BI313" s="22" t="n">
        <f aca="false">LEN(BH313)</f>
        <v>20</v>
      </c>
      <c r="BJ313" s="22" t="str">
        <f aca="false">IF(Z313&lt;&gt;"","DECODE_"&amp;VLOOKUP(AD313,$CC:$CD,2,0)&amp;"("&amp;BJ$2&amp;","&amp;IF(K313="MR","REF",VLOOKUP(F313,$BR:$BS,2,0))&amp;",Cpu"&amp;PROPER(IF(K313="MR","REF",VLOOKUP(F313,$BR:$BS,2,0)))&amp;","&amp;AQ313&amp;"); ", "")</f>
        <v>DECODE_ADR(1,MBL,CpuMbl,AOFF_I); </v>
      </c>
      <c r="BK313" s="22" t="str">
        <f aca="false">IF(AA313&lt;&gt;"","DECODE_"&amp;VLOOKUP(AE313,$CC:$CD,2,0)&amp;"("&amp;BK$2&amp;","&amp;IF(L313="MR","REF",VLOOKUP(G313,$BR:$BS,2,0))&amp;",Cpu"&amp;PROPER(IF(L313="MR","REF",VLOOKUP(G313,$BR:$BS,2,0)))&amp;","&amp;AR313&amp;"); ", "")</f>
        <v>DECODE_ADR(2,CHR,CpuChr,AOFF_IA); </v>
      </c>
      <c r="BL313" s="22" t="str">
        <f aca="false">IF(AB313&lt;&gt;"","DECODE_"&amp;VLOOKUP(AF313,$CC:$CD,2,0)&amp;"("&amp;BL$2&amp;","&amp;IF(M313="MR","REF",VLOOKUP(H313,$BR:$BS,2,0))&amp;",Cpu"&amp;PROPER(IF(M313="MR","REF",VLOOKUP(H313,$BR:$BS,2,0)))&amp;","&amp;AS313&amp;"); ", "")</f>
        <v>DECODE_ADR(3,MBL,CpuMbl,AOFF_IAA); </v>
      </c>
      <c r="BM313" s="22" t="str">
        <f aca="false">IF(AC313&lt;&gt;"","DECODE_"&amp;VLOOKUP(AG313,$CC:$CD,2,0)&amp;"("&amp;BM$2&amp;","&amp;IF(N313="MR","REF",VLOOKUP(I313,$BR:$BS,2,0))&amp;",Cpu"&amp;PROPER(IF(N313="MR","REF",VLOOKUP(I313,$BR:$BS,2,0)))&amp;","&amp;AT313&amp;"); ", "")</f>
        <v/>
      </c>
      <c r="BN313" s="22" t="str">
        <f aca="false">IF(ISERROR(VLOOKUP(BO313,BO$2:BO312,1,0))=0,"X","")</f>
        <v/>
      </c>
      <c r="BO313" s="22" t="str">
        <f aca="false">SUBSTITUTE("#define "&amp;BH313&amp;REPT(" ",28-LEN(BH313))&amp;BJ313&amp;BK313&amp;BL313&amp;BM313,"%","D")</f>
        <v>#define INSTDECODE_3_MCM_AAA        DECODE_ADR(1,MBL,CpuMbl,AOFF_I); DECODE_ADR(2,CHR,CpuChr,AOFF_IA); DECODE_ADR(3,MBL,CpuMbl,AOFF_IAA); </v>
      </c>
      <c r="BP313" s="22" t="str">
        <f aca="false">"#define "&amp;SUBSTITUTE(BH313,"INSTDECODE_",IF(P313="X","JMP_","")&amp;IF(Q313="X","CONST_","")&amp;"INSTEND_")&amp;IF(Q313="X",REPT(" ",20-LEN(BH313)),IF(P313="X",REPT(" ",22-LEN(BH313)),REPT(" ",26-LEN(BH313))))&amp;" "&amp;IF(P313="X","","IP+="&amp;TRIM(AU313)&amp;"; "&amp;REPT(" ",10-LEN(TRIM(AU313))))&amp;IF(Q313="X","CONST_INST_DISPATCH;","PROG_INST_DISPATCH;")</f>
        <v>#define INSTEND_3_MCM_AAA       IP+=ISIZ_IAAA;  PROG_INST_DISPATCH;</v>
      </c>
      <c r="BQ313" s="22" t="str">
        <f aca="false">""</f>
        <v/>
      </c>
    </row>
    <row r="314" customFormat="false" ht="15.95" hidden="false" customHeight="true" outlineLevel="0" collapsed="false">
      <c r="A314" s="22" t="s">
        <v>974</v>
      </c>
      <c r="B314" s="22" t="s">
        <v>998</v>
      </c>
      <c r="C314" s="26" t="s">
        <v>29</v>
      </c>
      <c r="D314" s="27" t="n">
        <f aca="false">4-COUNTIF(F314:I314,".")</f>
        <v>2</v>
      </c>
      <c r="E314" s="27" t="str">
        <f aca="false">IF(ISERROR(SEARCH("Z",F314&amp;G314&amp;H314&amp;I314))=0,"X","-")</f>
        <v>-</v>
      </c>
      <c r="F314" s="26" t="s">
        <v>456</v>
      </c>
      <c r="G314" s="26" t="s">
        <v>463</v>
      </c>
      <c r="H314" s="26" t="s">
        <v>28</v>
      </c>
      <c r="I314" s="26" t="s">
        <v>28</v>
      </c>
      <c r="J314" s="27" t="str">
        <f aca="false">IF(OR(ISERROR(SEARCH(MID($J$2,1,1),F314&amp;G314&amp;H314&amp;I314))=0,ISERROR(SEARCH(MID($J$2,2,1),F314&amp;G314&amp;H314&amp;I314))=0),"X","-")</f>
        <v>-</v>
      </c>
      <c r="K314" s="26" t="s">
        <v>453</v>
      </c>
      <c r="L314" s="26" t="s">
        <v>453</v>
      </c>
      <c r="M314" s="26" t="s">
        <v>28</v>
      </c>
      <c r="N314" s="26" t="s">
        <v>28</v>
      </c>
      <c r="O314" s="28" t="str">
        <f aca="false">IF(OR(K314=$O$2,L314=$O$2,M314=$O$2,N314=$O$2),"X","-")</f>
        <v>-</v>
      </c>
      <c r="R314" s="22" t="s">
        <v>989</v>
      </c>
      <c r="S314" s="22" t="s">
        <v>9</v>
      </c>
      <c r="T314" s="22" t="s">
        <v>999</v>
      </c>
      <c r="W314" s="30" t="str">
        <f aca="false">SUBSTITUTE(SUBSTITUTE(IF(AND(F314="%",K314&lt;&gt;"AD",K314&lt;&gt;"MR"),"Error1","Ok")&amp;" "&amp;IF(AND(G314="%",L314&lt;&gt;"AD",L314&lt;&gt;"MR"),"Error2","Ok")&amp;" "&amp;IF(AND(H314="%",M314&lt;&gt;"AD",M314&lt;&gt;"MR"),"Error3","Ok")&amp;" "&amp;IF(AND(I314="%",N314&lt;&gt;"AD",N314&lt;&gt;"MR"),"Error4","Ok"),"Ok Ok Ok Ok","Passed"),"Ok","")</f>
        <v>Passed</v>
      </c>
      <c r="X314" s="28" t="str">
        <f aca="false">IF(W314&lt;&gt;"Passed","--- Error ---",SUBSTITUTE(SUBSTITUTE(SUBSTITUTE(SUBSTITUTE(SUBSTITUTE(SUBSTITUTE(SUBSTITUTE(SUBSTITUTE(SUBSTITUTE(SUBSTITUTE(SUBSTITUTE(SUBSTITUTE(SUBSTITUTE(SUBSTITUTE(SUBSTITUTE(SUBSTITUTE(SUBSTITUTE(SUBSTITUTE($X$1, "&lt;mnemonic&gt;",""""&amp;B314&amp;""""&amp;REPT(" ",5-LEN(B314))), "&lt;argnr&gt;",D314), "&lt;type1&gt;",VLOOKUP(F314,BR:BZ,9,0)), "&lt;type2&gt;",VLOOKUP(G314,BR:BZ,9,0)), "&lt;type3&gt;",VLOOKUP(H314,BR:BZ,9,0)), "&lt;type4&gt;",VLOOKUP(I314,BR:BZ,9,0)), "&lt;mode1&gt;",VLOOKUP(K314, CB:CG,6,0)),"&lt;mode2&gt;",VLOOKUP(L314,CB:CG,6,0)),"&lt;mode3&gt;",VLOOKUP(M314,CB:CG,6,0)),"&lt;mode4&gt;",VLOOKUP(N314,CB:CG,6,0)), "."," "), "&lt;desc&gt;",R314), "&lt;size&gt;",AU314), "&lt;comma&gt;",IF(B315=""," ",",")),"&lt;off1&gt;",IF(AQ314&lt;&gt;"",AQ314,"0"&amp;REPT(" ",5+AQ$1-1))),"&lt;off2&gt;",IF(AR314&lt;&gt;"",AR314,"0"&amp;REPT(" ",5+AR$1-1))),"&lt;off3&gt;",IF(AS314&lt;&gt;"",AS314,"0"&amp;REPT(" ",5+AS$1-1))),"&lt;off4&gt;",IF(AT314&lt;&gt;"",AT314,"0"&amp;REPT(" ",5+AT$1-1))))</f>
        <v>{ "SH2BO",2, ISIZ_IAA  , {CpuDataType::Boolean  ,CpuDataType::Short    ,(CpuDataType)0        ,(CpuDataType)0        }, {_AmdAddr,_AmdAddr,_AmdNull,_AmdNull}, {AOFF_I,AOFF_IA,0       ,0        } }, //bool .tobool()</v>
      </c>
      <c r="Y314" s="31" t="s">
        <v>28</v>
      </c>
      <c r="Z314" s="22" t="str">
        <f aca="false">IF(F314&lt;&gt;".",IF(K314="MR","R",VLOOKUP(F314,$BR:$BT,3,0)),"")</f>
        <v>B</v>
      </c>
      <c r="AA314" s="22" t="str">
        <f aca="false">IF(G314&lt;&gt;".",IF(L314="MR","R",VLOOKUP(G314,$BR:$BT,3,0)),"")</f>
        <v>W</v>
      </c>
      <c r="AB314" s="22" t="str">
        <f aca="false">IF(H314&lt;&gt;".",IF(M314="MR","R",VLOOKUP(H314,$BR:$BT,3,0)),"")</f>
        <v/>
      </c>
      <c r="AC314" s="22" t="str">
        <f aca="false">IF(I314&lt;&gt;".",IF(N314="MR","R",VLOOKUP(I314,$BR:$BT,3,0)),"")</f>
        <v/>
      </c>
      <c r="AD314" s="22" t="str">
        <f aca="false">IF(F314&lt;&gt;".",VLOOKUP(K314,$CB:$CC,2,0),"")</f>
        <v>A</v>
      </c>
      <c r="AE314" s="22" t="str">
        <f aca="false">IF(G314&lt;&gt;".",VLOOKUP(L314,$CB:$CC,2,0),"")</f>
        <v>A</v>
      </c>
      <c r="AF314" s="22" t="str">
        <f aca="false">IF(H314&lt;&gt;".",VLOOKUP(M314,$CB:$CC,2,0),"")</f>
        <v/>
      </c>
      <c r="AG314" s="22" t="str">
        <f aca="false">IF(I314&lt;&gt;".",VLOOKUP(N314,$CB:$CC,2,0),"")</f>
        <v/>
      </c>
      <c r="AH314" s="22" t="str">
        <f aca="false">IF(AD314&lt;&gt;"",IF(OR(AD314="A",AD314="I"),"SZA",VLOOKUP(Z314,$BT$3:$BU$16,2,0)),"")</f>
        <v>SZA</v>
      </c>
      <c r="AI314" s="22" t="str">
        <f aca="false">IF(AE314&lt;&gt;"",IF(OR(AE314="A",AE314="I"),"SZA",VLOOKUP(AA314,$BT$3:$BU$16,2,0)),"")</f>
        <v>SZA</v>
      </c>
      <c r="AJ314" s="22" t="str">
        <f aca="false">IF(AF314&lt;&gt;"",IF(OR(AF314="A",AF314="I"),"SZA",VLOOKUP(AB314,$BT$3:$BU$16,2,0)),"")</f>
        <v/>
      </c>
      <c r="AK314" s="22" t="str">
        <f aca="false">IF(AG314&lt;&gt;"",IF(OR(AG314="A",AG314="I"),"SZA",VLOOKUP(AC314,$BT$3:$BU$16,2,0)),"")</f>
        <v/>
      </c>
      <c r="AL314" s="22" t="str">
        <f aca="false">IF(AD314&lt;&gt;"","I","")</f>
        <v>I</v>
      </c>
      <c r="AM314" s="22" t="str">
        <f aca="false">SUBSTITUTE(IF(AE314&lt;&gt;"",AL314&amp;"+"&amp;AH314,""),"+SZ","")</f>
        <v>IA</v>
      </c>
      <c r="AN314" s="22" t="str">
        <f aca="false">SUBSTITUTE(IF(AF314&lt;&gt;"",AM314&amp;"+"&amp;AI314,""),"+SZ","")</f>
        <v/>
      </c>
      <c r="AO314" s="22" t="str">
        <f aca="false">SUBSTITUTE(IF(AG314&lt;&gt;"",AN314&amp;"+"&amp;AJ314,""),"+SZ","")</f>
        <v/>
      </c>
      <c r="AP314" s="22" t="str">
        <f aca="false">SUBSTITUTE("I"&amp;IF(AH314&lt;&gt;"","+"&amp;AH314,"")&amp;IF(AI314&lt;&gt;"","+"&amp;AI314,"")&amp;IF(AJ314&lt;&gt;"","+"&amp;AJ314,"")&amp;IF(AK314&lt;&gt;"","+"&amp;AK314,""),"+SZ","")</f>
        <v>IAA</v>
      </c>
      <c r="AQ314" s="22" t="str">
        <f aca="false">IF(Z314&lt;&gt;"","AOFF_"&amp;AL314&amp;REPT(" ",AQ$1-LEN(AL314)),"")</f>
        <v>AOFF_I</v>
      </c>
      <c r="AR314" s="22" t="str">
        <f aca="false">IF(AA314&lt;&gt;"","AOFF_"&amp;AM314&amp;REPT(" ",AR$1-LEN(AM314)),"")</f>
        <v>AOFF_IA</v>
      </c>
      <c r="AS314" s="22" t="str">
        <f aca="false">IF(AB314&lt;&gt;"","AOFF_"&amp;AN314&amp;REPT(" ",AS$1-LEN(AN314)),"")</f>
        <v/>
      </c>
      <c r="AT314" s="22" t="str">
        <f aca="false">IF(AC314&lt;&gt;"","AOFF_"&amp;AO314&amp;REPT(" ",AT$1-LEN(AO314)),"")</f>
        <v/>
      </c>
      <c r="AU314" s="22" t="str">
        <f aca="false">"ISIZ_"&amp;AP314&amp;REPT(" ",$AU$1-LEN(AP314))</f>
        <v>ISIZ_IAA  </v>
      </c>
      <c r="AV314" s="26" t="n">
        <f aca="false">IF(Z314&lt;&gt;"",6,"")</f>
        <v>6</v>
      </c>
      <c r="AW314" s="26" t="n">
        <f aca="false">IF(AA314&lt;&gt;"",AV314+VLOOKUP(AH314,$BU$2:$BV$17,2,0),"")</f>
        <v>10</v>
      </c>
      <c r="AX314" s="26" t="str">
        <f aca="false">IF(AB314&lt;&gt;"",AW314+VLOOKUP(AI314,$BU$2:$BV$17,2,0),"")</f>
        <v/>
      </c>
      <c r="AY314" s="26" t="str">
        <f aca="false">IF(AC314&lt;&gt;"",AX314+VLOOKUP(AJ314,$BU$2:$BV$17,2,0),"")</f>
        <v/>
      </c>
      <c r="AZ314" s="26" t="n">
        <f aca="false">6+IF(Z314&lt;&gt;"",VLOOKUP(AH314,$BU$2:$BV$17,2,0),0)+IF(AA314&lt;&gt;"",VLOOKUP(AI314,$BU$2:$BV$17,2,0),0)+IF(AB314&lt;&gt;"",VLOOKUP(AJ314,$BU$2:$BV$17,2,0),0)+IF(AC314&lt;&gt;"",VLOOKUP(AK314,$BU$2:$BV$17,2,0),0)</f>
        <v>14</v>
      </c>
      <c r="BA314" s="26" t="n">
        <f aca="false">IF(Z314&lt;&gt;"",10,"")</f>
        <v>10</v>
      </c>
      <c r="BB314" s="26" t="n">
        <f aca="false">IF(AA314&lt;&gt;"",BA314+VLOOKUP(AH314,$BU$2:$BW$17,3,0),"")</f>
        <v>18</v>
      </c>
      <c r="BC314" s="26" t="str">
        <f aca="false">IF(AB314&lt;&gt;"",BB314+VLOOKUP(AI314,$BU$2:$BW$17,3,0),"")</f>
        <v/>
      </c>
      <c r="BD314" s="26" t="str">
        <f aca="false">IF(AC314&lt;&gt;"",BC314+VLOOKUP(AJ314,$BU$2:$BW$17,3,0),"")</f>
        <v/>
      </c>
      <c r="BE314" s="26" t="n">
        <f aca="false">10+IF(Z314&lt;&gt;"",VLOOKUP(AH314,$BU$2:$BW$17,3,0),0)+IF(AA314&lt;&gt;"",VLOOKUP(AI314,$BU$2:$BW$17,3,0),0)+IF(AB314&lt;&gt;"",VLOOKUP(AJ314,$BU$2:$BW$17,3,0),0)+IF(AC314&lt;&gt;"",VLOOKUP(AK314,$BU$2:$BW$17,3,0),0)</f>
        <v>26</v>
      </c>
      <c r="BF314" s="36" t="str">
        <f aca="false">IF(AV314&lt;&gt;"","#define "&amp;AQ314&amp;" "&amp;AV314&amp;"&lt;end&gt; ","")&amp;IF(AW314&lt;&gt;"","#define "&amp;AR314&amp;" "&amp;AW314&amp;"&lt;end&gt; ","")&amp;IF(AX314&lt;&gt;"","#define "&amp;AS314&amp;" "&amp;AX314&amp;"&lt;end&gt; ","")&amp;IF(AY314&lt;&gt;"","#define "&amp;AT314&amp;" "&amp;AY314&amp;"&lt;end&gt; ","")&amp;"#define "&amp;AU314&amp;" "&amp;AZ314&amp;"&lt;end&gt;"</f>
        <v>#define AOFF_I 6&lt;end&gt; #define AOFF_IA 10&lt;end&gt; #define ISIZ_IAA   14&lt;end&gt;</v>
      </c>
      <c r="BG314" s="36" t="str">
        <f aca="false">IF(BA314&lt;&gt;"","#define "&amp;AQ314&amp;" "&amp;BA314&amp;"&lt;end&gt; ","")&amp;IF(BB314&lt;&gt;"","#define "&amp;AR314&amp;" "&amp;BB314&amp;"&lt;end&gt; ","")&amp;IF(BC314&lt;&gt;"","#define "&amp;AS314&amp;" "&amp;BC314&amp;"&lt;end&gt; ","")&amp;IF(BD314&lt;&gt;"","#define "&amp;AT314&amp;" "&amp;BD314&amp;"&lt;end&gt; ","")&amp;"#define "&amp;AU314&amp;" "&amp;BE314&amp;"&lt;end&gt;"</f>
        <v>#define AOFF_I 10&lt;end&gt; #define AOFF_IA 18&lt;end&gt; #define ISIZ_IAA   26&lt;end&gt;</v>
      </c>
      <c r="BH314" s="22" t="str">
        <f aca="false">"INSTDECODE_"&amp;D314&amp;IF(D314&lt;&gt;0,"_"&amp;CONCATENATE(Z314,AA314,AB314,AC314)&amp;"_"&amp;CONCATENATE(AD314,AE314,AF314,AG314),"")</f>
        <v>INSTDECODE_2_BW_AA</v>
      </c>
      <c r="BI314" s="22" t="n">
        <f aca="false">LEN(BH314)</f>
        <v>18</v>
      </c>
      <c r="BJ314" s="22" t="str">
        <f aca="false">IF(Z314&lt;&gt;"","DECODE_"&amp;VLOOKUP(AD314,$CC:$CD,2,0)&amp;"("&amp;BJ$2&amp;","&amp;IF(K314="MR","REF",VLOOKUP(F314,$BR:$BS,2,0))&amp;",Cpu"&amp;PROPER(IF(K314="MR","REF",VLOOKUP(F314,$BR:$BS,2,0)))&amp;","&amp;AQ314&amp;"); ", "")</f>
        <v>DECODE_ADR(1,BOL,CpuBol,AOFF_I); </v>
      </c>
      <c r="BK314" s="22" t="str">
        <f aca="false">IF(AA314&lt;&gt;"","DECODE_"&amp;VLOOKUP(AE314,$CC:$CD,2,0)&amp;"("&amp;BK$2&amp;","&amp;IF(L314="MR","REF",VLOOKUP(G314,$BR:$BS,2,0))&amp;",Cpu"&amp;PROPER(IF(L314="MR","REF",VLOOKUP(G314,$BR:$BS,2,0)))&amp;","&amp;AR314&amp;"); ", "")</f>
        <v>DECODE_ADR(2,SHR,CpuShr,AOFF_IA); </v>
      </c>
      <c r="BL314" s="22" t="str">
        <f aca="false">IF(AB314&lt;&gt;"","DECODE_"&amp;VLOOKUP(AF314,$CC:$CD,2,0)&amp;"("&amp;BL$2&amp;","&amp;IF(M314="MR","REF",VLOOKUP(H314,$BR:$BS,2,0))&amp;",Cpu"&amp;PROPER(IF(M314="MR","REF",VLOOKUP(H314,$BR:$BS,2,0)))&amp;","&amp;AS314&amp;"); ", "")</f>
        <v/>
      </c>
      <c r="BM314" s="22" t="str">
        <f aca="false">IF(AC314&lt;&gt;"","DECODE_"&amp;VLOOKUP(AG314,$CC:$CD,2,0)&amp;"("&amp;BM$2&amp;","&amp;IF(N314="MR","REF",VLOOKUP(I314,$BR:$BS,2,0))&amp;",Cpu"&amp;PROPER(IF(N314="MR","REF",VLOOKUP(I314,$BR:$BS,2,0)))&amp;","&amp;AT314&amp;"); ", "")</f>
        <v/>
      </c>
      <c r="BN314" s="22" t="str">
        <f aca="false">IF(ISERROR(VLOOKUP(BO314,BO$2:BO312,1,0))=0,"X","")</f>
        <v/>
      </c>
      <c r="BO314" s="22" t="str">
        <f aca="false">SUBSTITUTE("#define "&amp;BH314&amp;REPT(" ",28-LEN(BH314))&amp;BJ314&amp;BK314&amp;BL314&amp;BM314,"%","D")</f>
        <v>#define INSTDECODE_2_BW_AA          DECODE_ADR(1,BOL,CpuBol,AOFF_I); DECODE_ADR(2,SHR,CpuShr,AOFF_IA); </v>
      </c>
      <c r="BP314" s="22" t="str">
        <f aca="false">"#define "&amp;SUBSTITUTE(BH314,"INSTDECODE_",IF(P314="X","JMP_","")&amp;IF(Q314="X","CONST_","")&amp;"INSTEND_")&amp;IF(Q314="X",REPT(" ",20-LEN(BH314)),IF(P314="X",REPT(" ",22-LEN(BH314)),REPT(" ",26-LEN(BH314))))&amp;" "&amp;IF(P314="X","","IP+="&amp;TRIM(AU314)&amp;"; "&amp;REPT(" ",10-LEN(TRIM(AU314))))&amp;IF(Q314="X","CONST_INST_DISPATCH;","PROG_INST_DISPATCH;")</f>
        <v>#define INSTEND_2_BW_AA         IP+=ISIZ_IAA;   PROG_INST_DISPATCH;</v>
      </c>
      <c r="BQ314" s="22" t="str">
        <f aca="false">""</f>
        <v/>
      </c>
    </row>
    <row r="315" customFormat="false" ht="15.95" hidden="false" customHeight="true" outlineLevel="0" collapsed="false">
      <c r="A315" s="22" t="s">
        <v>974</v>
      </c>
      <c r="B315" s="22" t="s">
        <v>1000</v>
      </c>
      <c r="C315" s="26" t="s">
        <v>29</v>
      </c>
      <c r="D315" s="27" t="n">
        <f aca="false">4-COUNTIF(F315:I315,".")</f>
        <v>2</v>
      </c>
      <c r="E315" s="27" t="str">
        <f aca="false">IF(ISERROR(SEARCH("Z",F315&amp;G315&amp;H315&amp;I315))=0,"X","-")</f>
        <v>-</v>
      </c>
      <c r="F315" s="26" t="s">
        <v>452</v>
      </c>
      <c r="G315" s="26" t="s">
        <v>463</v>
      </c>
      <c r="H315" s="26" t="s">
        <v>28</v>
      </c>
      <c r="I315" s="26" t="s">
        <v>28</v>
      </c>
      <c r="J315" s="27" t="str">
        <f aca="false">IF(OR(ISERROR(SEARCH(MID($J$2,1,1),F315&amp;G315&amp;H315&amp;I315))=0,ISERROR(SEARCH(MID($J$2,2,1),F315&amp;G315&amp;H315&amp;I315))=0),"X","-")</f>
        <v>-</v>
      </c>
      <c r="K315" s="26" t="s">
        <v>453</v>
      </c>
      <c r="L315" s="26" t="s">
        <v>453</v>
      </c>
      <c r="M315" s="26" t="s">
        <v>28</v>
      </c>
      <c r="N315" s="26" t="s">
        <v>28</v>
      </c>
      <c r="O315" s="28" t="str">
        <f aca="false">IF(OR(K315=$O$2,L315=$O$2,M315=$O$2,N315=$O$2),"X","-")</f>
        <v>-</v>
      </c>
      <c r="R315" s="22" t="s">
        <v>976</v>
      </c>
      <c r="S315" s="22" t="s">
        <v>9</v>
      </c>
      <c r="T315" s="22" t="s">
        <v>999</v>
      </c>
      <c r="W315" s="30" t="str">
        <f aca="false">SUBSTITUTE(SUBSTITUTE(IF(AND(F315="%",K315&lt;&gt;"AD",K315&lt;&gt;"MR"),"Error1","Ok")&amp;" "&amp;IF(AND(G315="%",L315&lt;&gt;"AD",L315&lt;&gt;"MR"),"Error2","Ok")&amp;" "&amp;IF(AND(H315="%",M315&lt;&gt;"AD",M315&lt;&gt;"MR"),"Error3","Ok")&amp;" "&amp;IF(AND(I315="%",N315&lt;&gt;"AD",N315&lt;&gt;"MR"),"Error4","Ok"),"Ok Ok Ok Ok","Passed"),"Ok","")</f>
        <v>Passed</v>
      </c>
      <c r="X315" s="28" t="str">
        <f aca="false">IF(W315&lt;&gt;"Passed","--- Error ---",SUBSTITUTE(SUBSTITUTE(SUBSTITUTE(SUBSTITUTE(SUBSTITUTE(SUBSTITUTE(SUBSTITUTE(SUBSTITUTE(SUBSTITUTE(SUBSTITUTE(SUBSTITUTE(SUBSTITUTE(SUBSTITUTE(SUBSTITUTE(SUBSTITUTE(SUBSTITUTE(SUBSTITUTE(SUBSTITUTE($X$1, "&lt;mnemonic&gt;",""""&amp;B315&amp;""""&amp;REPT(" ",5-LEN(B315))), "&lt;argnr&gt;",D315), "&lt;type1&gt;",VLOOKUP(F315,BR:BZ,9,0)), "&lt;type2&gt;",VLOOKUP(G315,BR:BZ,9,0)), "&lt;type3&gt;",VLOOKUP(H315,BR:BZ,9,0)), "&lt;type4&gt;",VLOOKUP(I315,BR:BZ,9,0)), "&lt;mode1&gt;",VLOOKUP(K315, CB:CG,6,0)),"&lt;mode2&gt;",VLOOKUP(L315,CB:CG,6,0)),"&lt;mode3&gt;",VLOOKUP(M315,CB:CG,6,0)),"&lt;mode4&gt;",VLOOKUP(N315,CB:CG,6,0)), "."," "), "&lt;desc&gt;",R315), "&lt;size&gt;",AU315), "&lt;comma&gt;",IF(B316=""," ",",")),"&lt;off1&gt;",IF(AQ315&lt;&gt;"",AQ315,"0"&amp;REPT(" ",5+AQ$1-1))),"&lt;off2&gt;",IF(AR315&lt;&gt;"",AR315,"0"&amp;REPT(" ",5+AR$1-1))),"&lt;off3&gt;",IF(AS315&lt;&gt;"",AS315,"0"&amp;REPT(" ",5+AS$1-1))),"&lt;off4&gt;",IF(AT315&lt;&gt;"",AT315,"0"&amp;REPT(" ",5+AT$1-1))))</f>
        <v>{ "SH2CH",2, ISIZ_IAA  , {CpuDataType::Char     ,CpuDataType::Short    ,(CpuDataType)0        ,(CpuDataType)0        }, {_AmdAddr,_AmdAddr,_AmdNull,_AmdNull}, {AOFF_I,AOFF_IA,0       ,0        } }, //char .tochar()</v>
      </c>
      <c r="Y315" s="31" t="s">
        <v>28</v>
      </c>
      <c r="Z315" s="22" t="str">
        <f aca="false">IF(F315&lt;&gt;".",IF(K315="MR","R",VLOOKUP(F315,$BR:$BT,3,0)),"")</f>
        <v>C</v>
      </c>
      <c r="AA315" s="22" t="str">
        <f aca="false">IF(G315&lt;&gt;".",IF(L315="MR","R",VLOOKUP(G315,$BR:$BT,3,0)),"")</f>
        <v>W</v>
      </c>
      <c r="AB315" s="22" t="str">
        <f aca="false">IF(H315&lt;&gt;".",IF(M315="MR","R",VLOOKUP(H315,$BR:$BT,3,0)),"")</f>
        <v/>
      </c>
      <c r="AC315" s="22" t="str">
        <f aca="false">IF(I315&lt;&gt;".",IF(N315="MR","R",VLOOKUP(I315,$BR:$BT,3,0)),"")</f>
        <v/>
      </c>
      <c r="AD315" s="22" t="str">
        <f aca="false">IF(F315&lt;&gt;".",VLOOKUP(K315,$CB:$CC,2,0),"")</f>
        <v>A</v>
      </c>
      <c r="AE315" s="22" t="str">
        <f aca="false">IF(G315&lt;&gt;".",VLOOKUP(L315,$CB:$CC,2,0),"")</f>
        <v>A</v>
      </c>
      <c r="AF315" s="22" t="str">
        <f aca="false">IF(H315&lt;&gt;".",VLOOKUP(M315,$CB:$CC,2,0),"")</f>
        <v/>
      </c>
      <c r="AG315" s="22" t="str">
        <f aca="false">IF(I315&lt;&gt;".",VLOOKUP(N315,$CB:$CC,2,0),"")</f>
        <v/>
      </c>
      <c r="AH315" s="22" t="str">
        <f aca="false">IF(AD315&lt;&gt;"",IF(OR(AD315="A",AD315="I"),"SZA",VLOOKUP(Z315,$BT$3:$BU$16,2,0)),"")</f>
        <v>SZA</v>
      </c>
      <c r="AI315" s="22" t="str">
        <f aca="false">IF(AE315&lt;&gt;"",IF(OR(AE315="A",AE315="I"),"SZA",VLOOKUP(AA315,$BT$3:$BU$16,2,0)),"")</f>
        <v>SZA</v>
      </c>
      <c r="AJ315" s="22" t="str">
        <f aca="false">IF(AF315&lt;&gt;"",IF(OR(AF315="A",AF315="I"),"SZA",VLOOKUP(AB315,$BT$3:$BU$16,2,0)),"")</f>
        <v/>
      </c>
      <c r="AK315" s="22" t="str">
        <f aca="false">IF(AG315&lt;&gt;"",IF(OR(AG315="A",AG315="I"),"SZA",VLOOKUP(AC315,$BT$3:$BU$16,2,0)),"")</f>
        <v/>
      </c>
      <c r="AL315" s="22" t="str">
        <f aca="false">IF(AD315&lt;&gt;"","I","")</f>
        <v>I</v>
      </c>
      <c r="AM315" s="22" t="str">
        <f aca="false">SUBSTITUTE(IF(AE315&lt;&gt;"",AL315&amp;"+"&amp;AH315,""),"+SZ","")</f>
        <v>IA</v>
      </c>
      <c r="AN315" s="22" t="str">
        <f aca="false">SUBSTITUTE(IF(AF315&lt;&gt;"",AM315&amp;"+"&amp;AI315,""),"+SZ","")</f>
        <v/>
      </c>
      <c r="AO315" s="22" t="str">
        <f aca="false">SUBSTITUTE(IF(AG315&lt;&gt;"",AN315&amp;"+"&amp;AJ315,""),"+SZ","")</f>
        <v/>
      </c>
      <c r="AP315" s="22" t="str">
        <f aca="false">SUBSTITUTE("I"&amp;IF(AH315&lt;&gt;"","+"&amp;AH315,"")&amp;IF(AI315&lt;&gt;"","+"&amp;AI315,"")&amp;IF(AJ315&lt;&gt;"","+"&amp;AJ315,"")&amp;IF(AK315&lt;&gt;"","+"&amp;AK315,""),"+SZ","")</f>
        <v>IAA</v>
      </c>
      <c r="AQ315" s="22" t="str">
        <f aca="false">IF(Z315&lt;&gt;"","AOFF_"&amp;AL315&amp;REPT(" ",AQ$1-LEN(AL315)),"")</f>
        <v>AOFF_I</v>
      </c>
      <c r="AR315" s="22" t="str">
        <f aca="false">IF(AA315&lt;&gt;"","AOFF_"&amp;AM315&amp;REPT(" ",AR$1-LEN(AM315)),"")</f>
        <v>AOFF_IA</v>
      </c>
      <c r="AS315" s="22" t="str">
        <f aca="false">IF(AB315&lt;&gt;"","AOFF_"&amp;AN315&amp;REPT(" ",AS$1-LEN(AN315)),"")</f>
        <v/>
      </c>
      <c r="AT315" s="22" t="str">
        <f aca="false">IF(AC315&lt;&gt;"","AOFF_"&amp;AO315&amp;REPT(" ",AT$1-LEN(AO315)),"")</f>
        <v/>
      </c>
      <c r="AU315" s="22" t="str">
        <f aca="false">"ISIZ_"&amp;AP315&amp;REPT(" ",$AU$1-LEN(AP315))</f>
        <v>ISIZ_IAA  </v>
      </c>
      <c r="AV315" s="26" t="n">
        <f aca="false">IF(Z315&lt;&gt;"",6,"")</f>
        <v>6</v>
      </c>
      <c r="AW315" s="26" t="n">
        <f aca="false">IF(AA315&lt;&gt;"",AV315+VLOOKUP(AH315,$BU$2:$BV$17,2,0),"")</f>
        <v>10</v>
      </c>
      <c r="AX315" s="26" t="str">
        <f aca="false">IF(AB315&lt;&gt;"",AW315+VLOOKUP(AI315,$BU$2:$BV$17,2,0),"")</f>
        <v/>
      </c>
      <c r="AY315" s="26" t="str">
        <f aca="false">IF(AC315&lt;&gt;"",AX315+VLOOKUP(AJ315,$BU$2:$BV$17,2,0),"")</f>
        <v/>
      </c>
      <c r="AZ315" s="26" t="n">
        <f aca="false">6+IF(Z315&lt;&gt;"",VLOOKUP(AH315,$BU$2:$BV$17,2,0),0)+IF(AA315&lt;&gt;"",VLOOKUP(AI315,$BU$2:$BV$17,2,0),0)+IF(AB315&lt;&gt;"",VLOOKUP(AJ315,$BU$2:$BV$17,2,0),0)+IF(AC315&lt;&gt;"",VLOOKUP(AK315,$BU$2:$BV$17,2,0),0)</f>
        <v>14</v>
      </c>
      <c r="BA315" s="26" t="n">
        <f aca="false">IF(Z315&lt;&gt;"",10,"")</f>
        <v>10</v>
      </c>
      <c r="BB315" s="26" t="n">
        <f aca="false">IF(AA315&lt;&gt;"",BA315+VLOOKUP(AH315,$BU$2:$BW$17,3,0),"")</f>
        <v>18</v>
      </c>
      <c r="BC315" s="26" t="str">
        <f aca="false">IF(AB315&lt;&gt;"",BB315+VLOOKUP(AI315,$BU$2:$BW$17,3,0),"")</f>
        <v/>
      </c>
      <c r="BD315" s="26" t="str">
        <f aca="false">IF(AC315&lt;&gt;"",BC315+VLOOKUP(AJ315,$BU$2:$BW$17,3,0),"")</f>
        <v/>
      </c>
      <c r="BE315" s="26" t="n">
        <f aca="false">10+IF(Z315&lt;&gt;"",VLOOKUP(AH315,$BU$2:$BW$17,3,0),0)+IF(AA315&lt;&gt;"",VLOOKUP(AI315,$BU$2:$BW$17,3,0),0)+IF(AB315&lt;&gt;"",VLOOKUP(AJ315,$BU$2:$BW$17,3,0),0)+IF(AC315&lt;&gt;"",VLOOKUP(AK315,$BU$2:$BW$17,3,0),0)</f>
        <v>26</v>
      </c>
      <c r="BF315" s="36" t="str">
        <f aca="false">IF(AV315&lt;&gt;"","#define "&amp;AQ315&amp;" "&amp;AV315&amp;"&lt;end&gt; ","")&amp;IF(AW315&lt;&gt;"","#define "&amp;AR315&amp;" "&amp;AW315&amp;"&lt;end&gt; ","")&amp;IF(AX315&lt;&gt;"","#define "&amp;AS315&amp;" "&amp;AX315&amp;"&lt;end&gt; ","")&amp;IF(AY315&lt;&gt;"","#define "&amp;AT315&amp;" "&amp;AY315&amp;"&lt;end&gt; ","")&amp;"#define "&amp;AU315&amp;" "&amp;AZ315&amp;"&lt;end&gt;"</f>
        <v>#define AOFF_I 6&lt;end&gt; #define AOFF_IA 10&lt;end&gt; #define ISIZ_IAA   14&lt;end&gt;</v>
      </c>
      <c r="BG315" s="36" t="str">
        <f aca="false">IF(BA315&lt;&gt;"","#define "&amp;AQ315&amp;" "&amp;BA315&amp;"&lt;end&gt; ","")&amp;IF(BB315&lt;&gt;"","#define "&amp;AR315&amp;" "&amp;BB315&amp;"&lt;end&gt; ","")&amp;IF(BC315&lt;&gt;"","#define "&amp;AS315&amp;" "&amp;BC315&amp;"&lt;end&gt; ","")&amp;IF(BD315&lt;&gt;"","#define "&amp;AT315&amp;" "&amp;BD315&amp;"&lt;end&gt; ","")&amp;"#define "&amp;AU315&amp;" "&amp;BE315&amp;"&lt;end&gt;"</f>
        <v>#define AOFF_I 10&lt;end&gt; #define AOFF_IA 18&lt;end&gt; #define ISIZ_IAA   26&lt;end&gt;</v>
      </c>
      <c r="BH315" s="22" t="str">
        <f aca="false">"INSTDECODE_"&amp;D315&amp;IF(D315&lt;&gt;0,"_"&amp;CONCATENATE(Z315,AA315,AB315,AC315)&amp;"_"&amp;CONCATENATE(AD315,AE315,AF315,AG315),"")</f>
        <v>INSTDECODE_2_CW_AA</v>
      </c>
      <c r="BI315" s="22" t="n">
        <f aca="false">LEN(BH315)</f>
        <v>18</v>
      </c>
      <c r="BJ315" s="22" t="str">
        <f aca="false">IF(Z315&lt;&gt;"","DECODE_"&amp;VLOOKUP(AD315,$CC:$CD,2,0)&amp;"("&amp;BJ$2&amp;","&amp;IF(K315="MR","REF",VLOOKUP(F315,$BR:$BS,2,0))&amp;",Cpu"&amp;PROPER(IF(K315="MR","REF",VLOOKUP(F315,$BR:$BS,2,0)))&amp;","&amp;AQ315&amp;"); ", "")</f>
        <v>DECODE_ADR(1,CHR,CpuChr,AOFF_I); </v>
      </c>
      <c r="BK315" s="22" t="str">
        <f aca="false">IF(AA315&lt;&gt;"","DECODE_"&amp;VLOOKUP(AE315,$CC:$CD,2,0)&amp;"("&amp;BK$2&amp;","&amp;IF(L315="MR","REF",VLOOKUP(G315,$BR:$BS,2,0))&amp;",Cpu"&amp;PROPER(IF(L315="MR","REF",VLOOKUP(G315,$BR:$BS,2,0)))&amp;","&amp;AR315&amp;"); ", "")</f>
        <v>DECODE_ADR(2,SHR,CpuShr,AOFF_IA); </v>
      </c>
      <c r="BL315" s="22" t="str">
        <f aca="false">IF(AB315&lt;&gt;"","DECODE_"&amp;VLOOKUP(AF315,$CC:$CD,2,0)&amp;"("&amp;BL$2&amp;","&amp;IF(M315="MR","REF",VLOOKUP(H315,$BR:$BS,2,0))&amp;",Cpu"&amp;PROPER(IF(M315="MR","REF",VLOOKUP(H315,$BR:$BS,2,0)))&amp;","&amp;AS315&amp;"); ", "")</f>
        <v/>
      </c>
      <c r="BM315" s="22" t="str">
        <f aca="false">IF(AC315&lt;&gt;"","DECODE_"&amp;VLOOKUP(AG315,$CC:$CD,2,0)&amp;"("&amp;BM$2&amp;","&amp;IF(N315="MR","REF",VLOOKUP(I315,$BR:$BS,2,0))&amp;",Cpu"&amp;PROPER(IF(N315="MR","REF",VLOOKUP(I315,$BR:$BS,2,0)))&amp;","&amp;AT315&amp;"); ", "")</f>
        <v/>
      </c>
      <c r="BN315" s="22" t="str">
        <f aca="false">IF(ISERROR(VLOOKUP(BO315,BO$2:BO314,1,0))=0,"X","")</f>
        <v/>
      </c>
      <c r="BO315" s="22" t="str">
        <f aca="false">SUBSTITUTE("#define "&amp;BH315&amp;REPT(" ",28-LEN(BH315))&amp;BJ315&amp;BK315&amp;BL315&amp;BM315,"%","D")</f>
        <v>#define INSTDECODE_2_CW_AA          DECODE_ADR(1,CHR,CpuChr,AOFF_I); DECODE_ADR(2,SHR,CpuShr,AOFF_IA); </v>
      </c>
      <c r="BP315" s="22" t="str">
        <f aca="false">"#define "&amp;SUBSTITUTE(BH315,"INSTDECODE_",IF(P315="X","JMP_","")&amp;IF(Q315="X","CONST_","")&amp;"INSTEND_")&amp;IF(Q315="X",REPT(" ",20-LEN(BH315)),IF(P315="X",REPT(" ",22-LEN(BH315)),REPT(" ",26-LEN(BH315))))&amp;" "&amp;IF(P315="X","","IP+="&amp;TRIM(AU315)&amp;"; "&amp;REPT(" ",10-LEN(TRIM(AU315))))&amp;IF(Q315="X","CONST_INST_DISPATCH;","PROG_INST_DISPATCH;")</f>
        <v>#define INSTEND_2_CW_AA         IP+=ISIZ_IAA;   PROG_INST_DISPATCH;</v>
      </c>
      <c r="BQ315" s="22" t="str">
        <f aca="false">""</f>
        <v/>
      </c>
    </row>
    <row r="316" customFormat="false" ht="15.95" hidden="false" customHeight="true" outlineLevel="0" collapsed="false">
      <c r="A316" s="22" t="s">
        <v>974</v>
      </c>
      <c r="B316" s="22" t="s">
        <v>1001</v>
      </c>
      <c r="C316" s="26" t="s">
        <v>29</v>
      </c>
      <c r="D316" s="27" t="n">
        <f aca="false">4-COUNTIF(F316:I316,".")</f>
        <v>2</v>
      </c>
      <c r="E316" s="27" t="str">
        <f aca="false">IF(ISERROR(SEARCH("Z",F316&amp;G316&amp;H316&amp;I316))=0,"X","-")</f>
        <v>-</v>
      </c>
      <c r="F316" s="26" t="s">
        <v>470</v>
      </c>
      <c r="G316" s="26" t="s">
        <v>463</v>
      </c>
      <c r="H316" s="26" t="s">
        <v>28</v>
      </c>
      <c r="I316" s="26" t="s">
        <v>28</v>
      </c>
      <c r="J316" s="27" t="str">
        <f aca="false">IF(OR(ISERROR(SEARCH(MID($J$2,1,1),F316&amp;G316&amp;H316&amp;I316))=0,ISERROR(SEARCH(MID($J$2,2,1),F316&amp;G316&amp;H316&amp;I316))=0),"X","-")</f>
        <v>-</v>
      </c>
      <c r="K316" s="26" t="s">
        <v>453</v>
      </c>
      <c r="L316" s="26" t="s">
        <v>453</v>
      </c>
      <c r="M316" s="26" t="s">
        <v>28</v>
      </c>
      <c r="N316" s="26" t="s">
        <v>28</v>
      </c>
      <c r="O316" s="28" t="str">
        <f aca="false">IF(OR(K316=$O$2,L316=$O$2,M316=$O$2,N316=$O$2),"X","-")</f>
        <v>-</v>
      </c>
      <c r="R316" s="22" t="s">
        <v>981</v>
      </c>
      <c r="S316" s="22" t="s">
        <v>9</v>
      </c>
      <c r="T316" s="22" t="s">
        <v>999</v>
      </c>
      <c r="W316" s="30" t="str">
        <f aca="false">SUBSTITUTE(SUBSTITUTE(IF(AND(F316="%",K316&lt;&gt;"AD",K316&lt;&gt;"MR"),"Error1","Ok")&amp;" "&amp;IF(AND(G316="%",L316&lt;&gt;"AD",L316&lt;&gt;"MR"),"Error2","Ok")&amp;" "&amp;IF(AND(H316="%",M316&lt;&gt;"AD",M316&lt;&gt;"MR"),"Error3","Ok")&amp;" "&amp;IF(AND(I316="%",N316&lt;&gt;"AD",N316&lt;&gt;"MR"),"Error4","Ok"),"Ok Ok Ok Ok","Passed"),"Ok","")</f>
        <v>Passed</v>
      </c>
      <c r="X316" s="28" t="str">
        <f aca="false">IF(W316&lt;&gt;"Passed","--- Error ---",SUBSTITUTE(SUBSTITUTE(SUBSTITUTE(SUBSTITUTE(SUBSTITUTE(SUBSTITUTE(SUBSTITUTE(SUBSTITUTE(SUBSTITUTE(SUBSTITUTE(SUBSTITUTE(SUBSTITUTE(SUBSTITUTE(SUBSTITUTE(SUBSTITUTE(SUBSTITUTE(SUBSTITUTE(SUBSTITUTE($X$1, "&lt;mnemonic&gt;",""""&amp;B316&amp;""""&amp;REPT(" ",5-LEN(B316))), "&lt;argnr&gt;",D316), "&lt;type1&gt;",VLOOKUP(F316,BR:BZ,9,0)), "&lt;type2&gt;",VLOOKUP(G316,BR:BZ,9,0)), "&lt;type3&gt;",VLOOKUP(H316,BR:BZ,9,0)), "&lt;type4&gt;",VLOOKUP(I316,BR:BZ,9,0)), "&lt;mode1&gt;",VLOOKUP(K316, CB:CG,6,0)),"&lt;mode2&gt;",VLOOKUP(L316,CB:CG,6,0)),"&lt;mode3&gt;",VLOOKUP(M316,CB:CG,6,0)),"&lt;mode4&gt;",VLOOKUP(N316,CB:CG,6,0)), "."," "), "&lt;desc&gt;",R316), "&lt;size&gt;",AU316), "&lt;comma&gt;",IF(B317=""," ",",")),"&lt;off1&gt;",IF(AQ316&lt;&gt;"",AQ316,"0"&amp;REPT(" ",5+AQ$1-1))),"&lt;off2&gt;",IF(AR316&lt;&gt;"",AR316,"0"&amp;REPT(" ",5+AR$1-1))),"&lt;off3&gt;",IF(AS316&lt;&gt;"",AS316,"0"&amp;REPT(" ",5+AS$1-1))),"&lt;off4&gt;",IF(AT316&lt;&gt;"",AT316,"0"&amp;REPT(" ",5+AT$1-1))))</f>
        <v>{ "SH2IN",2, ISIZ_IAA  , {CpuDataType::Integer  ,CpuDataType::Short    ,(CpuDataType)0        ,(CpuDataType)0        }, {_AmdAddr,_AmdAddr,_AmdNull,_AmdNull}, {AOFF_I,AOFF_IA,0       ,0        } }, //int .toint()</v>
      </c>
      <c r="Y316" s="31" t="s">
        <v>28</v>
      </c>
      <c r="Z316" s="22" t="str">
        <f aca="false">IF(F316&lt;&gt;".",IF(K316="MR","R",VLOOKUP(F316,$BR:$BT,3,0)),"")</f>
        <v>I</v>
      </c>
      <c r="AA316" s="22" t="str">
        <f aca="false">IF(G316&lt;&gt;".",IF(L316="MR","R",VLOOKUP(G316,$BR:$BT,3,0)),"")</f>
        <v>W</v>
      </c>
      <c r="AB316" s="22" t="str">
        <f aca="false">IF(H316&lt;&gt;".",IF(M316="MR","R",VLOOKUP(H316,$BR:$BT,3,0)),"")</f>
        <v/>
      </c>
      <c r="AC316" s="22" t="str">
        <f aca="false">IF(I316&lt;&gt;".",IF(N316="MR","R",VLOOKUP(I316,$BR:$BT,3,0)),"")</f>
        <v/>
      </c>
      <c r="AD316" s="22" t="str">
        <f aca="false">IF(F316&lt;&gt;".",VLOOKUP(K316,$CB:$CC,2,0),"")</f>
        <v>A</v>
      </c>
      <c r="AE316" s="22" t="str">
        <f aca="false">IF(G316&lt;&gt;".",VLOOKUP(L316,$CB:$CC,2,0),"")</f>
        <v>A</v>
      </c>
      <c r="AF316" s="22" t="str">
        <f aca="false">IF(H316&lt;&gt;".",VLOOKUP(M316,$CB:$CC,2,0),"")</f>
        <v/>
      </c>
      <c r="AG316" s="22" t="str">
        <f aca="false">IF(I316&lt;&gt;".",VLOOKUP(N316,$CB:$CC,2,0),"")</f>
        <v/>
      </c>
      <c r="AH316" s="22" t="str">
        <f aca="false">IF(AD316&lt;&gt;"",IF(OR(AD316="A",AD316="I"),"SZA",VLOOKUP(Z316,$BT$3:$BU$16,2,0)),"")</f>
        <v>SZA</v>
      </c>
      <c r="AI316" s="22" t="str">
        <f aca="false">IF(AE316&lt;&gt;"",IF(OR(AE316="A",AE316="I"),"SZA",VLOOKUP(AA316,$BT$3:$BU$16,2,0)),"")</f>
        <v>SZA</v>
      </c>
      <c r="AJ316" s="22" t="str">
        <f aca="false">IF(AF316&lt;&gt;"",IF(OR(AF316="A",AF316="I"),"SZA",VLOOKUP(AB316,$BT$3:$BU$16,2,0)),"")</f>
        <v/>
      </c>
      <c r="AK316" s="22" t="str">
        <f aca="false">IF(AG316&lt;&gt;"",IF(OR(AG316="A",AG316="I"),"SZA",VLOOKUP(AC316,$BT$3:$BU$16,2,0)),"")</f>
        <v/>
      </c>
      <c r="AL316" s="22" t="str">
        <f aca="false">IF(AD316&lt;&gt;"","I","")</f>
        <v>I</v>
      </c>
      <c r="AM316" s="22" t="str">
        <f aca="false">SUBSTITUTE(IF(AE316&lt;&gt;"",AL316&amp;"+"&amp;AH316,""),"+SZ","")</f>
        <v>IA</v>
      </c>
      <c r="AN316" s="22" t="str">
        <f aca="false">SUBSTITUTE(IF(AF316&lt;&gt;"",AM316&amp;"+"&amp;AI316,""),"+SZ","")</f>
        <v/>
      </c>
      <c r="AO316" s="22" t="str">
        <f aca="false">SUBSTITUTE(IF(AG316&lt;&gt;"",AN316&amp;"+"&amp;AJ316,""),"+SZ","")</f>
        <v/>
      </c>
      <c r="AP316" s="22" t="str">
        <f aca="false">SUBSTITUTE("I"&amp;IF(AH316&lt;&gt;"","+"&amp;AH316,"")&amp;IF(AI316&lt;&gt;"","+"&amp;AI316,"")&amp;IF(AJ316&lt;&gt;"","+"&amp;AJ316,"")&amp;IF(AK316&lt;&gt;"","+"&amp;AK316,""),"+SZ","")</f>
        <v>IAA</v>
      </c>
      <c r="AQ316" s="22" t="str">
        <f aca="false">IF(Z316&lt;&gt;"","AOFF_"&amp;AL316&amp;REPT(" ",AQ$1-LEN(AL316)),"")</f>
        <v>AOFF_I</v>
      </c>
      <c r="AR316" s="22" t="str">
        <f aca="false">IF(AA316&lt;&gt;"","AOFF_"&amp;AM316&amp;REPT(" ",AR$1-LEN(AM316)),"")</f>
        <v>AOFF_IA</v>
      </c>
      <c r="AS316" s="22" t="str">
        <f aca="false">IF(AB316&lt;&gt;"","AOFF_"&amp;AN316&amp;REPT(" ",AS$1-LEN(AN316)),"")</f>
        <v/>
      </c>
      <c r="AT316" s="22" t="str">
        <f aca="false">IF(AC316&lt;&gt;"","AOFF_"&amp;AO316&amp;REPT(" ",AT$1-LEN(AO316)),"")</f>
        <v/>
      </c>
      <c r="AU316" s="22" t="str">
        <f aca="false">"ISIZ_"&amp;AP316&amp;REPT(" ",$AU$1-LEN(AP316))</f>
        <v>ISIZ_IAA  </v>
      </c>
      <c r="AV316" s="26" t="n">
        <f aca="false">IF(Z316&lt;&gt;"",6,"")</f>
        <v>6</v>
      </c>
      <c r="AW316" s="26" t="n">
        <f aca="false">IF(AA316&lt;&gt;"",AV316+VLOOKUP(AH316,$BU$2:$BV$17,2,0),"")</f>
        <v>10</v>
      </c>
      <c r="AX316" s="26" t="str">
        <f aca="false">IF(AB316&lt;&gt;"",AW316+VLOOKUP(AI316,$BU$2:$BV$17,2,0),"")</f>
        <v/>
      </c>
      <c r="AY316" s="26" t="str">
        <f aca="false">IF(AC316&lt;&gt;"",AX316+VLOOKUP(AJ316,$BU$2:$BV$17,2,0),"")</f>
        <v/>
      </c>
      <c r="AZ316" s="26" t="n">
        <f aca="false">6+IF(Z316&lt;&gt;"",VLOOKUP(AH316,$BU$2:$BV$17,2,0),0)+IF(AA316&lt;&gt;"",VLOOKUP(AI316,$BU$2:$BV$17,2,0),0)+IF(AB316&lt;&gt;"",VLOOKUP(AJ316,$BU$2:$BV$17,2,0),0)+IF(AC316&lt;&gt;"",VLOOKUP(AK316,$BU$2:$BV$17,2,0),0)</f>
        <v>14</v>
      </c>
      <c r="BA316" s="26" t="n">
        <f aca="false">IF(Z316&lt;&gt;"",10,"")</f>
        <v>10</v>
      </c>
      <c r="BB316" s="26" t="n">
        <f aca="false">IF(AA316&lt;&gt;"",BA316+VLOOKUP(AH316,$BU$2:$BW$17,3,0),"")</f>
        <v>18</v>
      </c>
      <c r="BC316" s="26" t="str">
        <f aca="false">IF(AB316&lt;&gt;"",BB316+VLOOKUP(AI316,$BU$2:$BW$17,3,0),"")</f>
        <v/>
      </c>
      <c r="BD316" s="26" t="str">
        <f aca="false">IF(AC316&lt;&gt;"",BC316+VLOOKUP(AJ316,$BU$2:$BW$17,3,0),"")</f>
        <v/>
      </c>
      <c r="BE316" s="26" t="n">
        <f aca="false">10+IF(Z316&lt;&gt;"",VLOOKUP(AH316,$BU$2:$BW$17,3,0),0)+IF(AA316&lt;&gt;"",VLOOKUP(AI316,$BU$2:$BW$17,3,0),0)+IF(AB316&lt;&gt;"",VLOOKUP(AJ316,$BU$2:$BW$17,3,0),0)+IF(AC316&lt;&gt;"",VLOOKUP(AK316,$BU$2:$BW$17,3,0),0)</f>
        <v>26</v>
      </c>
      <c r="BF316" s="36" t="str">
        <f aca="false">IF(AV316&lt;&gt;"","#define "&amp;AQ316&amp;" "&amp;AV316&amp;"&lt;end&gt; ","")&amp;IF(AW316&lt;&gt;"","#define "&amp;AR316&amp;" "&amp;AW316&amp;"&lt;end&gt; ","")&amp;IF(AX316&lt;&gt;"","#define "&amp;AS316&amp;" "&amp;AX316&amp;"&lt;end&gt; ","")&amp;IF(AY316&lt;&gt;"","#define "&amp;AT316&amp;" "&amp;AY316&amp;"&lt;end&gt; ","")&amp;"#define "&amp;AU316&amp;" "&amp;AZ316&amp;"&lt;end&gt;"</f>
        <v>#define AOFF_I 6&lt;end&gt; #define AOFF_IA 10&lt;end&gt; #define ISIZ_IAA   14&lt;end&gt;</v>
      </c>
      <c r="BG316" s="36" t="str">
        <f aca="false">IF(BA316&lt;&gt;"","#define "&amp;AQ316&amp;" "&amp;BA316&amp;"&lt;end&gt; ","")&amp;IF(BB316&lt;&gt;"","#define "&amp;AR316&amp;" "&amp;BB316&amp;"&lt;end&gt; ","")&amp;IF(BC316&lt;&gt;"","#define "&amp;AS316&amp;" "&amp;BC316&amp;"&lt;end&gt; ","")&amp;IF(BD316&lt;&gt;"","#define "&amp;AT316&amp;" "&amp;BD316&amp;"&lt;end&gt; ","")&amp;"#define "&amp;AU316&amp;" "&amp;BE316&amp;"&lt;end&gt;"</f>
        <v>#define AOFF_I 10&lt;end&gt; #define AOFF_IA 18&lt;end&gt; #define ISIZ_IAA   26&lt;end&gt;</v>
      </c>
      <c r="BH316" s="22" t="str">
        <f aca="false">"INSTDECODE_"&amp;D316&amp;IF(D316&lt;&gt;0,"_"&amp;CONCATENATE(Z316,AA316,AB316,AC316)&amp;"_"&amp;CONCATENATE(AD316,AE316,AF316,AG316),"")</f>
        <v>INSTDECODE_2_IW_AA</v>
      </c>
      <c r="BI316" s="22" t="n">
        <f aca="false">LEN(BH316)</f>
        <v>18</v>
      </c>
      <c r="BJ316" s="22" t="str">
        <f aca="false">IF(Z316&lt;&gt;"","DECODE_"&amp;VLOOKUP(AD316,$CC:$CD,2,0)&amp;"("&amp;BJ$2&amp;","&amp;IF(K316="MR","REF",VLOOKUP(F316,$BR:$BS,2,0))&amp;",Cpu"&amp;PROPER(IF(K316="MR","REF",VLOOKUP(F316,$BR:$BS,2,0)))&amp;","&amp;AQ316&amp;"); ", "")</f>
        <v>DECODE_ADR(1,INT,CpuInt,AOFF_I); </v>
      </c>
      <c r="BK316" s="22" t="str">
        <f aca="false">IF(AA316&lt;&gt;"","DECODE_"&amp;VLOOKUP(AE316,$CC:$CD,2,0)&amp;"("&amp;BK$2&amp;","&amp;IF(L316="MR","REF",VLOOKUP(G316,$BR:$BS,2,0))&amp;",Cpu"&amp;PROPER(IF(L316="MR","REF",VLOOKUP(G316,$BR:$BS,2,0)))&amp;","&amp;AR316&amp;"); ", "")</f>
        <v>DECODE_ADR(2,SHR,CpuShr,AOFF_IA); </v>
      </c>
      <c r="BL316" s="22" t="str">
        <f aca="false">IF(AB316&lt;&gt;"","DECODE_"&amp;VLOOKUP(AF316,$CC:$CD,2,0)&amp;"("&amp;BL$2&amp;","&amp;IF(M316="MR","REF",VLOOKUP(H316,$BR:$BS,2,0))&amp;",Cpu"&amp;PROPER(IF(M316="MR","REF",VLOOKUP(H316,$BR:$BS,2,0)))&amp;","&amp;AS316&amp;"); ", "")</f>
        <v/>
      </c>
      <c r="BM316" s="22" t="str">
        <f aca="false">IF(AC316&lt;&gt;"","DECODE_"&amp;VLOOKUP(AG316,$CC:$CD,2,0)&amp;"("&amp;BM$2&amp;","&amp;IF(N316="MR","REF",VLOOKUP(I316,$BR:$BS,2,0))&amp;",Cpu"&amp;PROPER(IF(N316="MR","REF",VLOOKUP(I316,$BR:$BS,2,0)))&amp;","&amp;AT316&amp;"); ", "")</f>
        <v/>
      </c>
      <c r="BN316" s="22" t="str">
        <f aca="false">IF(ISERROR(VLOOKUP(BO316,BO$2:BO315,1,0))=0,"X","")</f>
        <v/>
      </c>
      <c r="BO316" s="22" t="str">
        <f aca="false">SUBSTITUTE("#define "&amp;BH316&amp;REPT(" ",28-LEN(BH316))&amp;BJ316&amp;BK316&amp;BL316&amp;BM316,"%","D")</f>
        <v>#define INSTDECODE_2_IW_AA          DECODE_ADR(1,INT,CpuInt,AOFF_I); DECODE_ADR(2,SHR,CpuShr,AOFF_IA); </v>
      </c>
      <c r="BP316" s="22" t="str">
        <f aca="false">"#define "&amp;SUBSTITUTE(BH316,"INSTDECODE_",IF(P316="X","JMP_","")&amp;IF(Q316="X","CONST_","")&amp;"INSTEND_")&amp;IF(Q316="X",REPT(" ",20-LEN(BH316)),IF(P316="X",REPT(" ",22-LEN(BH316)),REPT(" ",26-LEN(BH316))))&amp;" "&amp;IF(P316="X","","IP+="&amp;TRIM(AU316)&amp;"; "&amp;REPT(" ",10-LEN(TRIM(AU316))))&amp;IF(Q316="X","CONST_INST_DISPATCH;","PROG_INST_DISPATCH;")</f>
        <v>#define INSTEND_2_IW_AA         IP+=ISIZ_IAA;   PROG_INST_DISPATCH;</v>
      </c>
      <c r="BQ316" s="22" t="str">
        <f aca="false">""</f>
        <v/>
      </c>
    </row>
    <row r="317" customFormat="false" ht="15.95" hidden="false" customHeight="true" outlineLevel="0" collapsed="false">
      <c r="A317" s="22" t="s">
        <v>974</v>
      </c>
      <c r="B317" s="22" t="s">
        <v>1002</v>
      </c>
      <c r="C317" s="26" t="s">
        <v>29</v>
      </c>
      <c r="D317" s="27" t="n">
        <f aca="false">4-COUNTIF(F317:I317,".")</f>
        <v>2</v>
      </c>
      <c r="E317" s="27" t="str">
        <f aca="false">IF(ISERROR(SEARCH("Z",F317&amp;G317&amp;H317&amp;I317))=0,"X","-")</f>
        <v>-</v>
      </c>
      <c r="F317" s="26" t="s">
        <v>474</v>
      </c>
      <c r="G317" s="26" t="s">
        <v>463</v>
      </c>
      <c r="H317" s="26" t="s">
        <v>28</v>
      </c>
      <c r="I317" s="26" t="s">
        <v>28</v>
      </c>
      <c r="J317" s="27" t="str">
        <f aca="false">IF(OR(ISERROR(SEARCH(MID($J$2,1,1),F317&amp;G317&amp;H317&amp;I317))=0,ISERROR(SEARCH(MID($J$2,2,1),F317&amp;G317&amp;H317&amp;I317))=0),"X","-")</f>
        <v>-</v>
      </c>
      <c r="K317" s="26" t="s">
        <v>453</v>
      </c>
      <c r="L317" s="26" t="s">
        <v>453</v>
      </c>
      <c r="M317" s="26" t="s">
        <v>28</v>
      </c>
      <c r="N317" s="26" t="s">
        <v>28</v>
      </c>
      <c r="O317" s="28" t="str">
        <f aca="false">IF(OR(K317=$O$2,L317=$O$2,M317=$O$2,N317=$O$2),"X","-")</f>
        <v>-</v>
      </c>
      <c r="R317" s="22" t="s">
        <v>983</v>
      </c>
      <c r="S317" s="22" t="s">
        <v>9</v>
      </c>
      <c r="T317" s="22" t="s">
        <v>999</v>
      </c>
      <c r="W317" s="30" t="str">
        <f aca="false">SUBSTITUTE(SUBSTITUTE(IF(AND(F317="%",K317&lt;&gt;"AD",K317&lt;&gt;"MR"),"Error1","Ok")&amp;" "&amp;IF(AND(G317="%",L317&lt;&gt;"AD",L317&lt;&gt;"MR"),"Error2","Ok")&amp;" "&amp;IF(AND(H317="%",M317&lt;&gt;"AD",M317&lt;&gt;"MR"),"Error3","Ok")&amp;" "&amp;IF(AND(I317="%",N317&lt;&gt;"AD",N317&lt;&gt;"MR"),"Error4","Ok"),"Ok Ok Ok Ok","Passed"),"Ok","")</f>
        <v>Passed</v>
      </c>
      <c r="X317" s="28" t="str">
        <f aca="false">IF(W317&lt;&gt;"Passed","--- Error ---",SUBSTITUTE(SUBSTITUTE(SUBSTITUTE(SUBSTITUTE(SUBSTITUTE(SUBSTITUTE(SUBSTITUTE(SUBSTITUTE(SUBSTITUTE(SUBSTITUTE(SUBSTITUTE(SUBSTITUTE(SUBSTITUTE(SUBSTITUTE(SUBSTITUTE(SUBSTITUTE(SUBSTITUTE(SUBSTITUTE($X$1, "&lt;mnemonic&gt;",""""&amp;B317&amp;""""&amp;REPT(" ",5-LEN(B317))), "&lt;argnr&gt;",D317), "&lt;type1&gt;",VLOOKUP(F317,BR:BZ,9,0)), "&lt;type2&gt;",VLOOKUP(G317,BR:BZ,9,0)), "&lt;type3&gt;",VLOOKUP(H317,BR:BZ,9,0)), "&lt;type4&gt;",VLOOKUP(I317,BR:BZ,9,0)), "&lt;mode1&gt;",VLOOKUP(K317, CB:CG,6,0)),"&lt;mode2&gt;",VLOOKUP(L317,CB:CG,6,0)),"&lt;mode3&gt;",VLOOKUP(M317,CB:CG,6,0)),"&lt;mode4&gt;",VLOOKUP(N317,CB:CG,6,0)), "."," "), "&lt;desc&gt;",R317), "&lt;size&gt;",AU317), "&lt;comma&gt;",IF(B318=""," ",",")),"&lt;off1&gt;",IF(AQ317&lt;&gt;"",AQ317,"0"&amp;REPT(" ",5+AQ$1-1))),"&lt;off2&gt;",IF(AR317&lt;&gt;"",AR317,"0"&amp;REPT(" ",5+AR$1-1))),"&lt;off3&gt;",IF(AS317&lt;&gt;"",AS317,"0"&amp;REPT(" ",5+AS$1-1))),"&lt;off4&gt;",IF(AT317&lt;&gt;"",AT317,"0"&amp;REPT(" ",5+AT$1-1))))</f>
        <v>{ "SH2LO",2, ISIZ_IAA  , {CpuDataType::Long     ,CpuDataType::Short    ,(CpuDataType)0        ,(CpuDataType)0        }, {_AmdAddr,_AmdAddr,_AmdNull,_AmdNull}, {AOFF_I,AOFF_IA,0       ,0        } }, //long .tolong()</v>
      </c>
      <c r="Y317" s="31" t="s">
        <v>28</v>
      </c>
      <c r="Z317" s="22" t="str">
        <f aca="false">IF(F317&lt;&gt;".",IF(K317="MR","R",VLOOKUP(F317,$BR:$BT,3,0)),"")</f>
        <v>L</v>
      </c>
      <c r="AA317" s="22" t="str">
        <f aca="false">IF(G317&lt;&gt;".",IF(L317="MR","R",VLOOKUP(G317,$BR:$BT,3,0)),"")</f>
        <v>W</v>
      </c>
      <c r="AB317" s="22" t="str">
        <f aca="false">IF(H317&lt;&gt;".",IF(M317="MR","R",VLOOKUP(H317,$BR:$BT,3,0)),"")</f>
        <v/>
      </c>
      <c r="AC317" s="22" t="str">
        <f aca="false">IF(I317&lt;&gt;".",IF(N317="MR","R",VLOOKUP(I317,$BR:$BT,3,0)),"")</f>
        <v/>
      </c>
      <c r="AD317" s="22" t="str">
        <f aca="false">IF(F317&lt;&gt;".",VLOOKUP(K317,$CB:$CC,2,0),"")</f>
        <v>A</v>
      </c>
      <c r="AE317" s="22" t="str">
        <f aca="false">IF(G317&lt;&gt;".",VLOOKUP(L317,$CB:$CC,2,0),"")</f>
        <v>A</v>
      </c>
      <c r="AF317" s="22" t="str">
        <f aca="false">IF(H317&lt;&gt;".",VLOOKUP(M317,$CB:$CC,2,0),"")</f>
        <v/>
      </c>
      <c r="AG317" s="22" t="str">
        <f aca="false">IF(I317&lt;&gt;".",VLOOKUP(N317,$CB:$CC,2,0),"")</f>
        <v/>
      </c>
      <c r="AH317" s="22" t="str">
        <f aca="false">IF(AD317&lt;&gt;"",IF(OR(AD317="A",AD317="I"),"SZA",VLOOKUP(Z317,$BT$3:$BU$16,2,0)),"")</f>
        <v>SZA</v>
      </c>
      <c r="AI317" s="22" t="str">
        <f aca="false">IF(AE317&lt;&gt;"",IF(OR(AE317="A",AE317="I"),"SZA",VLOOKUP(AA317,$BT$3:$BU$16,2,0)),"")</f>
        <v>SZA</v>
      </c>
      <c r="AJ317" s="22" t="str">
        <f aca="false">IF(AF317&lt;&gt;"",IF(OR(AF317="A",AF317="I"),"SZA",VLOOKUP(AB317,$BT$3:$BU$16,2,0)),"")</f>
        <v/>
      </c>
      <c r="AK317" s="22" t="str">
        <f aca="false">IF(AG317&lt;&gt;"",IF(OR(AG317="A",AG317="I"),"SZA",VLOOKUP(AC317,$BT$3:$BU$16,2,0)),"")</f>
        <v/>
      </c>
      <c r="AL317" s="22" t="str">
        <f aca="false">IF(AD317&lt;&gt;"","I","")</f>
        <v>I</v>
      </c>
      <c r="AM317" s="22" t="str">
        <f aca="false">SUBSTITUTE(IF(AE317&lt;&gt;"",AL317&amp;"+"&amp;AH317,""),"+SZ","")</f>
        <v>IA</v>
      </c>
      <c r="AN317" s="22" t="str">
        <f aca="false">SUBSTITUTE(IF(AF317&lt;&gt;"",AM317&amp;"+"&amp;AI317,""),"+SZ","")</f>
        <v/>
      </c>
      <c r="AO317" s="22" t="str">
        <f aca="false">SUBSTITUTE(IF(AG317&lt;&gt;"",AN317&amp;"+"&amp;AJ317,""),"+SZ","")</f>
        <v/>
      </c>
      <c r="AP317" s="22" t="str">
        <f aca="false">SUBSTITUTE("I"&amp;IF(AH317&lt;&gt;"","+"&amp;AH317,"")&amp;IF(AI317&lt;&gt;"","+"&amp;AI317,"")&amp;IF(AJ317&lt;&gt;"","+"&amp;AJ317,"")&amp;IF(AK317&lt;&gt;"","+"&amp;AK317,""),"+SZ","")</f>
        <v>IAA</v>
      </c>
      <c r="AQ317" s="22" t="str">
        <f aca="false">IF(Z317&lt;&gt;"","AOFF_"&amp;AL317&amp;REPT(" ",AQ$1-LEN(AL317)),"")</f>
        <v>AOFF_I</v>
      </c>
      <c r="AR317" s="22" t="str">
        <f aca="false">IF(AA317&lt;&gt;"","AOFF_"&amp;AM317&amp;REPT(" ",AR$1-LEN(AM317)),"")</f>
        <v>AOFF_IA</v>
      </c>
      <c r="AS317" s="22" t="str">
        <f aca="false">IF(AB317&lt;&gt;"","AOFF_"&amp;AN317&amp;REPT(" ",AS$1-LEN(AN317)),"")</f>
        <v/>
      </c>
      <c r="AT317" s="22" t="str">
        <f aca="false">IF(AC317&lt;&gt;"","AOFF_"&amp;AO317&amp;REPT(" ",AT$1-LEN(AO317)),"")</f>
        <v/>
      </c>
      <c r="AU317" s="22" t="str">
        <f aca="false">"ISIZ_"&amp;AP317&amp;REPT(" ",$AU$1-LEN(AP317))</f>
        <v>ISIZ_IAA  </v>
      </c>
      <c r="AV317" s="26" t="n">
        <f aca="false">IF(Z317&lt;&gt;"",6,"")</f>
        <v>6</v>
      </c>
      <c r="AW317" s="26" t="n">
        <f aca="false">IF(AA317&lt;&gt;"",AV317+VLOOKUP(AH317,$BU$2:$BV$17,2,0),"")</f>
        <v>10</v>
      </c>
      <c r="AX317" s="26" t="str">
        <f aca="false">IF(AB317&lt;&gt;"",AW317+VLOOKUP(AI317,$BU$2:$BV$17,2,0),"")</f>
        <v/>
      </c>
      <c r="AY317" s="26" t="str">
        <f aca="false">IF(AC317&lt;&gt;"",AX317+VLOOKUP(AJ317,$BU$2:$BV$17,2,0),"")</f>
        <v/>
      </c>
      <c r="AZ317" s="26" t="n">
        <f aca="false">6+IF(Z317&lt;&gt;"",VLOOKUP(AH317,$BU$2:$BV$17,2,0),0)+IF(AA317&lt;&gt;"",VLOOKUP(AI317,$BU$2:$BV$17,2,0),0)+IF(AB317&lt;&gt;"",VLOOKUP(AJ317,$BU$2:$BV$17,2,0),0)+IF(AC317&lt;&gt;"",VLOOKUP(AK317,$BU$2:$BV$17,2,0),0)</f>
        <v>14</v>
      </c>
      <c r="BA317" s="26" t="n">
        <f aca="false">IF(Z317&lt;&gt;"",10,"")</f>
        <v>10</v>
      </c>
      <c r="BB317" s="26" t="n">
        <f aca="false">IF(AA317&lt;&gt;"",BA317+VLOOKUP(AH317,$BU$2:$BW$17,3,0),"")</f>
        <v>18</v>
      </c>
      <c r="BC317" s="26" t="str">
        <f aca="false">IF(AB317&lt;&gt;"",BB317+VLOOKUP(AI317,$BU$2:$BW$17,3,0),"")</f>
        <v/>
      </c>
      <c r="BD317" s="26" t="str">
        <f aca="false">IF(AC317&lt;&gt;"",BC317+VLOOKUP(AJ317,$BU$2:$BW$17,3,0),"")</f>
        <v/>
      </c>
      <c r="BE317" s="26" t="n">
        <f aca="false">10+IF(Z317&lt;&gt;"",VLOOKUP(AH317,$BU$2:$BW$17,3,0),0)+IF(AA317&lt;&gt;"",VLOOKUP(AI317,$BU$2:$BW$17,3,0),0)+IF(AB317&lt;&gt;"",VLOOKUP(AJ317,$BU$2:$BW$17,3,0),0)+IF(AC317&lt;&gt;"",VLOOKUP(AK317,$BU$2:$BW$17,3,0),0)</f>
        <v>26</v>
      </c>
      <c r="BF317" s="36" t="str">
        <f aca="false">IF(AV317&lt;&gt;"","#define "&amp;AQ317&amp;" "&amp;AV317&amp;"&lt;end&gt; ","")&amp;IF(AW317&lt;&gt;"","#define "&amp;AR317&amp;" "&amp;AW317&amp;"&lt;end&gt; ","")&amp;IF(AX317&lt;&gt;"","#define "&amp;AS317&amp;" "&amp;AX317&amp;"&lt;end&gt; ","")&amp;IF(AY317&lt;&gt;"","#define "&amp;AT317&amp;" "&amp;AY317&amp;"&lt;end&gt; ","")&amp;"#define "&amp;AU317&amp;" "&amp;AZ317&amp;"&lt;end&gt;"</f>
        <v>#define AOFF_I 6&lt;end&gt; #define AOFF_IA 10&lt;end&gt; #define ISIZ_IAA   14&lt;end&gt;</v>
      </c>
      <c r="BG317" s="36" t="str">
        <f aca="false">IF(BA317&lt;&gt;"","#define "&amp;AQ317&amp;" "&amp;BA317&amp;"&lt;end&gt; ","")&amp;IF(BB317&lt;&gt;"","#define "&amp;AR317&amp;" "&amp;BB317&amp;"&lt;end&gt; ","")&amp;IF(BC317&lt;&gt;"","#define "&amp;AS317&amp;" "&amp;BC317&amp;"&lt;end&gt; ","")&amp;IF(BD317&lt;&gt;"","#define "&amp;AT317&amp;" "&amp;BD317&amp;"&lt;end&gt; ","")&amp;"#define "&amp;AU317&amp;" "&amp;BE317&amp;"&lt;end&gt;"</f>
        <v>#define AOFF_I 10&lt;end&gt; #define AOFF_IA 18&lt;end&gt; #define ISIZ_IAA   26&lt;end&gt;</v>
      </c>
      <c r="BH317" s="22" t="str">
        <f aca="false">"INSTDECODE_"&amp;D317&amp;IF(D317&lt;&gt;0,"_"&amp;CONCATENATE(Z317,AA317,AB317,AC317)&amp;"_"&amp;CONCATENATE(AD317,AE317,AF317,AG317),"")</f>
        <v>INSTDECODE_2_LW_AA</v>
      </c>
      <c r="BI317" s="22" t="n">
        <f aca="false">LEN(BH317)</f>
        <v>18</v>
      </c>
      <c r="BJ317" s="22" t="str">
        <f aca="false">IF(Z317&lt;&gt;"","DECODE_"&amp;VLOOKUP(AD317,$CC:$CD,2,0)&amp;"("&amp;BJ$2&amp;","&amp;IF(K317="MR","REF",VLOOKUP(F317,$BR:$BS,2,0))&amp;",Cpu"&amp;PROPER(IF(K317="MR","REF",VLOOKUP(F317,$BR:$BS,2,0)))&amp;","&amp;AQ317&amp;"); ", "")</f>
        <v>DECODE_ADR(1,LON,CpuLon,AOFF_I); </v>
      </c>
      <c r="BK317" s="22" t="str">
        <f aca="false">IF(AA317&lt;&gt;"","DECODE_"&amp;VLOOKUP(AE317,$CC:$CD,2,0)&amp;"("&amp;BK$2&amp;","&amp;IF(L317="MR","REF",VLOOKUP(G317,$BR:$BS,2,0))&amp;",Cpu"&amp;PROPER(IF(L317="MR","REF",VLOOKUP(G317,$BR:$BS,2,0)))&amp;","&amp;AR317&amp;"); ", "")</f>
        <v>DECODE_ADR(2,SHR,CpuShr,AOFF_IA); </v>
      </c>
      <c r="BL317" s="22" t="str">
        <f aca="false">IF(AB317&lt;&gt;"","DECODE_"&amp;VLOOKUP(AF317,$CC:$CD,2,0)&amp;"("&amp;BL$2&amp;","&amp;IF(M317="MR","REF",VLOOKUP(H317,$BR:$BS,2,0))&amp;",Cpu"&amp;PROPER(IF(M317="MR","REF",VLOOKUP(H317,$BR:$BS,2,0)))&amp;","&amp;AS317&amp;"); ", "")</f>
        <v/>
      </c>
      <c r="BM317" s="22" t="str">
        <f aca="false">IF(AC317&lt;&gt;"","DECODE_"&amp;VLOOKUP(AG317,$CC:$CD,2,0)&amp;"("&amp;BM$2&amp;","&amp;IF(N317="MR","REF",VLOOKUP(I317,$BR:$BS,2,0))&amp;",Cpu"&amp;PROPER(IF(N317="MR","REF",VLOOKUP(I317,$BR:$BS,2,0)))&amp;","&amp;AT317&amp;"); ", "")</f>
        <v/>
      </c>
      <c r="BN317" s="22" t="str">
        <f aca="false">IF(ISERROR(VLOOKUP(BO317,BO$2:BO316,1,0))=0,"X","")</f>
        <v/>
      </c>
      <c r="BO317" s="22" t="str">
        <f aca="false">SUBSTITUTE("#define "&amp;BH317&amp;REPT(" ",28-LEN(BH317))&amp;BJ317&amp;BK317&amp;BL317&amp;BM317,"%","D")</f>
        <v>#define INSTDECODE_2_LW_AA          DECODE_ADR(1,LON,CpuLon,AOFF_I); DECODE_ADR(2,SHR,CpuShr,AOFF_IA); </v>
      </c>
      <c r="BP317" s="22" t="str">
        <f aca="false">"#define "&amp;SUBSTITUTE(BH317,"INSTDECODE_",IF(P317="X","JMP_","")&amp;IF(Q317="X","CONST_","")&amp;"INSTEND_")&amp;IF(Q317="X",REPT(" ",20-LEN(BH317)),IF(P317="X",REPT(" ",22-LEN(BH317)),REPT(" ",26-LEN(BH317))))&amp;" "&amp;IF(P317="X","","IP+="&amp;TRIM(AU317)&amp;"; "&amp;REPT(" ",10-LEN(TRIM(AU317))))&amp;IF(Q317="X","CONST_INST_DISPATCH;","PROG_INST_DISPATCH;")</f>
        <v>#define INSTEND_2_LW_AA         IP+=ISIZ_IAA;   PROG_INST_DISPATCH;</v>
      </c>
      <c r="BQ317" s="22" t="str">
        <f aca="false">""</f>
        <v/>
      </c>
    </row>
    <row r="318" customFormat="false" ht="15.95" hidden="false" customHeight="true" outlineLevel="0" collapsed="false">
      <c r="A318" s="22" t="s">
        <v>974</v>
      </c>
      <c r="B318" s="22" t="s">
        <v>1003</v>
      </c>
      <c r="C318" s="26" t="s">
        <v>29</v>
      </c>
      <c r="D318" s="27" t="n">
        <f aca="false">4-COUNTIF(F318:I318,".")</f>
        <v>2</v>
      </c>
      <c r="E318" s="27" t="str">
        <f aca="false">IF(ISERROR(SEARCH("Z",F318&amp;G318&amp;H318&amp;I318))=0,"X","-")</f>
        <v>-</v>
      </c>
      <c r="F318" s="26" t="s">
        <v>478</v>
      </c>
      <c r="G318" s="26" t="s">
        <v>463</v>
      </c>
      <c r="H318" s="26" t="s">
        <v>28</v>
      </c>
      <c r="I318" s="26" t="s">
        <v>28</v>
      </c>
      <c r="J318" s="27" t="str">
        <f aca="false">IF(OR(ISERROR(SEARCH(MID($J$2,1,1),F318&amp;G318&amp;H318&amp;I318))=0,ISERROR(SEARCH(MID($J$2,2,1),F318&amp;G318&amp;H318&amp;I318))=0),"X","-")</f>
        <v>-</v>
      </c>
      <c r="K318" s="26" t="s">
        <v>453</v>
      </c>
      <c r="L318" s="26" t="s">
        <v>453</v>
      </c>
      <c r="M318" s="26" t="s">
        <v>28</v>
      </c>
      <c r="N318" s="26" t="s">
        <v>28</v>
      </c>
      <c r="O318" s="28" t="str">
        <f aca="false">IF(OR(K318=$O$2,L318=$O$2,M318=$O$2,N318=$O$2),"X","-")</f>
        <v>-</v>
      </c>
      <c r="R318" s="22" t="s">
        <v>985</v>
      </c>
      <c r="S318" s="22" t="s">
        <v>9</v>
      </c>
      <c r="T318" s="22" t="s">
        <v>999</v>
      </c>
      <c r="W318" s="30" t="str">
        <f aca="false">SUBSTITUTE(SUBSTITUTE(IF(AND(F318="%",K318&lt;&gt;"AD",K318&lt;&gt;"MR"),"Error1","Ok")&amp;" "&amp;IF(AND(G318="%",L318&lt;&gt;"AD",L318&lt;&gt;"MR"),"Error2","Ok")&amp;" "&amp;IF(AND(H318="%",M318&lt;&gt;"AD",M318&lt;&gt;"MR"),"Error3","Ok")&amp;" "&amp;IF(AND(I318="%",N318&lt;&gt;"AD",N318&lt;&gt;"MR"),"Error4","Ok"),"Ok Ok Ok Ok","Passed"),"Ok","")</f>
        <v>Passed</v>
      </c>
      <c r="X318" s="28" t="str">
        <f aca="false">IF(W318&lt;&gt;"Passed","--- Error ---",SUBSTITUTE(SUBSTITUTE(SUBSTITUTE(SUBSTITUTE(SUBSTITUTE(SUBSTITUTE(SUBSTITUTE(SUBSTITUTE(SUBSTITUTE(SUBSTITUTE(SUBSTITUTE(SUBSTITUTE(SUBSTITUTE(SUBSTITUTE(SUBSTITUTE(SUBSTITUTE(SUBSTITUTE(SUBSTITUTE($X$1, "&lt;mnemonic&gt;",""""&amp;B318&amp;""""&amp;REPT(" ",5-LEN(B318))), "&lt;argnr&gt;",D318), "&lt;type1&gt;",VLOOKUP(F318,BR:BZ,9,0)), "&lt;type2&gt;",VLOOKUP(G318,BR:BZ,9,0)), "&lt;type3&gt;",VLOOKUP(H318,BR:BZ,9,0)), "&lt;type4&gt;",VLOOKUP(I318,BR:BZ,9,0)), "&lt;mode1&gt;",VLOOKUP(K318, CB:CG,6,0)),"&lt;mode2&gt;",VLOOKUP(L318,CB:CG,6,0)),"&lt;mode3&gt;",VLOOKUP(M318,CB:CG,6,0)),"&lt;mode4&gt;",VLOOKUP(N318,CB:CG,6,0)), "."," "), "&lt;desc&gt;",R318), "&lt;size&gt;",AU318), "&lt;comma&gt;",IF(B319=""," ",",")),"&lt;off1&gt;",IF(AQ318&lt;&gt;"",AQ318,"0"&amp;REPT(" ",5+AQ$1-1))),"&lt;off2&gt;",IF(AR318&lt;&gt;"",AR318,"0"&amp;REPT(" ",5+AR$1-1))),"&lt;off3&gt;",IF(AS318&lt;&gt;"",AS318,"0"&amp;REPT(" ",5+AS$1-1))),"&lt;off4&gt;",IF(AT318&lt;&gt;"",AT318,"0"&amp;REPT(" ",5+AT$1-1))))</f>
        <v>{ "SH2FL",2, ISIZ_IAA  , {CpuDataType::Float    ,CpuDataType::Short    ,(CpuDataType)0        ,(CpuDataType)0        }, {_AmdAddr,_AmdAddr,_AmdNull,_AmdNull}, {AOFF_I,AOFF_IA,0       ,0        } }, //float .tofloat()</v>
      </c>
      <c r="Y318" s="31" t="s">
        <v>28</v>
      </c>
      <c r="Z318" s="22" t="str">
        <f aca="false">IF(F318&lt;&gt;".",IF(K318="MR","R",VLOOKUP(F318,$BR:$BT,3,0)),"")</f>
        <v>F</v>
      </c>
      <c r="AA318" s="22" t="str">
        <f aca="false">IF(G318&lt;&gt;".",IF(L318="MR","R",VLOOKUP(G318,$BR:$BT,3,0)),"")</f>
        <v>W</v>
      </c>
      <c r="AB318" s="22" t="str">
        <f aca="false">IF(H318&lt;&gt;".",IF(M318="MR","R",VLOOKUP(H318,$BR:$BT,3,0)),"")</f>
        <v/>
      </c>
      <c r="AC318" s="22" t="str">
        <f aca="false">IF(I318&lt;&gt;".",IF(N318="MR","R",VLOOKUP(I318,$BR:$BT,3,0)),"")</f>
        <v/>
      </c>
      <c r="AD318" s="22" t="str">
        <f aca="false">IF(F318&lt;&gt;".",VLOOKUP(K318,$CB:$CC,2,0),"")</f>
        <v>A</v>
      </c>
      <c r="AE318" s="22" t="str">
        <f aca="false">IF(G318&lt;&gt;".",VLOOKUP(L318,$CB:$CC,2,0),"")</f>
        <v>A</v>
      </c>
      <c r="AF318" s="22" t="str">
        <f aca="false">IF(H318&lt;&gt;".",VLOOKUP(M318,$CB:$CC,2,0),"")</f>
        <v/>
      </c>
      <c r="AG318" s="22" t="str">
        <f aca="false">IF(I318&lt;&gt;".",VLOOKUP(N318,$CB:$CC,2,0),"")</f>
        <v/>
      </c>
      <c r="AH318" s="22" t="str">
        <f aca="false">IF(AD318&lt;&gt;"",IF(OR(AD318="A",AD318="I"),"SZA",VLOOKUP(Z318,$BT$3:$BU$16,2,0)),"")</f>
        <v>SZA</v>
      </c>
      <c r="AI318" s="22" t="str">
        <f aca="false">IF(AE318&lt;&gt;"",IF(OR(AE318="A",AE318="I"),"SZA",VLOOKUP(AA318,$BT$3:$BU$16,2,0)),"")</f>
        <v>SZA</v>
      </c>
      <c r="AJ318" s="22" t="str">
        <f aca="false">IF(AF318&lt;&gt;"",IF(OR(AF318="A",AF318="I"),"SZA",VLOOKUP(AB318,$BT$3:$BU$16,2,0)),"")</f>
        <v/>
      </c>
      <c r="AK318" s="22" t="str">
        <f aca="false">IF(AG318&lt;&gt;"",IF(OR(AG318="A",AG318="I"),"SZA",VLOOKUP(AC318,$BT$3:$BU$16,2,0)),"")</f>
        <v/>
      </c>
      <c r="AL318" s="22" t="str">
        <f aca="false">IF(AD318&lt;&gt;"","I","")</f>
        <v>I</v>
      </c>
      <c r="AM318" s="22" t="str">
        <f aca="false">SUBSTITUTE(IF(AE318&lt;&gt;"",AL318&amp;"+"&amp;AH318,""),"+SZ","")</f>
        <v>IA</v>
      </c>
      <c r="AN318" s="22" t="str">
        <f aca="false">SUBSTITUTE(IF(AF318&lt;&gt;"",AM318&amp;"+"&amp;AI318,""),"+SZ","")</f>
        <v/>
      </c>
      <c r="AO318" s="22" t="str">
        <f aca="false">SUBSTITUTE(IF(AG318&lt;&gt;"",AN318&amp;"+"&amp;AJ318,""),"+SZ","")</f>
        <v/>
      </c>
      <c r="AP318" s="22" t="str">
        <f aca="false">SUBSTITUTE("I"&amp;IF(AH318&lt;&gt;"","+"&amp;AH318,"")&amp;IF(AI318&lt;&gt;"","+"&amp;AI318,"")&amp;IF(AJ318&lt;&gt;"","+"&amp;AJ318,"")&amp;IF(AK318&lt;&gt;"","+"&amp;AK318,""),"+SZ","")</f>
        <v>IAA</v>
      </c>
      <c r="AQ318" s="22" t="str">
        <f aca="false">IF(Z318&lt;&gt;"","AOFF_"&amp;AL318&amp;REPT(" ",AQ$1-LEN(AL318)),"")</f>
        <v>AOFF_I</v>
      </c>
      <c r="AR318" s="22" t="str">
        <f aca="false">IF(AA318&lt;&gt;"","AOFF_"&amp;AM318&amp;REPT(" ",AR$1-LEN(AM318)),"")</f>
        <v>AOFF_IA</v>
      </c>
      <c r="AS318" s="22" t="str">
        <f aca="false">IF(AB318&lt;&gt;"","AOFF_"&amp;AN318&amp;REPT(" ",AS$1-LEN(AN318)),"")</f>
        <v/>
      </c>
      <c r="AT318" s="22" t="str">
        <f aca="false">IF(AC318&lt;&gt;"","AOFF_"&amp;AO318&amp;REPT(" ",AT$1-LEN(AO318)),"")</f>
        <v/>
      </c>
      <c r="AU318" s="22" t="str">
        <f aca="false">"ISIZ_"&amp;AP318&amp;REPT(" ",$AU$1-LEN(AP318))</f>
        <v>ISIZ_IAA  </v>
      </c>
      <c r="AV318" s="26" t="n">
        <f aca="false">IF(Z318&lt;&gt;"",6,"")</f>
        <v>6</v>
      </c>
      <c r="AW318" s="26" t="n">
        <f aca="false">IF(AA318&lt;&gt;"",AV318+VLOOKUP(AH318,$BU$2:$BV$17,2,0),"")</f>
        <v>10</v>
      </c>
      <c r="AX318" s="26" t="str">
        <f aca="false">IF(AB318&lt;&gt;"",AW318+VLOOKUP(AI318,$BU$2:$BV$17,2,0),"")</f>
        <v/>
      </c>
      <c r="AY318" s="26" t="str">
        <f aca="false">IF(AC318&lt;&gt;"",AX318+VLOOKUP(AJ318,$BU$2:$BV$17,2,0),"")</f>
        <v/>
      </c>
      <c r="AZ318" s="26" t="n">
        <f aca="false">6+IF(Z318&lt;&gt;"",VLOOKUP(AH318,$BU$2:$BV$17,2,0),0)+IF(AA318&lt;&gt;"",VLOOKUP(AI318,$BU$2:$BV$17,2,0),0)+IF(AB318&lt;&gt;"",VLOOKUP(AJ318,$BU$2:$BV$17,2,0),0)+IF(AC318&lt;&gt;"",VLOOKUP(AK318,$BU$2:$BV$17,2,0),0)</f>
        <v>14</v>
      </c>
      <c r="BA318" s="26" t="n">
        <f aca="false">IF(Z318&lt;&gt;"",10,"")</f>
        <v>10</v>
      </c>
      <c r="BB318" s="26" t="n">
        <f aca="false">IF(AA318&lt;&gt;"",BA318+VLOOKUP(AH318,$BU$2:$BW$17,3,0),"")</f>
        <v>18</v>
      </c>
      <c r="BC318" s="26" t="str">
        <f aca="false">IF(AB318&lt;&gt;"",BB318+VLOOKUP(AI318,$BU$2:$BW$17,3,0),"")</f>
        <v/>
      </c>
      <c r="BD318" s="26" t="str">
        <f aca="false">IF(AC318&lt;&gt;"",BC318+VLOOKUP(AJ318,$BU$2:$BW$17,3,0),"")</f>
        <v/>
      </c>
      <c r="BE318" s="26" t="n">
        <f aca="false">10+IF(Z318&lt;&gt;"",VLOOKUP(AH318,$BU$2:$BW$17,3,0),0)+IF(AA318&lt;&gt;"",VLOOKUP(AI318,$BU$2:$BW$17,3,0),0)+IF(AB318&lt;&gt;"",VLOOKUP(AJ318,$BU$2:$BW$17,3,0),0)+IF(AC318&lt;&gt;"",VLOOKUP(AK318,$BU$2:$BW$17,3,0),0)</f>
        <v>26</v>
      </c>
      <c r="BF318" s="36" t="str">
        <f aca="false">IF(AV318&lt;&gt;"","#define "&amp;AQ318&amp;" "&amp;AV318&amp;"&lt;end&gt; ","")&amp;IF(AW318&lt;&gt;"","#define "&amp;AR318&amp;" "&amp;AW318&amp;"&lt;end&gt; ","")&amp;IF(AX318&lt;&gt;"","#define "&amp;AS318&amp;" "&amp;AX318&amp;"&lt;end&gt; ","")&amp;IF(AY318&lt;&gt;"","#define "&amp;AT318&amp;" "&amp;AY318&amp;"&lt;end&gt; ","")&amp;"#define "&amp;AU318&amp;" "&amp;AZ318&amp;"&lt;end&gt;"</f>
        <v>#define AOFF_I 6&lt;end&gt; #define AOFF_IA 10&lt;end&gt; #define ISIZ_IAA   14&lt;end&gt;</v>
      </c>
      <c r="BG318" s="36" t="str">
        <f aca="false">IF(BA318&lt;&gt;"","#define "&amp;AQ318&amp;" "&amp;BA318&amp;"&lt;end&gt; ","")&amp;IF(BB318&lt;&gt;"","#define "&amp;AR318&amp;" "&amp;BB318&amp;"&lt;end&gt; ","")&amp;IF(BC318&lt;&gt;"","#define "&amp;AS318&amp;" "&amp;BC318&amp;"&lt;end&gt; ","")&amp;IF(BD318&lt;&gt;"","#define "&amp;AT318&amp;" "&amp;BD318&amp;"&lt;end&gt; ","")&amp;"#define "&amp;AU318&amp;" "&amp;BE318&amp;"&lt;end&gt;"</f>
        <v>#define AOFF_I 10&lt;end&gt; #define AOFF_IA 18&lt;end&gt; #define ISIZ_IAA   26&lt;end&gt;</v>
      </c>
      <c r="BH318" s="22" t="str">
        <f aca="false">"INSTDECODE_"&amp;D318&amp;IF(D318&lt;&gt;0,"_"&amp;CONCATENATE(Z318,AA318,AB318,AC318)&amp;"_"&amp;CONCATENATE(AD318,AE318,AF318,AG318),"")</f>
        <v>INSTDECODE_2_FW_AA</v>
      </c>
      <c r="BI318" s="22" t="n">
        <f aca="false">LEN(BH318)</f>
        <v>18</v>
      </c>
      <c r="BJ318" s="22" t="str">
        <f aca="false">IF(Z318&lt;&gt;"","DECODE_"&amp;VLOOKUP(AD318,$CC:$CD,2,0)&amp;"("&amp;BJ$2&amp;","&amp;IF(K318="MR","REF",VLOOKUP(F318,$BR:$BS,2,0))&amp;",Cpu"&amp;PROPER(IF(K318="MR","REF",VLOOKUP(F318,$BR:$BS,2,0)))&amp;","&amp;AQ318&amp;"); ", "")</f>
        <v>DECODE_ADR(1,FLO,CpuFlo,AOFF_I); </v>
      </c>
      <c r="BK318" s="22" t="str">
        <f aca="false">IF(AA318&lt;&gt;"","DECODE_"&amp;VLOOKUP(AE318,$CC:$CD,2,0)&amp;"("&amp;BK$2&amp;","&amp;IF(L318="MR","REF",VLOOKUP(G318,$BR:$BS,2,0))&amp;",Cpu"&amp;PROPER(IF(L318="MR","REF",VLOOKUP(G318,$BR:$BS,2,0)))&amp;","&amp;AR318&amp;"); ", "")</f>
        <v>DECODE_ADR(2,SHR,CpuShr,AOFF_IA); </v>
      </c>
      <c r="BL318" s="22" t="str">
        <f aca="false">IF(AB318&lt;&gt;"","DECODE_"&amp;VLOOKUP(AF318,$CC:$CD,2,0)&amp;"("&amp;BL$2&amp;","&amp;IF(M318="MR","REF",VLOOKUP(H318,$BR:$BS,2,0))&amp;",Cpu"&amp;PROPER(IF(M318="MR","REF",VLOOKUP(H318,$BR:$BS,2,0)))&amp;","&amp;AS318&amp;"); ", "")</f>
        <v/>
      </c>
      <c r="BM318" s="22" t="str">
        <f aca="false">IF(AC318&lt;&gt;"","DECODE_"&amp;VLOOKUP(AG318,$CC:$CD,2,0)&amp;"("&amp;BM$2&amp;","&amp;IF(N318="MR","REF",VLOOKUP(I318,$BR:$BS,2,0))&amp;",Cpu"&amp;PROPER(IF(N318="MR","REF",VLOOKUP(I318,$BR:$BS,2,0)))&amp;","&amp;AT318&amp;"); ", "")</f>
        <v/>
      </c>
      <c r="BN318" s="22" t="str">
        <f aca="false">IF(ISERROR(VLOOKUP(BO318,BO$2:BO317,1,0))=0,"X","")</f>
        <v/>
      </c>
      <c r="BO318" s="22" t="str">
        <f aca="false">SUBSTITUTE("#define "&amp;BH318&amp;REPT(" ",28-LEN(BH318))&amp;BJ318&amp;BK318&amp;BL318&amp;BM318,"%","D")</f>
        <v>#define INSTDECODE_2_FW_AA          DECODE_ADR(1,FLO,CpuFlo,AOFF_I); DECODE_ADR(2,SHR,CpuShr,AOFF_IA); </v>
      </c>
      <c r="BP318" s="22" t="str">
        <f aca="false">"#define "&amp;SUBSTITUTE(BH318,"INSTDECODE_",IF(P318="X","JMP_","")&amp;IF(Q318="X","CONST_","")&amp;"INSTEND_")&amp;IF(Q318="X",REPT(" ",20-LEN(BH318)),IF(P318="X",REPT(" ",22-LEN(BH318)),REPT(" ",26-LEN(BH318))))&amp;" "&amp;IF(P318="X","","IP+="&amp;TRIM(AU318)&amp;"; "&amp;REPT(" ",10-LEN(TRIM(AU318))))&amp;IF(Q318="X","CONST_INST_DISPATCH;","PROG_INST_DISPATCH;")</f>
        <v>#define INSTEND_2_FW_AA         IP+=ISIZ_IAA;   PROG_INST_DISPATCH;</v>
      </c>
      <c r="BQ318" s="22" t="str">
        <f aca="false">""</f>
        <v/>
      </c>
    </row>
    <row r="319" customFormat="false" ht="15.95" hidden="false" customHeight="true" outlineLevel="0" collapsed="false">
      <c r="A319" s="22" t="s">
        <v>974</v>
      </c>
      <c r="B319" s="22" t="s">
        <v>1004</v>
      </c>
      <c r="C319" s="26" t="s">
        <v>29</v>
      </c>
      <c r="D319" s="27" t="n">
        <f aca="false">4-COUNTIF(F319:I319,".")</f>
        <v>2</v>
      </c>
      <c r="E319" s="27" t="str">
        <f aca="false">IF(ISERROR(SEARCH("Z",F319&amp;G319&amp;H319&amp;I319))=0,"X","-")</f>
        <v>-</v>
      </c>
      <c r="F319" s="26" t="s">
        <v>486</v>
      </c>
      <c r="G319" s="26" t="s">
        <v>463</v>
      </c>
      <c r="H319" s="26" t="s">
        <v>28</v>
      </c>
      <c r="I319" s="26" t="s">
        <v>28</v>
      </c>
      <c r="J319" s="27" t="str">
        <f aca="false">IF(OR(ISERROR(SEARCH(MID($J$2,1,1),F319&amp;G319&amp;H319&amp;I319))=0,ISERROR(SEARCH(MID($J$2,2,1),F319&amp;G319&amp;H319&amp;I319))=0),"X","-")</f>
        <v>-</v>
      </c>
      <c r="K319" s="26" t="s">
        <v>453</v>
      </c>
      <c r="L319" s="26" t="s">
        <v>453</v>
      </c>
      <c r="M319" s="26" t="s">
        <v>28</v>
      </c>
      <c r="N319" s="26" t="s">
        <v>28</v>
      </c>
      <c r="O319" s="28" t="str">
        <f aca="false">IF(OR(K319=$O$2,L319=$O$2,M319=$O$2,N319=$O$2),"X","-")</f>
        <v>-</v>
      </c>
      <c r="R319" s="22" t="s">
        <v>987</v>
      </c>
      <c r="S319" s="22" t="s">
        <v>9</v>
      </c>
      <c r="T319" s="22" t="s">
        <v>999</v>
      </c>
      <c r="W319" s="30" t="str">
        <f aca="false">SUBSTITUTE(SUBSTITUTE(IF(AND(F319="%",K319&lt;&gt;"AD",K319&lt;&gt;"MR"),"Error1","Ok")&amp;" "&amp;IF(AND(G319="%",L319&lt;&gt;"AD",L319&lt;&gt;"MR"),"Error2","Ok")&amp;" "&amp;IF(AND(H319="%",M319&lt;&gt;"AD",M319&lt;&gt;"MR"),"Error3","Ok")&amp;" "&amp;IF(AND(I319="%",N319&lt;&gt;"AD",N319&lt;&gt;"MR"),"Error4","Ok"),"Ok Ok Ok Ok","Passed"),"Ok","")</f>
        <v>Passed</v>
      </c>
      <c r="X319" s="28" t="str">
        <f aca="false">IF(W319&lt;&gt;"Passed","--- Error ---",SUBSTITUTE(SUBSTITUTE(SUBSTITUTE(SUBSTITUTE(SUBSTITUTE(SUBSTITUTE(SUBSTITUTE(SUBSTITUTE(SUBSTITUTE(SUBSTITUTE(SUBSTITUTE(SUBSTITUTE(SUBSTITUTE(SUBSTITUTE(SUBSTITUTE(SUBSTITUTE(SUBSTITUTE(SUBSTITUTE($X$1, "&lt;mnemonic&gt;",""""&amp;B319&amp;""""&amp;REPT(" ",5-LEN(B319))), "&lt;argnr&gt;",D319), "&lt;type1&gt;",VLOOKUP(F319,BR:BZ,9,0)), "&lt;type2&gt;",VLOOKUP(G319,BR:BZ,9,0)), "&lt;type3&gt;",VLOOKUP(H319,BR:BZ,9,0)), "&lt;type4&gt;",VLOOKUP(I319,BR:BZ,9,0)), "&lt;mode1&gt;",VLOOKUP(K319, CB:CG,6,0)),"&lt;mode2&gt;",VLOOKUP(L319,CB:CG,6,0)),"&lt;mode3&gt;",VLOOKUP(M319,CB:CG,6,0)),"&lt;mode4&gt;",VLOOKUP(N319,CB:CG,6,0)), "."," "), "&lt;desc&gt;",R319), "&lt;size&gt;",AU319), "&lt;comma&gt;",IF(B321=""," ",",")),"&lt;off1&gt;",IF(AQ319&lt;&gt;"",AQ319,"0"&amp;REPT(" ",5+AQ$1-1))),"&lt;off2&gt;",IF(AR319&lt;&gt;"",AR319,"0"&amp;REPT(" ",5+AR$1-1))),"&lt;off3&gt;",IF(AS319&lt;&gt;"",AS319,"0"&amp;REPT(" ",5+AS$1-1))),"&lt;off4&gt;",IF(AT319&lt;&gt;"",AT319,"0"&amp;REPT(" ",5+AT$1-1))))</f>
        <v>{ "SH2ST",2, ISIZ_IAA  , {CpuDataType::StrBlk   ,CpuDataType::Short    ,(CpuDataType)0        ,(CpuDataType)0        }, {_AmdAddr,_AmdAddr,_AmdNull,_AmdNull}, {AOFF_I,AOFF_IA,0       ,0        } }, //string .tostring()</v>
      </c>
      <c r="Y319" s="31" t="s">
        <v>28</v>
      </c>
      <c r="Z319" s="22" t="str">
        <f aca="false">IF(F319&lt;&gt;".",IF(K319="MR","R",VLOOKUP(F319,$BR:$BT,3,0)),"")</f>
        <v>M</v>
      </c>
      <c r="AA319" s="22" t="str">
        <f aca="false">IF(G319&lt;&gt;".",IF(L319="MR","R",VLOOKUP(G319,$BR:$BT,3,0)),"")</f>
        <v>W</v>
      </c>
      <c r="AB319" s="22" t="str">
        <f aca="false">IF(H319&lt;&gt;".",IF(M319="MR","R",VLOOKUP(H319,$BR:$BT,3,0)),"")</f>
        <v/>
      </c>
      <c r="AC319" s="22" t="str">
        <f aca="false">IF(I319&lt;&gt;".",IF(N319="MR","R",VLOOKUP(I319,$BR:$BT,3,0)),"")</f>
        <v/>
      </c>
      <c r="AD319" s="22" t="str">
        <f aca="false">IF(F319&lt;&gt;".",VLOOKUP(K319,$CB:$CC,2,0),"")</f>
        <v>A</v>
      </c>
      <c r="AE319" s="22" t="str">
        <f aca="false">IF(G319&lt;&gt;".",VLOOKUP(L319,$CB:$CC,2,0),"")</f>
        <v>A</v>
      </c>
      <c r="AF319" s="22" t="str">
        <f aca="false">IF(H319&lt;&gt;".",VLOOKUP(M319,$CB:$CC,2,0),"")</f>
        <v/>
      </c>
      <c r="AG319" s="22" t="str">
        <f aca="false">IF(I319&lt;&gt;".",VLOOKUP(N319,$CB:$CC,2,0),"")</f>
        <v/>
      </c>
      <c r="AH319" s="22" t="str">
        <f aca="false">IF(AD319&lt;&gt;"",IF(OR(AD319="A",AD319="I"),"SZA",VLOOKUP(Z319,$BT$3:$BU$16,2,0)),"")</f>
        <v>SZA</v>
      </c>
      <c r="AI319" s="22" t="str">
        <f aca="false">IF(AE319&lt;&gt;"",IF(OR(AE319="A",AE319="I"),"SZA",VLOOKUP(AA319,$BT$3:$BU$16,2,0)),"")</f>
        <v>SZA</v>
      </c>
      <c r="AJ319" s="22" t="str">
        <f aca="false">IF(AF319&lt;&gt;"",IF(OR(AF319="A",AF319="I"),"SZA",VLOOKUP(AB319,$BT$3:$BU$16,2,0)),"")</f>
        <v/>
      </c>
      <c r="AK319" s="22" t="str">
        <f aca="false">IF(AG319&lt;&gt;"",IF(OR(AG319="A",AG319="I"),"SZA",VLOOKUP(AC319,$BT$3:$BU$16,2,0)),"")</f>
        <v/>
      </c>
      <c r="AL319" s="22" t="str">
        <f aca="false">IF(AD319&lt;&gt;"","I","")</f>
        <v>I</v>
      </c>
      <c r="AM319" s="22" t="str">
        <f aca="false">SUBSTITUTE(IF(AE319&lt;&gt;"",AL319&amp;"+"&amp;AH319,""),"+SZ","")</f>
        <v>IA</v>
      </c>
      <c r="AN319" s="22" t="str">
        <f aca="false">SUBSTITUTE(IF(AF319&lt;&gt;"",AM319&amp;"+"&amp;AI319,""),"+SZ","")</f>
        <v/>
      </c>
      <c r="AO319" s="22" t="str">
        <f aca="false">SUBSTITUTE(IF(AG319&lt;&gt;"",AN319&amp;"+"&amp;AJ319,""),"+SZ","")</f>
        <v/>
      </c>
      <c r="AP319" s="22" t="str">
        <f aca="false">SUBSTITUTE("I"&amp;IF(AH319&lt;&gt;"","+"&amp;AH319,"")&amp;IF(AI319&lt;&gt;"","+"&amp;AI319,"")&amp;IF(AJ319&lt;&gt;"","+"&amp;AJ319,"")&amp;IF(AK319&lt;&gt;"","+"&amp;AK319,""),"+SZ","")</f>
        <v>IAA</v>
      </c>
      <c r="AQ319" s="22" t="str">
        <f aca="false">IF(Z319&lt;&gt;"","AOFF_"&amp;AL319&amp;REPT(" ",AQ$1-LEN(AL319)),"")</f>
        <v>AOFF_I</v>
      </c>
      <c r="AR319" s="22" t="str">
        <f aca="false">IF(AA319&lt;&gt;"","AOFF_"&amp;AM319&amp;REPT(" ",AR$1-LEN(AM319)),"")</f>
        <v>AOFF_IA</v>
      </c>
      <c r="AS319" s="22" t="str">
        <f aca="false">IF(AB319&lt;&gt;"","AOFF_"&amp;AN319&amp;REPT(" ",AS$1-LEN(AN319)),"")</f>
        <v/>
      </c>
      <c r="AT319" s="22" t="str">
        <f aca="false">IF(AC319&lt;&gt;"","AOFF_"&amp;AO319&amp;REPT(" ",AT$1-LEN(AO319)),"")</f>
        <v/>
      </c>
      <c r="AU319" s="22" t="str">
        <f aca="false">"ISIZ_"&amp;AP319&amp;REPT(" ",$AU$1-LEN(AP319))</f>
        <v>ISIZ_IAA  </v>
      </c>
      <c r="AV319" s="26" t="n">
        <f aca="false">IF(Z319&lt;&gt;"",6,"")</f>
        <v>6</v>
      </c>
      <c r="AW319" s="26" t="n">
        <f aca="false">IF(AA319&lt;&gt;"",AV319+VLOOKUP(AH319,$BU$2:$BV$17,2,0),"")</f>
        <v>10</v>
      </c>
      <c r="AX319" s="26" t="str">
        <f aca="false">IF(AB319&lt;&gt;"",AW319+VLOOKUP(AI319,$BU$2:$BV$17,2,0),"")</f>
        <v/>
      </c>
      <c r="AY319" s="26" t="str">
        <f aca="false">IF(AC319&lt;&gt;"",AX319+VLOOKUP(AJ319,$BU$2:$BV$17,2,0),"")</f>
        <v/>
      </c>
      <c r="AZ319" s="26" t="n">
        <f aca="false">6+IF(Z319&lt;&gt;"",VLOOKUP(AH319,$BU$2:$BV$17,2,0),0)+IF(AA319&lt;&gt;"",VLOOKUP(AI319,$BU$2:$BV$17,2,0),0)+IF(AB319&lt;&gt;"",VLOOKUP(AJ319,$BU$2:$BV$17,2,0),0)+IF(AC319&lt;&gt;"",VLOOKUP(AK319,$BU$2:$BV$17,2,0),0)</f>
        <v>14</v>
      </c>
      <c r="BA319" s="26" t="n">
        <f aca="false">IF(Z319&lt;&gt;"",10,"")</f>
        <v>10</v>
      </c>
      <c r="BB319" s="26" t="n">
        <f aca="false">IF(AA319&lt;&gt;"",BA319+VLOOKUP(AH319,$BU$2:$BW$17,3,0),"")</f>
        <v>18</v>
      </c>
      <c r="BC319" s="26" t="str">
        <f aca="false">IF(AB319&lt;&gt;"",BB319+VLOOKUP(AI319,$BU$2:$BW$17,3,0),"")</f>
        <v/>
      </c>
      <c r="BD319" s="26" t="str">
        <f aca="false">IF(AC319&lt;&gt;"",BC319+VLOOKUP(AJ319,$BU$2:$BW$17,3,0),"")</f>
        <v/>
      </c>
      <c r="BE319" s="26" t="n">
        <f aca="false">10+IF(Z319&lt;&gt;"",VLOOKUP(AH319,$BU$2:$BW$17,3,0),0)+IF(AA319&lt;&gt;"",VLOOKUP(AI319,$BU$2:$BW$17,3,0),0)+IF(AB319&lt;&gt;"",VLOOKUP(AJ319,$BU$2:$BW$17,3,0),0)+IF(AC319&lt;&gt;"",VLOOKUP(AK319,$BU$2:$BW$17,3,0),0)</f>
        <v>26</v>
      </c>
      <c r="BF319" s="36" t="str">
        <f aca="false">IF(AV319&lt;&gt;"","#define "&amp;AQ319&amp;" "&amp;AV319&amp;"&lt;end&gt; ","")&amp;IF(AW319&lt;&gt;"","#define "&amp;AR319&amp;" "&amp;AW319&amp;"&lt;end&gt; ","")&amp;IF(AX319&lt;&gt;"","#define "&amp;AS319&amp;" "&amp;AX319&amp;"&lt;end&gt; ","")&amp;IF(AY319&lt;&gt;"","#define "&amp;AT319&amp;" "&amp;AY319&amp;"&lt;end&gt; ","")&amp;"#define "&amp;AU319&amp;" "&amp;AZ319&amp;"&lt;end&gt;"</f>
        <v>#define AOFF_I 6&lt;end&gt; #define AOFF_IA 10&lt;end&gt; #define ISIZ_IAA   14&lt;end&gt;</v>
      </c>
      <c r="BG319" s="36" t="str">
        <f aca="false">IF(BA319&lt;&gt;"","#define "&amp;AQ319&amp;" "&amp;BA319&amp;"&lt;end&gt; ","")&amp;IF(BB319&lt;&gt;"","#define "&amp;AR319&amp;" "&amp;BB319&amp;"&lt;end&gt; ","")&amp;IF(BC319&lt;&gt;"","#define "&amp;AS319&amp;" "&amp;BC319&amp;"&lt;end&gt; ","")&amp;IF(BD319&lt;&gt;"","#define "&amp;AT319&amp;" "&amp;BD319&amp;"&lt;end&gt; ","")&amp;"#define "&amp;AU319&amp;" "&amp;BE319&amp;"&lt;end&gt;"</f>
        <v>#define AOFF_I 10&lt;end&gt; #define AOFF_IA 18&lt;end&gt; #define ISIZ_IAA   26&lt;end&gt;</v>
      </c>
      <c r="BH319" s="22" t="str">
        <f aca="false">"INSTDECODE_"&amp;D319&amp;IF(D319&lt;&gt;0,"_"&amp;CONCATENATE(Z319,AA319,AB319,AC319)&amp;"_"&amp;CONCATENATE(AD319,AE319,AF319,AG319),"")</f>
        <v>INSTDECODE_2_MW_AA</v>
      </c>
      <c r="BI319" s="22" t="n">
        <f aca="false">LEN(BH319)</f>
        <v>18</v>
      </c>
      <c r="BJ319" s="22" t="str">
        <f aca="false">IF(Z319&lt;&gt;"","DECODE_"&amp;VLOOKUP(AD319,$CC:$CD,2,0)&amp;"("&amp;BJ$2&amp;","&amp;IF(K319="MR","REF",VLOOKUP(F319,$BR:$BS,2,0))&amp;",Cpu"&amp;PROPER(IF(K319="MR","REF",VLOOKUP(F319,$BR:$BS,2,0)))&amp;","&amp;AQ319&amp;"); ", "")</f>
        <v>DECODE_ADR(1,MBL,CpuMbl,AOFF_I); </v>
      </c>
      <c r="BK319" s="22" t="str">
        <f aca="false">IF(AA319&lt;&gt;"","DECODE_"&amp;VLOOKUP(AE319,$CC:$CD,2,0)&amp;"("&amp;BK$2&amp;","&amp;IF(L319="MR","REF",VLOOKUP(G319,$BR:$BS,2,0))&amp;",Cpu"&amp;PROPER(IF(L319="MR","REF",VLOOKUP(G319,$BR:$BS,2,0)))&amp;","&amp;AR319&amp;"); ", "")</f>
        <v>DECODE_ADR(2,SHR,CpuShr,AOFF_IA); </v>
      </c>
      <c r="BL319" s="22" t="str">
        <f aca="false">IF(AB319&lt;&gt;"","DECODE_"&amp;VLOOKUP(AF319,$CC:$CD,2,0)&amp;"("&amp;BL$2&amp;","&amp;IF(M319="MR","REF",VLOOKUP(H319,$BR:$BS,2,0))&amp;",Cpu"&amp;PROPER(IF(M319="MR","REF",VLOOKUP(H319,$BR:$BS,2,0)))&amp;","&amp;AS319&amp;"); ", "")</f>
        <v/>
      </c>
      <c r="BM319" s="22" t="str">
        <f aca="false">IF(AC319&lt;&gt;"","DECODE_"&amp;VLOOKUP(AG319,$CC:$CD,2,0)&amp;"("&amp;BM$2&amp;","&amp;IF(N319="MR","REF",VLOOKUP(I319,$BR:$BS,2,0))&amp;",Cpu"&amp;PROPER(IF(N319="MR","REF",VLOOKUP(I319,$BR:$BS,2,0)))&amp;","&amp;AT319&amp;"); ", "")</f>
        <v/>
      </c>
      <c r="BN319" s="22" t="str">
        <f aca="false">IF(ISERROR(VLOOKUP(BO319,BO$2:BO318,1,0))=0,"X","")</f>
        <v/>
      </c>
      <c r="BO319" s="22" t="str">
        <f aca="false">SUBSTITUTE("#define "&amp;BH319&amp;REPT(" ",28-LEN(BH319))&amp;BJ319&amp;BK319&amp;BL319&amp;BM319,"%","D")</f>
        <v>#define INSTDECODE_2_MW_AA          DECODE_ADR(1,MBL,CpuMbl,AOFF_I); DECODE_ADR(2,SHR,CpuShr,AOFF_IA); </v>
      </c>
      <c r="BP319" s="22" t="str">
        <f aca="false">"#define "&amp;SUBSTITUTE(BH319,"INSTDECODE_",IF(P319="X","JMP_","")&amp;IF(Q319="X","CONST_","")&amp;"INSTEND_")&amp;IF(Q319="X",REPT(" ",20-LEN(BH319)),IF(P319="X",REPT(" ",22-LEN(BH319)),REPT(" ",26-LEN(BH319))))&amp;" "&amp;IF(P319="X","","IP+="&amp;TRIM(AU319)&amp;"; "&amp;REPT(" ",10-LEN(TRIM(AU319))))&amp;IF(Q319="X","CONST_INST_DISPATCH;","PROG_INST_DISPATCH;")</f>
        <v>#define INSTEND_2_MW_AA         IP+=ISIZ_IAA;   PROG_INST_DISPATCH;</v>
      </c>
      <c r="BQ319" s="22" t="str">
        <f aca="false">""</f>
        <v/>
      </c>
    </row>
    <row r="320" customFormat="false" ht="15.95" hidden="false" customHeight="true" outlineLevel="0" collapsed="false">
      <c r="A320" s="22" t="s">
        <v>974</v>
      </c>
      <c r="B320" s="22" t="s">
        <v>1005</v>
      </c>
      <c r="C320" s="26" t="s">
        <v>29</v>
      </c>
      <c r="D320" s="27" t="n">
        <f aca="false">4-COUNTIF(F320:I320,".")</f>
        <v>3</v>
      </c>
      <c r="E320" s="27" t="str">
        <f aca="false">IF(ISERROR(SEARCH("Z",F320&amp;G320&amp;H320&amp;I320))=0,"X","-")</f>
        <v>-</v>
      </c>
      <c r="F320" s="26" t="s">
        <v>486</v>
      </c>
      <c r="G320" s="26" t="s">
        <v>463</v>
      </c>
      <c r="H320" s="26" t="s">
        <v>486</v>
      </c>
      <c r="I320" s="26" t="s">
        <v>28</v>
      </c>
      <c r="J320" s="27" t="str">
        <f aca="false">IF(OR(ISERROR(SEARCH(MID($J$2,1,1),F320&amp;G320&amp;H320&amp;I320))=0,ISERROR(SEARCH(MID($J$2,2,1),F320&amp;G320&amp;H320&amp;I320))=0),"X","-")</f>
        <v>-</v>
      </c>
      <c r="K320" s="26" t="s">
        <v>453</v>
      </c>
      <c r="L320" s="26" t="s">
        <v>453</v>
      </c>
      <c r="M320" s="26" t="s">
        <v>453</v>
      </c>
      <c r="N320" s="26" t="s">
        <v>28</v>
      </c>
      <c r="O320" s="28" t="str">
        <f aca="false">IF(OR(K320=$O$2,L320=$O$2,M320=$O$2,N320=$O$2),"X","-")</f>
        <v>-</v>
      </c>
      <c r="R320" s="22" t="s">
        <v>996</v>
      </c>
      <c r="S320" s="22" t="s">
        <v>9</v>
      </c>
      <c r="T320" s="22" t="s">
        <v>999</v>
      </c>
      <c r="U320" s="22" t="s">
        <v>997</v>
      </c>
      <c r="W320" s="30" t="str">
        <f aca="false">SUBSTITUTE(SUBSTITUTE(IF(AND(F320="%",K320&lt;&gt;"AD",K320&lt;&gt;"MR"),"Error1","Ok")&amp;" "&amp;IF(AND(G320="%",L320&lt;&gt;"AD",L320&lt;&gt;"MR"),"Error2","Ok")&amp;" "&amp;IF(AND(H320="%",M320&lt;&gt;"AD",M320&lt;&gt;"MR"),"Error3","Ok")&amp;" "&amp;IF(AND(I320="%",N320&lt;&gt;"AD",N320&lt;&gt;"MR"),"Error4","Ok"),"Ok Ok Ok Ok","Passed"),"Ok","")</f>
        <v>Passed</v>
      </c>
      <c r="X320" s="28" t="str">
        <f aca="false">IF(W320&lt;&gt;"Passed","--- Error ---",SUBSTITUTE(SUBSTITUTE(SUBSTITUTE(SUBSTITUTE(SUBSTITUTE(SUBSTITUTE(SUBSTITUTE(SUBSTITUTE(SUBSTITUTE(SUBSTITUTE(SUBSTITUTE(SUBSTITUTE(SUBSTITUTE(SUBSTITUTE(SUBSTITUTE(SUBSTITUTE(SUBSTITUTE(SUBSTITUTE($X$1, "&lt;mnemonic&gt;",""""&amp;B320&amp;""""&amp;REPT(" ",5-LEN(B320))), "&lt;argnr&gt;",D320), "&lt;type1&gt;",VLOOKUP(F320,BR:BZ,9,0)), "&lt;type2&gt;",VLOOKUP(G320,BR:BZ,9,0)), "&lt;type3&gt;",VLOOKUP(H320,BR:BZ,9,0)), "&lt;type4&gt;",VLOOKUP(I320,BR:BZ,9,0)), "&lt;mode1&gt;",VLOOKUP(K320, CB:CG,6,0)),"&lt;mode2&gt;",VLOOKUP(L320,CB:CG,6,0)),"&lt;mode3&gt;",VLOOKUP(M320,CB:CG,6,0)),"&lt;mode4&gt;",VLOOKUP(N320,CB:CG,6,0)), "."," "), "&lt;desc&gt;",R320), "&lt;size&gt;",AU320), "&lt;comma&gt;",IF(B321=""," ",",")),"&lt;off1&gt;",IF(AQ320&lt;&gt;"",AQ320,"0"&amp;REPT(" ",5+AQ$1-1))),"&lt;off2&gt;",IF(AR320&lt;&gt;"",AR320,"0"&amp;REPT(" ",5+AR$1-1))),"&lt;off3&gt;",IF(AS320&lt;&gt;"",AS320,"0"&amp;REPT(" ",5+AS$1-1))),"&lt;off4&gt;",IF(AT320&lt;&gt;"",AT320,"0"&amp;REPT(" ",5+AT$1-1))))</f>
        <v>{ "SHFMT",3, ISIZ_IAAA , {CpuDataType::StrBlk   ,CpuDataType::Short    ,CpuDataType::StrBlk   ,(CpuDataType)0        }, {_AmdAddr,_AmdAddr,_AmdAddr,_AmdNull}, {AOFF_I,AOFF_IA,AOFF_IAA,0        } }, //string .format(string fmtspec)</v>
      </c>
      <c r="Y320" s="31" t="s">
        <v>28</v>
      </c>
      <c r="Z320" s="22" t="str">
        <f aca="false">IF(F320&lt;&gt;".",IF(K320="MR","R",VLOOKUP(F320,$BR:$BT,3,0)),"")</f>
        <v>M</v>
      </c>
      <c r="AA320" s="22" t="str">
        <f aca="false">IF(G320&lt;&gt;".",IF(L320="MR","R",VLOOKUP(G320,$BR:$BT,3,0)),"")</f>
        <v>W</v>
      </c>
      <c r="AB320" s="22" t="str">
        <f aca="false">IF(H320&lt;&gt;".",IF(M320="MR","R",VLOOKUP(H320,$BR:$BT,3,0)),"")</f>
        <v>M</v>
      </c>
      <c r="AC320" s="22" t="str">
        <f aca="false">IF(I320&lt;&gt;".",IF(N320="MR","R",VLOOKUP(I320,$BR:$BT,3,0)),"")</f>
        <v/>
      </c>
      <c r="AD320" s="22" t="str">
        <f aca="false">IF(F320&lt;&gt;".",VLOOKUP(K320,$CB:$CC,2,0),"")</f>
        <v>A</v>
      </c>
      <c r="AE320" s="22" t="str">
        <f aca="false">IF(G320&lt;&gt;".",VLOOKUP(L320,$CB:$CC,2,0),"")</f>
        <v>A</v>
      </c>
      <c r="AF320" s="22" t="str">
        <f aca="false">IF(H320&lt;&gt;".",VLOOKUP(M320,$CB:$CC,2,0),"")</f>
        <v>A</v>
      </c>
      <c r="AG320" s="22" t="str">
        <f aca="false">IF(I320&lt;&gt;".",VLOOKUP(N320,$CB:$CC,2,0),"")</f>
        <v/>
      </c>
      <c r="AH320" s="22" t="str">
        <f aca="false">IF(AD320&lt;&gt;"",IF(OR(AD320="A",AD320="I"),"SZA",VLOOKUP(Z320,$BT$3:$BU$16,2,0)),"")</f>
        <v>SZA</v>
      </c>
      <c r="AI320" s="22" t="str">
        <f aca="false">IF(AE320&lt;&gt;"",IF(OR(AE320="A",AE320="I"),"SZA",VLOOKUP(AA320,$BT$3:$BU$16,2,0)),"")</f>
        <v>SZA</v>
      </c>
      <c r="AJ320" s="22" t="str">
        <f aca="false">IF(AF320&lt;&gt;"",IF(OR(AF320="A",AF320="I"),"SZA",VLOOKUP(AB320,$BT$3:$BU$16,2,0)),"")</f>
        <v>SZA</v>
      </c>
      <c r="AK320" s="22" t="str">
        <f aca="false">IF(AG320&lt;&gt;"",IF(OR(AG320="A",AG320="I"),"SZA",VLOOKUP(AC320,$BT$3:$BU$16,2,0)),"")</f>
        <v/>
      </c>
      <c r="AL320" s="22" t="str">
        <f aca="false">IF(AD320&lt;&gt;"","I","")</f>
        <v>I</v>
      </c>
      <c r="AM320" s="22" t="str">
        <f aca="false">SUBSTITUTE(IF(AE320&lt;&gt;"",AL320&amp;"+"&amp;AH320,""),"+SZ","")</f>
        <v>IA</v>
      </c>
      <c r="AN320" s="22" t="str">
        <f aca="false">SUBSTITUTE(IF(AF320&lt;&gt;"",AM320&amp;"+"&amp;AI320,""),"+SZ","")</f>
        <v>IAA</v>
      </c>
      <c r="AO320" s="22" t="str">
        <f aca="false">SUBSTITUTE(IF(AG320&lt;&gt;"",AN320&amp;"+"&amp;AJ320,""),"+SZ","")</f>
        <v/>
      </c>
      <c r="AP320" s="22" t="str">
        <f aca="false">SUBSTITUTE("I"&amp;IF(AH320&lt;&gt;"","+"&amp;AH320,"")&amp;IF(AI320&lt;&gt;"","+"&amp;AI320,"")&amp;IF(AJ320&lt;&gt;"","+"&amp;AJ320,"")&amp;IF(AK320&lt;&gt;"","+"&amp;AK320,""),"+SZ","")</f>
        <v>IAAA</v>
      </c>
      <c r="AQ320" s="22" t="str">
        <f aca="false">IF(Z320&lt;&gt;"","AOFF_"&amp;AL320&amp;REPT(" ",AQ$1-LEN(AL320)),"")</f>
        <v>AOFF_I</v>
      </c>
      <c r="AR320" s="22" t="str">
        <f aca="false">IF(AA320&lt;&gt;"","AOFF_"&amp;AM320&amp;REPT(" ",AR$1-LEN(AM320)),"")</f>
        <v>AOFF_IA</v>
      </c>
      <c r="AS320" s="22" t="str">
        <f aca="false">IF(AB320&lt;&gt;"","AOFF_"&amp;AN320&amp;REPT(" ",AS$1-LEN(AN320)),"")</f>
        <v>AOFF_IAA</v>
      </c>
      <c r="AT320" s="22" t="str">
        <f aca="false">IF(AC320&lt;&gt;"","AOFF_"&amp;AO320&amp;REPT(" ",AT$1-LEN(AO320)),"")</f>
        <v/>
      </c>
      <c r="AU320" s="22" t="str">
        <f aca="false">"ISIZ_"&amp;AP320&amp;REPT(" ",$AU$1-LEN(AP320))</f>
        <v>ISIZ_IAAA </v>
      </c>
      <c r="AV320" s="26" t="n">
        <f aca="false">IF(Z320&lt;&gt;"",6,"")</f>
        <v>6</v>
      </c>
      <c r="AW320" s="26" t="n">
        <f aca="false">IF(AA320&lt;&gt;"",AV320+VLOOKUP(AH320,$BU$2:$BV$17,2,0),"")</f>
        <v>10</v>
      </c>
      <c r="AX320" s="26" t="n">
        <f aca="false">IF(AB320&lt;&gt;"",AW320+VLOOKUP(AI320,$BU$2:$BV$17,2,0),"")</f>
        <v>14</v>
      </c>
      <c r="AY320" s="26" t="str">
        <f aca="false">IF(AC320&lt;&gt;"",AX320+VLOOKUP(AJ320,$BU$2:$BV$17,2,0),"")</f>
        <v/>
      </c>
      <c r="AZ320" s="26" t="n">
        <f aca="false">6+IF(Z320&lt;&gt;"",VLOOKUP(AH320,$BU$2:$BV$17,2,0),0)+IF(AA320&lt;&gt;"",VLOOKUP(AI320,$BU$2:$BV$17,2,0),0)+IF(AB320&lt;&gt;"",VLOOKUP(AJ320,$BU$2:$BV$17,2,0),0)+IF(AC320&lt;&gt;"",VLOOKUP(AK320,$BU$2:$BV$17,2,0),0)</f>
        <v>18</v>
      </c>
      <c r="BA320" s="26" t="n">
        <f aca="false">IF(Z320&lt;&gt;"",10,"")</f>
        <v>10</v>
      </c>
      <c r="BB320" s="26" t="n">
        <f aca="false">IF(AA320&lt;&gt;"",BA320+VLOOKUP(AH320,$BU$2:$BW$17,3,0),"")</f>
        <v>18</v>
      </c>
      <c r="BC320" s="26" t="n">
        <f aca="false">IF(AB320&lt;&gt;"",BB320+VLOOKUP(AI320,$BU$2:$BW$17,3,0),"")</f>
        <v>26</v>
      </c>
      <c r="BD320" s="26" t="str">
        <f aca="false">IF(AC320&lt;&gt;"",BC320+VLOOKUP(AJ320,$BU$2:$BW$17,3,0),"")</f>
        <v/>
      </c>
      <c r="BE320" s="26" t="n">
        <f aca="false">10+IF(Z320&lt;&gt;"",VLOOKUP(AH320,$BU$2:$BW$17,3,0),0)+IF(AA320&lt;&gt;"",VLOOKUP(AI320,$BU$2:$BW$17,3,0),0)+IF(AB320&lt;&gt;"",VLOOKUP(AJ320,$BU$2:$BW$17,3,0),0)+IF(AC320&lt;&gt;"",VLOOKUP(AK320,$BU$2:$BW$17,3,0),0)</f>
        <v>34</v>
      </c>
      <c r="BF320" s="36" t="str">
        <f aca="false">IF(AV320&lt;&gt;"","#define "&amp;AQ320&amp;" "&amp;AV320&amp;"&lt;end&gt; ","")&amp;IF(AW320&lt;&gt;"","#define "&amp;AR320&amp;" "&amp;AW320&amp;"&lt;end&gt; ","")&amp;IF(AX320&lt;&gt;"","#define "&amp;AS320&amp;" "&amp;AX320&amp;"&lt;end&gt; ","")&amp;IF(AY320&lt;&gt;"","#define "&amp;AT320&amp;" "&amp;AY320&amp;"&lt;end&gt; ","")&amp;"#define "&amp;AU320&amp;" "&amp;AZ320&amp;"&lt;end&gt;"</f>
        <v>#define AOFF_I 6&lt;end&gt; #define AOFF_IA 10&lt;end&gt; #define AOFF_IAA 14&lt;end&gt; #define ISIZ_IAAA  18&lt;end&gt;</v>
      </c>
      <c r="BG320" s="36" t="str">
        <f aca="false">IF(BA320&lt;&gt;"","#define "&amp;AQ320&amp;" "&amp;BA320&amp;"&lt;end&gt; ","")&amp;IF(BB320&lt;&gt;"","#define "&amp;AR320&amp;" "&amp;BB320&amp;"&lt;end&gt; ","")&amp;IF(BC320&lt;&gt;"","#define "&amp;AS320&amp;" "&amp;BC320&amp;"&lt;end&gt; ","")&amp;IF(BD320&lt;&gt;"","#define "&amp;AT320&amp;" "&amp;BD320&amp;"&lt;end&gt; ","")&amp;"#define "&amp;AU320&amp;" "&amp;BE320&amp;"&lt;end&gt;"</f>
        <v>#define AOFF_I 10&lt;end&gt; #define AOFF_IA 18&lt;end&gt; #define AOFF_IAA 26&lt;end&gt; #define ISIZ_IAAA  34&lt;end&gt;</v>
      </c>
      <c r="BH320" s="22" t="str">
        <f aca="false">"INSTDECODE_"&amp;D320&amp;IF(D320&lt;&gt;0,"_"&amp;CONCATENATE(Z320,AA320,AB320,AC320)&amp;"_"&amp;CONCATENATE(AD320,AE320,AF320,AG320),"")</f>
        <v>INSTDECODE_3_MWM_AAA</v>
      </c>
      <c r="BI320" s="22" t="n">
        <f aca="false">LEN(BH320)</f>
        <v>20</v>
      </c>
      <c r="BJ320" s="22" t="str">
        <f aca="false">IF(Z320&lt;&gt;"","DECODE_"&amp;VLOOKUP(AD320,$CC:$CD,2,0)&amp;"("&amp;BJ$2&amp;","&amp;IF(K320="MR","REF",VLOOKUP(F320,$BR:$BS,2,0))&amp;",Cpu"&amp;PROPER(IF(K320="MR","REF",VLOOKUP(F320,$BR:$BS,2,0)))&amp;","&amp;AQ320&amp;"); ", "")</f>
        <v>DECODE_ADR(1,MBL,CpuMbl,AOFF_I); </v>
      </c>
      <c r="BK320" s="22" t="str">
        <f aca="false">IF(AA320&lt;&gt;"","DECODE_"&amp;VLOOKUP(AE320,$CC:$CD,2,0)&amp;"("&amp;BK$2&amp;","&amp;IF(L320="MR","REF",VLOOKUP(G320,$BR:$BS,2,0))&amp;",Cpu"&amp;PROPER(IF(L320="MR","REF",VLOOKUP(G320,$BR:$BS,2,0)))&amp;","&amp;AR320&amp;"); ", "")</f>
        <v>DECODE_ADR(2,SHR,CpuShr,AOFF_IA); </v>
      </c>
      <c r="BL320" s="22" t="str">
        <f aca="false">IF(AB320&lt;&gt;"","DECODE_"&amp;VLOOKUP(AF320,$CC:$CD,2,0)&amp;"("&amp;BL$2&amp;","&amp;IF(M320="MR","REF",VLOOKUP(H320,$BR:$BS,2,0))&amp;",Cpu"&amp;PROPER(IF(M320="MR","REF",VLOOKUP(H320,$BR:$BS,2,0)))&amp;","&amp;AS320&amp;"); ", "")</f>
        <v>DECODE_ADR(3,MBL,CpuMbl,AOFF_IAA); </v>
      </c>
      <c r="BM320" s="22" t="str">
        <f aca="false">IF(AC320&lt;&gt;"","DECODE_"&amp;VLOOKUP(AG320,$CC:$CD,2,0)&amp;"("&amp;BM$2&amp;","&amp;IF(N320="MR","REF",VLOOKUP(I320,$BR:$BS,2,0))&amp;",Cpu"&amp;PROPER(IF(N320="MR","REF",VLOOKUP(I320,$BR:$BS,2,0)))&amp;","&amp;AT320&amp;"); ", "")</f>
        <v/>
      </c>
      <c r="BN320" s="22" t="str">
        <f aca="false">IF(ISERROR(VLOOKUP(BO320,BO$2:BO319,1,0))=0,"X","")</f>
        <v/>
      </c>
      <c r="BO320" s="22" t="str">
        <f aca="false">SUBSTITUTE("#define "&amp;BH320&amp;REPT(" ",28-LEN(BH320))&amp;BJ320&amp;BK320&amp;BL320&amp;BM320,"%","D")</f>
        <v>#define INSTDECODE_3_MWM_AAA        DECODE_ADR(1,MBL,CpuMbl,AOFF_I); DECODE_ADR(2,SHR,CpuShr,AOFF_IA); DECODE_ADR(3,MBL,CpuMbl,AOFF_IAA); </v>
      </c>
      <c r="BP320" s="22" t="str">
        <f aca="false">"#define "&amp;SUBSTITUTE(BH320,"INSTDECODE_",IF(P320="X","JMP_","")&amp;IF(Q320="X","CONST_","")&amp;"INSTEND_")&amp;IF(Q320="X",REPT(" ",20-LEN(BH320)),IF(P320="X",REPT(" ",22-LEN(BH320)),REPT(" ",26-LEN(BH320))))&amp;" "&amp;IF(P320="X","","IP+="&amp;TRIM(AU320)&amp;"; "&amp;REPT(" ",10-LEN(TRIM(AU320))))&amp;IF(Q320="X","CONST_INST_DISPATCH;","PROG_INST_DISPATCH;")</f>
        <v>#define INSTEND_3_MWM_AAA       IP+=ISIZ_IAAA;  PROG_INST_DISPATCH;</v>
      </c>
      <c r="BQ320" s="22" t="str">
        <f aca="false">""</f>
        <v/>
      </c>
    </row>
    <row r="321" customFormat="false" ht="15.95" hidden="false" customHeight="true" outlineLevel="0" collapsed="false">
      <c r="A321" s="22" t="s">
        <v>974</v>
      </c>
      <c r="B321" s="22" t="s">
        <v>1006</v>
      </c>
      <c r="C321" s="26" t="s">
        <v>29</v>
      </c>
      <c r="D321" s="27" t="n">
        <f aca="false">4-COUNTIF(F321:I321,".")</f>
        <v>2</v>
      </c>
      <c r="E321" s="27" t="str">
        <f aca="false">IF(ISERROR(SEARCH("Z",F321&amp;G321&amp;H321&amp;I321))=0,"X","-")</f>
        <v>-</v>
      </c>
      <c r="F321" s="26" t="s">
        <v>456</v>
      </c>
      <c r="G321" s="26" t="s">
        <v>470</v>
      </c>
      <c r="H321" s="26" t="s">
        <v>28</v>
      </c>
      <c r="I321" s="26" t="s">
        <v>28</v>
      </c>
      <c r="J321" s="27" t="str">
        <f aca="false">IF(OR(ISERROR(SEARCH(MID($J$2,1,1),F321&amp;G321&amp;H321&amp;I321))=0,ISERROR(SEARCH(MID($J$2,2,1),F321&amp;G321&amp;H321&amp;I321))=0),"X","-")</f>
        <v>-</v>
      </c>
      <c r="K321" s="26" t="s">
        <v>453</v>
      </c>
      <c r="L321" s="26" t="s">
        <v>453</v>
      </c>
      <c r="M321" s="26" t="s">
        <v>28</v>
      </c>
      <c r="N321" s="26" t="s">
        <v>28</v>
      </c>
      <c r="O321" s="28" t="str">
        <f aca="false">IF(OR(K321=$O$2,L321=$O$2,M321=$O$2,N321=$O$2),"X","-")</f>
        <v>-</v>
      </c>
      <c r="R321" s="22" t="s">
        <v>989</v>
      </c>
      <c r="S321" s="22" t="s">
        <v>9</v>
      </c>
      <c r="T321" s="22" t="s">
        <v>1007</v>
      </c>
      <c r="W321" s="30" t="str">
        <f aca="false">SUBSTITUTE(SUBSTITUTE(IF(AND(F321="%",K321&lt;&gt;"AD",K321&lt;&gt;"MR"),"Error1","Ok")&amp;" "&amp;IF(AND(G321="%",L321&lt;&gt;"AD",L321&lt;&gt;"MR"),"Error2","Ok")&amp;" "&amp;IF(AND(H321="%",M321&lt;&gt;"AD",M321&lt;&gt;"MR"),"Error3","Ok")&amp;" "&amp;IF(AND(I321="%",N321&lt;&gt;"AD",N321&lt;&gt;"MR"),"Error4","Ok"),"Ok Ok Ok Ok","Passed"),"Ok","")</f>
        <v>Passed</v>
      </c>
      <c r="X321" s="28" t="str">
        <f aca="false">IF(W321&lt;&gt;"Passed","--- Error ---",SUBSTITUTE(SUBSTITUTE(SUBSTITUTE(SUBSTITUTE(SUBSTITUTE(SUBSTITUTE(SUBSTITUTE(SUBSTITUTE(SUBSTITUTE(SUBSTITUTE(SUBSTITUTE(SUBSTITUTE(SUBSTITUTE(SUBSTITUTE(SUBSTITUTE(SUBSTITUTE(SUBSTITUTE(SUBSTITUTE($X$1, "&lt;mnemonic&gt;",""""&amp;B321&amp;""""&amp;REPT(" ",5-LEN(B321))), "&lt;argnr&gt;",D321), "&lt;type1&gt;",VLOOKUP(F321,BR:BZ,9,0)), "&lt;type2&gt;",VLOOKUP(G321,BR:BZ,9,0)), "&lt;type3&gt;",VLOOKUP(H321,BR:BZ,9,0)), "&lt;type4&gt;",VLOOKUP(I321,BR:BZ,9,0)), "&lt;mode1&gt;",VLOOKUP(K321, CB:CG,6,0)),"&lt;mode2&gt;",VLOOKUP(L321,CB:CG,6,0)),"&lt;mode3&gt;",VLOOKUP(M321,CB:CG,6,0)),"&lt;mode4&gt;",VLOOKUP(N321,CB:CG,6,0)), "."," "), "&lt;desc&gt;",R321), "&lt;size&gt;",AU321), "&lt;comma&gt;",IF(B322=""," ",",")),"&lt;off1&gt;",IF(AQ321&lt;&gt;"",AQ321,"0"&amp;REPT(" ",5+AQ$1-1))),"&lt;off2&gt;",IF(AR321&lt;&gt;"",AR321,"0"&amp;REPT(" ",5+AR$1-1))),"&lt;off3&gt;",IF(AS321&lt;&gt;"",AS321,"0"&amp;REPT(" ",5+AS$1-1))),"&lt;off4&gt;",IF(AT321&lt;&gt;"",AT321,"0"&amp;REPT(" ",5+AT$1-1))))</f>
        <v>{ "IN2BO",2, ISIZ_IAA  , {CpuDataType::Boolean  ,CpuDataType::Integer  ,(CpuDataType)0        ,(CpuDataType)0        }, {_AmdAddr,_AmdAddr,_AmdNull,_AmdNull}, {AOFF_I,AOFF_IA,0       ,0        } }, //bool .tobool()</v>
      </c>
      <c r="Y321" s="31" t="s">
        <v>28</v>
      </c>
      <c r="Z321" s="22" t="str">
        <f aca="false">IF(F321&lt;&gt;".",IF(K321="MR","R",VLOOKUP(F321,$BR:$BT,3,0)),"")</f>
        <v>B</v>
      </c>
      <c r="AA321" s="22" t="str">
        <f aca="false">IF(G321&lt;&gt;".",IF(L321="MR","R",VLOOKUP(G321,$BR:$BT,3,0)),"")</f>
        <v>I</v>
      </c>
      <c r="AB321" s="22" t="str">
        <f aca="false">IF(H321&lt;&gt;".",IF(M321="MR","R",VLOOKUP(H321,$BR:$BT,3,0)),"")</f>
        <v/>
      </c>
      <c r="AC321" s="22" t="str">
        <f aca="false">IF(I321&lt;&gt;".",IF(N321="MR","R",VLOOKUP(I321,$BR:$BT,3,0)),"")</f>
        <v/>
      </c>
      <c r="AD321" s="22" t="str">
        <f aca="false">IF(F321&lt;&gt;".",VLOOKUP(K321,$CB:$CC,2,0),"")</f>
        <v>A</v>
      </c>
      <c r="AE321" s="22" t="str">
        <f aca="false">IF(G321&lt;&gt;".",VLOOKUP(L321,$CB:$CC,2,0),"")</f>
        <v>A</v>
      </c>
      <c r="AF321" s="22" t="str">
        <f aca="false">IF(H321&lt;&gt;".",VLOOKUP(M321,$CB:$CC,2,0),"")</f>
        <v/>
      </c>
      <c r="AG321" s="22" t="str">
        <f aca="false">IF(I321&lt;&gt;".",VLOOKUP(N321,$CB:$CC,2,0),"")</f>
        <v/>
      </c>
      <c r="AH321" s="22" t="str">
        <f aca="false">IF(AD321&lt;&gt;"",IF(OR(AD321="A",AD321="I"),"SZA",VLOOKUP(Z321,$BT$3:$BU$16,2,0)),"")</f>
        <v>SZA</v>
      </c>
      <c r="AI321" s="22" t="str">
        <f aca="false">IF(AE321&lt;&gt;"",IF(OR(AE321="A",AE321="I"),"SZA",VLOOKUP(AA321,$BT$3:$BU$16,2,0)),"")</f>
        <v>SZA</v>
      </c>
      <c r="AJ321" s="22" t="str">
        <f aca="false">IF(AF321&lt;&gt;"",IF(OR(AF321="A",AF321="I"),"SZA",VLOOKUP(AB321,$BT$3:$BU$16,2,0)),"")</f>
        <v/>
      </c>
      <c r="AK321" s="22" t="str">
        <f aca="false">IF(AG321&lt;&gt;"",IF(OR(AG321="A",AG321="I"),"SZA",VLOOKUP(AC321,$BT$3:$BU$16,2,0)),"")</f>
        <v/>
      </c>
      <c r="AL321" s="22" t="str">
        <f aca="false">IF(AD321&lt;&gt;"","I","")</f>
        <v>I</v>
      </c>
      <c r="AM321" s="22" t="str">
        <f aca="false">SUBSTITUTE(IF(AE321&lt;&gt;"",AL321&amp;"+"&amp;AH321,""),"+SZ","")</f>
        <v>IA</v>
      </c>
      <c r="AN321" s="22" t="str">
        <f aca="false">SUBSTITUTE(IF(AF321&lt;&gt;"",AM321&amp;"+"&amp;AI321,""),"+SZ","")</f>
        <v/>
      </c>
      <c r="AO321" s="22" t="str">
        <f aca="false">SUBSTITUTE(IF(AG321&lt;&gt;"",AN321&amp;"+"&amp;AJ321,""),"+SZ","")</f>
        <v/>
      </c>
      <c r="AP321" s="22" t="str">
        <f aca="false">SUBSTITUTE("I"&amp;IF(AH321&lt;&gt;"","+"&amp;AH321,"")&amp;IF(AI321&lt;&gt;"","+"&amp;AI321,"")&amp;IF(AJ321&lt;&gt;"","+"&amp;AJ321,"")&amp;IF(AK321&lt;&gt;"","+"&amp;AK321,""),"+SZ","")</f>
        <v>IAA</v>
      </c>
      <c r="AQ321" s="22" t="str">
        <f aca="false">IF(Z321&lt;&gt;"","AOFF_"&amp;AL321&amp;REPT(" ",AQ$1-LEN(AL321)),"")</f>
        <v>AOFF_I</v>
      </c>
      <c r="AR321" s="22" t="str">
        <f aca="false">IF(AA321&lt;&gt;"","AOFF_"&amp;AM321&amp;REPT(" ",AR$1-LEN(AM321)),"")</f>
        <v>AOFF_IA</v>
      </c>
      <c r="AS321" s="22" t="str">
        <f aca="false">IF(AB321&lt;&gt;"","AOFF_"&amp;AN321&amp;REPT(" ",AS$1-LEN(AN321)),"")</f>
        <v/>
      </c>
      <c r="AT321" s="22" t="str">
        <f aca="false">IF(AC321&lt;&gt;"","AOFF_"&amp;AO321&amp;REPT(" ",AT$1-LEN(AO321)),"")</f>
        <v/>
      </c>
      <c r="AU321" s="22" t="str">
        <f aca="false">"ISIZ_"&amp;AP321&amp;REPT(" ",$AU$1-LEN(AP321))</f>
        <v>ISIZ_IAA  </v>
      </c>
      <c r="AV321" s="26" t="n">
        <f aca="false">IF(Z321&lt;&gt;"",6,"")</f>
        <v>6</v>
      </c>
      <c r="AW321" s="26" t="n">
        <f aca="false">IF(AA321&lt;&gt;"",AV321+VLOOKUP(AH321,$BU$2:$BV$17,2,0),"")</f>
        <v>10</v>
      </c>
      <c r="AX321" s="26" t="str">
        <f aca="false">IF(AB321&lt;&gt;"",AW321+VLOOKUP(AI321,$BU$2:$BV$17,2,0),"")</f>
        <v/>
      </c>
      <c r="AY321" s="26" t="str">
        <f aca="false">IF(AC321&lt;&gt;"",AX321+VLOOKUP(AJ321,$BU$2:$BV$17,2,0),"")</f>
        <v/>
      </c>
      <c r="AZ321" s="26" t="n">
        <f aca="false">6+IF(Z321&lt;&gt;"",VLOOKUP(AH321,$BU$2:$BV$17,2,0),0)+IF(AA321&lt;&gt;"",VLOOKUP(AI321,$BU$2:$BV$17,2,0),0)+IF(AB321&lt;&gt;"",VLOOKUP(AJ321,$BU$2:$BV$17,2,0),0)+IF(AC321&lt;&gt;"",VLOOKUP(AK321,$BU$2:$BV$17,2,0),0)</f>
        <v>14</v>
      </c>
      <c r="BA321" s="26" t="n">
        <f aca="false">IF(Z321&lt;&gt;"",10,"")</f>
        <v>10</v>
      </c>
      <c r="BB321" s="26" t="n">
        <f aca="false">IF(AA321&lt;&gt;"",BA321+VLOOKUP(AH321,$BU$2:$BW$17,3,0),"")</f>
        <v>18</v>
      </c>
      <c r="BC321" s="26" t="str">
        <f aca="false">IF(AB321&lt;&gt;"",BB321+VLOOKUP(AI321,$BU$2:$BW$17,3,0),"")</f>
        <v/>
      </c>
      <c r="BD321" s="26" t="str">
        <f aca="false">IF(AC321&lt;&gt;"",BC321+VLOOKUP(AJ321,$BU$2:$BW$17,3,0),"")</f>
        <v/>
      </c>
      <c r="BE321" s="26" t="n">
        <f aca="false">10+IF(Z321&lt;&gt;"",VLOOKUP(AH321,$BU$2:$BW$17,3,0),0)+IF(AA321&lt;&gt;"",VLOOKUP(AI321,$BU$2:$BW$17,3,0),0)+IF(AB321&lt;&gt;"",VLOOKUP(AJ321,$BU$2:$BW$17,3,0),0)+IF(AC321&lt;&gt;"",VLOOKUP(AK321,$BU$2:$BW$17,3,0),0)</f>
        <v>26</v>
      </c>
      <c r="BF321" s="36" t="str">
        <f aca="false">IF(AV321&lt;&gt;"","#define "&amp;AQ321&amp;" "&amp;AV321&amp;"&lt;end&gt; ","")&amp;IF(AW321&lt;&gt;"","#define "&amp;AR321&amp;" "&amp;AW321&amp;"&lt;end&gt; ","")&amp;IF(AX321&lt;&gt;"","#define "&amp;AS321&amp;" "&amp;AX321&amp;"&lt;end&gt; ","")&amp;IF(AY321&lt;&gt;"","#define "&amp;AT321&amp;" "&amp;AY321&amp;"&lt;end&gt; ","")&amp;"#define "&amp;AU321&amp;" "&amp;AZ321&amp;"&lt;end&gt;"</f>
        <v>#define AOFF_I 6&lt;end&gt; #define AOFF_IA 10&lt;end&gt; #define ISIZ_IAA   14&lt;end&gt;</v>
      </c>
      <c r="BG321" s="36" t="str">
        <f aca="false">IF(BA321&lt;&gt;"","#define "&amp;AQ321&amp;" "&amp;BA321&amp;"&lt;end&gt; ","")&amp;IF(BB321&lt;&gt;"","#define "&amp;AR321&amp;" "&amp;BB321&amp;"&lt;end&gt; ","")&amp;IF(BC321&lt;&gt;"","#define "&amp;AS321&amp;" "&amp;BC321&amp;"&lt;end&gt; ","")&amp;IF(BD321&lt;&gt;"","#define "&amp;AT321&amp;" "&amp;BD321&amp;"&lt;end&gt; ","")&amp;"#define "&amp;AU321&amp;" "&amp;BE321&amp;"&lt;end&gt;"</f>
        <v>#define AOFF_I 10&lt;end&gt; #define AOFF_IA 18&lt;end&gt; #define ISIZ_IAA   26&lt;end&gt;</v>
      </c>
      <c r="BH321" s="22" t="str">
        <f aca="false">"INSTDECODE_"&amp;D321&amp;IF(D321&lt;&gt;0,"_"&amp;CONCATENATE(Z321,AA321,AB321,AC321)&amp;"_"&amp;CONCATENATE(AD321,AE321,AF321,AG321),"")</f>
        <v>INSTDECODE_2_BI_AA</v>
      </c>
      <c r="BI321" s="22" t="n">
        <f aca="false">LEN(BH321)</f>
        <v>18</v>
      </c>
      <c r="BJ321" s="22" t="str">
        <f aca="false">IF(Z321&lt;&gt;"","DECODE_"&amp;VLOOKUP(AD321,$CC:$CD,2,0)&amp;"("&amp;BJ$2&amp;","&amp;IF(K321="MR","REF",VLOOKUP(F321,$BR:$BS,2,0))&amp;",Cpu"&amp;PROPER(IF(K321="MR","REF",VLOOKUP(F321,$BR:$BS,2,0)))&amp;","&amp;AQ321&amp;"); ", "")</f>
        <v>DECODE_ADR(1,BOL,CpuBol,AOFF_I); </v>
      </c>
      <c r="BK321" s="22" t="str">
        <f aca="false">IF(AA321&lt;&gt;"","DECODE_"&amp;VLOOKUP(AE321,$CC:$CD,2,0)&amp;"("&amp;BK$2&amp;","&amp;IF(L321="MR","REF",VLOOKUP(G321,$BR:$BS,2,0))&amp;",Cpu"&amp;PROPER(IF(L321="MR","REF",VLOOKUP(G321,$BR:$BS,2,0)))&amp;","&amp;AR321&amp;"); ", "")</f>
        <v>DECODE_ADR(2,INT,CpuInt,AOFF_IA); </v>
      </c>
      <c r="BL321" s="22" t="str">
        <f aca="false">IF(AB321&lt;&gt;"","DECODE_"&amp;VLOOKUP(AF321,$CC:$CD,2,0)&amp;"("&amp;BL$2&amp;","&amp;IF(M321="MR","REF",VLOOKUP(H321,$BR:$BS,2,0))&amp;",Cpu"&amp;PROPER(IF(M321="MR","REF",VLOOKUP(H321,$BR:$BS,2,0)))&amp;","&amp;AS321&amp;"); ", "")</f>
        <v/>
      </c>
      <c r="BM321" s="22" t="str">
        <f aca="false">IF(AC321&lt;&gt;"","DECODE_"&amp;VLOOKUP(AG321,$CC:$CD,2,0)&amp;"("&amp;BM$2&amp;","&amp;IF(N321="MR","REF",VLOOKUP(I321,$BR:$BS,2,0))&amp;",Cpu"&amp;PROPER(IF(N321="MR","REF",VLOOKUP(I321,$BR:$BS,2,0)))&amp;","&amp;AT321&amp;"); ", "")</f>
        <v/>
      </c>
      <c r="BN321" s="22" t="str">
        <f aca="false">IF(ISERROR(VLOOKUP(BO321,BO$2:BO319,1,0))=0,"X","")</f>
        <v/>
      </c>
      <c r="BO321" s="22" t="str">
        <f aca="false">SUBSTITUTE("#define "&amp;BH321&amp;REPT(" ",28-LEN(BH321))&amp;BJ321&amp;BK321&amp;BL321&amp;BM321,"%","D")</f>
        <v>#define INSTDECODE_2_BI_AA          DECODE_ADR(1,BOL,CpuBol,AOFF_I); DECODE_ADR(2,INT,CpuInt,AOFF_IA); </v>
      </c>
      <c r="BP321" s="22" t="str">
        <f aca="false">"#define "&amp;SUBSTITUTE(BH321,"INSTDECODE_",IF(P321="X","JMP_","")&amp;IF(Q321="X","CONST_","")&amp;"INSTEND_")&amp;IF(Q321="X",REPT(" ",20-LEN(BH321)),IF(P321="X",REPT(" ",22-LEN(BH321)),REPT(" ",26-LEN(BH321))))&amp;" "&amp;IF(P321="X","","IP+="&amp;TRIM(AU321)&amp;"; "&amp;REPT(" ",10-LEN(TRIM(AU321))))&amp;IF(Q321="X","CONST_INST_DISPATCH;","PROG_INST_DISPATCH;")</f>
        <v>#define INSTEND_2_BI_AA         IP+=ISIZ_IAA;   PROG_INST_DISPATCH;</v>
      </c>
      <c r="BQ321" s="22" t="str">
        <f aca="false">""</f>
        <v/>
      </c>
    </row>
    <row r="322" customFormat="false" ht="15.95" hidden="false" customHeight="true" outlineLevel="0" collapsed="false">
      <c r="A322" s="22" t="s">
        <v>974</v>
      </c>
      <c r="B322" s="22" t="s">
        <v>1008</v>
      </c>
      <c r="C322" s="26" t="s">
        <v>29</v>
      </c>
      <c r="D322" s="27" t="n">
        <f aca="false">4-COUNTIF(F322:I322,".")</f>
        <v>2</v>
      </c>
      <c r="E322" s="27" t="str">
        <f aca="false">IF(ISERROR(SEARCH("Z",F322&amp;G322&amp;H322&amp;I322))=0,"X","-")</f>
        <v>-</v>
      </c>
      <c r="F322" s="26" t="s">
        <v>452</v>
      </c>
      <c r="G322" s="26" t="s">
        <v>470</v>
      </c>
      <c r="H322" s="26" t="s">
        <v>28</v>
      </c>
      <c r="I322" s="26" t="s">
        <v>28</v>
      </c>
      <c r="J322" s="27" t="str">
        <f aca="false">IF(OR(ISERROR(SEARCH(MID($J$2,1,1),F322&amp;G322&amp;H322&amp;I322))=0,ISERROR(SEARCH(MID($J$2,2,1),F322&amp;G322&amp;H322&amp;I322))=0),"X","-")</f>
        <v>-</v>
      </c>
      <c r="K322" s="26" t="s">
        <v>453</v>
      </c>
      <c r="L322" s="26" t="s">
        <v>453</v>
      </c>
      <c r="M322" s="26" t="s">
        <v>28</v>
      </c>
      <c r="N322" s="26" t="s">
        <v>28</v>
      </c>
      <c r="O322" s="28" t="str">
        <f aca="false">IF(OR(K322=$O$2,L322=$O$2,M322=$O$2,N322=$O$2),"X","-")</f>
        <v>-</v>
      </c>
      <c r="R322" s="22" t="s">
        <v>976</v>
      </c>
      <c r="S322" s="22" t="s">
        <v>9</v>
      </c>
      <c r="T322" s="22" t="s">
        <v>1007</v>
      </c>
      <c r="W322" s="30" t="str">
        <f aca="false">SUBSTITUTE(SUBSTITUTE(IF(AND(F322="%",K322&lt;&gt;"AD",K322&lt;&gt;"MR"),"Error1","Ok")&amp;" "&amp;IF(AND(G322="%",L322&lt;&gt;"AD",L322&lt;&gt;"MR"),"Error2","Ok")&amp;" "&amp;IF(AND(H322="%",M322&lt;&gt;"AD",M322&lt;&gt;"MR"),"Error3","Ok")&amp;" "&amp;IF(AND(I322="%",N322&lt;&gt;"AD",N322&lt;&gt;"MR"),"Error4","Ok"),"Ok Ok Ok Ok","Passed"),"Ok","")</f>
        <v>Passed</v>
      </c>
      <c r="X322" s="28" t="str">
        <f aca="false">IF(W322&lt;&gt;"Passed","--- Error ---",SUBSTITUTE(SUBSTITUTE(SUBSTITUTE(SUBSTITUTE(SUBSTITUTE(SUBSTITUTE(SUBSTITUTE(SUBSTITUTE(SUBSTITUTE(SUBSTITUTE(SUBSTITUTE(SUBSTITUTE(SUBSTITUTE(SUBSTITUTE(SUBSTITUTE(SUBSTITUTE(SUBSTITUTE(SUBSTITUTE($X$1, "&lt;mnemonic&gt;",""""&amp;B322&amp;""""&amp;REPT(" ",5-LEN(B322))), "&lt;argnr&gt;",D322), "&lt;type1&gt;",VLOOKUP(F322,BR:BZ,9,0)), "&lt;type2&gt;",VLOOKUP(G322,BR:BZ,9,0)), "&lt;type3&gt;",VLOOKUP(H322,BR:BZ,9,0)), "&lt;type4&gt;",VLOOKUP(I322,BR:BZ,9,0)), "&lt;mode1&gt;",VLOOKUP(K322, CB:CG,6,0)),"&lt;mode2&gt;",VLOOKUP(L322,CB:CG,6,0)),"&lt;mode3&gt;",VLOOKUP(M322,CB:CG,6,0)),"&lt;mode4&gt;",VLOOKUP(N322,CB:CG,6,0)), "."," "), "&lt;desc&gt;",R322), "&lt;size&gt;",AU322), "&lt;comma&gt;",IF(B323=""," ",",")),"&lt;off1&gt;",IF(AQ322&lt;&gt;"",AQ322,"0"&amp;REPT(" ",5+AQ$1-1))),"&lt;off2&gt;",IF(AR322&lt;&gt;"",AR322,"0"&amp;REPT(" ",5+AR$1-1))),"&lt;off3&gt;",IF(AS322&lt;&gt;"",AS322,"0"&amp;REPT(" ",5+AS$1-1))),"&lt;off4&gt;",IF(AT322&lt;&gt;"",AT322,"0"&amp;REPT(" ",5+AT$1-1))))</f>
        <v>{ "IN2CH",2, ISIZ_IAA  , {CpuDataType::Char     ,CpuDataType::Integer  ,(CpuDataType)0        ,(CpuDataType)0        }, {_AmdAddr,_AmdAddr,_AmdNull,_AmdNull}, {AOFF_I,AOFF_IA,0       ,0        } }, //char .tochar()</v>
      </c>
      <c r="Y322" s="31" t="s">
        <v>28</v>
      </c>
      <c r="Z322" s="22" t="str">
        <f aca="false">IF(F322&lt;&gt;".",IF(K322="MR","R",VLOOKUP(F322,$BR:$BT,3,0)),"")</f>
        <v>C</v>
      </c>
      <c r="AA322" s="22" t="str">
        <f aca="false">IF(G322&lt;&gt;".",IF(L322="MR","R",VLOOKUP(G322,$BR:$BT,3,0)),"")</f>
        <v>I</v>
      </c>
      <c r="AB322" s="22" t="str">
        <f aca="false">IF(H322&lt;&gt;".",IF(M322="MR","R",VLOOKUP(H322,$BR:$BT,3,0)),"")</f>
        <v/>
      </c>
      <c r="AC322" s="22" t="str">
        <f aca="false">IF(I322&lt;&gt;".",IF(N322="MR","R",VLOOKUP(I322,$BR:$BT,3,0)),"")</f>
        <v/>
      </c>
      <c r="AD322" s="22" t="str">
        <f aca="false">IF(F322&lt;&gt;".",VLOOKUP(K322,$CB:$CC,2,0),"")</f>
        <v>A</v>
      </c>
      <c r="AE322" s="22" t="str">
        <f aca="false">IF(G322&lt;&gt;".",VLOOKUP(L322,$CB:$CC,2,0),"")</f>
        <v>A</v>
      </c>
      <c r="AF322" s="22" t="str">
        <f aca="false">IF(H322&lt;&gt;".",VLOOKUP(M322,$CB:$CC,2,0),"")</f>
        <v/>
      </c>
      <c r="AG322" s="22" t="str">
        <f aca="false">IF(I322&lt;&gt;".",VLOOKUP(N322,$CB:$CC,2,0),"")</f>
        <v/>
      </c>
      <c r="AH322" s="22" t="str">
        <f aca="false">IF(AD322&lt;&gt;"",IF(OR(AD322="A",AD322="I"),"SZA",VLOOKUP(Z322,$BT$3:$BU$16,2,0)),"")</f>
        <v>SZA</v>
      </c>
      <c r="AI322" s="22" t="str">
        <f aca="false">IF(AE322&lt;&gt;"",IF(OR(AE322="A",AE322="I"),"SZA",VLOOKUP(AA322,$BT$3:$BU$16,2,0)),"")</f>
        <v>SZA</v>
      </c>
      <c r="AJ322" s="22" t="str">
        <f aca="false">IF(AF322&lt;&gt;"",IF(OR(AF322="A",AF322="I"),"SZA",VLOOKUP(AB322,$BT$3:$BU$16,2,0)),"")</f>
        <v/>
      </c>
      <c r="AK322" s="22" t="str">
        <f aca="false">IF(AG322&lt;&gt;"",IF(OR(AG322="A",AG322="I"),"SZA",VLOOKUP(AC322,$BT$3:$BU$16,2,0)),"")</f>
        <v/>
      </c>
      <c r="AL322" s="22" t="str">
        <f aca="false">IF(AD322&lt;&gt;"","I","")</f>
        <v>I</v>
      </c>
      <c r="AM322" s="22" t="str">
        <f aca="false">SUBSTITUTE(IF(AE322&lt;&gt;"",AL322&amp;"+"&amp;AH322,""),"+SZ","")</f>
        <v>IA</v>
      </c>
      <c r="AN322" s="22" t="str">
        <f aca="false">SUBSTITUTE(IF(AF322&lt;&gt;"",AM322&amp;"+"&amp;AI322,""),"+SZ","")</f>
        <v/>
      </c>
      <c r="AO322" s="22" t="str">
        <f aca="false">SUBSTITUTE(IF(AG322&lt;&gt;"",AN322&amp;"+"&amp;AJ322,""),"+SZ","")</f>
        <v/>
      </c>
      <c r="AP322" s="22" t="str">
        <f aca="false">SUBSTITUTE("I"&amp;IF(AH322&lt;&gt;"","+"&amp;AH322,"")&amp;IF(AI322&lt;&gt;"","+"&amp;AI322,"")&amp;IF(AJ322&lt;&gt;"","+"&amp;AJ322,"")&amp;IF(AK322&lt;&gt;"","+"&amp;AK322,""),"+SZ","")</f>
        <v>IAA</v>
      </c>
      <c r="AQ322" s="22" t="str">
        <f aca="false">IF(Z322&lt;&gt;"","AOFF_"&amp;AL322&amp;REPT(" ",AQ$1-LEN(AL322)),"")</f>
        <v>AOFF_I</v>
      </c>
      <c r="AR322" s="22" t="str">
        <f aca="false">IF(AA322&lt;&gt;"","AOFF_"&amp;AM322&amp;REPT(" ",AR$1-LEN(AM322)),"")</f>
        <v>AOFF_IA</v>
      </c>
      <c r="AS322" s="22" t="str">
        <f aca="false">IF(AB322&lt;&gt;"","AOFF_"&amp;AN322&amp;REPT(" ",AS$1-LEN(AN322)),"")</f>
        <v/>
      </c>
      <c r="AT322" s="22" t="str">
        <f aca="false">IF(AC322&lt;&gt;"","AOFF_"&amp;AO322&amp;REPT(" ",AT$1-LEN(AO322)),"")</f>
        <v/>
      </c>
      <c r="AU322" s="22" t="str">
        <f aca="false">"ISIZ_"&amp;AP322&amp;REPT(" ",$AU$1-LEN(AP322))</f>
        <v>ISIZ_IAA  </v>
      </c>
      <c r="AV322" s="26" t="n">
        <f aca="false">IF(Z322&lt;&gt;"",6,"")</f>
        <v>6</v>
      </c>
      <c r="AW322" s="26" t="n">
        <f aca="false">IF(AA322&lt;&gt;"",AV322+VLOOKUP(AH322,$BU$2:$BV$17,2,0),"")</f>
        <v>10</v>
      </c>
      <c r="AX322" s="26" t="str">
        <f aca="false">IF(AB322&lt;&gt;"",AW322+VLOOKUP(AI322,$BU$2:$BV$17,2,0),"")</f>
        <v/>
      </c>
      <c r="AY322" s="26" t="str">
        <f aca="false">IF(AC322&lt;&gt;"",AX322+VLOOKUP(AJ322,$BU$2:$BV$17,2,0),"")</f>
        <v/>
      </c>
      <c r="AZ322" s="26" t="n">
        <f aca="false">6+IF(Z322&lt;&gt;"",VLOOKUP(AH322,$BU$2:$BV$17,2,0),0)+IF(AA322&lt;&gt;"",VLOOKUP(AI322,$BU$2:$BV$17,2,0),0)+IF(AB322&lt;&gt;"",VLOOKUP(AJ322,$BU$2:$BV$17,2,0),0)+IF(AC322&lt;&gt;"",VLOOKUP(AK322,$BU$2:$BV$17,2,0),0)</f>
        <v>14</v>
      </c>
      <c r="BA322" s="26" t="n">
        <f aca="false">IF(Z322&lt;&gt;"",10,"")</f>
        <v>10</v>
      </c>
      <c r="BB322" s="26" t="n">
        <f aca="false">IF(AA322&lt;&gt;"",BA322+VLOOKUP(AH322,$BU$2:$BW$17,3,0),"")</f>
        <v>18</v>
      </c>
      <c r="BC322" s="26" t="str">
        <f aca="false">IF(AB322&lt;&gt;"",BB322+VLOOKUP(AI322,$BU$2:$BW$17,3,0),"")</f>
        <v/>
      </c>
      <c r="BD322" s="26" t="str">
        <f aca="false">IF(AC322&lt;&gt;"",BC322+VLOOKUP(AJ322,$BU$2:$BW$17,3,0),"")</f>
        <v/>
      </c>
      <c r="BE322" s="26" t="n">
        <f aca="false">10+IF(Z322&lt;&gt;"",VLOOKUP(AH322,$BU$2:$BW$17,3,0),0)+IF(AA322&lt;&gt;"",VLOOKUP(AI322,$BU$2:$BW$17,3,0),0)+IF(AB322&lt;&gt;"",VLOOKUP(AJ322,$BU$2:$BW$17,3,0),0)+IF(AC322&lt;&gt;"",VLOOKUP(AK322,$BU$2:$BW$17,3,0),0)</f>
        <v>26</v>
      </c>
      <c r="BF322" s="36" t="str">
        <f aca="false">IF(AV322&lt;&gt;"","#define "&amp;AQ322&amp;" "&amp;AV322&amp;"&lt;end&gt; ","")&amp;IF(AW322&lt;&gt;"","#define "&amp;AR322&amp;" "&amp;AW322&amp;"&lt;end&gt; ","")&amp;IF(AX322&lt;&gt;"","#define "&amp;AS322&amp;" "&amp;AX322&amp;"&lt;end&gt; ","")&amp;IF(AY322&lt;&gt;"","#define "&amp;AT322&amp;" "&amp;AY322&amp;"&lt;end&gt; ","")&amp;"#define "&amp;AU322&amp;" "&amp;AZ322&amp;"&lt;end&gt;"</f>
        <v>#define AOFF_I 6&lt;end&gt; #define AOFF_IA 10&lt;end&gt; #define ISIZ_IAA   14&lt;end&gt;</v>
      </c>
      <c r="BG322" s="36" t="str">
        <f aca="false">IF(BA322&lt;&gt;"","#define "&amp;AQ322&amp;" "&amp;BA322&amp;"&lt;end&gt; ","")&amp;IF(BB322&lt;&gt;"","#define "&amp;AR322&amp;" "&amp;BB322&amp;"&lt;end&gt; ","")&amp;IF(BC322&lt;&gt;"","#define "&amp;AS322&amp;" "&amp;BC322&amp;"&lt;end&gt; ","")&amp;IF(BD322&lt;&gt;"","#define "&amp;AT322&amp;" "&amp;BD322&amp;"&lt;end&gt; ","")&amp;"#define "&amp;AU322&amp;" "&amp;BE322&amp;"&lt;end&gt;"</f>
        <v>#define AOFF_I 10&lt;end&gt; #define AOFF_IA 18&lt;end&gt; #define ISIZ_IAA   26&lt;end&gt;</v>
      </c>
      <c r="BH322" s="22" t="str">
        <f aca="false">"INSTDECODE_"&amp;D322&amp;IF(D322&lt;&gt;0,"_"&amp;CONCATENATE(Z322,AA322,AB322,AC322)&amp;"_"&amp;CONCATENATE(AD322,AE322,AF322,AG322),"")</f>
        <v>INSTDECODE_2_CI_AA</v>
      </c>
      <c r="BI322" s="22" t="n">
        <f aca="false">LEN(BH322)</f>
        <v>18</v>
      </c>
      <c r="BJ322" s="22" t="str">
        <f aca="false">IF(Z322&lt;&gt;"","DECODE_"&amp;VLOOKUP(AD322,$CC:$CD,2,0)&amp;"("&amp;BJ$2&amp;","&amp;IF(K322="MR","REF",VLOOKUP(F322,$BR:$BS,2,0))&amp;",Cpu"&amp;PROPER(IF(K322="MR","REF",VLOOKUP(F322,$BR:$BS,2,0)))&amp;","&amp;AQ322&amp;"); ", "")</f>
        <v>DECODE_ADR(1,CHR,CpuChr,AOFF_I); </v>
      </c>
      <c r="BK322" s="22" t="str">
        <f aca="false">IF(AA322&lt;&gt;"","DECODE_"&amp;VLOOKUP(AE322,$CC:$CD,2,0)&amp;"("&amp;BK$2&amp;","&amp;IF(L322="MR","REF",VLOOKUP(G322,$BR:$BS,2,0))&amp;",Cpu"&amp;PROPER(IF(L322="MR","REF",VLOOKUP(G322,$BR:$BS,2,0)))&amp;","&amp;AR322&amp;"); ", "")</f>
        <v>DECODE_ADR(2,INT,CpuInt,AOFF_IA); </v>
      </c>
      <c r="BL322" s="22" t="str">
        <f aca="false">IF(AB322&lt;&gt;"","DECODE_"&amp;VLOOKUP(AF322,$CC:$CD,2,0)&amp;"("&amp;BL$2&amp;","&amp;IF(M322="MR","REF",VLOOKUP(H322,$BR:$BS,2,0))&amp;",Cpu"&amp;PROPER(IF(M322="MR","REF",VLOOKUP(H322,$BR:$BS,2,0)))&amp;","&amp;AS322&amp;"); ", "")</f>
        <v/>
      </c>
      <c r="BM322" s="22" t="str">
        <f aca="false">IF(AC322&lt;&gt;"","DECODE_"&amp;VLOOKUP(AG322,$CC:$CD,2,0)&amp;"("&amp;BM$2&amp;","&amp;IF(N322="MR","REF",VLOOKUP(I322,$BR:$BS,2,0))&amp;",Cpu"&amp;PROPER(IF(N322="MR","REF",VLOOKUP(I322,$BR:$BS,2,0)))&amp;","&amp;AT322&amp;"); ", "")</f>
        <v/>
      </c>
      <c r="BN322" s="22" t="str">
        <f aca="false">IF(ISERROR(VLOOKUP(BO322,BO$2:BO321,1,0))=0,"X","")</f>
        <v/>
      </c>
      <c r="BO322" s="22" t="str">
        <f aca="false">SUBSTITUTE("#define "&amp;BH322&amp;REPT(" ",28-LEN(BH322))&amp;BJ322&amp;BK322&amp;BL322&amp;BM322,"%","D")</f>
        <v>#define INSTDECODE_2_CI_AA          DECODE_ADR(1,CHR,CpuChr,AOFF_I); DECODE_ADR(2,INT,CpuInt,AOFF_IA); </v>
      </c>
      <c r="BP322" s="22" t="str">
        <f aca="false">"#define "&amp;SUBSTITUTE(BH322,"INSTDECODE_",IF(P322="X","JMP_","")&amp;IF(Q322="X","CONST_","")&amp;"INSTEND_")&amp;IF(Q322="X",REPT(" ",20-LEN(BH322)),IF(P322="X",REPT(" ",22-LEN(BH322)),REPT(" ",26-LEN(BH322))))&amp;" "&amp;IF(P322="X","","IP+="&amp;TRIM(AU322)&amp;"; "&amp;REPT(" ",10-LEN(TRIM(AU322))))&amp;IF(Q322="X","CONST_INST_DISPATCH;","PROG_INST_DISPATCH;")</f>
        <v>#define INSTEND_2_CI_AA         IP+=ISIZ_IAA;   PROG_INST_DISPATCH;</v>
      </c>
      <c r="BQ322" s="22" t="str">
        <f aca="false">""</f>
        <v/>
      </c>
    </row>
    <row r="323" customFormat="false" ht="15.95" hidden="false" customHeight="true" outlineLevel="0" collapsed="false">
      <c r="A323" s="22" t="s">
        <v>974</v>
      </c>
      <c r="B323" s="22" t="s">
        <v>1009</v>
      </c>
      <c r="C323" s="26" t="s">
        <v>29</v>
      </c>
      <c r="D323" s="27" t="n">
        <f aca="false">4-COUNTIF(F323:I323,".")</f>
        <v>2</v>
      </c>
      <c r="E323" s="27" t="str">
        <f aca="false">IF(ISERROR(SEARCH("Z",F323&amp;G323&amp;H323&amp;I323))=0,"X","-")</f>
        <v>-</v>
      </c>
      <c r="F323" s="26" t="s">
        <v>463</v>
      </c>
      <c r="G323" s="26" t="s">
        <v>470</v>
      </c>
      <c r="H323" s="26" t="s">
        <v>28</v>
      </c>
      <c r="I323" s="26" t="s">
        <v>28</v>
      </c>
      <c r="J323" s="27" t="str">
        <f aca="false">IF(OR(ISERROR(SEARCH(MID($J$2,1,1),F323&amp;G323&amp;H323&amp;I323))=0,ISERROR(SEARCH(MID($J$2,2,1),F323&amp;G323&amp;H323&amp;I323))=0),"X","-")</f>
        <v>-</v>
      </c>
      <c r="K323" s="26" t="s">
        <v>453</v>
      </c>
      <c r="L323" s="26" t="s">
        <v>453</v>
      </c>
      <c r="M323" s="26" t="s">
        <v>28</v>
      </c>
      <c r="N323" s="26" t="s">
        <v>28</v>
      </c>
      <c r="O323" s="28" t="str">
        <f aca="false">IF(OR(K323=$O$2,L323=$O$2,M323=$O$2,N323=$O$2),"X","-")</f>
        <v>-</v>
      </c>
      <c r="R323" s="22" t="s">
        <v>979</v>
      </c>
      <c r="S323" s="22" t="s">
        <v>9</v>
      </c>
      <c r="T323" s="22" t="s">
        <v>1007</v>
      </c>
      <c r="W323" s="30" t="str">
        <f aca="false">SUBSTITUTE(SUBSTITUTE(IF(AND(F323="%",K323&lt;&gt;"AD",K323&lt;&gt;"MR"),"Error1","Ok")&amp;" "&amp;IF(AND(G323="%",L323&lt;&gt;"AD",L323&lt;&gt;"MR"),"Error2","Ok")&amp;" "&amp;IF(AND(H323="%",M323&lt;&gt;"AD",M323&lt;&gt;"MR"),"Error3","Ok")&amp;" "&amp;IF(AND(I323="%",N323&lt;&gt;"AD",N323&lt;&gt;"MR"),"Error4","Ok"),"Ok Ok Ok Ok","Passed"),"Ok","")</f>
        <v>Passed</v>
      </c>
      <c r="X323" s="28" t="str">
        <f aca="false">IF(W323&lt;&gt;"Passed","--- Error ---",SUBSTITUTE(SUBSTITUTE(SUBSTITUTE(SUBSTITUTE(SUBSTITUTE(SUBSTITUTE(SUBSTITUTE(SUBSTITUTE(SUBSTITUTE(SUBSTITUTE(SUBSTITUTE(SUBSTITUTE(SUBSTITUTE(SUBSTITUTE(SUBSTITUTE(SUBSTITUTE(SUBSTITUTE(SUBSTITUTE($X$1, "&lt;mnemonic&gt;",""""&amp;B323&amp;""""&amp;REPT(" ",5-LEN(B323))), "&lt;argnr&gt;",D323), "&lt;type1&gt;",VLOOKUP(F323,BR:BZ,9,0)), "&lt;type2&gt;",VLOOKUP(G323,BR:BZ,9,0)), "&lt;type3&gt;",VLOOKUP(H323,BR:BZ,9,0)), "&lt;type4&gt;",VLOOKUP(I323,BR:BZ,9,0)), "&lt;mode1&gt;",VLOOKUP(K323, CB:CG,6,0)),"&lt;mode2&gt;",VLOOKUP(L323,CB:CG,6,0)),"&lt;mode3&gt;",VLOOKUP(M323,CB:CG,6,0)),"&lt;mode4&gt;",VLOOKUP(N323,CB:CG,6,0)), "."," "), "&lt;desc&gt;",R323), "&lt;size&gt;",AU323), "&lt;comma&gt;",IF(B324=""," ",",")),"&lt;off1&gt;",IF(AQ323&lt;&gt;"",AQ323,"0"&amp;REPT(" ",5+AQ$1-1))),"&lt;off2&gt;",IF(AR323&lt;&gt;"",AR323,"0"&amp;REPT(" ",5+AR$1-1))),"&lt;off3&gt;",IF(AS323&lt;&gt;"",AS323,"0"&amp;REPT(" ",5+AS$1-1))),"&lt;off4&gt;",IF(AT323&lt;&gt;"",AT323,"0"&amp;REPT(" ",5+AT$1-1))))</f>
        <v>{ "IN2SH",2, ISIZ_IAA  , {CpuDataType::Short    ,CpuDataType::Integer  ,(CpuDataType)0        ,(CpuDataType)0        }, {_AmdAddr,_AmdAddr,_AmdNull,_AmdNull}, {AOFF_I,AOFF_IA,0       ,0        } }, //short .toshort()</v>
      </c>
      <c r="Y323" s="31" t="s">
        <v>28</v>
      </c>
      <c r="Z323" s="22" t="str">
        <f aca="false">IF(F323&lt;&gt;".",IF(K323="MR","R",VLOOKUP(F323,$BR:$BT,3,0)),"")</f>
        <v>W</v>
      </c>
      <c r="AA323" s="22" t="str">
        <f aca="false">IF(G323&lt;&gt;".",IF(L323="MR","R",VLOOKUP(G323,$BR:$BT,3,0)),"")</f>
        <v>I</v>
      </c>
      <c r="AB323" s="22" t="str">
        <f aca="false">IF(H323&lt;&gt;".",IF(M323="MR","R",VLOOKUP(H323,$BR:$BT,3,0)),"")</f>
        <v/>
      </c>
      <c r="AC323" s="22" t="str">
        <f aca="false">IF(I323&lt;&gt;".",IF(N323="MR","R",VLOOKUP(I323,$BR:$BT,3,0)),"")</f>
        <v/>
      </c>
      <c r="AD323" s="22" t="str">
        <f aca="false">IF(F323&lt;&gt;".",VLOOKUP(K323,$CB:$CC,2,0),"")</f>
        <v>A</v>
      </c>
      <c r="AE323" s="22" t="str">
        <f aca="false">IF(G323&lt;&gt;".",VLOOKUP(L323,$CB:$CC,2,0),"")</f>
        <v>A</v>
      </c>
      <c r="AF323" s="22" t="str">
        <f aca="false">IF(H323&lt;&gt;".",VLOOKUP(M323,$CB:$CC,2,0),"")</f>
        <v/>
      </c>
      <c r="AG323" s="22" t="str">
        <f aca="false">IF(I323&lt;&gt;".",VLOOKUP(N323,$CB:$CC,2,0),"")</f>
        <v/>
      </c>
      <c r="AH323" s="22" t="str">
        <f aca="false">IF(AD323&lt;&gt;"",IF(OR(AD323="A",AD323="I"),"SZA",VLOOKUP(Z323,$BT$3:$BU$16,2,0)),"")</f>
        <v>SZA</v>
      </c>
      <c r="AI323" s="22" t="str">
        <f aca="false">IF(AE323&lt;&gt;"",IF(OR(AE323="A",AE323="I"),"SZA",VLOOKUP(AA323,$BT$3:$BU$16,2,0)),"")</f>
        <v>SZA</v>
      </c>
      <c r="AJ323" s="22" t="str">
        <f aca="false">IF(AF323&lt;&gt;"",IF(OR(AF323="A",AF323="I"),"SZA",VLOOKUP(AB323,$BT$3:$BU$16,2,0)),"")</f>
        <v/>
      </c>
      <c r="AK323" s="22" t="str">
        <f aca="false">IF(AG323&lt;&gt;"",IF(OR(AG323="A",AG323="I"),"SZA",VLOOKUP(AC323,$BT$3:$BU$16,2,0)),"")</f>
        <v/>
      </c>
      <c r="AL323" s="22" t="str">
        <f aca="false">IF(AD323&lt;&gt;"","I","")</f>
        <v>I</v>
      </c>
      <c r="AM323" s="22" t="str">
        <f aca="false">SUBSTITUTE(IF(AE323&lt;&gt;"",AL323&amp;"+"&amp;AH323,""),"+SZ","")</f>
        <v>IA</v>
      </c>
      <c r="AN323" s="22" t="str">
        <f aca="false">SUBSTITUTE(IF(AF323&lt;&gt;"",AM323&amp;"+"&amp;AI323,""),"+SZ","")</f>
        <v/>
      </c>
      <c r="AO323" s="22" t="str">
        <f aca="false">SUBSTITUTE(IF(AG323&lt;&gt;"",AN323&amp;"+"&amp;AJ323,""),"+SZ","")</f>
        <v/>
      </c>
      <c r="AP323" s="22" t="str">
        <f aca="false">SUBSTITUTE("I"&amp;IF(AH323&lt;&gt;"","+"&amp;AH323,"")&amp;IF(AI323&lt;&gt;"","+"&amp;AI323,"")&amp;IF(AJ323&lt;&gt;"","+"&amp;AJ323,"")&amp;IF(AK323&lt;&gt;"","+"&amp;AK323,""),"+SZ","")</f>
        <v>IAA</v>
      </c>
      <c r="AQ323" s="22" t="str">
        <f aca="false">IF(Z323&lt;&gt;"","AOFF_"&amp;AL323&amp;REPT(" ",AQ$1-LEN(AL323)),"")</f>
        <v>AOFF_I</v>
      </c>
      <c r="AR323" s="22" t="str">
        <f aca="false">IF(AA323&lt;&gt;"","AOFF_"&amp;AM323&amp;REPT(" ",AR$1-LEN(AM323)),"")</f>
        <v>AOFF_IA</v>
      </c>
      <c r="AS323" s="22" t="str">
        <f aca="false">IF(AB323&lt;&gt;"","AOFF_"&amp;AN323&amp;REPT(" ",AS$1-LEN(AN323)),"")</f>
        <v/>
      </c>
      <c r="AT323" s="22" t="str">
        <f aca="false">IF(AC323&lt;&gt;"","AOFF_"&amp;AO323&amp;REPT(" ",AT$1-LEN(AO323)),"")</f>
        <v/>
      </c>
      <c r="AU323" s="22" t="str">
        <f aca="false">"ISIZ_"&amp;AP323&amp;REPT(" ",$AU$1-LEN(AP323))</f>
        <v>ISIZ_IAA  </v>
      </c>
      <c r="AV323" s="26" t="n">
        <f aca="false">IF(Z323&lt;&gt;"",6,"")</f>
        <v>6</v>
      </c>
      <c r="AW323" s="26" t="n">
        <f aca="false">IF(AA323&lt;&gt;"",AV323+VLOOKUP(AH323,$BU$2:$BV$17,2,0),"")</f>
        <v>10</v>
      </c>
      <c r="AX323" s="26" t="str">
        <f aca="false">IF(AB323&lt;&gt;"",AW323+VLOOKUP(AI323,$BU$2:$BV$17,2,0),"")</f>
        <v/>
      </c>
      <c r="AY323" s="26" t="str">
        <f aca="false">IF(AC323&lt;&gt;"",AX323+VLOOKUP(AJ323,$BU$2:$BV$17,2,0),"")</f>
        <v/>
      </c>
      <c r="AZ323" s="26" t="n">
        <f aca="false">6+IF(Z323&lt;&gt;"",VLOOKUP(AH323,$BU$2:$BV$17,2,0),0)+IF(AA323&lt;&gt;"",VLOOKUP(AI323,$BU$2:$BV$17,2,0),0)+IF(AB323&lt;&gt;"",VLOOKUP(AJ323,$BU$2:$BV$17,2,0),0)+IF(AC323&lt;&gt;"",VLOOKUP(AK323,$BU$2:$BV$17,2,0),0)</f>
        <v>14</v>
      </c>
      <c r="BA323" s="26" t="n">
        <f aca="false">IF(Z323&lt;&gt;"",10,"")</f>
        <v>10</v>
      </c>
      <c r="BB323" s="26" t="n">
        <f aca="false">IF(AA323&lt;&gt;"",BA323+VLOOKUP(AH323,$BU$2:$BW$17,3,0),"")</f>
        <v>18</v>
      </c>
      <c r="BC323" s="26" t="str">
        <f aca="false">IF(AB323&lt;&gt;"",BB323+VLOOKUP(AI323,$BU$2:$BW$17,3,0),"")</f>
        <v/>
      </c>
      <c r="BD323" s="26" t="str">
        <f aca="false">IF(AC323&lt;&gt;"",BC323+VLOOKUP(AJ323,$BU$2:$BW$17,3,0),"")</f>
        <v/>
      </c>
      <c r="BE323" s="26" t="n">
        <f aca="false">10+IF(Z323&lt;&gt;"",VLOOKUP(AH323,$BU$2:$BW$17,3,0),0)+IF(AA323&lt;&gt;"",VLOOKUP(AI323,$BU$2:$BW$17,3,0),0)+IF(AB323&lt;&gt;"",VLOOKUP(AJ323,$BU$2:$BW$17,3,0),0)+IF(AC323&lt;&gt;"",VLOOKUP(AK323,$BU$2:$BW$17,3,0),0)</f>
        <v>26</v>
      </c>
      <c r="BF323" s="36" t="str">
        <f aca="false">IF(AV323&lt;&gt;"","#define "&amp;AQ323&amp;" "&amp;AV323&amp;"&lt;end&gt; ","")&amp;IF(AW323&lt;&gt;"","#define "&amp;AR323&amp;" "&amp;AW323&amp;"&lt;end&gt; ","")&amp;IF(AX323&lt;&gt;"","#define "&amp;AS323&amp;" "&amp;AX323&amp;"&lt;end&gt; ","")&amp;IF(AY323&lt;&gt;"","#define "&amp;AT323&amp;" "&amp;AY323&amp;"&lt;end&gt; ","")&amp;"#define "&amp;AU323&amp;" "&amp;AZ323&amp;"&lt;end&gt;"</f>
        <v>#define AOFF_I 6&lt;end&gt; #define AOFF_IA 10&lt;end&gt; #define ISIZ_IAA   14&lt;end&gt;</v>
      </c>
      <c r="BG323" s="36" t="str">
        <f aca="false">IF(BA323&lt;&gt;"","#define "&amp;AQ323&amp;" "&amp;BA323&amp;"&lt;end&gt; ","")&amp;IF(BB323&lt;&gt;"","#define "&amp;AR323&amp;" "&amp;BB323&amp;"&lt;end&gt; ","")&amp;IF(BC323&lt;&gt;"","#define "&amp;AS323&amp;" "&amp;BC323&amp;"&lt;end&gt; ","")&amp;IF(BD323&lt;&gt;"","#define "&amp;AT323&amp;" "&amp;BD323&amp;"&lt;end&gt; ","")&amp;"#define "&amp;AU323&amp;" "&amp;BE323&amp;"&lt;end&gt;"</f>
        <v>#define AOFF_I 10&lt;end&gt; #define AOFF_IA 18&lt;end&gt; #define ISIZ_IAA   26&lt;end&gt;</v>
      </c>
      <c r="BH323" s="22" t="str">
        <f aca="false">"INSTDECODE_"&amp;D323&amp;IF(D323&lt;&gt;0,"_"&amp;CONCATENATE(Z323,AA323,AB323,AC323)&amp;"_"&amp;CONCATENATE(AD323,AE323,AF323,AG323),"")</f>
        <v>INSTDECODE_2_WI_AA</v>
      </c>
      <c r="BI323" s="22" t="n">
        <f aca="false">LEN(BH323)</f>
        <v>18</v>
      </c>
      <c r="BJ323" s="22" t="str">
        <f aca="false">IF(Z323&lt;&gt;"","DECODE_"&amp;VLOOKUP(AD323,$CC:$CD,2,0)&amp;"("&amp;BJ$2&amp;","&amp;IF(K323="MR","REF",VLOOKUP(F323,$BR:$BS,2,0))&amp;",Cpu"&amp;PROPER(IF(K323="MR","REF",VLOOKUP(F323,$BR:$BS,2,0)))&amp;","&amp;AQ323&amp;"); ", "")</f>
        <v>DECODE_ADR(1,SHR,CpuShr,AOFF_I); </v>
      </c>
      <c r="BK323" s="22" t="str">
        <f aca="false">IF(AA323&lt;&gt;"","DECODE_"&amp;VLOOKUP(AE323,$CC:$CD,2,0)&amp;"("&amp;BK$2&amp;","&amp;IF(L323="MR","REF",VLOOKUP(G323,$BR:$BS,2,0))&amp;",Cpu"&amp;PROPER(IF(L323="MR","REF",VLOOKUP(G323,$BR:$BS,2,0)))&amp;","&amp;AR323&amp;"); ", "")</f>
        <v>DECODE_ADR(2,INT,CpuInt,AOFF_IA); </v>
      </c>
      <c r="BL323" s="22" t="str">
        <f aca="false">IF(AB323&lt;&gt;"","DECODE_"&amp;VLOOKUP(AF323,$CC:$CD,2,0)&amp;"("&amp;BL$2&amp;","&amp;IF(M323="MR","REF",VLOOKUP(H323,$BR:$BS,2,0))&amp;",Cpu"&amp;PROPER(IF(M323="MR","REF",VLOOKUP(H323,$BR:$BS,2,0)))&amp;","&amp;AS323&amp;"); ", "")</f>
        <v/>
      </c>
      <c r="BM323" s="22" t="str">
        <f aca="false">IF(AC323&lt;&gt;"","DECODE_"&amp;VLOOKUP(AG323,$CC:$CD,2,0)&amp;"("&amp;BM$2&amp;","&amp;IF(N323="MR","REF",VLOOKUP(I323,$BR:$BS,2,0))&amp;",Cpu"&amp;PROPER(IF(N323="MR","REF",VLOOKUP(I323,$BR:$BS,2,0)))&amp;","&amp;AT323&amp;"); ", "")</f>
        <v/>
      </c>
      <c r="BN323" s="22" t="str">
        <f aca="false">IF(ISERROR(VLOOKUP(BO323,BO$2:BO322,1,0))=0,"X","")</f>
        <v/>
      </c>
      <c r="BO323" s="22" t="str">
        <f aca="false">SUBSTITUTE("#define "&amp;BH323&amp;REPT(" ",28-LEN(BH323))&amp;BJ323&amp;BK323&amp;BL323&amp;BM323,"%","D")</f>
        <v>#define INSTDECODE_2_WI_AA          DECODE_ADR(1,SHR,CpuShr,AOFF_I); DECODE_ADR(2,INT,CpuInt,AOFF_IA); </v>
      </c>
      <c r="BP323" s="22" t="str">
        <f aca="false">"#define "&amp;SUBSTITUTE(BH323,"INSTDECODE_",IF(P323="X","JMP_","")&amp;IF(Q323="X","CONST_","")&amp;"INSTEND_")&amp;IF(Q323="X",REPT(" ",20-LEN(BH323)),IF(P323="X",REPT(" ",22-LEN(BH323)),REPT(" ",26-LEN(BH323))))&amp;" "&amp;IF(P323="X","","IP+="&amp;TRIM(AU323)&amp;"; "&amp;REPT(" ",10-LEN(TRIM(AU323))))&amp;IF(Q323="X","CONST_INST_DISPATCH;","PROG_INST_DISPATCH;")</f>
        <v>#define INSTEND_2_WI_AA         IP+=ISIZ_IAA;   PROG_INST_DISPATCH;</v>
      </c>
      <c r="BQ323" s="22" t="str">
        <f aca="false">""</f>
        <v/>
      </c>
    </row>
    <row r="324" customFormat="false" ht="15.95" hidden="false" customHeight="true" outlineLevel="0" collapsed="false">
      <c r="A324" s="22" t="s">
        <v>974</v>
      </c>
      <c r="B324" s="22" t="s">
        <v>1010</v>
      </c>
      <c r="C324" s="26" t="s">
        <v>29</v>
      </c>
      <c r="D324" s="27" t="n">
        <f aca="false">4-COUNTIF(F324:I324,".")</f>
        <v>2</v>
      </c>
      <c r="E324" s="27" t="str">
        <f aca="false">IF(ISERROR(SEARCH("Z",F324&amp;G324&amp;H324&amp;I324))=0,"X","-")</f>
        <v>-</v>
      </c>
      <c r="F324" s="26" t="s">
        <v>474</v>
      </c>
      <c r="G324" s="26" t="s">
        <v>470</v>
      </c>
      <c r="H324" s="26" t="s">
        <v>28</v>
      </c>
      <c r="I324" s="26" t="s">
        <v>28</v>
      </c>
      <c r="J324" s="27" t="str">
        <f aca="false">IF(OR(ISERROR(SEARCH(MID($J$2,1,1),F324&amp;G324&amp;H324&amp;I324))=0,ISERROR(SEARCH(MID($J$2,2,1),F324&amp;G324&amp;H324&amp;I324))=0),"X","-")</f>
        <v>-</v>
      </c>
      <c r="K324" s="26" t="s">
        <v>453</v>
      </c>
      <c r="L324" s="26" t="s">
        <v>453</v>
      </c>
      <c r="M324" s="26" t="s">
        <v>28</v>
      </c>
      <c r="N324" s="26" t="s">
        <v>28</v>
      </c>
      <c r="O324" s="28" t="str">
        <f aca="false">IF(OR(K324=$O$2,L324=$O$2,M324=$O$2,N324=$O$2),"X","-")</f>
        <v>-</v>
      </c>
      <c r="R324" s="22" t="s">
        <v>983</v>
      </c>
      <c r="S324" s="22" t="s">
        <v>9</v>
      </c>
      <c r="T324" s="22" t="s">
        <v>1007</v>
      </c>
      <c r="W324" s="30" t="str">
        <f aca="false">SUBSTITUTE(SUBSTITUTE(IF(AND(F324="%",K324&lt;&gt;"AD",K324&lt;&gt;"MR"),"Error1","Ok")&amp;" "&amp;IF(AND(G324="%",L324&lt;&gt;"AD",L324&lt;&gt;"MR"),"Error2","Ok")&amp;" "&amp;IF(AND(H324="%",M324&lt;&gt;"AD",M324&lt;&gt;"MR"),"Error3","Ok")&amp;" "&amp;IF(AND(I324="%",N324&lt;&gt;"AD",N324&lt;&gt;"MR"),"Error4","Ok"),"Ok Ok Ok Ok","Passed"),"Ok","")</f>
        <v>Passed</v>
      </c>
      <c r="X324" s="28" t="str">
        <f aca="false">IF(W324&lt;&gt;"Passed","--- Error ---",SUBSTITUTE(SUBSTITUTE(SUBSTITUTE(SUBSTITUTE(SUBSTITUTE(SUBSTITUTE(SUBSTITUTE(SUBSTITUTE(SUBSTITUTE(SUBSTITUTE(SUBSTITUTE(SUBSTITUTE(SUBSTITUTE(SUBSTITUTE(SUBSTITUTE(SUBSTITUTE(SUBSTITUTE(SUBSTITUTE($X$1, "&lt;mnemonic&gt;",""""&amp;B324&amp;""""&amp;REPT(" ",5-LEN(B324))), "&lt;argnr&gt;",D324), "&lt;type1&gt;",VLOOKUP(F324,BR:BZ,9,0)), "&lt;type2&gt;",VLOOKUP(G324,BR:BZ,9,0)), "&lt;type3&gt;",VLOOKUP(H324,BR:BZ,9,0)), "&lt;type4&gt;",VLOOKUP(I324,BR:BZ,9,0)), "&lt;mode1&gt;",VLOOKUP(K324, CB:CG,6,0)),"&lt;mode2&gt;",VLOOKUP(L324,CB:CG,6,0)),"&lt;mode3&gt;",VLOOKUP(M324,CB:CG,6,0)),"&lt;mode4&gt;",VLOOKUP(N324,CB:CG,6,0)), "."," "), "&lt;desc&gt;",R324), "&lt;size&gt;",AU324), "&lt;comma&gt;",IF(B325=""," ",",")),"&lt;off1&gt;",IF(AQ324&lt;&gt;"",AQ324,"0"&amp;REPT(" ",5+AQ$1-1))),"&lt;off2&gt;",IF(AR324&lt;&gt;"",AR324,"0"&amp;REPT(" ",5+AR$1-1))),"&lt;off3&gt;",IF(AS324&lt;&gt;"",AS324,"0"&amp;REPT(" ",5+AS$1-1))),"&lt;off4&gt;",IF(AT324&lt;&gt;"",AT324,"0"&amp;REPT(" ",5+AT$1-1))))</f>
        <v>{ "IN2LO",2, ISIZ_IAA  , {CpuDataType::Long     ,CpuDataType::Integer  ,(CpuDataType)0        ,(CpuDataType)0        }, {_AmdAddr,_AmdAddr,_AmdNull,_AmdNull}, {AOFF_I,AOFF_IA,0       ,0        } }, //long .tolong()</v>
      </c>
      <c r="Y324" s="31" t="s">
        <v>28</v>
      </c>
      <c r="Z324" s="22" t="str">
        <f aca="false">IF(F324&lt;&gt;".",IF(K324="MR","R",VLOOKUP(F324,$BR:$BT,3,0)),"")</f>
        <v>L</v>
      </c>
      <c r="AA324" s="22" t="str">
        <f aca="false">IF(G324&lt;&gt;".",IF(L324="MR","R",VLOOKUP(G324,$BR:$BT,3,0)),"")</f>
        <v>I</v>
      </c>
      <c r="AB324" s="22" t="str">
        <f aca="false">IF(H324&lt;&gt;".",IF(M324="MR","R",VLOOKUP(H324,$BR:$BT,3,0)),"")</f>
        <v/>
      </c>
      <c r="AC324" s="22" t="str">
        <f aca="false">IF(I324&lt;&gt;".",IF(N324="MR","R",VLOOKUP(I324,$BR:$BT,3,0)),"")</f>
        <v/>
      </c>
      <c r="AD324" s="22" t="str">
        <f aca="false">IF(F324&lt;&gt;".",VLOOKUP(K324,$CB:$CC,2,0),"")</f>
        <v>A</v>
      </c>
      <c r="AE324" s="22" t="str">
        <f aca="false">IF(G324&lt;&gt;".",VLOOKUP(L324,$CB:$CC,2,0),"")</f>
        <v>A</v>
      </c>
      <c r="AF324" s="22" t="str">
        <f aca="false">IF(H324&lt;&gt;".",VLOOKUP(M324,$CB:$CC,2,0),"")</f>
        <v/>
      </c>
      <c r="AG324" s="22" t="str">
        <f aca="false">IF(I324&lt;&gt;".",VLOOKUP(N324,$CB:$CC,2,0),"")</f>
        <v/>
      </c>
      <c r="AH324" s="22" t="str">
        <f aca="false">IF(AD324&lt;&gt;"",IF(OR(AD324="A",AD324="I"),"SZA",VLOOKUP(Z324,$BT$3:$BU$16,2,0)),"")</f>
        <v>SZA</v>
      </c>
      <c r="AI324" s="22" t="str">
        <f aca="false">IF(AE324&lt;&gt;"",IF(OR(AE324="A",AE324="I"),"SZA",VLOOKUP(AA324,$BT$3:$BU$16,2,0)),"")</f>
        <v>SZA</v>
      </c>
      <c r="AJ324" s="22" t="str">
        <f aca="false">IF(AF324&lt;&gt;"",IF(OR(AF324="A",AF324="I"),"SZA",VLOOKUP(AB324,$BT$3:$BU$16,2,0)),"")</f>
        <v/>
      </c>
      <c r="AK324" s="22" t="str">
        <f aca="false">IF(AG324&lt;&gt;"",IF(OR(AG324="A",AG324="I"),"SZA",VLOOKUP(AC324,$BT$3:$BU$16,2,0)),"")</f>
        <v/>
      </c>
      <c r="AL324" s="22" t="str">
        <f aca="false">IF(AD324&lt;&gt;"","I","")</f>
        <v>I</v>
      </c>
      <c r="AM324" s="22" t="str">
        <f aca="false">SUBSTITUTE(IF(AE324&lt;&gt;"",AL324&amp;"+"&amp;AH324,""),"+SZ","")</f>
        <v>IA</v>
      </c>
      <c r="AN324" s="22" t="str">
        <f aca="false">SUBSTITUTE(IF(AF324&lt;&gt;"",AM324&amp;"+"&amp;AI324,""),"+SZ","")</f>
        <v/>
      </c>
      <c r="AO324" s="22" t="str">
        <f aca="false">SUBSTITUTE(IF(AG324&lt;&gt;"",AN324&amp;"+"&amp;AJ324,""),"+SZ","")</f>
        <v/>
      </c>
      <c r="AP324" s="22" t="str">
        <f aca="false">SUBSTITUTE("I"&amp;IF(AH324&lt;&gt;"","+"&amp;AH324,"")&amp;IF(AI324&lt;&gt;"","+"&amp;AI324,"")&amp;IF(AJ324&lt;&gt;"","+"&amp;AJ324,"")&amp;IF(AK324&lt;&gt;"","+"&amp;AK324,""),"+SZ","")</f>
        <v>IAA</v>
      </c>
      <c r="AQ324" s="22" t="str">
        <f aca="false">IF(Z324&lt;&gt;"","AOFF_"&amp;AL324&amp;REPT(" ",AQ$1-LEN(AL324)),"")</f>
        <v>AOFF_I</v>
      </c>
      <c r="AR324" s="22" t="str">
        <f aca="false">IF(AA324&lt;&gt;"","AOFF_"&amp;AM324&amp;REPT(" ",AR$1-LEN(AM324)),"")</f>
        <v>AOFF_IA</v>
      </c>
      <c r="AS324" s="22" t="str">
        <f aca="false">IF(AB324&lt;&gt;"","AOFF_"&amp;AN324&amp;REPT(" ",AS$1-LEN(AN324)),"")</f>
        <v/>
      </c>
      <c r="AT324" s="22" t="str">
        <f aca="false">IF(AC324&lt;&gt;"","AOFF_"&amp;AO324&amp;REPT(" ",AT$1-LEN(AO324)),"")</f>
        <v/>
      </c>
      <c r="AU324" s="22" t="str">
        <f aca="false">"ISIZ_"&amp;AP324&amp;REPT(" ",$AU$1-LEN(AP324))</f>
        <v>ISIZ_IAA  </v>
      </c>
      <c r="AV324" s="26" t="n">
        <f aca="false">IF(Z324&lt;&gt;"",6,"")</f>
        <v>6</v>
      </c>
      <c r="AW324" s="26" t="n">
        <f aca="false">IF(AA324&lt;&gt;"",AV324+VLOOKUP(AH324,$BU$2:$BV$17,2,0),"")</f>
        <v>10</v>
      </c>
      <c r="AX324" s="26" t="str">
        <f aca="false">IF(AB324&lt;&gt;"",AW324+VLOOKUP(AI324,$BU$2:$BV$17,2,0),"")</f>
        <v/>
      </c>
      <c r="AY324" s="26" t="str">
        <f aca="false">IF(AC324&lt;&gt;"",AX324+VLOOKUP(AJ324,$BU$2:$BV$17,2,0),"")</f>
        <v/>
      </c>
      <c r="AZ324" s="26" t="n">
        <f aca="false">6+IF(Z324&lt;&gt;"",VLOOKUP(AH324,$BU$2:$BV$17,2,0),0)+IF(AA324&lt;&gt;"",VLOOKUP(AI324,$BU$2:$BV$17,2,0),0)+IF(AB324&lt;&gt;"",VLOOKUP(AJ324,$BU$2:$BV$17,2,0),0)+IF(AC324&lt;&gt;"",VLOOKUP(AK324,$BU$2:$BV$17,2,0),0)</f>
        <v>14</v>
      </c>
      <c r="BA324" s="26" t="n">
        <f aca="false">IF(Z324&lt;&gt;"",10,"")</f>
        <v>10</v>
      </c>
      <c r="BB324" s="26" t="n">
        <f aca="false">IF(AA324&lt;&gt;"",BA324+VLOOKUP(AH324,$BU$2:$BW$17,3,0),"")</f>
        <v>18</v>
      </c>
      <c r="BC324" s="26" t="str">
        <f aca="false">IF(AB324&lt;&gt;"",BB324+VLOOKUP(AI324,$BU$2:$BW$17,3,0),"")</f>
        <v/>
      </c>
      <c r="BD324" s="26" t="str">
        <f aca="false">IF(AC324&lt;&gt;"",BC324+VLOOKUP(AJ324,$BU$2:$BW$17,3,0),"")</f>
        <v/>
      </c>
      <c r="BE324" s="26" t="n">
        <f aca="false">10+IF(Z324&lt;&gt;"",VLOOKUP(AH324,$BU$2:$BW$17,3,0),0)+IF(AA324&lt;&gt;"",VLOOKUP(AI324,$BU$2:$BW$17,3,0),0)+IF(AB324&lt;&gt;"",VLOOKUP(AJ324,$BU$2:$BW$17,3,0),0)+IF(AC324&lt;&gt;"",VLOOKUP(AK324,$BU$2:$BW$17,3,0),0)</f>
        <v>26</v>
      </c>
      <c r="BF324" s="36" t="str">
        <f aca="false">IF(AV324&lt;&gt;"","#define "&amp;AQ324&amp;" "&amp;AV324&amp;"&lt;end&gt; ","")&amp;IF(AW324&lt;&gt;"","#define "&amp;AR324&amp;" "&amp;AW324&amp;"&lt;end&gt; ","")&amp;IF(AX324&lt;&gt;"","#define "&amp;AS324&amp;" "&amp;AX324&amp;"&lt;end&gt; ","")&amp;IF(AY324&lt;&gt;"","#define "&amp;AT324&amp;" "&amp;AY324&amp;"&lt;end&gt; ","")&amp;"#define "&amp;AU324&amp;" "&amp;AZ324&amp;"&lt;end&gt;"</f>
        <v>#define AOFF_I 6&lt;end&gt; #define AOFF_IA 10&lt;end&gt; #define ISIZ_IAA   14&lt;end&gt;</v>
      </c>
      <c r="BG324" s="36" t="str">
        <f aca="false">IF(BA324&lt;&gt;"","#define "&amp;AQ324&amp;" "&amp;BA324&amp;"&lt;end&gt; ","")&amp;IF(BB324&lt;&gt;"","#define "&amp;AR324&amp;" "&amp;BB324&amp;"&lt;end&gt; ","")&amp;IF(BC324&lt;&gt;"","#define "&amp;AS324&amp;" "&amp;BC324&amp;"&lt;end&gt; ","")&amp;IF(BD324&lt;&gt;"","#define "&amp;AT324&amp;" "&amp;BD324&amp;"&lt;end&gt; ","")&amp;"#define "&amp;AU324&amp;" "&amp;BE324&amp;"&lt;end&gt;"</f>
        <v>#define AOFF_I 10&lt;end&gt; #define AOFF_IA 18&lt;end&gt; #define ISIZ_IAA   26&lt;end&gt;</v>
      </c>
      <c r="BH324" s="22" t="str">
        <f aca="false">"INSTDECODE_"&amp;D324&amp;IF(D324&lt;&gt;0,"_"&amp;CONCATENATE(Z324,AA324,AB324,AC324)&amp;"_"&amp;CONCATENATE(AD324,AE324,AF324,AG324),"")</f>
        <v>INSTDECODE_2_LI_AA</v>
      </c>
      <c r="BI324" s="22" t="n">
        <f aca="false">LEN(BH324)</f>
        <v>18</v>
      </c>
      <c r="BJ324" s="22" t="str">
        <f aca="false">IF(Z324&lt;&gt;"","DECODE_"&amp;VLOOKUP(AD324,$CC:$CD,2,0)&amp;"("&amp;BJ$2&amp;","&amp;IF(K324="MR","REF",VLOOKUP(F324,$BR:$BS,2,0))&amp;",Cpu"&amp;PROPER(IF(K324="MR","REF",VLOOKUP(F324,$BR:$BS,2,0)))&amp;","&amp;AQ324&amp;"); ", "")</f>
        <v>DECODE_ADR(1,LON,CpuLon,AOFF_I); </v>
      </c>
      <c r="BK324" s="22" t="str">
        <f aca="false">IF(AA324&lt;&gt;"","DECODE_"&amp;VLOOKUP(AE324,$CC:$CD,2,0)&amp;"("&amp;BK$2&amp;","&amp;IF(L324="MR","REF",VLOOKUP(G324,$BR:$BS,2,0))&amp;",Cpu"&amp;PROPER(IF(L324="MR","REF",VLOOKUP(G324,$BR:$BS,2,0)))&amp;","&amp;AR324&amp;"); ", "")</f>
        <v>DECODE_ADR(2,INT,CpuInt,AOFF_IA); </v>
      </c>
      <c r="BL324" s="22" t="str">
        <f aca="false">IF(AB324&lt;&gt;"","DECODE_"&amp;VLOOKUP(AF324,$CC:$CD,2,0)&amp;"("&amp;BL$2&amp;","&amp;IF(M324="MR","REF",VLOOKUP(H324,$BR:$BS,2,0))&amp;",Cpu"&amp;PROPER(IF(M324="MR","REF",VLOOKUP(H324,$BR:$BS,2,0)))&amp;","&amp;AS324&amp;"); ", "")</f>
        <v/>
      </c>
      <c r="BM324" s="22" t="str">
        <f aca="false">IF(AC324&lt;&gt;"","DECODE_"&amp;VLOOKUP(AG324,$CC:$CD,2,0)&amp;"("&amp;BM$2&amp;","&amp;IF(N324="MR","REF",VLOOKUP(I324,$BR:$BS,2,0))&amp;",Cpu"&amp;PROPER(IF(N324="MR","REF",VLOOKUP(I324,$BR:$BS,2,0)))&amp;","&amp;AT324&amp;"); ", "")</f>
        <v/>
      </c>
      <c r="BN324" s="22" t="str">
        <f aca="false">IF(ISERROR(VLOOKUP(BO324,BO$2:BO323,1,0))=0,"X","")</f>
        <v/>
      </c>
      <c r="BO324" s="22" t="str">
        <f aca="false">SUBSTITUTE("#define "&amp;BH324&amp;REPT(" ",28-LEN(BH324))&amp;BJ324&amp;BK324&amp;BL324&amp;BM324,"%","D")</f>
        <v>#define INSTDECODE_2_LI_AA          DECODE_ADR(1,LON,CpuLon,AOFF_I); DECODE_ADR(2,INT,CpuInt,AOFF_IA); </v>
      </c>
      <c r="BP324" s="22" t="str">
        <f aca="false">"#define "&amp;SUBSTITUTE(BH324,"INSTDECODE_",IF(P324="X","JMP_","")&amp;IF(Q324="X","CONST_","")&amp;"INSTEND_")&amp;IF(Q324="X",REPT(" ",20-LEN(BH324)),IF(P324="X",REPT(" ",22-LEN(BH324)),REPT(" ",26-LEN(BH324))))&amp;" "&amp;IF(P324="X","","IP+="&amp;TRIM(AU324)&amp;"; "&amp;REPT(" ",10-LEN(TRIM(AU324))))&amp;IF(Q324="X","CONST_INST_DISPATCH;","PROG_INST_DISPATCH;")</f>
        <v>#define INSTEND_2_LI_AA         IP+=ISIZ_IAA;   PROG_INST_DISPATCH;</v>
      </c>
      <c r="BQ324" s="22" t="str">
        <f aca="false">""</f>
        <v/>
      </c>
    </row>
    <row r="325" customFormat="false" ht="15.95" hidden="false" customHeight="true" outlineLevel="0" collapsed="false">
      <c r="A325" s="22" t="s">
        <v>974</v>
      </c>
      <c r="B325" s="22" t="s">
        <v>1011</v>
      </c>
      <c r="C325" s="26" t="s">
        <v>29</v>
      </c>
      <c r="D325" s="27" t="n">
        <f aca="false">4-COUNTIF(F325:I325,".")</f>
        <v>2</v>
      </c>
      <c r="E325" s="27" t="str">
        <f aca="false">IF(ISERROR(SEARCH("Z",F325&amp;G325&amp;H325&amp;I325))=0,"X","-")</f>
        <v>-</v>
      </c>
      <c r="F325" s="26" t="s">
        <v>478</v>
      </c>
      <c r="G325" s="26" t="s">
        <v>470</v>
      </c>
      <c r="H325" s="26" t="s">
        <v>28</v>
      </c>
      <c r="I325" s="26" t="s">
        <v>28</v>
      </c>
      <c r="J325" s="27" t="str">
        <f aca="false">IF(OR(ISERROR(SEARCH(MID($J$2,1,1),F325&amp;G325&amp;H325&amp;I325))=0,ISERROR(SEARCH(MID($J$2,2,1),F325&amp;G325&amp;H325&amp;I325))=0),"X","-")</f>
        <v>-</v>
      </c>
      <c r="K325" s="26" t="s">
        <v>453</v>
      </c>
      <c r="L325" s="26" t="s">
        <v>453</v>
      </c>
      <c r="M325" s="26" t="s">
        <v>28</v>
      </c>
      <c r="N325" s="26" t="s">
        <v>28</v>
      </c>
      <c r="O325" s="28" t="str">
        <f aca="false">IF(OR(K325=$O$2,L325=$O$2,M325=$O$2,N325=$O$2),"X","-")</f>
        <v>-</v>
      </c>
      <c r="R325" s="22" t="s">
        <v>985</v>
      </c>
      <c r="S325" s="22" t="s">
        <v>9</v>
      </c>
      <c r="T325" s="22" t="s">
        <v>1007</v>
      </c>
      <c r="W325" s="30" t="str">
        <f aca="false">SUBSTITUTE(SUBSTITUTE(IF(AND(F325="%",K325&lt;&gt;"AD",K325&lt;&gt;"MR"),"Error1","Ok")&amp;" "&amp;IF(AND(G325="%",L325&lt;&gt;"AD",L325&lt;&gt;"MR"),"Error2","Ok")&amp;" "&amp;IF(AND(H325="%",M325&lt;&gt;"AD",M325&lt;&gt;"MR"),"Error3","Ok")&amp;" "&amp;IF(AND(I325="%",N325&lt;&gt;"AD",N325&lt;&gt;"MR"),"Error4","Ok"),"Ok Ok Ok Ok","Passed"),"Ok","")</f>
        <v>Passed</v>
      </c>
      <c r="X325" s="28" t="str">
        <f aca="false">IF(W325&lt;&gt;"Passed","--- Error ---",SUBSTITUTE(SUBSTITUTE(SUBSTITUTE(SUBSTITUTE(SUBSTITUTE(SUBSTITUTE(SUBSTITUTE(SUBSTITUTE(SUBSTITUTE(SUBSTITUTE(SUBSTITUTE(SUBSTITUTE(SUBSTITUTE(SUBSTITUTE(SUBSTITUTE(SUBSTITUTE(SUBSTITUTE(SUBSTITUTE($X$1, "&lt;mnemonic&gt;",""""&amp;B325&amp;""""&amp;REPT(" ",5-LEN(B325))), "&lt;argnr&gt;",D325), "&lt;type1&gt;",VLOOKUP(F325,BR:BZ,9,0)), "&lt;type2&gt;",VLOOKUP(G325,BR:BZ,9,0)), "&lt;type3&gt;",VLOOKUP(H325,BR:BZ,9,0)), "&lt;type4&gt;",VLOOKUP(I325,BR:BZ,9,0)), "&lt;mode1&gt;",VLOOKUP(K325, CB:CG,6,0)),"&lt;mode2&gt;",VLOOKUP(L325,CB:CG,6,0)),"&lt;mode3&gt;",VLOOKUP(M325,CB:CG,6,0)),"&lt;mode4&gt;",VLOOKUP(N325,CB:CG,6,0)), "."," "), "&lt;desc&gt;",R325), "&lt;size&gt;",AU325), "&lt;comma&gt;",IF(B326=""," ",",")),"&lt;off1&gt;",IF(AQ325&lt;&gt;"",AQ325,"0"&amp;REPT(" ",5+AQ$1-1))),"&lt;off2&gt;",IF(AR325&lt;&gt;"",AR325,"0"&amp;REPT(" ",5+AR$1-1))),"&lt;off3&gt;",IF(AS325&lt;&gt;"",AS325,"0"&amp;REPT(" ",5+AS$1-1))),"&lt;off4&gt;",IF(AT325&lt;&gt;"",AT325,"0"&amp;REPT(" ",5+AT$1-1))))</f>
        <v>{ "IN2FL",2, ISIZ_IAA  , {CpuDataType::Float    ,CpuDataType::Integer  ,(CpuDataType)0        ,(CpuDataType)0        }, {_AmdAddr,_AmdAddr,_AmdNull,_AmdNull}, {AOFF_I,AOFF_IA,0       ,0        } }, //float .tofloat()</v>
      </c>
      <c r="Y325" s="31" t="s">
        <v>28</v>
      </c>
      <c r="Z325" s="22" t="str">
        <f aca="false">IF(F325&lt;&gt;".",IF(K325="MR","R",VLOOKUP(F325,$BR:$BT,3,0)),"")</f>
        <v>F</v>
      </c>
      <c r="AA325" s="22" t="str">
        <f aca="false">IF(G325&lt;&gt;".",IF(L325="MR","R",VLOOKUP(G325,$BR:$BT,3,0)),"")</f>
        <v>I</v>
      </c>
      <c r="AB325" s="22" t="str">
        <f aca="false">IF(H325&lt;&gt;".",IF(M325="MR","R",VLOOKUP(H325,$BR:$BT,3,0)),"")</f>
        <v/>
      </c>
      <c r="AC325" s="22" t="str">
        <f aca="false">IF(I325&lt;&gt;".",IF(N325="MR","R",VLOOKUP(I325,$BR:$BT,3,0)),"")</f>
        <v/>
      </c>
      <c r="AD325" s="22" t="str">
        <f aca="false">IF(F325&lt;&gt;".",VLOOKUP(K325,$CB:$CC,2,0),"")</f>
        <v>A</v>
      </c>
      <c r="AE325" s="22" t="str">
        <f aca="false">IF(G325&lt;&gt;".",VLOOKUP(L325,$CB:$CC,2,0),"")</f>
        <v>A</v>
      </c>
      <c r="AF325" s="22" t="str">
        <f aca="false">IF(H325&lt;&gt;".",VLOOKUP(M325,$CB:$CC,2,0),"")</f>
        <v/>
      </c>
      <c r="AG325" s="22" t="str">
        <f aca="false">IF(I325&lt;&gt;".",VLOOKUP(N325,$CB:$CC,2,0),"")</f>
        <v/>
      </c>
      <c r="AH325" s="22" t="str">
        <f aca="false">IF(AD325&lt;&gt;"",IF(OR(AD325="A",AD325="I"),"SZA",VLOOKUP(Z325,$BT$3:$BU$16,2,0)),"")</f>
        <v>SZA</v>
      </c>
      <c r="AI325" s="22" t="str">
        <f aca="false">IF(AE325&lt;&gt;"",IF(OR(AE325="A",AE325="I"),"SZA",VLOOKUP(AA325,$BT$3:$BU$16,2,0)),"")</f>
        <v>SZA</v>
      </c>
      <c r="AJ325" s="22" t="str">
        <f aca="false">IF(AF325&lt;&gt;"",IF(OR(AF325="A",AF325="I"),"SZA",VLOOKUP(AB325,$BT$3:$BU$16,2,0)),"")</f>
        <v/>
      </c>
      <c r="AK325" s="22" t="str">
        <f aca="false">IF(AG325&lt;&gt;"",IF(OR(AG325="A",AG325="I"),"SZA",VLOOKUP(AC325,$BT$3:$BU$16,2,0)),"")</f>
        <v/>
      </c>
      <c r="AL325" s="22" t="str">
        <f aca="false">IF(AD325&lt;&gt;"","I","")</f>
        <v>I</v>
      </c>
      <c r="AM325" s="22" t="str">
        <f aca="false">SUBSTITUTE(IF(AE325&lt;&gt;"",AL325&amp;"+"&amp;AH325,""),"+SZ","")</f>
        <v>IA</v>
      </c>
      <c r="AN325" s="22" t="str">
        <f aca="false">SUBSTITUTE(IF(AF325&lt;&gt;"",AM325&amp;"+"&amp;AI325,""),"+SZ","")</f>
        <v/>
      </c>
      <c r="AO325" s="22" t="str">
        <f aca="false">SUBSTITUTE(IF(AG325&lt;&gt;"",AN325&amp;"+"&amp;AJ325,""),"+SZ","")</f>
        <v/>
      </c>
      <c r="AP325" s="22" t="str">
        <f aca="false">SUBSTITUTE("I"&amp;IF(AH325&lt;&gt;"","+"&amp;AH325,"")&amp;IF(AI325&lt;&gt;"","+"&amp;AI325,"")&amp;IF(AJ325&lt;&gt;"","+"&amp;AJ325,"")&amp;IF(AK325&lt;&gt;"","+"&amp;AK325,""),"+SZ","")</f>
        <v>IAA</v>
      </c>
      <c r="AQ325" s="22" t="str">
        <f aca="false">IF(Z325&lt;&gt;"","AOFF_"&amp;AL325&amp;REPT(" ",AQ$1-LEN(AL325)),"")</f>
        <v>AOFF_I</v>
      </c>
      <c r="AR325" s="22" t="str">
        <f aca="false">IF(AA325&lt;&gt;"","AOFF_"&amp;AM325&amp;REPT(" ",AR$1-LEN(AM325)),"")</f>
        <v>AOFF_IA</v>
      </c>
      <c r="AS325" s="22" t="str">
        <f aca="false">IF(AB325&lt;&gt;"","AOFF_"&amp;AN325&amp;REPT(" ",AS$1-LEN(AN325)),"")</f>
        <v/>
      </c>
      <c r="AT325" s="22" t="str">
        <f aca="false">IF(AC325&lt;&gt;"","AOFF_"&amp;AO325&amp;REPT(" ",AT$1-LEN(AO325)),"")</f>
        <v/>
      </c>
      <c r="AU325" s="22" t="str">
        <f aca="false">"ISIZ_"&amp;AP325&amp;REPT(" ",$AU$1-LEN(AP325))</f>
        <v>ISIZ_IAA  </v>
      </c>
      <c r="AV325" s="26" t="n">
        <f aca="false">IF(Z325&lt;&gt;"",6,"")</f>
        <v>6</v>
      </c>
      <c r="AW325" s="26" t="n">
        <f aca="false">IF(AA325&lt;&gt;"",AV325+VLOOKUP(AH325,$BU$2:$BV$17,2,0),"")</f>
        <v>10</v>
      </c>
      <c r="AX325" s="26" t="str">
        <f aca="false">IF(AB325&lt;&gt;"",AW325+VLOOKUP(AI325,$BU$2:$BV$17,2,0),"")</f>
        <v/>
      </c>
      <c r="AY325" s="26" t="str">
        <f aca="false">IF(AC325&lt;&gt;"",AX325+VLOOKUP(AJ325,$BU$2:$BV$17,2,0),"")</f>
        <v/>
      </c>
      <c r="AZ325" s="26" t="n">
        <f aca="false">6+IF(Z325&lt;&gt;"",VLOOKUP(AH325,$BU$2:$BV$17,2,0),0)+IF(AA325&lt;&gt;"",VLOOKUP(AI325,$BU$2:$BV$17,2,0),0)+IF(AB325&lt;&gt;"",VLOOKUP(AJ325,$BU$2:$BV$17,2,0),0)+IF(AC325&lt;&gt;"",VLOOKUP(AK325,$BU$2:$BV$17,2,0),0)</f>
        <v>14</v>
      </c>
      <c r="BA325" s="26" t="n">
        <f aca="false">IF(Z325&lt;&gt;"",10,"")</f>
        <v>10</v>
      </c>
      <c r="BB325" s="26" t="n">
        <f aca="false">IF(AA325&lt;&gt;"",BA325+VLOOKUP(AH325,$BU$2:$BW$17,3,0),"")</f>
        <v>18</v>
      </c>
      <c r="BC325" s="26" t="str">
        <f aca="false">IF(AB325&lt;&gt;"",BB325+VLOOKUP(AI325,$BU$2:$BW$17,3,0),"")</f>
        <v/>
      </c>
      <c r="BD325" s="26" t="str">
        <f aca="false">IF(AC325&lt;&gt;"",BC325+VLOOKUP(AJ325,$BU$2:$BW$17,3,0),"")</f>
        <v/>
      </c>
      <c r="BE325" s="26" t="n">
        <f aca="false">10+IF(Z325&lt;&gt;"",VLOOKUP(AH325,$BU$2:$BW$17,3,0),0)+IF(AA325&lt;&gt;"",VLOOKUP(AI325,$BU$2:$BW$17,3,0),0)+IF(AB325&lt;&gt;"",VLOOKUP(AJ325,$BU$2:$BW$17,3,0),0)+IF(AC325&lt;&gt;"",VLOOKUP(AK325,$BU$2:$BW$17,3,0),0)</f>
        <v>26</v>
      </c>
      <c r="BF325" s="36" t="str">
        <f aca="false">IF(AV325&lt;&gt;"","#define "&amp;AQ325&amp;" "&amp;AV325&amp;"&lt;end&gt; ","")&amp;IF(AW325&lt;&gt;"","#define "&amp;AR325&amp;" "&amp;AW325&amp;"&lt;end&gt; ","")&amp;IF(AX325&lt;&gt;"","#define "&amp;AS325&amp;" "&amp;AX325&amp;"&lt;end&gt; ","")&amp;IF(AY325&lt;&gt;"","#define "&amp;AT325&amp;" "&amp;AY325&amp;"&lt;end&gt; ","")&amp;"#define "&amp;AU325&amp;" "&amp;AZ325&amp;"&lt;end&gt;"</f>
        <v>#define AOFF_I 6&lt;end&gt; #define AOFF_IA 10&lt;end&gt; #define ISIZ_IAA   14&lt;end&gt;</v>
      </c>
      <c r="BG325" s="36" t="str">
        <f aca="false">IF(BA325&lt;&gt;"","#define "&amp;AQ325&amp;" "&amp;BA325&amp;"&lt;end&gt; ","")&amp;IF(BB325&lt;&gt;"","#define "&amp;AR325&amp;" "&amp;BB325&amp;"&lt;end&gt; ","")&amp;IF(BC325&lt;&gt;"","#define "&amp;AS325&amp;" "&amp;BC325&amp;"&lt;end&gt; ","")&amp;IF(BD325&lt;&gt;"","#define "&amp;AT325&amp;" "&amp;BD325&amp;"&lt;end&gt; ","")&amp;"#define "&amp;AU325&amp;" "&amp;BE325&amp;"&lt;end&gt;"</f>
        <v>#define AOFF_I 10&lt;end&gt; #define AOFF_IA 18&lt;end&gt; #define ISIZ_IAA   26&lt;end&gt;</v>
      </c>
      <c r="BH325" s="22" t="str">
        <f aca="false">"INSTDECODE_"&amp;D325&amp;IF(D325&lt;&gt;0,"_"&amp;CONCATENATE(Z325,AA325,AB325,AC325)&amp;"_"&amp;CONCATENATE(AD325,AE325,AF325,AG325),"")</f>
        <v>INSTDECODE_2_FI_AA</v>
      </c>
      <c r="BI325" s="22" t="n">
        <f aca="false">LEN(BH325)</f>
        <v>18</v>
      </c>
      <c r="BJ325" s="22" t="str">
        <f aca="false">IF(Z325&lt;&gt;"","DECODE_"&amp;VLOOKUP(AD325,$CC:$CD,2,0)&amp;"("&amp;BJ$2&amp;","&amp;IF(K325="MR","REF",VLOOKUP(F325,$BR:$BS,2,0))&amp;",Cpu"&amp;PROPER(IF(K325="MR","REF",VLOOKUP(F325,$BR:$BS,2,0)))&amp;","&amp;AQ325&amp;"); ", "")</f>
        <v>DECODE_ADR(1,FLO,CpuFlo,AOFF_I); </v>
      </c>
      <c r="BK325" s="22" t="str">
        <f aca="false">IF(AA325&lt;&gt;"","DECODE_"&amp;VLOOKUP(AE325,$CC:$CD,2,0)&amp;"("&amp;BK$2&amp;","&amp;IF(L325="MR","REF",VLOOKUP(G325,$BR:$BS,2,0))&amp;",Cpu"&amp;PROPER(IF(L325="MR","REF",VLOOKUP(G325,$BR:$BS,2,0)))&amp;","&amp;AR325&amp;"); ", "")</f>
        <v>DECODE_ADR(2,INT,CpuInt,AOFF_IA); </v>
      </c>
      <c r="BL325" s="22" t="str">
        <f aca="false">IF(AB325&lt;&gt;"","DECODE_"&amp;VLOOKUP(AF325,$CC:$CD,2,0)&amp;"("&amp;BL$2&amp;","&amp;IF(M325="MR","REF",VLOOKUP(H325,$BR:$BS,2,0))&amp;",Cpu"&amp;PROPER(IF(M325="MR","REF",VLOOKUP(H325,$BR:$BS,2,0)))&amp;","&amp;AS325&amp;"); ", "")</f>
        <v/>
      </c>
      <c r="BM325" s="22" t="str">
        <f aca="false">IF(AC325&lt;&gt;"","DECODE_"&amp;VLOOKUP(AG325,$CC:$CD,2,0)&amp;"("&amp;BM$2&amp;","&amp;IF(N325="MR","REF",VLOOKUP(I325,$BR:$BS,2,0))&amp;",Cpu"&amp;PROPER(IF(N325="MR","REF",VLOOKUP(I325,$BR:$BS,2,0)))&amp;","&amp;AT325&amp;"); ", "")</f>
        <v/>
      </c>
      <c r="BN325" s="22" t="str">
        <f aca="false">IF(ISERROR(VLOOKUP(BO325,BO$2:BO324,1,0))=0,"X","")</f>
        <v/>
      </c>
      <c r="BO325" s="22" t="str">
        <f aca="false">SUBSTITUTE("#define "&amp;BH325&amp;REPT(" ",28-LEN(BH325))&amp;BJ325&amp;BK325&amp;BL325&amp;BM325,"%","D")</f>
        <v>#define INSTDECODE_2_FI_AA          DECODE_ADR(1,FLO,CpuFlo,AOFF_I); DECODE_ADR(2,INT,CpuInt,AOFF_IA); </v>
      </c>
      <c r="BP325" s="22" t="str">
        <f aca="false">"#define "&amp;SUBSTITUTE(BH325,"INSTDECODE_",IF(P325="X","JMP_","")&amp;IF(Q325="X","CONST_","")&amp;"INSTEND_")&amp;IF(Q325="X",REPT(" ",20-LEN(BH325)),IF(P325="X",REPT(" ",22-LEN(BH325)),REPT(" ",26-LEN(BH325))))&amp;" "&amp;IF(P325="X","","IP+="&amp;TRIM(AU325)&amp;"; "&amp;REPT(" ",10-LEN(TRIM(AU325))))&amp;IF(Q325="X","CONST_INST_DISPATCH;","PROG_INST_DISPATCH;")</f>
        <v>#define INSTEND_2_FI_AA         IP+=ISIZ_IAA;   PROG_INST_DISPATCH;</v>
      </c>
      <c r="BQ325" s="22" t="str">
        <f aca="false">""</f>
        <v/>
      </c>
    </row>
    <row r="326" customFormat="false" ht="15.95" hidden="false" customHeight="true" outlineLevel="0" collapsed="false">
      <c r="A326" s="22" t="s">
        <v>974</v>
      </c>
      <c r="B326" s="22" t="s">
        <v>1012</v>
      </c>
      <c r="C326" s="26" t="s">
        <v>29</v>
      </c>
      <c r="D326" s="27" t="n">
        <f aca="false">4-COUNTIF(F326:I326,".")</f>
        <v>2</v>
      </c>
      <c r="E326" s="27" t="str">
        <f aca="false">IF(ISERROR(SEARCH("Z",F326&amp;G326&amp;H326&amp;I326))=0,"X","-")</f>
        <v>-</v>
      </c>
      <c r="F326" s="26" t="s">
        <v>486</v>
      </c>
      <c r="G326" s="26" t="s">
        <v>470</v>
      </c>
      <c r="H326" s="26" t="s">
        <v>28</v>
      </c>
      <c r="I326" s="26" t="s">
        <v>28</v>
      </c>
      <c r="J326" s="27" t="str">
        <f aca="false">IF(OR(ISERROR(SEARCH(MID($J$2,1,1),F326&amp;G326&amp;H326&amp;I326))=0,ISERROR(SEARCH(MID($J$2,2,1),F326&amp;G326&amp;H326&amp;I326))=0),"X","-")</f>
        <v>-</v>
      </c>
      <c r="K326" s="26" t="s">
        <v>453</v>
      </c>
      <c r="L326" s="26" t="s">
        <v>453</v>
      </c>
      <c r="M326" s="26" t="s">
        <v>28</v>
      </c>
      <c r="N326" s="26" t="s">
        <v>28</v>
      </c>
      <c r="O326" s="28" t="str">
        <f aca="false">IF(OR(K326=$O$2,L326=$O$2,M326=$O$2,N326=$O$2),"X","-")</f>
        <v>-</v>
      </c>
      <c r="R326" s="22" t="s">
        <v>987</v>
      </c>
      <c r="S326" s="22" t="s">
        <v>9</v>
      </c>
      <c r="T326" s="22" t="s">
        <v>1007</v>
      </c>
      <c r="W326" s="30" t="str">
        <f aca="false">SUBSTITUTE(SUBSTITUTE(IF(AND(F326="%",K326&lt;&gt;"AD",K326&lt;&gt;"MR"),"Error1","Ok")&amp;" "&amp;IF(AND(G326="%",L326&lt;&gt;"AD",L326&lt;&gt;"MR"),"Error2","Ok")&amp;" "&amp;IF(AND(H326="%",M326&lt;&gt;"AD",M326&lt;&gt;"MR"),"Error3","Ok")&amp;" "&amp;IF(AND(I326="%",N326&lt;&gt;"AD",N326&lt;&gt;"MR"),"Error4","Ok"),"Ok Ok Ok Ok","Passed"),"Ok","")</f>
        <v>Passed</v>
      </c>
      <c r="X326" s="28" t="str">
        <f aca="false">IF(W326&lt;&gt;"Passed","--- Error ---",SUBSTITUTE(SUBSTITUTE(SUBSTITUTE(SUBSTITUTE(SUBSTITUTE(SUBSTITUTE(SUBSTITUTE(SUBSTITUTE(SUBSTITUTE(SUBSTITUTE(SUBSTITUTE(SUBSTITUTE(SUBSTITUTE(SUBSTITUTE(SUBSTITUTE(SUBSTITUTE(SUBSTITUTE(SUBSTITUTE($X$1, "&lt;mnemonic&gt;",""""&amp;B326&amp;""""&amp;REPT(" ",5-LEN(B326))), "&lt;argnr&gt;",D326), "&lt;type1&gt;",VLOOKUP(F326,BR:BZ,9,0)), "&lt;type2&gt;",VLOOKUP(G326,BR:BZ,9,0)), "&lt;type3&gt;",VLOOKUP(H326,BR:BZ,9,0)), "&lt;type4&gt;",VLOOKUP(I326,BR:BZ,9,0)), "&lt;mode1&gt;",VLOOKUP(K326, CB:CG,6,0)),"&lt;mode2&gt;",VLOOKUP(L326,CB:CG,6,0)),"&lt;mode3&gt;",VLOOKUP(M326,CB:CG,6,0)),"&lt;mode4&gt;",VLOOKUP(N326,CB:CG,6,0)), "."," "), "&lt;desc&gt;",R326), "&lt;size&gt;",AU326), "&lt;comma&gt;",IF(B328=""," ",",")),"&lt;off1&gt;",IF(AQ326&lt;&gt;"",AQ326,"0"&amp;REPT(" ",5+AQ$1-1))),"&lt;off2&gt;",IF(AR326&lt;&gt;"",AR326,"0"&amp;REPT(" ",5+AR$1-1))),"&lt;off3&gt;",IF(AS326&lt;&gt;"",AS326,"0"&amp;REPT(" ",5+AS$1-1))),"&lt;off4&gt;",IF(AT326&lt;&gt;"",AT326,"0"&amp;REPT(" ",5+AT$1-1))))</f>
        <v>{ "IN2ST",2, ISIZ_IAA  , {CpuDataType::StrBlk   ,CpuDataType::Integer  ,(CpuDataType)0        ,(CpuDataType)0        }, {_AmdAddr,_AmdAddr,_AmdNull,_AmdNull}, {AOFF_I,AOFF_IA,0       ,0        } }, //string .tostring()</v>
      </c>
      <c r="Y326" s="31" t="s">
        <v>28</v>
      </c>
      <c r="Z326" s="22" t="str">
        <f aca="false">IF(F326&lt;&gt;".",IF(K326="MR","R",VLOOKUP(F326,$BR:$BT,3,0)),"")</f>
        <v>M</v>
      </c>
      <c r="AA326" s="22" t="str">
        <f aca="false">IF(G326&lt;&gt;".",IF(L326="MR","R",VLOOKUP(G326,$BR:$BT,3,0)),"")</f>
        <v>I</v>
      </c>
      <c r="AB326" s="22" t="str">
        <f aca="false">IF(H326&lt;&gt;".",IF(M326="MR","R",VLOOKUP(H326,$BR:$BT,3,0)),"")</f>
        <v/>
      </c>
      <c r="AC326" s="22" t="str">
        <f aca="false">IF(I326&lt;&gt;".",IF(N326="MR","R",VLOOKUP(I326,$BR:$BT,3,0)),"")</f>
        <v/>
      </c>
      <c r="AD326" s="22" t="str">
        <f aca="false">IF(F326&lt;&gt;".",VLOOKUP(K326,$CB:$CC,2,0),"")</f>
        <v>A</v>
      </c>
      <c r="AE326" s="22" t="str">
        <f aca="false">IF(G326&lt;&gt;".",VLOOKUP(L326,$CB:$CC,2,0),"")</f>
        <v>A</v>
      </c>
      <c r="AF326" s="22" t="str">
        <f aca="false">IF(H326&lt;&gt;".",VLOOKUP(M326,$CB:$CC,2,0),"")</f>
        <v/>
      </c>
      <c r="AG326" s="22" t="str">
        <f aca="false">IF(I326&lt;&gt;".",VLOOKUP(N326,$CB:$CC,2,0),"")</f>
        <v/>
      </c>
      <c r="AH326" s="22" t="str">
        <f aca="false">IF(AD326&lt;&gt;"",IF(OR(AD326="A",AD326="I"),"SZA",VLOOKUP(Z326,$BT$3:$BU$16,2,0)),"")</f>
        <v>SZA</v>
      </c>
      <c r="AI326" s="22" t="str">
        <f aca="false">IF(AE326&lt;&gt;"",IF(OR(AE326="A",AE326="I"),"SZA",VLOOKUP(AA326,$BT$3:$BU$16,2,0)),"")</f>
        <v>SZA</v>
      </c>
      <c r="AJ326" s="22" t="str">
        <f aca="false">IF(AF326&lt;&gt;"",IF(OR(AF326="A",AF326="I"),"SZA",VLOOKUP(AB326,$BT$3:$BU$16,2,0)),"")</f>
        <v/>
      </c>
      <c r="AK326" s="22" t="str">
        <f aca="false">IF(AG326&lt;&gt;"",IF(OR(AG326="A",AG326="I"),"SZA",VLOOKUP(AC326,$BT$3:$BU$16,2,0)),"")</f>
        <v/>
      </c>
      <c r="AL326" s="22" t="str">
        <f aca="false">IF(AD326&lt;&gt;"","I","")</f>
        <v>I</v>
      </c>
      <c r="AM326" s="22" t="str">
        <f aca="false">SUBSTITUTE(IF(AE326&lt;&gt;"",AL326&amp;"+"&amp;AH326,""),"+SZ","")</f>
        <v>IA</v>
      </c>
      <c r="AN326" s="22" t="str">
        <f aca="false">SUBSTITUTE(IF(AF326&lt;&gt;"",AM326&amp;"+"&amp;AI326,""),"+SZ","")</f>
        <v/>
      </c>
      <c r="AO326" s="22" t="str">
        <f aca="false">SUBSTITUTE(IF(AG326&lt;&gt;"",AN326&amp;"+"&amp;AJ326,""),"+SZ","")</f>
        <v/>
      </c>
      <c r="AP326" s="22" t="str">
        <f aca="false">SUBSTITUTE("I"&amp;IF(AH326&lt;&gt;"","+"&amp;AH326,"")&amp;IF(AI326&lt;&gt;"","+"&amp;AI326,"")&amp;IF(AJ326&lt;&gt;"","+"&amp;AJ326,"")&amp;IF(AK326&lt;&gt;"","+"&amp;AK326,""),"+SZ","")</f>
        <v>IAA</v>
      </c>
      <c r="AQ326" s="22" t="str">
        <f aca="false">IF(Z326&lt;&gt;"","AOFF_"&amp;AL326&amp;REPT(" ",AQ$1-LEN(AL326)),"")</f>
        <v>AOFF_I</v>
      </c>
      <c r="AR326" s="22" t="str">
        <f aca="false">IF(AA326&lt;&gt;"","AOFF_"&amp;AM326&amp;REPT(" ",AR$1-LEN(AM326)),"")</f>
        <v>AOFF_IA</v>
      </c>
      <c r="AS326" s="22" t="str">
        <f aca="false">IF(AB326&lt;&gt;"","AOFF_"&amp;AN326&amp;REPT(" ",AS$1-LEN(AN326)),"")</f>
        <v/>
      </c>
      <c r="AT326" s="22" t="str">
        <f aca="false">IF(AC326&lt;&gt;"","AOFF_"&amp;AO326&amp;REPT(" ",AT$1-LEN(AO326)),"")</f>
        <v/>
      </c>
      <c r="AU326" s="22" t="str">
        <f aca="false">"ISIZ_"&amp;AP326&amp;REPT(" ",$AU$1-LEN(AP326))</f>
        <v>ISIZ_IAA  </v>
      </c>
      <c r="AV326" s="26" t="n">
        <f aca="false">IF(Z326&lt;&gt;"",6,"")</f>
        <v>6</v>
      </c>
      <c r="AW326" s="26" t="n">
        <f aca="false">IF(AA326&lt;&gt;"",AV326+VLOOKUP(AH326,$BU$2:$BV$17,2,0),"")</f>
        <v>10</v>
      </c>
      <c r="AX326" s="26" t="str">
        <f aca="false">IF(AB326&lt;&gt;"",AW326+VLOOKUP(AI326,$BU$2:$BV$17,2,0),"")</f>
        <v/>
      </c>
      <c r="AY326" s="26" t="str">
        <f aca="false">IF(AC326&lt;&gt;"",AX326+VLOOKUP(AJ326,$BU$2:$BV$17,2,0),"")</f>
        <v/>
      </c>
      <c r="AZ326" s="26" t="n">
        <f aca="false">6+IF(Z326&lt;&gt;"",VLOOKUP(AH326,$BU$2:$BV$17,2,0),0)+IF(AA326&lt;&gt;"",VLOOKUP(AI326,$BU$2:$BV$17,2,0),0)+IF(AB326&lt;&gt;"",VLOOKUP(AJ326,$BU$2:$BV$17,2,0),0)+IF(AC326&lt;&gt;"",VLOOKUP(AK326,$BU$2:$BV$17,2,0),0)</f>
        <v>14</v>
      </c>
      <c r="BA326" s="26" t="n">
        <f aca="false">IF(Z326&lt;&gt;"",10,"")</f>
        <v>10</v>
      </c>
      <c r="BB326" s="26" t="n">
        <f aca="false">IF(AA326&lt;&gt;"",BA326+VLOOKUP(AH326,$BU$2:$BW$17,3,0),"")</f>
        <v>18</v>
      </c>
      <c r="BC326" s="26" t="str">
        <f aca="false">IF(AB326&lt;&gt;"",BB326+VLOOKUP(AI326,$BU$2:$BW$17,3,0),"")</f>
        <v/>
      </c>
      <c r="BD326" s="26" t="str">
        <f aca="false">IF(AC326&lt;&gt;"",BC326+VLOOKUP(AJ326,$BU$2:$BW$17,3,0),"")</f>
        <v/>
      </c>
      <c r="BE326" s="26" t="n">
        <f aca="false">10+IF(Z326&lt;&gt;"",VLOOKUP(AH326,$BU$2:$BW$17,3,0),0)+IF(AA326&lt;&gt;"",VLOOKUP(AI326,$BU$2:$BW$17,3,0),0)+IF(AB326&lt;&gt;"",VLOOKUP(AJ326,$BU$2:$BW$17,3,0),0)+IF(AC326&lt;&gt;"",VLOOKUP(AK326,$BU$2:$BW$17,3,0),0)</f>
        <v>26</v>
      </c>
      <c r="BF326" s="36" t="str">
        <f aca="false">IF(AV326&lt;&gt;"","#define "&amp;AQ326&amp;" "&amp;AV326&amp;"&lt;end&gt; ","")&amp;IF(AW326&lt;&gt;"","#define "&amp;AR326&amp;" "&amp;AW326&amp;"&lt;end&gt; ","")&amp;IF(AX326&lt;&gt;"","#define "&amp;AS326&amp;" "&amp;AX326&amp;"&lt;end&gt; ","")&amp;IF(AY326&lt;&gt;"","#define "&amp;AT326&amp;" "&amp;AY326&amp;"&lt;end&gt; ","")&amp;"#define "&amp;AU326&amp;" "&amp;AZ326&amp;"&lt;end&gt;"</f>
        <v>#define AOFF_I 6&lt;end&gt; #define AOFF_IA 10&lt;end&gt; #define ISIZ_IAA   14&lt;end&gt;</v>
      </c>
      <c r="BG326" s="36" t="str">
        <f aca="false">IF(BA326&lt;&gt;"","#define "&amp;AQ326&amp;" "&amp;BA326&amp;"&lt;end&gt; ","")&amp;IF(BB326&lt;&gt;"","#define "&amp;AR326&amp;" "&amp;BB326&amp;"&lt;end&gt; ","")&amp;IF(BC326&lt;&gt;"","#define "&amp;AS326&amp;" "&amp;BC326&amp;"&lt;end&gt; ","")&amp;IF(BD326&lt;&gt;"","#define "&amp;AT326&amp;" "&amp;BD326&amp;"&lt;end&gt; ","")&amp;"#define "&amp;AU326&amp;" "&amp;BE326&amp;"&lt;end&gt;"</f>
        <v>#define AOFF_I 10&lt;end&gt; #define AOFF_IA 18&lt;end&gt; #define ISIZ_IAA   26&lt;end&gt;</v>
      </c>
      <c r="BH326" s="22" t="str">
        <f aca="false">"INSTDECODE_"&amp;D326&amp;IF(D326&lt;&gt;0,"_"&amp;CONCATENATE(Z326,AA326,AB326,AC326)&amp;"_"&amp;CONCATENATE(AD326,AE326,AF326,AG326),"")</f>
        <v>INSTDECODE_2_MI_AA</v>
      </c>
      <c r="BI326" s="22" t="n">
        <f aca="false">LEN(BH326)</f>
        <v>18</v>
      </c>
      <c r="BJ326" s="22" t="str">
        <f aca="false">IF(Z326&lt;&gt;"","DECODE_"&amp;VLOOKUP(AD326,$CC:$CD,2,0)&amp;"("&amp;BJ$2&amp;","&amp;IF(K326="MR","REF",VLOOKUP(F326,$BR:$BS,2,0))&amp;",Cpu"&amp;PROPER(IF(K326="MR","REF",VLOOKUP(F326,$BR:$BS,2,0)))&amp;","&amp;AQ326&amp;"); ", "")</f>
        <v>DECODE_ADR(1,MBL,CpuMbl,AOFF_I); </v>
      </c>
      <c r="BK326" s="22" t="str">
        <f aca="false">IF(AA326&lt;&gt;"","DECODE_"&amp;VLOOKUP(AE326,$CC:$CD,2,0)&amp;"("&amp;BK$2&amp;","&amp;IF(L326="MR","REF",VLOOKUP(G326,$BR:$BS,2,0))&amp;",Cpu"&amp;PROPER(IF(L326="MR","REF",VLOOKUP(G326,$BR:$BS,2,0)))&amp;","&amp;AR326&amp;"); ", "")</f>
        <v>DECODE_ADR(2,INT,CpuInt,AOFF_IA); </v>
      </c>
      <c r="BL326" s="22" t="str">
        <f aca="false">IF(AB326&lt;&gt;"","DECODE_"&amp;VLOOKUP(AF326,$CC:$CD,2,0)&amp;"("&amp;BL$2&amp;","&amp;IF(M326="MR","REF",VLOOKUP(H326,$BR:$BS,2,0))&amp;",Cpu"&amp;PROPER(IF(M326="MR","REF",VLOOKUP(H326,$BR:$BS,2,0)))&amp;","&amp;AS326&amp;"); ", "")</f>
        <v/>
      </c>
      <c r="BM326" s="22" t="str">
        <f aca="false">IF(AC326&lt;&gt;"","DECODE_"&amp;VLOOKUP(AG326,$CC:$CD,2,0)&amp;"("&amp;BM$2&amp;","&amp;IF(N326="MR","REF",VLOOKUP(I326,$BR:$BS,2,0))&amp;",Cpu"&amp;PROPER(IF(N326="MR","REF",VLOOKUP(I326,$BR:$BS,2,0)))&amp;","&amp;AT326&amp;"); ", "")</f>
        <v/>
      </c>
      <c r="BN326" s="22" t="str">
        <f aca="false">IF(ISERROR(VLOOKUP(BO326,BO$2:BO325,1,0))=0,"X","")</f>
        <v/>
      </c>
      <c r="BO326" s="22" t="str">
        <f aca="false">SUBSTITUTE("#define "&amp;BH326&amp;REPT(" ",28-LEN(BH326))&amp;BJ326&amp;BK326&amp;BL326&amp;BM326,"%","D")</f>
        <v>#define INSTDECODE_2_MI_AA          DECODE_ADR(1,MBL,CpuMbl,AOFF_I); DECODE_ADR(2,INT,CpuInt,AOFF_IA); </v>
      </c>
      <c r="BP326" s="22" t="str">
        <f aca="false">"#define "&amp;SUBSTITUTE(BH326,"INSTDECODE_",IF(P326="X","JMP_","")&amp;IF(Q326="X","CONST_","")&amp;"INSTEND_")&amp;IF(Q326="X",REPT(" ",20-LEN(BH326)),IF(P326="X",REPT(" ",22-LEN(BH326)),REPT(" ",26-LEN(BH326))))&amp;" "&amp;IF(P326="X","","IP+="&amp;TRIM(AU326)&amp;"; "&amp;REPT(" ",10-LEN(TRIM(AU326))))&amp;IF(Q326="X","CONST_INST_DISPATCH;","PROG_INST_DISPATCH;")</f>
        <v>#define INSTEND_2_MI_AA         IP+=ISIZ_IAA;   PROG_INST_DISPATCH;</v>
      </c>
      <c r="BQ326" s="22" t="str">
        <f aca="false">""</f>
        <v/>
      </c>
    </row>
    <row r="327" customFormat="false" ht="15.95" hidden="false" customHeight="true" outlineLevel="0" collapsed="false">
      <c r="A327" s="22" t="s">
        <v>974</v>
      </c>
      <c r="B327" s="22" t="s">
        <v>1013</v>
      </c>
      <c r="C327" s="26" t="s">
        <v>29</v>
      </c>
      <c r="D327" s="27" t="n">
        <f aca="false">4-COUNTIF(F327:I327,".")</f>
        <v>3</v>
      </c>
      <c r="E327" s="27" t="str">
        <f aca="false">IF(ISERROR(SEARCH("Z",F327&amp;G327&amp;H327&amp;I327))=0,"X","-")</f>
        <v>-</v>
      </c>
      <c r="F327" s="26" t="s">
        <v>486</v>
      </c>
      <c r="G327" s="26" t="s">
        <v>470</v>
      </c>
      <c r="H327" s="26" t="s">
        <v>486</v>
      </c>
      <c r="I327" s="26" t="s">
        <v>28</v>
      </c>
      <c r="J327" s="27" t="str">
        <f aca="false">IF(OR(ISERROR(SEARCH(MID($J$2,1,1),F327&amp;G327&amp;H327&amp;I327))=0,ISERROR(SEARCH(MID($J$2,2,1),F327&amp;G327&amp;H327&amp;I327))=0),"X","-")</f>
        <v>-</v>
      </c>
      <c r="K327" s="26" t="s">
        <v>453</v>
      </c>
      <c r="L327" s="26" t="s">
        <v>453</v>
      </c>
      <c r="M327" s="26" t="s">
        <v>453</v>
      </c>
      <c r="N327" s="26" t="s">
        <v>28</v>
      </c>
      <c r="O327" s="28" t="str">
        <f aca="false">IF(OR(K327=$O$2,L327=$O$2,M327=$O$2,N327=$O$2),"X","-")</f>
        <v>-</v>
      </c>
      <c r="R327" s="22" t="s">
        <v>996</v>
      </c>
      <c r="S327" s="22" t="s">
        <v>9</v>
      </c>
      <c r="T327" s="22" t="s">
        <v>1007</v>
      </c>
      <c r="U327" s="22" t="s">
        <v>997</v>
      </c>
      <c r="W327" s="30" t="str">
        <f aca="false">SUBSTITUTE(SUBSTITUTE(IF(AND(F327="%",K327&lt;&gt;"AD",K327&lt;&gt;"MR"),"Error1","Ok")&amp;" "&amp;IF(AND(G327="%",L327&lt;&gt;"AD",L327&lt;&gt;"MR"),"Error2","Ok")&amp;" "&amp;IF(AND(H327="%",M327&lt;&gt;"AD",M327&lt;&gt;"MR"),"Error3","Ok")&amp;" "&amp;IF(AND(I327="%",N327&lt;&gt;"AD",N327&lt;&gt;"MR"),"Error4","Ok"),"Ok Ok Ok Ok","Passed"),"Ok","")</f>
        <v>Passed</v>
      </c>
      <c r="X327" s="28" t="str">
        <f aca="false">IF(W327&lt;&gt;"Passed","--- Error ---",SUBSTITUTE(SUBSTITUTE(SUBSTITUTE(SUBSTITUTE(SUBSTITUTE(SUBSTITUTE(SUBSTITUTE(SUBSTITUTE(SUBSTITUTE(SUBSTITUTE(SUBSTITUTE(SUBSTITUTE(SUBSTITUTE(SUBSTITUTE(SUBSTITUTE(SUBSTITUTE(SUBSTITUTE(SUBSTITUTE($X$1, "&lt;mnemonic&gt;",""""&amp;B327&amp;""""&amp;REPT(" ",5-LEN(B327))), "&lt;argnr&gt;",D327), "&lt;type1&gt;",VLOOKUP(F327,BR:BZ,9,0)), "&lt;type2&gt;",VLOOKUP(G327,BR:BZ,9,0)), "&lt;type3&gt;",VLOOKUP(H327,BR:BZ,9,0)), "&lt;type4&gt;",VLOOKUP(I327,BR:BZ,9,0)), "&lt;mode1&gt;",VLOOKUP(K327, CB:CG,6,0)),"&lt;mode2&gt;",VLOOKUP(L327,CB:CG,6,0)),"&lt;mode3&gt;",VLOOKUP(M327,CB:CG,6,0)),"&lt;mode4&gt;",VLOOKUP(N327,CB:CG,6,0)), "."," "), "&lt;desc&gt;",R327), "&lt;size&gt;",AU327), "&lt;comma&gt;",IF(B328=""," ",",")),"&lt;off1&gt;",IF(AQ327&lt;&gt;"",AQ327,"0"&amp;REPT(" ",5+AQ$1-1))),"&lt;off2&gt;",IF(AR327&lt;&gt;"",AR327,"0"&amp;REPT(" ",5+AR$1-1))),"&lt;off3&gt;",IF(AS327&lt;&gt;"",AS327,"0"&amp;REPT(" ",5+AS$1-1))),"&lt;off4&gt;",IF(AT327&lt;&gt;"",AT327,"0"&amp;REPT(" ",5+AT$1-1))))</f>
        <v>{ "INFMT",3, ISIZ_IAAA , {CpuDataType::StrBlk   ,CpuDataType::Integer  ,CpuDataType::StrBlk   ,(CpuDataType)0        }, {_AmdAddr,_AmdAddr,_AmdAddr,_AmdNull}, {AOFF_I,AOFF_IA,AOFF_IAA,0        } }, //string .format(string fmtspec)</v>
      </c>
      <c r="Y327" s="31" t="s">
        <v>28</v>
      </c>
      <c r="Z327" s="22" t="str">
        <f aca="false">IF(F327&lt;&gt;".",IF(K327="MR","R",VLOOKUP(F327,$BR:$BT,3,0)),"")</f>
        <v>M</v>
      </c>
      <c r="AA327" s="22" t="str">
        <f aca="false">IF(G327&lt;&gt;".",IF(L327="MR","R",VLOOKUP(G327,$BR:$BT,3,0)),"")</f>
        <v>I</v>
      </c>
      <c r="AB327" s="22" t="str">
        <f aca="false">IF(H327&lt;&gt;".",IF(M327="MR","R",VLOOKUP(H327,$BR:$BT,3,0)),"")</f>
        <v>M</v>
      </c>
      <c r="AC327" s="22" t="str">
        <f aca="false">IF(I327&lt;&gt;".",IF(N327="MR","R",VLOOKUP(I327,$BR:$BT,3,0)),"")</f>
        <v/>
      </c>
      <c r="AD327" s="22" t="str">
        <f aca="false">IF(F327&lt;&gt;".",VLOOKUP(K327,$CB:$CC,2,0),"")</f>
        <v>A</v>
      </c>
      <c r="AE327" s="22" t="str">
        <f aca="false">IF(G327&lt;&gt;".",VLOOKUP(L327,$CB:$CC,2,0),"")</f>
        <v>A</v>
      </c>
      <c r="AF327" s="22" t="str">
        <f aca="false">IF(H327&lt;&gt;".",VLOOKUP(M327,$CB:$CC,2,0),"")</f>
        <v>A</v>
      </c>
      <c r="AG327" s="22" t="str">
        <f aca="false">IF(I327&lt;&gt;".",VLOOKUP(N327,$CB:$CC,2,0),"")</f>
        <v/>
      </c>
      <c r="AH327" s="22" t="str">
        <f aca="false">IF(AD327&lt;&gt;"",IF(OR(AD327="A",AD327="I"),"SZA",VLOOKUP(Z327,$BT$3:$BU$16,2,0)),"")</f>
        <v>SZA</v>
      </c>
      <c r="AI327" s="22" t="str">
        <f aca="false">IF(AE327&lt;&gt;"",IF(OR(AE327="A",AE327="I"),"SZA",VLOOKUP(AA327,$BT$3:$BU$16,2,0)),"")</f>
        <v>SZA</v>
      </c>
      <c r="AJ327" s="22" t="str">
        <f aca="false">IF(AF327&lt;&gt;"",IF(OR(AF327="A",AF327="I"),"SZA",VLOOKUP(AB327,$BT$3:$BU$16,2,0)),"")</f>
        <v>SZA</v>
      </c>
      <c r="AK327" s="22" t="str">
        <f aca="false">IF(AG327&lt;&gt;"",IF(OR(AG327="A",AG327="I"),"SZA",VLOOKUP(AC327,$BT$3:$BU$16,2,0)),"")</f>
        <v/>
      </c>
      <c r="AL327" s="22" t="str">
        <f aca="false">IF(AD327&lt;&gt;"","I","")</f>
        <v>I</v>
      </c>
      <c r="AM327" s="22" t="str">
        <f aca="false">SUBSTITUTE(IF(AE327&lt;&gt;"",AL327&amp;"+"&amp;AH327,""),"+SZ","")</f>
        <v>IA</v>
      </c>
      <c r="AN327" s="22" t="str">
        <f aca="false">SUBSTITUTE(IF(AF327&lt;&gt;"",AM327&amp;"+"&amp;AI327,""),"+SZ","")</f>
        <v>IAA</v>
      </c>
      <c r="AO327" s="22" t="str">
        <f aca="false">SUBSTITUTE(IF(AG327&lt;&gt;"",AN327&amp;"+"&amp;AJ327,""),"+SZ","")</f>
        <v/>
      </c>
      <c r="AP327" s="22" t="str">
        <f aca="false">SUBSTITUTE("I"&amp;IF(AH327&lt;&gt;"","+"&amp;AH327,"")&amp;IF(AI327&lt;&gt;"","+"&amp;AI327,"")&amp;IF(AJ327&lt;&gt;"","+"&amp;AJ327,"")&amp;IF(AK327&lt;&gt;"","+"&amp;AK327,""),"+SZ","")</f>
        <v>IAAA</v>
      </c>
      <c r="AQ327" s="22" t="str">
        <f aca="false">IF(Z327&lt;&gt;"","AOFF_"&amp;AL327&amp;REPT(" ",AQ$1-LEN(AL327)),"")</f>
        <v>AOFF_I</v>
      </c>
      <c r="AR327" s="22" t="str">
        <f aca="false">IF(AA327&lt;&gt;"","AOFF_"&amp;AM327&amp;REPT(" ",AR$1-LEN(AM327)),"")</f>
        <v>AOFF_IA</v>
      </c>
      <c r="AS327" s="22" t="str">
        <f aca="false">IF(AB327&lt;&gt;"","AOFF_"&amp;AN327&amp;REPT(" ",AS$1-LEN(AN327)),"")</f>
        <v>AOFF_IAA</v>
      </c>
      <c r="AT327" s="22" t="str">
        <f aca="false">IF(AC327&lt;&gt;"","AOFF_"&amp;AO327&amp;REPT(" ",AT$1-LEN(AO327)),"")</f>
        <v/>
      </c>
      <c r="AU327" s="22" t="str">
        <f aca="false">"ISIZ_"&amp;AP327&amp;REPT(" ",$AU$1-LEN(AP327))</f>
        <v>ISIZ_IAAA </v>
      </c>
      <c r="AV327" s="26" t="n">
        <f aca="false">IF(Z327&lt;&gt;"",6,"")</f>
        <v>6</v>
      </c>
      <c r="AW327" s="26" t="n">
        <f aca="false">IF(AA327&lt;&gt;"",AV327+VLOOKUP(AH327,$BU$2:$BV$17,2,0),"")</f>
        <v>10</v>
      </c>
      <c r="AX327" s="26" t="n">
        <f aca="false">IF(AB327&lt;&gt;"",AW327+VLOOKUP(AI327,$BU$2:$BV$17,2,0),"")</f>
        <v>14</v>
      </c>
      <c r="AY327" s="26" t="str">
        <f aca="false">IF(AC327&lt;&gt;"",AX327+VLOOKUP(AJ327,$BU$2:$BV$17,2,0),"")</f>
        <v/>
      </c>
      <c r="AZ327" s="26" t="n">
        <f aca="false">6+IF(Z327&lt;&gt;"",VLOOKUP(AH327,$BU$2:$BV$17,2,0),0)+IF(AA327&lt;&gt;"",VLOOKUP(AI327,$BU$2:$BV$17,2,0),0)+IF(AB327&lt;&gt;"",VLOOKUP(AJ327,$BU$2:$BV$17,2,0),0)+IF(AC327&lt;&gt;"",VLOOKUP(AK327,$BU$2:$BV$17,2,0),0)</f>
        <v>18</v>
      </c>
      <c r="BA327" s="26" t="n">
        <f aca="false">IF(Z327&lt;&gt;"",10,"")</f>
        <v>10</v>
      </c>
      <c r="BB327" s="26" t="n">
        <f aca="false">IF(AA327&lt;&gt;"",BA327+VLOOKUP(AH327,$BU$2:$BW$17,3,0),"")</f>
        <v>18</v>
      </c>
      <c r="BC327" s="26" t="n">
        <f aca="false">IF(AB327&lt;&gt;"",BB327+VLOOKUP(AI327,$BU$2:$BW$17,3,0),"")</f>
        <v>26</v>
      </c>
      <c r="BD327" s="26" t="str">
        <f aca="false">IF(AC327&lt;&gt;"",BC327+VLOOKUP(AJ327,$BU$2:$BW$17,3,0),"")</f>
        <v/>
      </c>
      <c r="BE327" s="26" t="n">
        <f aca="false">10+IF(Z327&lt;&gt;"",VLOOKUP(AH327,$BU$2:$BW$17,3,0),0)+IF(AA327&lt;&gt;"",VLOOKUP(AI327,$BU$2:$BW$17,3,0),0)+IF(AB327&lt;&gt;"",VLOOKUP(AJ327,$BU$2:$BW$17,3,0),0)+IF(AC327&lt;&gt;"",VLOOKUP(AK327,$BU$2:$BW$17,3,0),0)</f>
        <v>34</v>
      </c>
      <c r="BF327" s="36" t="str">
        <f aca="false">IF(AV327&lt;&gt;"","#define "&amp;AQ327&amp;" "&amp;AV327&amp;"&lt;end&gt; ","")&amp;IF(AW327&lt;&gt;"","#define "&amp;AR327&amp;" "&amp;AW327&amp;"&lt;end&gt; ","")&amp;IF(AX327&lt;&gt;"","#define "&amp;AS327&amp;" "&amp;AX327&amp;"&lt;end&gt; ","")&amp;IF(AY327&lt;&gt;"","#define "&amp;AT327&amp;" "&amp;AY327&amp;"&lt;end&gt; ","")&amp;"#define "&amp;AU327&amp;" "&amp;AZ327&amp;"&lt;end&gt;"</f>
        <v>#define AOFF_I 6&lt;end&gt; #define AOFF_IA 10&lt;end&gt; #define AOFF_IAA 14&lt;end&gt; #define ISIZ_IAAA  18&lt;end&gt;</v>
      </c>
      <c r="BG327" s="36" t="str">
        <f aca="false">IF(BA327&lt;&gt;"","#define "&amp;AQ327&amp;" "&amp;BA327&amp;"&lt;end&gt; ","")&amp;IF(BB327&lt;&gt;"","#define "&amp;AR327&amp;" "&amp;BB327&amp;"&lt;end&gt; ","")&amp;IF(BC327&lt;&gt;"","#define "&amp;AS327&amp;" "&amp;BC327&amp;"&lt;end&gt; ","")&amp;IF(BD327&lt;&gt;"","#define "&amp;AT327&amp;" "&amp;BD327&amp;"&lt;end&gt; ","")&amp;"#define "&amp;AU327&amp;" "&amp;BE327&amp;"&lt;end&gt;"</f>
        <v>#define AOFF_I 10&lt;end&gt; #define AOFF_IA 18&lt;end&gt; #define AOFF_IAA 26&lt;end&gt; #define ISIZ_IAAA  34&lt;end&gt;</v>
      </c>
      <c r="BH327" s="22" t="str">
        <f aca="false">"INSTDECODE_"&amp;D327&amp;IF(D327&lt;&gt;0,"_"&amp;CONCATENATE(Z327,AA327,AB327,AC327)&amp;"_"&amp;CONCATENATE(AD327,AE327,AF327,AG327),"")</f>
        <v>INSTDECODE_3_MIM_AAA</v>
      </c>
      <c r="BI327" s="22" t="n">
        <f aca="false">LEN(BH327)</f>
        <v>20</v>
      </c>
      <c r="BJ327" s="22" t="str">
        <f aca="false">IF(Z327&lt;&gt;"","DECODE_"&amp;VLOOKUP(AD327,$CC:$CD,2,0)&amp;"("&amp;BJ$2&amp;","&amp;IF(K327="MR","REF",VLOOKUP(F327,$BR:$BS,2,0))&amp;",Cpu"&amp;PROPER(IF(K327="MR","REF",VLOOKUP(F327,$BR:$BS,2,0)))&amp;","&amp;AQ327&amp;"); ", "")</f>
        <v>DECODE_ADR(1,MBL,CpuMbl,AOFF_I); </v>
      </c>
      <c r="BK327" s="22" t="str">
        <f aca="false">IF(AA327&lt;&gt;"","DECODE_"&amp;VLOOKUP(AE327,$CC:$CD,2,0)&amp;"("&amp;BK$2&amp;","&amp;IF(L327="MR","REF",VLOOKUP(G327,$BR:$BS,2,0))&amp;",Cpu"&amp;PROPER(IF(L327="MR","REF",VLOOKUP(G327,$BR:$BS,2,0)))&amp;","&amp;AR327&amp;"); ", "")</f>
        <v>DECODE_ADR(2,INT,CpuInt,AOFF_IA); </v>
      </c>
      <c r="BL327" s="22" t="str">
        <f aca="false">IF(AB327&lt;&gt;"","DECODE_"&amp;VLOOKUP(AF327,$CC:$CD,2,0)&amp;"("&amp;BL$2&amp;","&amp;IF(M327="MR","REF",VLOOKUP(H327,$BR:$BS,2,0))&amp;",Cpu"&amp;PROPER(IF(M327="MR","REF",VLOOKUP(H327,$BR:$BS,2,0)))&amp;","&amp;AS327&amp;"); ", "")</f>
        <v>DECODE_ADR(3,MBL,CpuMbl,AOFF_IAA); </v>
      </c>
      <c r="BM327" s="22" t="str">
        <f aca="false">IF(AC327&lt;&gt;"","DECODE_"&amp;VLOOKUP(AG327,$CC:$CD,2,0)&amp;"("&amp;BM$2&amp;","&amp;IF(N327="MR","REF",VLOOKUP(I327,$BR:$BS,2,0))&amp;",Cpu"&amp;PROPER(IF(N327="MR","REF",VLOOKUP(I327,$BR:$BS,2,0)))&amp;","&amp;AT327&amp;"); ", "")</f>
        <v/>
      </c>
      <c r="BN327" s="22" t="str">
        <f aca="false">IF(ISERROR(VLOOKUP(BO327,BO$2:BO326,1,0))=0,"X","")</f>
        <v/>
      </c>
      <c r="BO327" s="22" t="str">
        <f aca="false">SUBSTITUTE("#define "&amp;BH327&amp;REPT(" ",28-LEN(BH327))&amp;BJ327&amp;BK327&amp;BL327&amp;BM327,"%","D")</f>
        <v>#define INSTDECODE_3_MIM_AAA        DECODE_ADR(1,MBL,CpuMbl,AOFF_I); DECODE_ADR(2,INT,CpuInt,AOFF_IA); DECODE_ADR(3,MBL,CpuMbl,AOFF_IAA); </v>
      </c>
      <c r="BP327" s="22" t="str">
        <f aca="false">"#define "&amp;SUBSTITUTE(BH327,"INSTDECODE_",IF(P327="X","JMP_","")&amp;IF(Q327="X","CONST_","")&amp;"INSTEND_")&amp;IF(Q327="X",REPT(" ",20-LEN(BH327)),IF(P327="X",REPT(" ",22-LEN(BH327)),REPT(" ",26-LEN(BH327))))&amp;" "&amp;IF(P327="X","","IP+="&amp;TRIM(AU327)&amp;"; "&amp;REPT(" ",10-LEN(TRIM(AU327))))&amp;IF(Q327="X","CONST_INST_DISPATCH;","PROG_INST_DISPATCH;")</f>
        <v>#define INSTEND_3_MIM_AAA       IP+=ISIZ_IAAA;  PROG_INST_DISPATCH;</v>
      </c>
      <c r="BQ327" s="22" t="str">
        <f aca="false">""</f>
        <v/>
      </c>
    </row>
    <row r="328" customFormat="false" ht="15.95" hidden="false" customHeight="true" outlineLevel="0" collapsed="false">
      <c r="A328" s="22" t="s">
        <v>974</v>
      </c>
      <c r="B328" s="22" t="s">
        <v>1014</v>
      </c>
      <c r="C328" s="26" t="s">
        <v>29</v>
      </c>
      <c r="D328" s="27" t="n">
        <f aca="false">4-COUNTIF(F328:I328,".")</f>
        <v>2</v>
      </c>
      <c r="E328" s="27" t="str">
        <f aca="false">IF(ISERROR(SEARCH("Z",F328&amp;G328&amp;H328&amp;I328))=0,"X","-")</f>
        <v>-</v>
      </c>
      <c r="F328" s="26" t="s">
        <v>456</v>
      </c>
      <c r="G328" s="26" t="s">
        <v>474</v>
      </c>
      <c r="H328" s="26" t="s">
        <v>28</v>
      </c>
      <c r="I328" s="26" t="s">
        <v>28</v>
      </c>
      <c r="J328" s="27" t="str">
        <f aca="false">IF(OR(ISERROR(SEARCH(MID($J$2,1,1),F328&amp;G328&amp;H328&amp;I328))=0,ISERROR(SEARCH(MID($J$2,2,1),F328&amp;G328&amp;H328&amp;I328))=0),"X","-")</f>
        <v>-</v>
      </c>
      <c r="K328" s="26" t="s">
        <v>453</v>
      </c>
      <c r="L328" s="26" t="s">
        <v>453</v>
      </c>
      <c r="M328" s="26" t="s">
        <v>28</v>
      </c>
      <c r="N328" s="26" t="s">
        <v>28</v>
      </c>
      <c r="O328" s="28" t="str">
        <f aca="false">IF(OR(K328=$O$2,L328=$O$2,M328=$O$2,N328=$O$2),"X","-")</f>
        <v>-</v>
      </c>
      <c r="R328" s="22" t="s">
        <v>989</v>
      </c>
      <c r="S328" s="22" t="s">
        <v>9</v>
      </c>
      <c r="T328" s="22" t="s">
        <v>1015</v>
      </c>
      <c r="W328" s="30" t="str">
        <f aca="false">SUBSTITUTE(SUBSTITUTE(IF(AND(F328="%",K328&lt;&gt;"AD",K328&lt;&gt;"MR"),"Error1","Ok")&amp;" "&amp;IF(AND(G328="%",L328&lt;&gt;"AD",L328&lt;&gt;"MR"),"Error2","Ok")&amp;" "&amp;IF(AND(H328="%",M328&lt;&gt;"AD",M328&lt;&gt;"MR"),"Error3","Ok")&amp;" "&amp;IF(AND(I328="%",N328&lt;&gt;"AD",N328&lt;&gt;"MR"),"Error4","Ok"),"Ok Ok Ok Ok","Passed"),"Ok","")</f>
        <v>Passed</v>
      </c>
      <c r="X328" s="28" t="str">
        <f aca="false">IF(W328&lt;&gt;"Passed","--- Error ---",SUBSTITUTE(SUBSTITUTE(SUBSTITUTE(SUBSTITUTE(SUBSTITUTE(SUBSTITUTE(SUBSTITUTE(SUBSTITUTE(SUBSTITUTE(SUBSTITUTE(SUBSTITUTE(SUBSTITUTE(SUBSTITUTE(SUBSTITUTE(SUBSTITUTE(SUBSTITUTE(SUBSTITUTE(SUBSTITUTE($X$1, "&lt;mnemonic&gt;",""""&amp;B328&amp;""""&amp;REPT(" ",5-LEN(B328))), "&lt;argnr&gt;",D328), "&lt;type1&gt;",VLOOKUP(F328,BR:BZ,9,0)), "&lt;type2&gt;",VLOOKUP(G328,BR:BZ,9,0)), "&lt;type3&gt;",VLOOKUP(H328,BR:BZ,9,0)), "&lt;type4&gt;",VLOOKUP(I328,BR:BZ,9,0)), "&lt;mode1&gt;",VLOOKUP(K328, CB:CG,6,0)),"&lt;mode2&gt;",VLOOKUP(L328,CB:CG,6,0)),"&lt;mode3&gt;",VLOOKUP(M328,CB:CG,6,0)),"&lt;mode4&gt;",VLOOKUP(N328,CB:CG,6,0)), "."," "), "&lt;desc&gt;",R328), "&lt;size&gt;",AU328), "&lt;comma&gt;",IF(B329=""," ",",")),"&lt;off1&gt;",IF(AQ328&lt;&gt;"",AQ328,"0"&amp;REPT(" ",5+AQ$1-1))),"&lt;off2&gt;",IF(AR328&lt;&gt;"",AR328,"0"&amp;REPT(" ",5+AR$1-1))),"&lt;off3&gt;",IF(AS328&lt;&gt;"",AS328,"0"&amp;REPT(" ",5+AS$1-1))),"&lt;off4&gt;",IF(AT328&lt;&gt;"",AT328,"0"&amp;REPT(" ",5+AT$1-1))))</f>
        <v>{ "LO2BO",2, ISIZ_IAA  , {CpuDataType::Boolean  ,CpuDataType::Long     ,(CpuDataType)0        ,(CpuDataType)0        }, {_AmdAddr,_AmdAddr,_AmdNull,_AmdNull}, {AOFF_I,AOFF_IA,0       ,0        } }, //bool .tobool()</v>
      </c>
      <c r="Y328" s="31" t="s">
        <v>28</v>
      </c>
      <c r="Z328" s="22" t="str">
        <f aca="false">IF(F328&lt;&gt;".",IF(K328="MR","R",VLOOKUP(F328,$BR:$BT,3,0)),"")</f>
        <v>B</v>
      </c>
      <c r="AA328" s="22" t="str">
        <f aca="false">IF(G328&lt;&gt;".",IF(L328="MR","R",VLOOKUP(G328,$BR:$BT,3,0)),"")</f>
        <v>L</v>
      </c>
      <c r="AB328" s="22" t="str">
        <f aca="false">IF(H328&lt;&gt;".",IF(M328="MR","R",VLOOKUP(H328,$BR:$BT,3,0)),"")</f>
        <v/>
      </c>
      <c r="AC328" s="22" t="str">
        <f aca="false">IF(I328&lt;&gt;".",IF(N328="MR","R",VLOOKUP(I328,$BR:$BT,3,0)),"")</f>
        <v/>
      </c>
      <c r="AD328" s="22" t="str">
        <f aca="false">IF(F328&lt;&gt;".",VLOOKUP(K328,$CB:$CC,2,0),"")</f>
        <v>A</v>
      </c>
      <c r="AE328" s="22" t="str">
        <f aca="false">IF(G328&lt;&gt;".",VLOOKUP(L328,$CB:$CC,2,0),"")</f>
        <v>A</v>
      </c>
      <c r="AF328" s="22" t="str">
        <f aca="false">IF(H328&lt;&gt;".",VLOOKUP(M328,$CB:$CC,2,0),"")</f>
        <v/>
      </c>
      <c r="AG328" s="22" t="str">
        <f aca="false">IF(I328&lt;&gt;".",VLOOKUP(N328,$CB:$CC,2,0),"")</f>
        <v/>
      </c>
      <c r="AH328" s="22" t="str">
        <f aca="false">IF(AD328&lt;&gt;"",IF(OR(AD328="A",AD328="I"),"SZA",VLOOKUP(Z328,$BT$3:$BU$16,2,0)),"")</f>
        <v>SZA</v>
      </c>
      <c r="AI328" s="22" t="str">
        <f aca="false">IF(AE328&lt;&gt;"",IF(OR(AE328="A",AE328="I"),"SZA",VLOOKUP(AA328,$BT$3:$BU$16,2,0)),"")</f>
        <v>SZA</v>
      </c>
      <c r="AJ328" s="22" t="str">
        <f aca="false">IF(AF328&lt;&gt;"",IF(OR(AF328="A",AF328="I"),"SZA",VLOOKUP(AB328,$BT$3:$BU$16,2,0)),"")</f>
        <v/>
      </c>
      <c r="AK328" s="22" t="str">
        <f aca="false">IF(AG328&lt;&gt;"",IF(OR(AG328="A",AG328="I"),"SZA",VLOOKUP(AC328,$BT$3:$BU$16,2,0)),"")</f>
        <v/>
      </c>
      <c r="AL328" s="22" t="str">
        <f aca="false">IF(AD328&lt;&gt;"","I","")</f>
        <v>I</v>
      </c>
      <c r="AM328" s="22" t="str">
        <f aca="false">SUBSTITUTE(IF(AE328&lt;&gt;"",AL328&amp;"+"&amp;AH328,""),"+SZ","")</f>
        <v>IA</v>
      </c>
      <c r="AN328" s="22" t="str">
        <f aca="false">SUBSTITUTE(IF(AF328&lt;&gt;"",AM328&amp;"+"&amp;AI328,""),"+SZ","")</f>
        <v/>
      </c>
      <c r="AO328" s="22" t="str">
        <f aca="false">SUBSTITUTE(IF(AG328&lt;&gt;"",AN328&amp;"+"&amp;AJ328,""),"+SZ","")</f>
        <v/>
      </c>
      <c r="AP328" s="22" t="str">
        <f aca="false">SUBSTITUTE("I"&amp;IF(AH328&lt;&gt;"","+"&amp;AH328,"")&amp;IF(AI328&lt;&gt;"","+"&amp;AI328,"")&amp;IF(AJ328&lt;&gt;"","+"&amp;AJ328,"")&amp;IF(AK328&lt;&gt;"","+"&amp;AK328,""),"+SZ","")</f>
        <v>IAA</v>
      </c>
      <c r="AQ328" s="22" t="str">
        <f aca="false">IF(Z328&lt;&gt;"","AOFF_"&amp;AL328&amp;REPT(" ",AQ$1-LEN(AL328)),"")</f>
        <v>AOFF_I</v>
      </c>
      <c r="AR328" s="22" t="str">
        <f aca="false">IF(AA328&lt;&gt;"","AOFF_"&amp;AM328&amp;REPT(" ",AR$1-LEN(AM328)),"")</f>
        <v>AOFF_IA</v>
      </c>
      <c r="AS328" s="22" t="str">
        <f aca="false">IF(AB328&lt;&gt;"","AOFF_"&amp;AN328&amp;REPT(" ",AS$1-LEN(AN328)),"")</f>
        <v/>
      </c>
      <c r="AT328" s="22" t="str">
        <f aca="false">IF(AC328&lt;&gt;"","AOFF_"&amp;AO328&amp;REPT(" ",AT$1-LEN(AO328)),"")</f>
        <v/>
      </c>
      <c r="AU328" s="22" t="str">
        <f aca="false">"ISIZ_"&amp;AP328&amp;REPT(" ",$AU$1-LEN(AP328))</f>
        <v>ISIZ_IAA  </v>
      </c>
      <c r="AV328" s="26" t="n">
        <f aca="false">IF(Z328&lt;&gt;"",6,"")</f>
        <v>6</v>
      </c>
      <c r="AW328" s="26" t="n">
        <f aca="false">IF(AA328&lt;&gt;"",AV328+VLOOKUP(AH328,$BU$2:$BV$17,2,0),"")</f>
        <v>10</v>
      </c>
      <c r="AX328" s="26" t="str">
        <f aca="false">IF(AB328&lt;&gt;"",AW328+VLOOKUP(AI328,$BU$2:$BV$17,2,0),"")</f>
        <v/>
      </c>
      <c r="AY328" s="26" t="str">
        <f aca="false">IF(AC328&lt;&gt;"",AX328+VLOOKUP(AJ328,$BU$2:$BV$17,2,0),"")</f>
        <v/>
      </c>
      <c r="AZ328" s="26" t="n">
        <f aca="false">6+IF(Z328&lt;&gt;"",VLOOKUP(AH328,$BU$2:$BV$17,2,0),0)+IF(AA328&lt;&gt;"",VLOOKUP(AI328,$BU$2:$BV$17,2,0),0)+IF(AB328&lt;&gt;"",VLOOKUP(AJ328,$BU$2:$BV$17,2,0),0)+IF(AC328&lt;&gt;"",VLOOKUP(AK328,$BU$2:$BV$17,2,0),0)</f>
        <v>14</v>
      </c>
      <c r="BA328" s="26" t="n">
        <f aca="false">IF(Z328&lt;&gt;"",10,"")</f>
        <v>10</v>
      </c>
      <c r="BB328" s="26" t="n">
        <f aca="false">IF(AA328&lt;&gt;"",BA328+VLOOKUP(AH328,$BU$2:$BW$17,3,0),"")</f>
        <v>18</v>
      </c>
      <c r="BC328" s="26" t="str">
        <f aca="false">IF(AB328&lt;&gt;"",BB328+VLOOKUP(AI328,$BU$2:$BW$17,3,0),"")</f>
        <v/>
      </c>
      <c r="BD328" s="26" t="str">
        <f aca="false">IF(AC328&lt;&gt;"",BC328+VLOOKUP(AJ328,$BU$2:$BW$17,3,0),"")</f>
        <v/>
      </c>
      <c r="BE328" s="26" t="n">
        <f aca="false">10+IF(Z328&lt;&gt;"",VLOOKUP(AH328,$BU$2:$BW$17,3,0),0)+IF(AA328&lt;&gt;"",VLOOKUP(AI328,$BU$2:$BW$17,3,0),0)+IF(AB328&lt;&gt;"",VLOOKUP(AJ328,$BU$2:$BW$17,3,0),0)+IF(AC328&lt;&gt;"",VLOOKUP(AK328,$BU$2:$BW$17,3,0),0)</f>
        <v>26</v>
      </c>
      <c r="BF328" s="36" t="str">
        <f aca="false">IF(AV328&lt;&gt;"","#define "&amp;AQ328&amp;" "&amp;AV328&amp;"&lt;end&gt; ","")&amp;IF(AW328&lt;&gt;"","#define "&amp;AR328&amp;" "&amp;AW328&amp;"&lt;end&gt; ","")&amp;IF(AX328&lt;&gt;"","#define "&amp;AS328&amp;" "&amp;AX328&amp;"&lt;end&gt; ","")&amp;IF(AY328&lt;&gt;"","#define "&amp;AT328&amp;" "&amp;AY328&amp;"&lt;end&gt; ","")&amp;"#define "&amp;AU328&amp;" "&amp;AZ328&amp;"&lt;end&gt;"</f>
        <v>#define AOFF_I 6&lt;end&gt; #define AOFF_IA 10&lt;end&gt; #define ISIZ_IAA   14&lt;end&gt;</v>
      </c>
      <c r="BG328" s="36" t="str">
        <f aca="false">IF(BA328&lt;&gt;"","#define "&amp;AQ328&amp;" "&amp;BA328&amp;"&lt;end&gt; ","")&amp;IF(BB328&lt;&gt;"","#define "&amp;AR328&amp;" "&amp;BB328&amp;"&lt;end&gt; ","")&amp;IF(BC328&lt;&gt;"","#define "&amp;AS328&amp;" "&amp;BC328&amp;"&lt;end&gt; ","")&amp;IF(BD328&lt;&gt;"","#define "&amp;AT328&amp;" "&amp;BD328&amp;"&lt;end&gt; ","")&amp;"#define "&amp;AU328&amp;" "&amp;BE328&amp;"&lt;end&gt;"</f>
        <v>#define AOFF_I 10&lt;end&gt; #define AOFF_IA 18&lt;end&gt; #define ISIZ_IAA   26&lt;end&gt;</v>
      </c>
      <c r="BH328" s="22" t="str">
        <f aca="false">"INSTDECODE_"&amp;D328&amp;IF(D328&lt;&gt;0,"_"&amp;CONCATENATE(Z328,AA328,AB328,AC328)&amp;"_"&amp;CONCATENATE(AD328,AE328,AF328,AG328),"")</f>
        <v>INSTDECODE_2_BL_AA</v>
      </c>
      <c r="BI328" s="22" t="n">
        <f aca="false">LEN(BH328)</f>
        <v>18</v>
      </c>
      <c r="BJ328" s="22" t="str">
        <f aca="false">IF(Z328&lt;&gt;"","DECODE_"&amp;VLOOKUP(AD328,$CC:$CD,2,0)&amp;"("&amp;BJ$2&amp;","&amp;IF(K328="MR","REF",VLOOKUP(F328,$BR:$BS,2,0))&amp;",Cpu"&amp;PROPER(IF(K328="MR","REF",VLOOKUP(F328,$BR:$BS,2,0)))&amp;","&amp;AQ328&amp;"); ", "")</f>
        <v>DECODE_ADR(1,BOL,CpuBol,AOFF_I); </v>
      </c>
      <c r="BK328" s="22" t="str">
        <f aca="false">IF(AA328&lt;&gt;"","DECODE_"&amp;VLOOKUP(AE328,$CC:$CD,2,0)&amp;"("&amp;BK$2&amp;","&amp;IF(L328="MR","REF",VLOOKUP(G328,$BR:$BS,2,0))&amp;",Cpu"&amp;PROPER(IF(L328="MR","REF",VLOOKUP(G328,$BR:$BS,2,0)))&amp;","&amp;AR328&amp;"); ", "")</f>
        <v>DECODE_ADR(2,LON,CpuLon,AOFF_IA); </v>
      </c>
      <c r="BL328" s="22" t="str">
        <f aca="false">IF(AB328&lt;&gt;"","DECODE_"&amp;VLOOKUP(AF328,$CC:$CD,2,0)&amp;"("&amp;BL$2&amp;","&amp;IF(M328="MR","REF",VLOOKUP(H328,$BR:$BS,2,0))&amp;",Cpu"&amp;PROPER(IF(M328="MR","REF",VLOOKUP(H328,$BR:$BS,2,0)))&amp;","&amp;AS328&amp;"); ", "")</f>
        <v/>
      </c>
      <c r="BM328" s="22" t="str">
        <f aca="false">IF(AC328&lt;&gt;"","DECODE_"&amp;VLOOKUP(AG328,$CC:$CD,2,0)&amp;"("&amp;BM$2&amp;","&amp;IF(N328="MR","REF",VLOOKUP(I328,$BR:$BS,2,0))&amp;",Cpu"&amp;PROPER(IF(N328="MR","REF",VLOOKUP(I328,$BR:$BS,2,0)))&amp;","&amp;AT328&amp;"); ", "")</f>
        <v/>
      </c>
      <c r="BN328" s="22" t="str">
        <f aca="false">IF(ISERROR(VLOOKUP(BO328,BO$2:BO326,1,0))=0,"X","")</f>
        <v/>
      </c>
      <c r="BO328" s="22" t="str">
        <f aca="false">SUBSTITUTE("#define "&amp;BH328&amp;REPT(" ",28-LEN(BH328))&amp;BJ328&amp;BK328&amp;BL328&amp;BM328,"%","D")</f>
        <v>#define INSTDECODE_2_BL_AA          DECODE_ADR(1,BOL,CpuBol,AOFF_I); DECODE_ADR(2,LON,CpuLon,AOFF_IA); </v>
      </c>
      <c r="BP328" s="22" t="str">
        <f aca="false">"#define "&amp;SUBSTITUTE(BH328,"INSTDECODE_",IF(P328="X","JMP_","")&amp;IF(Q328="X","CONST_","")&amp;"INSTEND_")&amp;IF(Q328="X",REPT(" ",20-LEN(BH328)),IF(P328="X",REPT(" ",22-LEN(BH328)),REPT(" ",26-LEN(BH328))))&amp;" "&amp;IF(P328="X","","IP+="&amp;TRIM(AU328)&amp;"; "&amp;REPT(" ",10-LEN(TRIM(AU328))))&amp;IF(Q328="X","CONST_INST_DISPATCH;","PROG_INST_DISPATCH;")</f>
        <v>#define INSTEND_2_BL_AA         IP+=ISIZ_IAA;   PROG_INST_DISPATCH;</v>
      </c>
      <c r="BQ328" s="22" t="str">
        <f aca="false">""</f>
        <v/>
      </c>
    </row>
    <row r="329" customFormat="false" ht="15.95" hidden="false" customHeight="true" outlineLevel="0" collapsed="false">
      <c r="A329" s="22" t="s">
        <v>974</v>
      </c>
      <c r="B329" s="22" t="s">
        <v>1016</v>
      </c>
      <c r="C329" s="26" t="s">
        <v>29</v>
      </c>
      <c r="D329" s="27" t="n">
        <f aca="false">4-COUNTIF(F329:I329,".")</f>
        <v>2</v>
      </c>
      <c r="E329" s="27" t="str">
        <f aca="false">IF(ISERROR(SEARCH("Z",F329&amp;G329&amp;H329&amp;I329))=0,"X","-")</f>
        <v>-</v>
      </c>
      <c r="F329" s="26" t="s">
        <v>452</v>
      </c>
      <c r="G329" s="26" t="s">
        <v>474</v>
      </c>
      <c r="H329" s="26" t="s">
        <v>28</v>
      </c>
      <c r="I329" s="26" t="s">
        <v>28</v>
      </c>
      <c r="J329" s="27" t="str">
        <f aca="false">IF(OR(ISERROR(SEARCH(MID($J$2,1,1),F329&amp;G329&amp;H329&amp;I329))=0,ISERROR(SEARCH(MID($J$2,2,1),F329&amp;G329&amp;H329&amp;I329))=0),"X","-")</f>
        <v>-</v>
      </c>
      <c r="K329" s="26" t="s">
        <v>453</v>
      </c>
      <c r="L329" s="26" t="s">
        <v>453</v>
      </c>
      <c r="M329" s="26" t="s">
        <v>28</v>
      </c>
      <c r="N329" s="26" t="s">
        <v>28</v>
      </c>
      <c r="O329" s="28" t="str">
        <f aca="false">IF(OR(K329=$O$2,L329=$O$2,M329=$O$2,N329=$O$2),"X","-")</f>
        <v>-</v>
      </c>
      <c r="R329" s="22" t="s">
        <v>976</v>
      </c>
      <c r="S329" s="22" t="s">
        <v>9</v>
      </c>
      <c r="T329" s="22" t="s">
        <v>1015</v>
      </c>
      <c r="W329" s="30" t="str">
        <f aca="false">SUBSTITUTE(SUBSTITUTE(IF(AND(F329="%",K329&lt;&gt;"AD",K329&lt;&gt;"MR"),"Error1","Ok")&amp;" "&amp;IF(AND(G329="%",L329&lt;&gt;"AD",L329&lt;&gt;"MR"),"Error2","Ok")&amp;" "&amp;IF(AND(H329="%",M329&lt;&gt;"AD",M329&lt;&gt;"MR"),"Error3","Ok")&amp;" "&amp;IF(AND(I329="%",N329&lt;&gt;"AD",N329&lt;&gt;"MR"),"Error4","Ok"),"Ok Ok Ok Ok","Passed"),"Ok","")</f>
        <v>Passed</v>
      </c>
      <c r="X329" s="28" t="str">
        <f aca="false">IF(W329&lt;&gt;"Passed","--- Error ---",SUBSTITUTE(SUBSTITUTE(SUBSTITUTE(SUBSTITUTE(SUBSTITUTE(SUBSTITUTE(SUBSTITUTE(SUBSTITUTE(SUBSTITUTE(SUBSTITUTE(SUBSTITUTE(SUBSTITUTE(SUBSTITUTE(SUBSTITUTE(SUBSTITUTE(SUBSTITUTE(SUBSTITUTE(SUBSTITUTE($X$1, "&lt;mnemonic&gt;",""""&amp;B329&amp;""""&amp;REPT(" ",5-LEN(B329))), "&lt;argnr&gt;",D329), "&lt;type1&gt;",VLOOKUP(F329,BR:BZ,9,0)), "&lt;type2&gt;",VLOOKUP(G329,BR:BZ,9,0)), "&lt;type3&gt;",VLOOKUP(H329,BR:BZ,9,0)), "&lt;type4&gt;",VLOOKUP(I329,BR:BZ,9,0)), "&lt;mode1&gt;",VLOOKUP(K329, CB:CG,6,0)),"&lt;mode2&gt;",VLOOKUP(L329,CB:CG,6,0)),"&lt;mode3&gt;",VLOOKUP(M329,CB:CG,6,0)),"&lt;mode4&gt;",VLOOKUP(N329,CB:CG,6,0)), "."," "), "&lt;desc&gt;",R329), "&lt;size&gt;",AU329), "&lt;comma&gt;",IF(B330=""," ",",")),"&lt;off1&gt;",IF(AQ329&lt;&gt;"",AQ329,"0"&amp;REPT(" ",5+AQ$1-1))),"&lt;off2&gt;",IF(AR329&lt;&gt;"",AR329,"0"&amp;REPT(" ",5+AR$1-1))),"&lt;off3&gt;",IF(AS329&lt;&gt;"",AS329,"0"&amp;REPT(" ",5+AS$1-1))),"&lt;off4&gt;",IF(AT329&lt;&gt;"",AT329,"0"&amp;REPT(" ",5+AT$1-1))))</f>
        <v>{ "LO2CH",2, ISIZ_IAA  , {CpuDataType::Char     ,CpuDataType::Long     ,(CpuDataType)0        ,(CpuDataType)0        }, {_AmdAddr,_AmdAddr,_AmdNull,_AmdNull}, {AOFF_I,AOFF_IA,0       ,0        } }, //char .tochar()</v>
      </c>
      <c r="Y329" s="31" t="s">
        <v>28</v>
      </c>
      <c r="Z329" s="22" t="str">
        <f aca="false">IF(F329&lt;&gt;".",IF(K329="MR","R",VLOOKUP(F329,$BR:$BT,3,0)),"")</f>
        <v>C</v>
      </c>
      <c r="AA329" s="22" t="str">
        <f aca="false">IF(G329&lt;&gt;".",IF(L329="MR","R",VLOOKUP(G329,$BR:$BT,3,0)),"")</f>
        <v>L</v>
      </c>
      <c r="AB329" s="22" t="str">
        <f aca="false">IF(H329&lt;&gt;".",IF(M329="MR","R",VLOOKUP(H329,$BR:$BT,3,0)),"")</f>
        <v/>
      </c>
      <c r="AC329" s="22" t="str">
        <f aca="false">IF(I329&lt;&gt;".",IF(N329="MR","R",VLOOKUP(I329,$BR:$BT,3,0)),"")</f>
        <v/>
      </c>
      <c r="AD329" s="22" t="str">
        <f aca="false">IF(F329&lt;&gt;".",VLOOKUP(K329,$CB:$CC,2,0),"")</f>
        <v>A</v>
      </c>
      <c r="AE329" s="22" t="str">
        <f aca="false">IF(G329&lt;&gt;".",VLOOKUP(L329,$CB:$CC,2,0),"")</f>
        <v>A</v>
      </c>
      <c r="AF329" s="22" t="str">
        <f aca="false">IF(H329&lt;&gt;".",VLOOKUP(M329,$CB:$CC,2,0),"")</f>
        <v/>
      </c>
      <c r="AG329" s="22" t="str">
        <f aca="false">IF(I329&lt;&gt;".",VLOOKUP(N329,$CB:$CC,2,0),"")</f>
        <v/>
      </c>
      <c r="AH329" s="22" t="str">
        <f aca="false">IF(AD329&lt;&gt;"",IF(OR(AD329="A",AD329="I"),"SZA",VLOOKUP(Z329,$BT$3:$BU$16,2,0)),"")</f>
        <v>SZA</v>
      </c>
      <c r="AI329" s="22" t="str">
        <f aca="false">IF(AE329&lt;&gt;"",IF(OR(AE329="A",AE329="I"),"SZA",VLOOKUP(AA329,$BT$3:$BU$16,2,0)),"")</f>
        <v>SZA</v>
      </c>
      <c r="AJ329" s="22" t="str">
        <f aca="false">IF(AF329&lt;&gt;"",IF(OR(AF329="A",AF329="I"),"SZA",VLOOKUP(AB329,$BT$3:$BU$16,2,0)),"")</f>
        <v/>
      </c>
      <c r="AK329" s="22" t="str">
        <f aca="false">IF(AG329&lt;&gt;"",IF(OR(AG329="A",AG329="I"),"SZA",VLOOKUP(AC329,$BT$3:$BU$16,2,0)),"")</f>
        <v/>
      </c>
      <c r="AL329" s="22" t="str">
        <f aca="false">IF(AD329&lt;&gt;"","I","")</f>
        <v>I</v>
      </c>
      <c r="AM329" s="22" t="str">
        <f aca="false">SUBSTITUTE(IF(AE329&lt;&gt;"",AL329&amp;"+"&amp;AH329,""),"+SZ","")</f>
        <v>IA</v>
      </c>
      <c r="AN329" s="22" t="str">
        <f aca="false">SUBSTITUTE(IF(AF329&lt;&gt;"",AM329&amp;"+"&amp;AI329,""),"+SZ","")</f>
        <v/>
      </c>
      <c r="AO329" s="22" t="str">
        <f aca="false">SUBSTITUTE(IF(AG329&lt;&gt;"",AN329&amp;"+"&amp;AJ329,""),"+SZ","")</f>
        <v/>
      </c>
      <c r="AP329" s="22" t="str">
        <f aca="false">SUBSTITUTE("I"&amp;IF(AH329&lt;&gt;"","+"&amp;AH329,"")&amp;IF(AI329&lt;&gt;"","+"&amp;AI329,"")&amp;IF(AJ329&lt;&gt;"","+"&amp;AJ329,"")&amp;IF(AK329&lt;&gt;"","+"&amp;AK329,""),"+SZ","")</f>
        <v>IAA</v>
      </c>
      <c r="AQ329" s="22" t="str">
        <f aca="false">IF(Z329&lt;&gt;"","AOFF_"&amp;AL329&amp;REPT(" ",AQ$1-LEN(AL329)),"")</f>
        <v>AOFF_I</v>
      </c>
      <c r="AR329" s="22" t="str">
        <f aca="false">IF(AA329&lt;&gt;"","AOFF_"&amp;AM329&amp;REPT(" ",AR$1-LEN(AM329)),"")</f>
        <v>AOFF_IA</v>
      </c>
      <c r="AS329" s="22" t="str">
        <f aca="false">IF(AB329&lt;&gt;"","AOFF_"&amp;AN329&amp;REPT(" ",AS$1-LEN(AN329)),"")</f>
        <v/>
      </c>
      <c r="AT329" s="22" t="str">
        <f aca="false">IF(AC329&lt;&gt;"","AOFF_"&amp;AO329&amp;REPT(" ",AT$1-LEN(AO329)),"")</f>
        <v/>
      </c>
      <c r="AU329" s="22" t="str">
        <f aca="false">"ISIZ_"&amp;AP329&amp;REPT(" ",$AU$1-LEN(AP329))</f>
        <v>ISIZ_IAA  </v>
      </c>
      <c r="AV329" s="26" t="n">
        <f aca="false">IF(Z329&lt;&gt;"",6,"")</f>
        <v>6</v>
      </c>
      <c r="AW329" s="26" t="n">
        <f aca="false">IF(AA329&lt;&gt;"",AV329+VLOOKUP(AH329,$BU$2:$BV$17,2,0),"")</f>
        <v>10</v>
      </c>
      <c r="AX329" s="26" t="str">
        <f aca="false">IF(AB329&lt;&gt;"",AW329+VLOOKUP(AI329,$BU$2:$BV$17,2,0),"")</f>
        <v/>
      </c>
      <c r="AY329" s="26" t="str">
        <f aca="false">IF(AC329&lt;&gt;"",AX329+VLOOKUP(AJ329,$BU$2:$BV$17,2,0),"")</f>
        <v/>
      </c>
      <c r="AZ329" s="26" t="n">
        <f aca="false">6+IF(Z329&lt;&gt;"",VLOOKUP(AH329,$BU$2:$BV$17,2,0),0)+IF(AA329&lt;&gt;"",VLOOKUP(AI329,$BU$2:$BV$17,2,0),0)+IF(AB329&lt;&gt;"",VLOOKUP(AJ329,$BU$2:$BV$17,2,0),0)+IF(AC329&lt;&gt;"",VLOOKUP(AK329,$BU$2:$BV$17,2,0),0)</f>
        <v>14</v>
      </c>
      <c r="BA329" s="26" t="n">
        <f aca="false">IF(Z329&lt;&gt;"",10,"")</f>
        <v>10</v>
      </c>
      <c r="BB329" s="26" t="n">
        <f aca="false">IF(AA329&lt;&gt;"",BA329+VLOOKUP(AH329,$BU$2:$BW$17,3,0),"")</f>
        <v>18</v>
      </c>
      <c r="BC329" s="26" t="str">
        <f aca="false">IF(AB329&lt;&gt;"",BB329+VLOOKUP(AI329,$BU$2:$BW$17,3,0),"")</f>
        <v/>
      </c>
      <c r="BD329" s="26" t="str">
        <f aca="false">IF(AC329&lt;&gt;"",BC329+VLOOKUP(AJ329,$BU$2:$BW$17,3,0),"")</f>
        <v/>
      </c>
      <c r="BE329" s="26" t="n">
        <f aca="false">10+IF(Z329&lt;&gt;"",VLOOKUP(AH329,$BU$2:$BW$17,3,0),0)+IF(AA329&lt;&gt;"",VLOOKUP(AI329,$BU$2:$BW$17,3,0),0)+IF(AB329&lt;&gt;"",VLOOKUP(AJ329,$BU$2:$BW$17,3,0),0)+IF(AC329&lt;&gt;"",VLOOKUP(AK329,$BU$2:$BW$17,3,0),0)</f>
        <v>26</v>
      </c>
      <c r="BF329" s="36" t="str">
        <f aca="false">IF(AV329&lt;&gt;"","#define "&amp;AQ329&amp;" "&amp;AV329&amp;"&lt;end&gt; ","")&amp;IF(AW329&lt;&gt;"","#define "&amp;AR329&amp;" "&amp;AW329&amp;"&lt;end&gt; ","")&amp;IF(AX329&lt;&gt;"","#define "&amp;AS329&amp;" "&amp;AX329&amp;"&lt;end&gt; ","")&amp;IF(AY329&lt;&gt;"","#define "&amp;AT329&amp;" "&amp;AY329&amp;"&lt;end&gt; ","")&amp;"#define "&amp;AU329&amp;" "&amp;AZ329&amp;"&lt;end&gt;"</f>
        <v>#define AOFF_I 6&lt;end&gt; #define AOFF_IA 10&lt;end&gt; #define ISIZ_IAA   14&lt;end&gt;</v>
      </c>
      <c r="BG329" s="36" t="str">
        <f aca="false">IF(BA329&lt;&gt;"","#define "&amp;AQ329&amp;" "&amp;BA329&amp;"&lt;end&gt; ","")&amp;IF(BB329&lt;&gt;"","#define "&amp;AR329&amp;" "&amp;BB329&amp;"&lt;end&gt; ","")&amp;IF(BC329&lt;&gt;"","#define "&amp;AS329&amp;" "&amp;BC329&amp;"&lt;end&gt; ","")&amp;IF(BD329&lt;&gt;"","#define "&amp;AT329&amp;" "&amp;BD329&amp;"&lt;end&gt; ","")&amp;"#define "&amp;AU329&amp;" "&amp;BE329&amp;"&lt;end&gt;"</f>
        <v>#define AOFF_I 10&lt;end&gt; #define AOFF_IA 18&lt;end&gt; #define ISIZ_IAA   26&lt;end&gt;</v>
      </c>
      <c r="BH329" s="22" t="str">
        <f aca="false">"INSTDECODE_"&amp;D329&amp;IF(D329&lt;&gt;0,"_"&amp;CONCATENATE(Z329,AA329,AB329,AC329)&amp;"_"&amp;CONCATENATE(AD329,AE329,AF329,AG329),"")</f>
        <v>INSTDECODE_2_CL_AA</v>
      </c>
      <c r="BI329" s="22" t="n">
        <f aca="false">LEN(BH329)</f>
        <v>18</v>
      </c>
      <c r="BJ329" s="22" t="str">
        <f aca="false">IF(Z329&lt;&gt;"","DECODE_"&amp;VLOOKUP(AD329,$CC:$CD,2,0)&amp;"("&amp;BJ$2&amp;","&amp;IF(K329="MR","REF",VLOOKUP(F329,$BR:$BS,2,0))&amp;",Cpu"&amp;PROPER(IF(K329="MR","REF",VLOOKUP(F329,$BR:$BS,2,0)))&amp;","&amp;AQ329&amp;"); ", "")</f>
        <v>DECODE_ADR(1,CHR,CpuChr,AOFF_I); </v>
      </c>
      <c r="BK329" s="22" t="str">
        <f aca="false">IF(AA329&lt;&gt;"","DECODE_"&amp;VLOOKUP(AE329,$CC:$CD,2,0)&amp;"("&amp;BK$2&amp;","&amp;IF(L329="MR","REF",VLOOKUP(G329,$BR:$BS,2,0))&amp;",Cpu"&amp;PROPER(IF(L329="MR","REF",VLOOKUP(G329,$BR:$BS,2,0)))&amp;","&amp;AR329&amp;"); ", "")</f>
        <v>DECODE_ADR(2,LON,CpuLon,AOFF_IA); </v>
      </c>
      <c r="BL329" s="22" t="str">
        <f aca="false">IF(AB329&lt;&gt;"","DECODE_"&amp;VLOOKUP(AF329,$CC:$CD,2,0)&amp;"("&amp;BL$2&amp;","&amp;IF(M329="MR","REF",VLOOKUP(H329,$BR:$BS,2,0))&amp;",Cpu"&amp;PROPER(IF(M329="MR","REF",VLOOKUP(H329,$BR:$BS,2,0)))&amp;","&amp;AS329&amp;"); ", "")</f>
        <v/>
      </c>
      <c r="BM329" s="22" t="str">
        <f aca="false">IF(AC329&lt;&gt;"","DECODE_"&amp;VLOOKUP(AG329,$CC:$CD,2,0)&amp;"("&amp;BM$2&amp;","&amp;IF(N329="MR","REF",VLOOKUP(I329,$BR:$BS,2,0))&amp;",Cpu"&amp;PROPER(IF(N329="MR","REF",VLOOKUP(I329,$BR:$BS,2,0)))&amp;","&amp;AT329&amp;"); ", "")</f>
        <v/>
      </c>
      <c r="BN329" s="22" t="str">
        <f aca="false">IF(ISERROR(VLOOKUP(BO329,BO$2:BO328,1,0))=0,"X","")</f>
        <v/>
      </c>
      <c r="BO329" s="22" t="str">
        <f aca="false">SUBSTITUTE("#define "&amp;BH329&amp;REPT(" ",28-LEN(BH329))&amp;BJ329&amp;BK329&amp;BL329&amp;BM329,"%","D")</f>
        <v>#define INSTDECODE_2_CL_AA          DECODE_ADR(1,CHR,CpuChr,AOFF_I); DECODE_ADR(2,LON,CpuLon,AOFF_IA); </v>
      </c>
      <c r="BP329" s="22" t="str">
        <f aca="false">"#define "&amp;SUBSTITUTE(BH329,"INSTDECODE_",IF(P329="X","JMP_","")&amp;IF(Q329="X","CONST_","")&amp;"INSTEND_")&amp;IF(Q329="X",REPT(" ",20-LEN(BH329)),IF(P329="X",REPT(" ",22-LEN(BH329)),REPT(" ",26-LEN(BH329))))&amp;" "&amp;IF(P329="X","","IP+="&amp;TRIM(AU329)&amp;"; "&amp;REPT(" ",10-LEN(TRIM(AU329))))&amp;IF(Q329="X","CONST_INST_DISPATCH;","PROG_INST_DISPATCH;")</f>
        <v>#define INSTEND_2_CL_AA         IP+=ISIZ_IAA;   PROG_INST_DISPATCH;</v>
      </c>
      <c r="BQ329" s="22" t="str">
        <f aca="false">""</f>
        <v/>
      </c>
    </row>
    <row r="330" customFormat="false" ht="15.95" hidden="false" customHeight="true" outlineLevel="0" collapsed="false">
      <c r="A330" s="22" t="s">
        <v>974</v>
      </c>
      <c r="B330" s="22" t="s">
        <v>1017</v>
      </c>
      <c r="C330" s="26" t="s">
        <v>29</v>
      </c>
      <c r="D330" s="27" t="n">
        <f aca="false">4-COUNTIF(F330:I330,".")</f>
        <v>2</v>
      </c>
      <c r="E330" s="27" t="str">
        <f aca="false">IF(ISERROR(SEARCH("Z",F330&amp;G330&amp;H330&amp;I330))=0,"X","-")</f>
        <v>-</v>
      </c>
      <c r="F330" s="26" t="s">
        <v>463</v>
      </c>
      <c r="G330" s="26" t="s">
        <v>474</v>
      </c>
      <c r="H330" s="26" t="s">
        <v>28</v>
      </c>
      <c r="I330" s="26" t="s">
        <v>28</v>
      </c>
      <c r="J330" s="27" t="str">
        <f aca="false">IF(OR(ISERROR(SEARCH(MID($J$2,1,1),F330&amp;G330&amp;H330&amp;I330))=0,ISERROR(SEARCH(MID($J$2,2,1),F330&amp;G330&amp;H330&amp;I330))=0),"X","-")</f>
        <v>-</v>
      </c>
      <c r="K330" s="26" t="s">
        <v>453</v>
      </c>
      <c r="L330" s="26" t="s">
        <v>453</v>
      </c>
      <c r="M330" s="26" t="s">
        <v>28</v>
      </c>
      <c r="N330" s="26" t="s">
        <v>28</v>
      </c>
      <c r="O330" s="28" t="str">
        <f aca="false">IF(OR(K330=$O$2,L330=$O$2,M330=$O$2,N330=$O$2),"X","-")</f>
        <v>-</v>
      </c>
      <c r="R330" s="22" t="s">
        <v>981</v>
      </c>
      <c r="S330" s="22" t="s">
        <v>9</v>
      </c>
      <c r="T330" s="22" t="s">
        <v>1015</v>
      </c>
      <c r="W330" s="30" t="str">
        <f aca="false">SUBSTITUTE(SUBSTITUTE(IF(AND(F330="%",K330&lt;&gt;"AD",K330&lt;&gt;"MR"),"Error1","Ok")&amp;" "&amp;IF(AND(G330="%",L330&lt;&gt;"AD",L330&lt;&gt;"MR"),"Error2","Ok")&amp;" "&amp;IF(AND(H330="%",M330&lt;&gt;"AD",M330&lt;&gt;"MR"),"Error3","Ok")&amp;" "&amp;IF(AND(I330="%",N330&lt;&gt;"AD",N330&lt;&gt;"MR"),"Error4","Ok"),"Ok Ok Ok Ok","Passed"),"Ok","")</f>
        <v>Passed</v>
      </c>
      <c r="X330" s="28" t="str">
        <f aca="false">IF(W330&lt;&gt;"Passed","--- Error ---",SUBSTITUTE(SUBSTITUTE(SUBSTITUTE(SUBSTITUTE(SUBSTITUTE(SUBSTITUTE(SUBSTITUTE(SUBSTITUTE(SUBSTITUTE(SUBSTITUTE(SUBSTITUTE(SUBSTITUTE(SUBSTITUTE(SUBSTITUTE(SUBSTITUTE(SUBSTITUTE(SUBSTITUTE(SUBSTITUTE($X$1, "&lt;mnemonic&gt;",""""&amp;B330&amp;""""&amp;REPT(" ",5-LEN(B330))), "&lt;argnr&gt;",D330), "&lt;type1&gt;",VLOOKUP(F330,BR:BZ,9,0)), "&lt;type2&gt;",VLOOKUP(G330,BR:BZ,9,0)), "&lt;type3&gt;",VLOOKUP(H330,BR:BZ,9,0)), "&lt;type4&gt;",VLOOKUP(I330,BR:BZ,9,0)), "&lt;mode1&gt;",VLOOKUP(K330, CB:CG,6,0)),"&lt;mode2&gt;",VLOOKUP(L330,CB:CG,6,0)),"&lt;mode3&gt;",VLOOKUP(M330,CB:CG,6,0)),"&lt;mode4&gt;",VLOOKUP(N330,CB:CG,6,0)), "."," "), "&lt;desc&gt;",R330), "&lt;size&gt;",AU330), "&lt;comma&gt;",IF(B331=""," ",",")),"&lt;off1&gt;",IF(AQ330&lt;&gt;"",AQ330,"0"&amp;REPT(" ",5+AQ$1-1))),"&lt;off2&gt;",IF(AR330&lt;&gt;"",AR330,"0"&amp;REPT(" ",5+AR$1-1))),"&lt;off3&gt;",IF(AS330&lt;&gt;"",AS330,"0"&amp;REPT(" ",5+AS$1-1))),"&lt;off4&gt;",IF(AT330&lt;&gt;"",AT330,"0"&amp;REPT(" ",5+AT$1-1))))</f>
        <v>{ "LO2SH",2, ISIZ_IAA  , {CpuDataType::Short    ,CpuDataType::Long     ,(CpuDataType)0        ,(CpuDataType)0        }, {_AmdAddr,_AmdAddr,_AmdNull,_AmdNull}, {AOFF_I,AOFF_IA,0       ,0        } }, //int .toint()</v>
      </c>
      <c r="Y330" s="31" t="s">
        <v>28</v>
      </c>
      <c r="Z330" s="22" t="str">
        <f aca="false">IF(F330&lt;&gt;".",IF(K330="MR","R",VLOOKUP(F330,$BR:$BT,3,0)),"")</f>
        <v>W</v>
      </c>
      <c r="AA330" s="22" t="str">
        <f aca="false">IF(G330&lt;&gt;".",IF(L330="MR","R",VLOOKUP(G330,$BR:$BT,3,0)),"")</f>
        <v>L</v>
      </c>
      <c r="AB330" s="22" t="str">
        <f aca="false">IF(H330&lt;&gt;".",IF(M330="MR","R",VLOOKUP(H330,$BR:$BT,3,0)),"")</f>
        <v/>
      </c>
      <c r="AC330" s="22" t="str">
        <f aca="false">IF(I330&lt;&gt;".",IF(N330="MR","R",VLOOKUP(I330,$BR:$BT,3,0)),"")</f>
        <v/>
      </c>
      <c r="AD330" s="22" t="str">
        <f aca="false">IF(F330&lt;&gt;".",VLOOKUP(K330,$CB:$CC,2,0),"")</f>
        <v>A</v>
      </c>
      <c r="AE330" s="22" t="str">
        <f aca="false">IF(G330&lt;&gt;".",VLOOKUP(L330,$CB:$CC,2,0),"")</f>
        <v>A</v>
      </c>
      <c r="AF330" s="22" t="str">
        <f aca="false">IF(H330&lt;&gt;".",VLOOKUP(M330,$CB:$CC,2,0),"")</f>
        <v/>
      </c>
      <c r="AG330" s="22" t="str">
        <f aca="false">IF(I330&lt;&gt;".",VLOOKUP(N330,$CB:$CC,2,0),"")</f>
        <v/>
      </c>
      <c r="AH330" s="22" t="str">
        <f aca="false">IF(AD330&lt;&gt;"",IF(OR(AD330="A",AD330="I"),"SZA",VLOOKUP(Z330,$BT$3:$BU$16,2,0)),"")</f>
        <v>SZA</v>
      </c>
      <c r="AI330" s="22" t="str">
        <f aca="false">IF(AE330&lt;&gt;"",IF(OR(AE330="A",AE330="I"),"SZA",VLOOKUP(AA330,$BT$3:$BU$16,2,0)),"")</f>
        <v>SZA</v>
      </c>
      <c r="AJ330" s="22" t="str">
        <f aca="false">IF(AF330&lt;&gt;"",IF(OR(AF330="A",AF330="I"),"SZA",VLOOKUP(AB330,$BT$3:$BU$16,2,0)),"")</f>
        <v/>
      </c>
      <c r="AK330" s="22" t="str">
        <f aca="false">IF(AG330&lt;&gt;"",IF(OR(AG330="A",AG330="I"),"SZA",VLOOKUP(AC330,$BT$3:$BU$16,2,0)),"")</f>
        <v/>
      </c>
      <c r="AL330" s="22" t="str">
        <f aca="false">IF(AD330&lt;&gt;"","I","")</f>
        <v>I</v>
      </c>
      <c r="AM330" s="22" t="str">
        <f aca="false">SUBSTITUTE(IF(AE330&lt;&gt;"",AL330&amp;"+"&amp;AH330,""),"+SZ","")</f>
        <v>IA</v>
      </c>
      <c r="AN330" s="22" t="str">
        <f aca="false">SUBSTITUTE(IF(AF330&lt;&gt;"",AM330&amp;"+"&amp;AI330,""),"+SZ","")</f>
        <v/>
      </c>
      <c r="AO330" s="22" t="str">
        <f aca="false">SUBSTITUTE(IF(AG330&lt;&gt;"",AN330&amp;"+"&amp;AJ330,""),"+SZ","")</f>
        <v/>
      </c>
      <c r="AP330" s="22" t="str">
        <f aca="false">SUBSTITUTE("I"&amp;IF(AH330&lt;&gt;"","+"&amp;AH330,"")&amp;IF(AI330&lt;&gt;"","+"&amp;AI330,"")&amp;IF(AJ330&lt;&gt;"","+"&amp;AJ330,"")&amp;IF(AK330&lt;&gt;"","+"&amp;AK330,""),"+SZ","")</f>
        <v>IAA</v>
      </c>
      <c r="AQ330" s="22" t="str">
        <f aca="false">IF(Z330&lt;&gt;"","AOFF_"&amp;AL330&amp;REPT(" ",AQ$1-LEN(AL330)),"")</f>
        <v>AOFF_I</v>
      </c>
      <c r="AR330" s="22" t="str">
        <f aca="false">IF(AA330&lt;&gt;"","AOFF_"&amp;AM330&amp;REPT(" ",AR$1-LEN(AM330)),"")</f>
        <v>AOFF_IA</v>
      </c>
      <c r="AS330" s="22" t="str">
        <f aca="false">IF(AB330&lt;&gt;"","AOFF_"&amp;AN330&amp;REPT(" ",AS$1-LEN(AN330)),"")</f>
        <v/>
      </c>
      <c r="AT330" s="22" t="str">
        <f aca="false">IF(AC330&lt;&gt;"","AOFF_"&amp;AO330&amp;REPT(" ",AT$1-LEN(AO330)),"")</f>
        <v/>
      </c>
      <c r="AU330" s="22" t="str">
        <f aca="false">"ISIZ_"&amp;AP330&amp;REPT(" ",$AU$1-LEN(AP330))</f>
        <v>ISIZ_IAA  </v>
      </c>
      <c r="AV330" s="26" t="n">
        <f aca="false">IF(Z330&lt;&gt;"",6,"")</f>
        <v>6</v>
      </c>
      <c r="AW330" s="26" t="n">
        <f aca="false">IF(AA330&lt;&gt;"",AV330+VLOOKUP(AH330,$BU$2:$BV$17,2,0),"")</f>
        <v>10</v>
      </c>
      <c r="AX330" s="26" t="str">
        <f aca="false">IF(AB330&lt;&gt;"",AW330+VLOOKUP(AI330,$BU$2:$BV$17,2,0),"")</f>
        <v/>
      </c>
      <c r="AY330" s="26" t="str">
        <f aca="false">IF(AC330&lt;&gt;"",AX330+VLOOKUP(AJ330,$BU$2:$BV$17,2,0),"")</f>
        <v/>
      </c>
      <c r="AZ330" s="26" t="n">
        <f aca="false">6+IF(Z330&lt;&gt;"",VLOOKUP(AH330,$BU$2:$BV$17,2,0),0)+IF(AA330&lt;&gt;"",VLOOKUP(AI330,$BU$2:$BV$17,2,0),0)+IF(AB330&lt;&gt;"",VLOOKUP(AJ330,$BU$2:$BV$17,2,0),0)+IF(AC330&lt;&gt;"",VLOOKUP(AK330,$BU$2:$BV$17,2,0),0)</f>
        <v>14</v>
      </c>
      <c r="BA330" s="26" t="n">
        <f aca="false">IF(Z330&lt;&gt;"",10,"")</f>
        <v>10</v>
      </c>
      <c r="BB330" s="26" t="n">
        <f aca="false">IF(AA330&lt;&gt;"",BA330+VLOOKUP(AH330,$BU$2:$BW$17,3,0),"")</f>
        <v>18</v>
      </c>
      <c r="BC330" s="26" t="str">
        <f aca="false">IF(AB330&lt;&gt;"",BB330+VLOOKUP(AI330,$BU$2:$BW$17,3,0),"")</f>
        <v/>
      </c>
      <c r="BD330" s="26" t="str">
        <f aca="false">IF(AC330&lt;&gt;"",BC330+VLOOKUP(AJ330,$BU$2:$BW$17,3,0),"")</f>
        <v/>
      </c>
      <c r="BE330" s="26" t="n">
        <f aca="false">10+IF(Z330&lt;&gt;"",VLOOKUP(AH330,$BU$2:$BW$17,3,0),0)+IF(AA330&lt;&gt;"",VLOOKUP(AI330,$BU$2:$BW$17,3,0),0)+IF(AB330&lt;&gt;"",VLOOKUP(AJ330,$BU$2:$BW$17,3,0),0)+IF(AC330&lt;&gt;"",VLOOKUP(AK330,$BU$2:$BW$17,3,0),0)</f>
        <v>26</v>
      </c>
      <c r="BF330" s="36" t="str">
        <f aca="false">IF(AV330&lt;&gt;"","#define "&amp;AQ330&amp;" "&amp;AV330&amp;"&lt;end&gt; ","")&amp;IF(AW330&lt;&gt;"","#define "&amp;AR330&amp;" "&amp;AW330&amp;"&lt;end&gt; ","")&amp;IF(AX330&lt;&gt;"","#define "&amp;AS330&amp;" "&amp;AX330&amp;"&lt;end&gt; ","")&amp;IF(AY330&lt;&gt;"","#define "&amp;AT330&amp;" "&amp;AY330&amp;"&lt;end&gt; ","")&amp;"#define "&amp;AU330&amp;" "&amp;AZ330&amp;"&lt;end&gt;"</f>
        <v>#define AOFF_I 6&lt;end&gt; #define AOFF_IA 10&lt;end&gt; #define ISIZ_IAA   14&lt;end&gt;</v>
      </c>
      <c r="BG330" s="36" t="str">
        <f aca="false">IF(BA330&lt;&gt;"","#define "&amp;AQ330&amp;" "&amp;BA330&amp;"&lt;end&gt; ","")&amp;IF(BB330&lt;&gt;"","#define "&amp;AR330&amp;" "&amp;BB330&amp;"&lt;end&gt; ","")&amp;IF(BC330&lt;&gt;"","#define "&amp;AS330&amp;" "&amp;BC330&amp;"&lt;end&gt; ","")&amp;IF(BD330&lt;&gt;"","#define "&amp;AT330&amp;" "&amp;BD330&amp;"&lt;end&gt; ","")&amp;"#define "&amp;AU330&amp;" "&amp;BE330&amp;"&lt;end&gt;"</f>
        <v>#define AOFF_I 10&lt;end&gt; #define AOFF_IA 18&lt;end&gt; #define ISIZ_IAA   26&lt;end&gt;</v>
      </c>
      <c r="BH330" s="22" t="str">
        <f aca="false">"INSTDECODE_"&amp;D330&amp;IF(D330&lt;&gt;0,"_"&amp;CONCATENATE(Z330,AA330,AB330,AC330)&amp;"_"&amp;CONCATENATE(AD330,AE330,AF330,AG330),"")</f>
        <v>INSTDECODE_2_WL_AA</v>
      </c>
      <c r="BI330" s="22" t="n">
        <f aca="false">LEN(BH330)</f>
        <v>18</v>
      </c>
      <c r="BJ330" s="22" t="str">
        <f aca="false">IF(Z330&lt;&gt;"","DECODE_"&amp;VLOOKUP(AD330,$CC:$CD,2,0)&amp;"("&amp;BJ$2&amp;","&amp;IF(K330="MR","REF",VLOOKUP(F330,$BR:$BS,2,0))&amp;",Cpu"&amp;PROPER(IF(K330="MR","REF",VLOOKUP(F330,$BR:$BS,2,0)))&amp;","&amp;AQ330&amp;"); ", "")</f>
        <v>DECODE_ADR(1,SHR,CpuShr,AOFF_I); </v>
      </c>
      <c r="BK330" s="22" t="str">
        <f aca="false">IF(AA330&lt;&gt;"","DECODE_"&amp;VLOOKUP(AE330,$CC:$CD,2,0)&amp;"("&amp;BK$2&amp;","&amp;IF(L330="MR","REF",VLOOKUP(G330,$BR:$BS,2,0))&amp;",Cpu"&amp;PROPER(IF(L330="MR","REF",VLOOKUP(G330,$BR:$BS,2,0)))&amp;","&amp;AR330&amp;"); ", "")</f>
        <v>DECODE_ADR(2,LON,CpuLon,AOFF_IA); </v>
      </c>
      <c r="BL330" s="22" t="str">
        <f aca="false">IF(AB330&lt;&gt;"","DECODE_"&amp;VLOOKUP(AF330,$CC:$CD,2,0)&amp;"("&amp;BL$2&amp;","&amp;IF(M330="MR","REF",VLOOKUP(H330,$BR:$BS,2,0))&amp;",Cpu"&amp;PROPER(IF(M330="MR","REF",VLOOKUP(H330,$BR:$BS,2,0)))&amp;","&amp;AS330&amp;"); ", "")</f>
        <v/>
      </c>
      <c r="BM330" s="22" t="str">
        <f aca="false">IF(AC330&lt;&gt;"","DECODE_"&amp;VLOOKUP(AG330,$CC:$CD,2,0)&amp;"("&amp;BM$2&amp;","&amp;IF(N330="MR","REF",VLOOKUP(I330,$BR:$BS,2,0))&amp;",Cpu"&amp;PROPER(IF(N330="MR","REF",VLOOKUP(I330,$BR:$BS,2,0)))&amp;","&amp;AT330&amp;"); ", "")</f>
        <v/>
      </c>
      <c r="BN330" s="22" t="str">
        <f aca="false">IF(ISERROR(VLOOKUP(BO330,BO$2:BO329,1,0))=0,"X","")</f>
        <v/>
      </c>
      <c r="BO330" s="22" t="str">
        <f aca="false">SUBSTITUTE("#define "&amp;BH330&amp;REPT(" ",28-LEN(BH330))&amp;BJ330&amp;BK330&amp;BL330&amp;BM330,"%","D")</f>
        <v>#define INSTDECODE_2_WL_AA          DECODE_ADR(1,SHR,CpuShr,AOFF_I); DECODE_ADR(2,LON,CpuLon,AOFF_IA); </v>
      </c>
      <c r="BP330" s="22" t="str">
        <f aca="false">"#define "&amp;SUBSTITUTE(BH330,"INSTDECODE_",IF(P330="X","JMP_","")&amp;IF(Q330="X","CONST_","")&amp;"INSTEND_")&amp;IF(Q330="X",REPT(" ",20-LEN(BH330)),IF(P330="X",REPT(" ",22-LEN(BH330)),REPT(" ",26-LEN(BH330))))&amp;" "&amp;IF(P330="X","","IP+="&amp;TRIM(AU330)&amp;"; "&amp;REPT(" ",10-LEN(TRIM(AU330))))&amp;IF(Q330="X","CONST_INST_DISPATCH;","PROG_INST_DISPATCH;")</f>
        <v>#define INSTEND_2_WL_AA         IP+=ISIZ_IAA;   PROG_INST_DISPATCH;</v>
      </c>
      <c r="BQ330" s="22" t="str">
        <f aca="false">""</f>
        <v/>
      </c>
    </row>
    <row r="331" customFormat="false" ht="15.95" hidden="false" customHeight="true" outlineLevel="0" collapsed="false">
      <c r="A331" s="22" t="s">
        <v>974</v>
      </c>
      <c r="B331" s="22" t="s">
        <v>1018</v>
      </c>
      <c r="C331" s="26" t="s">
        <v>29</v>
      </c>
      <c r="D331" s="27" t="n">
        <f aca="false">4-COUNTIF(F331:I331,".")</f>
        <v>2</v>
      </c>
      <c r="E331" s="27" t="str">
        <f aca="false">IF(ISERROR(SEARCH("Z",F331&amp;G331&amp;H331&amp;I331))=0,"X","-")</f>
        <v>-</v>
      </c>
      <c r="F331" s="26" t="s">
        <v>470</v>
      </c>
      <c r="G331" s="26" t="s">
        <v>474</v>
      </c>
      <c r="H331" s="26" t="s">
        <v>28</v>
      </c>
      <c r="I331" s="26" t="s">
        <v>28</v>
      </c>
      <c r="J331" s="27" t="str">
        <f aca="false">IF(OR(ISERROR(SEARCH(MID($J$2,1,1),F331&amp;G331&amp;H331&amp;I331))=0,ISERROR(SEARCH(MID($J$2,2,1),F331&amp;G331&amp;H331&amp;I331))=0),"X","-")</f>
        <v>-</v>
      </c>
      <c r="K331" s="26" t="s">
        <v>453</v>
      </c>
      <c r="L331" s="26" t="s">
        <v>453</v>
      </c>
      <c r="M331" s="26" t="s">
        <v>28</v>
      </c>
      <c r="N331" s="26" t="s">
        <v>28</v>
      </c>
      <c r="O331" s="28" t="str">
        <f aca="false">IF(OR(K331=$O$2,L331=$O$2,M331=$O$2,N331=$O$2),"X","-")</f>
        <v>-</v>
      </c>
      <c r="R331" s="22" t="s">
        <v>983</v>
      </c>
      <c r="S331" s="22" t="s">
        <v>9</v>
      </c>
      <c r="T331" s="22" t="s">
        <v>1015</v>
      </c>
      <c r="W331" s="30" t="str">
        <f aca="false">SUBSTITUTE(SUBSTITUTE(IF(AND(F331="%",K331&lt;&gt;"AD",K331&lt;&gt;"MR"),"Error1","Ok")&amp;" "&amp;IF(AND(G331="%",L331&lt;&gt;"AD",L331&lt;&gt;"MR"),"Error2","Ok")&amp;" "&amp;IF(AND(H331="%",M331&lt;&gt;"AD",M331&lt;&gt;"MR"),"Error3","Ok")&amp;" "&amp;IF(AND(I331="%",N331&lt;&gt;"AD",N331&lt;&gt;"MR"),"Error4","Ok"),"Ok Ok Ok Ok","Passed"),"Ok","")</f>
        <v>Passed</v>
      </c>
      <c r="X331" s="28" t="str">
        <f aca="false">IF(W331&lt;&gt;"Passed","--- Error ---",SUBSTITUTE(SUBSTITUTE(SUBSTITUTE(SUBSTITUTE(SUBSTITUTE(SUBSTITUTE(SUBSTITUTE(SUBSTITUTE(SUBSTITUTE(SUBSTITUTE(SUBSTITUTE(SUBSTITUTE(SUBSTITUTE(SUBSTITUTE(SUBSTITUTE(SUBSTITUTE(SUBSTITUTE(SUBSTITUTE($X$1, "&lt;mnemonic&gt;",""""&amp;B331&amp;""""&amp;REPT(" ",5-LEN(B331))), "&lt;argnr&gt;",D331), "&lt;type1&gt;",VLOOKUP(F331,BR:BZ,9,0)), "&lt;type2&gt;",VLOOKUP(G331,BR:BZ,9,0)), "&lt;type3&gt;",VLOOKUP(H331,BR:BZ,9,0)), "&lt;type4&gt;",VLOOKUP(I331,BR:BZ,9,0)), "&lt;mode1&gt;",VLOOKUP(K331, CB:CG,6,0)),"&lt;mode2&gt;",VLOOKUP(L331,CB:CG,6,0)),"&lt;mode3&gt;",VLOOKUP(M331,CB:CG,6,0)),"&lt;mode4&gt;",VLOOKUP(N331,CB:CG,6,0)), "."," "), "&lt;desc&gt;",R331), "&lt;size&gt;",AU331), "&lt;comma&gt;",IF(B332=""," ",",")),"&lt;off1&gt;",IF(AQ331&lt;&gt;"",AQ331,"0"&amp;REPT(" ",5+AQ$1-1))),"&lt;off2&gt;",IF(AR331&lt;&gt;"",AR331,"0"&amp;REPT(" ",5+AR$1-1))),"&lt;off3&gt;",IF(AS331&lt;&gt;"",AS331,"0"&amp;REPT(" ",5+AS$1-1))),"&lt;off4&gt;",IF(AT331&lt;&gt;"",AT331,"0"&amp;REPT(" ",5+AT$1-1))))</f>
        <v>{ "LO2IN",2, ISIZ_IAA  , {CpuDataType::Integer  ,CpuDataType::Long     ,(CpuDataType)0        ,(CpuDataType)0        }, {_AmdAddr,_AmdAddr,_AmdNull,_AmdNull}, {AOFF_I,AOFF_IA,0       ,0        } }, //long .tolong()</v>
      </c>
      <c r="Y331" s="31" t="s">
        <v>28</v>
      </c>
      <c r="Z331" s="22" t="str">
        <f aca="false">IF(F331&lt;&gt;".",IF(K331="MR","R",VLOOKUP(F331,$BR:$BT,3,0)),"")</f>
        <v>I</v>
      </c>
      <c r="AA331" s="22" t="str">
        <f aca="false">IF(G331&lt;&gt;".",IF(L331="MR","R",VLOOKUP(G331,$BR:$BT,3,0)),"")</f>
        <v>L</v>
      </c>
      <c r="AB331" s="22" t="str">
        <f aca="false">IF(H331&lt;&gt;".",IF(M331="MR","R",VLOOKUP(H331,$BR:$BT,3,0)),"")</f>
        <v/>
      </c>
      <c r="AC331" s="22" t="str">
        <f aca="false">IF(I331&lt;&gt;".",IF(N331="MR","R",VLOOKUP(I331,$BR:$BT,3,0)),"")</f>
        <v/>
      </c>
      <c r="AD331" s="22" t="str">
        <f aca="false">IF(F331&lt;&gt;".",VLOOKUP(K331,$CB:$CC,2,0),"")</f>
        <v>A</v>
      </c>
      <c r="AE331" s="22" t="str">
        <f aca="false">IF(G331&lt;&gt;".",VLOOKUP(L331,$CB:$CC,2,0),"")</f>
        <v>A</v>
      </c>
      <c r="AF331" s="22" t="str">
        <f aca="false">IF(H331&lt;&gt;".",VLOOKUP(M331,$CB:$CC,2,0),"")</f>
        <v/>
      </c>
      <c r="AG331" s="22" t="str">
        <f aca="false">IF(I331&lt;&gt;".",VLOOKUP(N331,$CB:$CC,2,0),"")</f>
        <v/>
      </c>
      <c r="AH331" s="22" t="str">
        <f aca="false">IF(AD331&lt;&gt;"",IF(OR(AD331="A",AD331="I"),"SZA",VLOOKUP(Z331,$BT$3:$BU$16,2,0)),"")</f>
        <v>SZA</v>
      </c>
      <c r="AI331" s="22" t="str">
        <f aca="false">IF(AE331&lt;&gt;"",IF(OR(AE331="A",AE331="I"),"SZA",VLOOKUP(AA331,$BT$3:$BU$16,2,0)),"")</f>
        <v>SZA</v>
      </c>
      <c r="AJ331" s="22" t="str">
        <f aca="false">IF(AF331&lt;&gt;"",IF(OR(AF331="A",AF331="I"),"SZA",VLOOKUP(AB331,$BT$3:$BU$16,2,0)),"")</f>
        <v/>
      </c>
      <c r="AK331" s="22" t="str">
        <f aca="false">IF(AG331&lt;&gt;"",IF(OR(AG331="A",AG331="I"),"SZA",VLOOKUP(AC331,$BT$3:$BU$16,2,0)),"")</f>
        <v/>
      </c>
      <c r="AL331" s="22" t="str">
        <f aca="false">IF(AD331&lt;&gt;"","I","")</f>
        <v>I</v>
      </c>
      <c r="AM331" s="22" t="str">
        <f aca="false">SUBSTITUTE(IF(AE331&lt;&gt;"",AL331&amp;"+"&amp;AH331,""),"+SZ","")</f>
        <v>IA</v>
      </c>
      <c r="AN331" s="22" t="str">
        <f aca="false">SUBSTITUTE(IF(AF331&lt;&gt;"",AM331&amp;"+"&amp;AI331,""),"+SZ","")</f>
        <v/>
      </c>
      <c r="AO331" s="22" t="str">
        <f aca="false">SUBSTITUTE(IF(AG331&lt;&gt;"",AN331&amp;"+"&amp;AJ331,""),"+SZ","")</f>
        <v/>
      </c>
      <c r="AP331" s="22" t="str">
        <f aca="false">SUBSTITUTE("I"&amp;IF(AH331&lt;&gt;"","+"&amp;AH331,"")&amp;IF(AI331&lt;&gt;"","+"&amp;AI331,"")&amp;IF(AJ331&lt;&gt;"","+"&amp;AJ331,"")&amp;IF(AK331&lt;&gt;"","+"&amp;AK331,""),"+SZ","")</f>
        <v>IAA</v>
      </c>
      <c r="AQ331" s="22" t="str">
        <f aca="false">IF(Z331&lt;&gt;"","AOFF_"&amp;AL331&amp;REPT(" ",AQ$1-LEN(AL331)),"")</f>
        <v>AOFF_I</v>
      </c>
      <c r="AR331" s="22" t="str">
        <f aca="false">IF(AA331&lt;&gt;"","AOFF_"&amp;AM331&amp;REPT(" ",AR$1-LEN(AM331)),"")</f>
        <v>AOFF_IA</v>
      </c>
      <c r="AS331" s="22" t="str">
        <f aca="false">IF(AB331&lt;&gt;"","AOFF_"&amp;AN331&amp;REPT(" ",AS$1-LEN(AN331)),"")</f>
        <v/>
      </c>
      <c r="AT331" s="22" t="str">
        <f aca="false">IF(AC331&lt;&gt;"","AOFF_"&amp;AO331&amp;REPT(" ",AT$1-LEN(AO331)),"")</f>
        <v/>
      </c>
      <c r="AU331" s="22" t="str">
        <f aca="false">"ISIZ_"&amp;AP331&amp;REPT(" ",$AU$1-LEN(AP331))</f>
        <v>ISIZ_IAA  </v>
      </c>
      <c r="AV331" s="26" t="n">
        <f aca="false">IF(Z331&lt;&gt;"",6,"")</f>
        <v>6</v>
      </c>
      <c r="AW331" s="26" t="n">
        <f aca="false">IF(AA331&lt;&gt;"",AV331+VLOOKUP(AH331,$BU$2:$BV$17,2,0),"")</f>
        <v>10</v>
      </c>
      <c r="AX331" s="26" t="str">
        <f aca="false">IF(AB331&lt;&gt;"",AW331+VLOOKUP(AI331,$BU$2:$BV$17,2,0),"")</f>
        <v/>
      </c>
      <c r="AY331" s="26" t="str">
        <f aca="false">IF(AC331&lt;&gt;"",AX331+VLOOKUP(AJ331,$BU$2:$BV$17,2,0),"")</f>
        <v/>
      </c>
      <c r="AZ331" s="26" t="n">
        <f aca="false">6+IF(Z331&lt;&gt;"",VLOOKUP(AH331,$BU$2:$BV$17,2,0),0)+IF(AA331&lt;&gt;"",VLOOKUP(AI331,$BU$2:$BV$17,2,0),0)+IF(AB331&lt;&gt;"",VLOOKUP(AJ331,$BU$2:$BV$17,2,0),0)+IF(AC331&lt;&gt;"",VLOOKUP(AK331,$BU$2:$BV$17,2,0),0)</f>
        <v>14</v>
      </c>
      <c r="BA331" s="26" t="n">
        <f aca="false">IF(Z331&lt;&gt;"",10,"")</f>
        <v>10</v>
      </c>
      <c r="BB331" s="26" t="n">
        <f aca="false">IF(AA331&lt;&gt;"",BA331+VLOOKUP(AH331,$BU$2:$BW$17,3,0),"")</f>
        <v>18</v>
      </c>
      <c r="BC331" s="26" t="str">
        <f aca="false">IF(AB331&lt;&gt;"",BB331+VLOOKUP(AI331,$BU$2:$BW$17,3,0),"")</f>
        <v/>
      </c>
      <c r="BD331" s="26" t="str">
        <f aca="false">IF(AC331&lt;&gt;"",BC331+VLOOKUP(AJ331,$BU$2:$BW$17,3,0),"")</f>
        <v/>
      </c>
      <c r="BE331" s="26" t="n">
        <f aca="false">10+IF(Z331&lt;&gt;"",VLOOKUP(AH331,$BU$2:$BW$17,3,0),0)+IF(AA331&lt;&gt;"",VLOOKUP(AI331,$BU$2:$BW$17,3,0),0)+IF(AB331&lt;&gt;"",VLOOKUP(AJ331,$BU$2:$BW$17,3,0),0)+IF(AC331&lt;&gt;"",VLOOKUP(AK331,$BU$2:$BW$17,3,0),0)</f>
        <v>26</v>
      </c>
      <c r="BF331" s="36" t="str">
        <f aca="false">IF(AV331&lt;&gt;"","#define "&amp;AQ331&amp;" "&amp;AV331&amp;"&lt;end&gt; ","")&amp;IF(AW331&lt;&gt;"","#define "&amp;AR331&amp;" "&amp;AW331&amp;"&lt;end&gt; ","")&amp;IF(AX331&lt;&gt;"","#define "&amp;AS331&amp;" "&amp;AX331&amp;"&lt;end&gt; ","")&amp;IF(AY331&lt;&gt;"","#define "&amp;AT331&amp;" "&amp;AY331&amp;"&lt;end&gt; ","")&amp;"#define "&amp;AU331&amp;" "&amp;AZ331&amp;"&lt;end&gt;"</f>
        <v>#define AOFF_I 6&lt;end&gt; #define AOFF_IA 10&lt;end&gt; #define ISIZ_IAA   14&lt;end&gt;</v>
      </c>
      <c r="BG331" s="36" t="str">
        <f aca="false">IF(BA331&lt;&gt;"","#define "&amp;AQ331&amp;" "&amp;BA331&amp;"&lt;end&gt; ","")&amp;IF(BB331&lt;&gt;"","#define "&amp;AR331&amp;" "&amp;BB331&amp;"&lt;end&gt; ","")&amp;IF(BC331&lt;&gt;"","#define "&amp;AS331&amp;" "&amp;BC331&amp;"&lt;end&gt; ","")&amp;IF(BD331&lt;&gt;"","#define "&amp;AT331&amp;" "&amp;BD331&amp;"&lt;end&gt; ","")&amp;"#define "&amp;AU331&amp;" "&amp;BE331&amp;"&lt;end&gt;"</f>
        <v>#define AOFF_I 10&lt;end&gt; #define AOFF_IA 18&lt;end&gt; #define ISIZ_IAA   26&lt;end&gt;</v>
      </c>
      <c r="BH331" s="22" t="str">
        <f aca="false">"INSTDECODE_"&amp;D331&amp;IF(D331&lt;&gt;0,"_"&amp;CONCATENATE(Z331,AA331,AB331,AC331)&amp;"_"&amp;CONCATENATE(AD331,AE331,AF331,AG331),"")</f>
        <v>INSTDECODE_2_IL_AA</v>
      </c>
      <c r="BI331" s="22" t="n">
        <f aca="false">LEN(BH331)</f>
        <v>18</v>
      </c>
      <c r="BJ331" s="22" t="str">
        <f aca="false">IF(Z331&lt;&gt;"","DECODE_"&amp;VLOOKUP(AD331,$CC:$CD,2,0)&amp;"("&amp;BJ$2&amp;","&amp;IF(K331="MR","REF",VLOOKUP(F331,$BR:$BS,2,0))&amp;",Cpu"&amp;PROPER(IF(K331="MR","REF",VLOOKUP(F331,$BR:$BS,2,0)))&amp;","&amp;AQ331&amp;"); ", "")</f>
        <v>DECODE_ADR(1,INT,CpuInt,AOFF_I); </v>
      </c>
      <c r="BK331" s="22" t="str">
        <f aca="false">IF(AA331&lt;&gt;"","DECODE_"&amp;VLOOKUP(AE331,$CC:$CD,2,0)&amp;"("&amp;BK$2&amp;","&amp;IF(L331="MR","REF",VLOOKUP(G331,$BR:$BS,2,0))&amp;",Cpu"&amp;PROPER(IF(L331="MR","REF",VLOOKUP(G331,$BR:$BS,2,0)))&amp;","&amp;AR331&amp;"); ", "")</f>
        <v>DECODE_ADR(2,LON,CpuLon,AOFF_IA); </v>
      </c>
      <c r="BL331" s="22" t="str">
        <f aca="false">IF(AB331&lt;&gt;"","DECODE_"&amp;VLOOKUP(AF331,$CC:$CD,2,0)&amp;"("&amp;BL$2&amp;","&amp;IF(M331="MR","REF",VLOOKUP(H331,$BR:$BS,2,0))&amp;",Cpu"&amp;PROPER(IF(M331="MR","REF",VLOOKUP(H331,$BR:$BS,2,0)))&amp;","&amp;AS331&amp;"); ", "")</f>
        <v/>
      </c>
      <c r="BM331" s="22" t="str">
        <f aca="false">IF(AC331&lt;&gt;"","DECODE_"&amp;VLOOKUP(AG331,$CC:$CD,2,0)&amp;"("&amp;BM$2&amp;","&amp;IF(N331="MR","REF",VLOOKUP(I331,$BR:$BS,2,0))&amp;",Cpu"&amp;PROPER(IF(N331="MR","REF",VLOOKUP(I331,$BR:$BS,2,0)))&amp;","&amp;AT331&amp;"); ", "")</f>
        <v/>
      </c>
      <c r="BN331" s="22" t="str">
        <f aca="false">IF(ISERROR(VLOOKUP(BO331,BO$2:BO330,1,0))=0,"X","")</f>
        <v/>
      </c>
      <c r="BO331" s="22" t="str">
        <f aca="false">SUBSTITUTE("#define "&amp;BH331&amp;REPT(" ",28-LEN(BH331))&amp;BJ331&amp;BK331&amp;BL331&amp;BM331,"%","D")</f>
        <v>#define INSTDECODE_2_IL_AA          DECODE_ADR(1,INT,CpuInt,AOFF_I); DECODE_ADR(2,LON,CpuLon,AOFF_IA); </v>
      </c>
      <c r="BP331" s="22" t="str">
        <f aca="false">"#define "&amp;SUBSTITUTE(BH331,"INSTDECODE_",IF(P331="X","JMP_","")&amp;IF(Q331="X","CONST_","")&amp;"INSTEND_")&amp;IF(Q331="X",REPT(" ",20-LEN(BH331)),IF(P331="X",REPT(" ",22-LEN(BH331)),REPT(" ",26-LEN(BH331))))&amp;" "&amp;IF(P331="X","","IP+="&amp;TRIM(AU331)&amp;"; "&amp;REPT(" ",10-LEN(TRIM(AU331))))&amp;IF(Q331="X","CONST_INST_DISPATCH;","PROG_INST_DISPATCH;")</f>
        <v>#define INSTEND_2_IL_AA         IP+=ISIZ_IAA;   PROG_INST_DISPATCH;</v>
      </c>
      <c r="BQ331" s="22" t="str">
        <f aca="false">""</f>
        <v/>
      </c>
    </row>
    <row r="332" customFormat="false" ht="15.95" hidden="false" customHeight="true" outlineLevel="0" collapsed="false">
      <c r="A332" s="22" t="s">
        <v>974</v>
      </c>
      <c r="B332" s="22" t="s">
        <v>1019</v>
      </c>
      <c r="C332" s="26" t="s">
        <v>29</v>
      </c>
      <c r="D332" s="27" t="n">
        <f aca="false">4-COUNTIF(F332:I332,".")</f>
        <v>2</v>
      </c>
      <c r="E332" s="27" t="str">
        <f aca="false">IF(ISERROR(SEARCH("Z",F332&amp;G332&amp;H332&amp;I332))=0,"X","-")</f>
        <v>-</v>
      </c>
      <c r="F332" s="26" t="s">
        <v>478</v>
      </c>
      <c r="G332" s="26" t="s">
        <v>474</v>
      </c>
      <c r="H332" s="26" t="s">
        <v>28</v>
      </c>
      <c r="I332" s="26" t="s">
        <v>28</v>
      </c>
      <c r="J332" s="27" t="str">
        <f aca="false">IF(OR(ISERROR(SEARCH(MID($J$2,1,1),F332&amp;G332&amp;H332&amp;I332))=0,ISERROR(SEARCH(MID($J$2,2,1),F332&amp;G332&amp;H332&amp;I332))=0),"X","-")</f>
        <v>-</v>
      </c>
      <c r="K332" s="26" t="s">
        <v>453</v>
      </c>
      <c r="L332" s="26" t="s">
        <v>453</v>
      </c>
      <c r="M332" s="26" t="s">
        <v>28</v>
      </c>
      <c r="N332" s="26" t="s">
        <v>28</v>
      </c>
      <c r="O332" s="28" t="str">
        <f aca="false">IF(OR(K332=$O$2,L332=$O$2,M332=$O$2,N332=$O$2),"X","-")</f>
        <v>-</v>
      </c>
      <c r="R332" s="22" t="s">
        <v>985</v>
      </c>
      <c r="S332" s="22" t="s">
        <v>9</v>
      </c>
      <c r="T332" s="22" t="s">
        <v>1015</v>
      </c>
      <c r="W332" s="30" t="str">
        <f aca="false">SUBSTITUTE(SUBSTITUTE(IF(AND(F332="%",K332&lt;&gt;"AD",K332&lt;&gt;"MR"),"Error1","Ok")&amp;" "&amp;IF(AND(G332="%",L332&lt;&gt;"AD",L332&lt;&gt;"MR"),"Error2","Ok")&amp;" "&amp;IF(AND(H332="%",M332&lt;&gt;"AD",M332&lt;&gt;"MR"),"Error3","Ok")&amp;" "&amp;IF(AND(I332="%",N332&lt;&gt;"AD",N332&lt;&gt;"MR"),"Error4","Ok"),"Ok Ok Ok Ok","Passed"),"Ok","")</f>
        <v>Passed</v>
      </c>
      <c r="X332" s="28" t="str">
        <f aca="false">IF(W332&lt;&gt;"Passed","--- Error ---",SUBSTITUTE(SUBSTITUTE(SUBSTITUTE(SUBSTITUTE(SUBSTITUTE(SUBSTITUTE(SUBSTITUTE(SUBSTITUTE(SUBSTITUTE(SUBSTITUTE(SUBSTITUTE(SUBSTITUTE(SUBSTITUTE(SUBSTITUTE(SUBSTITUTE(SUBSTITUTE(SUBSTITUTE(SUBSTITUTE($X$1, "&lt;mnemonic&gt;",""""&amp;B332&amp;""""&amp;REPT(" ",5-LEN(B332))), "&lt;argnr&gt;",D332), "&lt;type1&gt;",VLOOKUP(F332,BR:BZ,9,0)), "&lt;type2&gt;",VLOOKUP(G332,BR:BZ,9,0)), "&lt;type3&gt;",VLOOKUP(H332,BR:BZ,9,0)), "&lt;type4&gt;",VLOOKUP(I332,BR:BZ,9,0)), "&lt;mode1&gt;",VLOOKUP(K332, CB:CG,6,0)),"&lt;mode2&gt;",VLOOKUP(L332,CB:CG,6,0)),"&lt;mode3&gt;",VLOOKUP(M332,CB:CG,6,0)),"&lt;mode4&gt;",VLOOKUP(N332,CB:CG,6,0)), "."," "), "&lt;desc&gt;",R332), "&lt;size&gt;",AU332), "&lt;comma&gt;",IF(B333=""," ",",")),"&lt;off1&gt;",IF(AQ332&lt;&gt;"",AQ332,"0"&amp;REPT(" ",5+AQ$1-1))),"&lt;off2&gt;",IF(AR332&lt;&gt;"",AR332,"0"&amp;REPT(" ",5+AR$1-1))),"&lt;off3&gt;",IF(AS332&lt;&gt;"",AS332,"0"&amp;REPT(" ",5+AS$1-1))),"&lt;off4&gt;",IF(AT332&lt;&gt;"",AT332,"0"&amp;REPT(" ",5+AT$1-1))))</f>
        <v>{ "LO2FL",2, ISIZ_IAA  , {CpuDataType::Float    ,CpuDataType::Long     ,(CpuDataType)0        ,(CpuDataType)0        }, {_AmdAddr,_AmdAddr,_AmdNull,_AmdNull}, {AOFF_I,AOFF_IA,0       ,0        } }, //float .tofloat()</v>
      </c>
      <c r="Y332" s="31" t="s">
        <v>28</v>
      </c>
      <c r="Z332" s="22" t="str">
        <f aca="false">IF(F332&lt;&gt;".",IF(K332="MR","R",VLOOKUP(F332,$BR:$BT,3,0)),"")</f>
        <v>F</v>
      </c>
      <c r="AA332" s="22" t="str">
        <f aca="false">IF(G332&lt;&gt;".",IF(L332="MR","R",VLOOKUP(G332,$BR:$BT,3,0)),"")</f>
        <v>L</v>
      </c>
      <c r="AB332" s="22" t="str">
        <f aca="false">IF(H332&lt;&gt;".",IF(M332="MR","R",VLOOKUP(H332,$BR:$BT,3,0)),"")</f>
        <v/>
      </c>
      <c r="AC332" s="22" t="str">
        <f aca="false">IF(I332&lt;&gt;".",IF(N332="MR","R",VLOOKUP(I332,$BR:$BT,3,0)),"")</f>
        <v/>
      </c>
      <c r="AD332" s="22" t="str">
        <f aca="false">IF(F332&lt;&gt;".",VLOOKUP(K332,$CB:$CC,2,0),"")</f>
        <v>A</v>
      </c>
      <c r="AE332" s="22" t="str">
        <f aca="false">IF(G332&lt;&gt;".",VLOOKUP(L332,$CB:$CC,2,0),"")</f>
        <v>A</v>
      </c>
      <c r="AF332" s="22" t="str">
        <f aca="false">IF(H332&lt;&gt;".",VLOOKUP(M332,$CB:$CC,2,0),"")</f>
        <v/>
      </c>
      <c r="AG332" s="22" t="str">
        <f aca="false">IF(I332&lt;&gt;".",VLOOKUP(N332,$CB:$CC,2,0),"")</f>
        <v/>
      </c>
      <c r="AH332" s="22" t="str">
        <f aca="false">IF(AD332&lt;&gt;"",IF(OR(AD332="A",AD332="I"),"SZA",VLOOKUP(Z332,$BT$3:$BU$16,2,0)),"")</f>
        <v>SZA</v>
      </c>
      <c r="AI332" s="22" t="str">
        <f aca="false">IF(AE332&lt;&gt;"",IF(OR(AE332="A",AE332="I"),"SZA",VLOOKUP(AA332,$BT$3:$BU$16,2,0)),"")</f>
        <v>SZA</v>
      </c>
      <c r="AJ332" s="22" t="str">
        <f aca="false">IF(AF332&lt;&gt;"",IF(OR(AF332="A",AF332="I"),"SZA",VLOOKUP(AB332,$BT$3:$BU$16,2,0)),"")</f>
        <v/>
      </c>
      <c r="AK332" s="22" t="str">
        <f aca="false">IF(AG332&lt;&gt;"",IF(OR(AG332="A",AG332="I"),"SZA",VLOOKUP(AC332,$BT$3:$BU$16,2,0)),"")</f>
        <v/>
      </c>
      <c r="AL332" s="22" t="str">
        <f aca="false">IF(AD332&lt;&gt;"","I","")</f>
        <v>I</v>
      </c>
      <c r="AM332" s="22" t="str">
        <f aca="false">SUBSTITUTE(IF(AE332&lt;&gt;"",AL332&amp;"+"&amp;AH332,""),"+SZ","")</f>
        <v>IA</v>
      </c>
      <c r="AN332" s="22" t="str">
        <f aca="false">SUBSTITUTE(IF(AF332&lt;&gt;"",AM332&amp;"+"&amp;AI332,""),"+SZ","")</f>
        <v/>
      </c>
      <c r="AO332" s="22" t="str">
        <f aca="false">SUBSTITUTE(IF(AG332&lt;&gt;"",AN332&amp;"+"&amp;AJ332,""),"+SZ","")</f>
        <v/>
      </c>
      <c r="AP332" s="22" t="str">
        <f aca="false">SUBSTITUTE("I"&amp;IF(AH332&lt;&gt;"","+"&amp;AH332,"")&amp;IF(AI332&lt;&gt;"","+"&amp;AI332,"")&amp;IF(AJ332&lt;&gt;"","+"&amp;AJ332,"")&amp;IF(AK332&lt;&gt;"","+"&amp;AK332,""),"+SZ","")</f>
        <v>IAA</v>
      </c>
      <c r="AQ332" s="22" t="str">
        <f aca="false">IF(Z332&lt;&gt;"","AOFF_"&amp;AL332&amp;REPT(" ",AQ$1-LEN(AL332)),"")</f>
        <v>AOFF_I</v>
      </c>
      <c r="AR332" s="22" t="str">
        <f aca="false">IF(AA332&lt;&gt;"","AOFF_"&amp;AM332&amp;REPT(" ",AR$1-LEN(AM332)),"")</f>
        <v>AOFF_IA</v>
      </c>
      <c r="AS332" s="22" t="str">
        <f aca="false">IF(AB332&lt;&gt;"","AOFF_"&amp;AN332&amp;REPT(" ",AS$1-LEN(AN332)),"")</f>
        <v/>
      </c>
      <c r="AT332" s="22" t="str">
        <f aca="false">IF(AC332&lt;&gt;"","AOFF_"&amp;AO332&amp;REPT(" ",AT$1-LEN(AO332)),"")</f>
        <v/>
      </c>
      <c r="AU332" s="22" t="str">
        <f aca="false">"ISIZ_"&amp;AP332&amp;REPT(" ",$AU$1-LEN(AP332))</f>
        <v>ISIZ_IAA  </v>
      </c>
      <c r="AV332" s="26" t="n">
        <f aca="false">IF(Z332&lt;&gt;"",6,"")</f>
        <v>6</v>
      </c>
      <c r="AW332" s="26" t="n">
        <f aca="false">IF(AA332&lt;&gt;"",AV332+VLOOKUP(AH332,$BU$2:$BV$17,2,0),"")</f>
        <v>10</v>
      </c>
      <c r="AX332" s="26" t="str">
        <f aca="false">IF(AB332&lt;&gt;"",AW332+VLOOKUP(AI332,$BU$2:$BV$17,2,0),"")</f>
        <v/>
      </c>
      <c r="AY332" s="26" t="str">
        <f aca="false">IF(AC332&lt;&gt;"",AX332+VLOOKUP(AJ332,$BU$2:$BV$17,2,0),"")</f>
        <v/>
      </c>
      <c r="AZ332" s="26" t="n">
        <f aca="false">6+IF(Z332&lt;&gt;"",VLOOKUP(AH332,$BU$2:$BV$17,2,0),0)+IF(AA332&lt;&gt;"",VLOOKUP(AI332,$BU$2:$BV$17,2,0),0)+IF(AB332&lt;&gt;"",VLOOKUP(AJ332,$BU$2:$BV$17,2,0),0)+IF(AC332&lt;&gt;"",VLOOKUP(AK332,$BU$2:$BV$17,2,0),0)</f>
        <v>14</v>
      </c>
      <c r="BA332" s="26" t="n">
        <f aca="false">IF(Z332&lt;&gt;"",10,"")</f>
        <v>10</v>
      </c>
      <c r="BB332" s="26" t="n">
        <f aca="false">IF(AA332&lt;&gt;"",BA332+VLOOKUP(AH332,$BU$2:$BW$17,3,0),"")</f>
        <v>18</v>
      </c>
      <c r="BC332" s="26" t="str">
        <f aca="false">IF(AB332&lt;&gt;"",BB332+VLOOKUP(AI332,$BU$2:$BW$17,3,0),"")</f>
        <v/>
      </c>
      <c r="BD332" s="26" t="str">
        <f aca="false">IF(AC332&lt;&gt;"",BC332+VLOOKUP(AJ332,$BU$2:$BW$17,3,0),"")</f>
        <v/>
      </c>
      <c r="BE332" s="26" t="n">
        <f aca="false">10+IF(Z332&lt;&gt;"",VLOOKUP(AH332,$BU$2:$BW$17,3,0),0)+IF(AA332&lt;&gt;"",VLOOKUP(AI332,$BU$2:$BW$17,3,0),0)+IF(AB332&lt;&gt;"",VLOOKUP(AJ332,$BU$2:$BW$17,3,0),0)+IF(AC332&lt;&gt;"",VLOOKUP(AK332,$BU$2:$BW$17,3,0),0)</f>
        <v>26</v>
      </c>
      <c r="BF332" s="36" t="str">
        <f aca="false">IF(AV332&lt;&gt;"","#define "&amp;AQ332&amp;" "&amp;AV332&amp;"&lt;end&gt; ","")&amp;IF(AW332&lt;&gt;"","#define "&amp;AR332&amp;" "&amp;AW332&amp;"&lt;end&gt; ","")&amp;IF(AX332&lt;&gt;"","#define "&amp;AS332&amp;" "&amp;AX332&amp;"&lt;end&gt; ","")&amp;IF(AY332&lt;&gt;"","#define "&amp;AT332&amp;" "&amp;AY332&amp;"&lt;end&gt; ","")&amp;"#define "&amp;AU332&amp;" "&amp;AZ332&amp;"&lt;end&gt;"</f>
        <v>#define AOFF_I 6&lt;end&gt; #define AOFF_IA 10&lt;end&gt; #define ISIZ_IAA   14&lt;end&gt;</v>
      </c>
      <c r="BG332" s="36" t="str">
        <f aca="false">IF(BA332&lt;&gt;"","#define "&amp;AQ332&amp;" "&amp;BA332&amp;"&lt;end&gt; ","")&amp;IF(BB332&lt;&gt;"","#define "&amp;AR332&amp;" "&amp;BB332&amp;"&lt;end&gt; ","")&amp;IF(BC332&lt;&gt;"","#define "&amp;AS332&amp;" "&amp;BC332&amp;"&lt;end&gt; ","")&amp;IF(BD332&lt;&gt;"","#define "&amp;AT332&amp;" "&amp;BD332&amp;"&lt;end&gt; ","")&amp;"#define "&amp;AU332&amp;" "&amp;BE332&amp;"&lt;end&gt;"</f>
        <v>#define AOFF_I 10&lt;end&gt; #define AOFF_IA 18&lt;end&gt; #define ISIZ_IAA   26&lt;end&gt;</v>
      </c>
      <c r="BH332" s="22" t="str">
        <f aca="false">"INSTDECODE_"&amp;D332&amp;IF(D332&lt;&gt;0,"_"&amp;CONCATENATE(Z332,AA332,AB332,AC332)&amp;"_"&amp;CONCATENATE(AD332,AE332,AF332,AG332),"")</f>
        <v>INSTDECODE_2_FL_AA</v>
      </c>
      <c r="BI332" s="22" t="n">
        <f aca="false">LEN(BH332)</f>
        <v>18</v>
      </c>
      <c r="BJ332" s="22" t="str">
        <f aca="false">IF(Z332&lt;&gt;"","DECODE_"&amp;VLOOKUP(AD332,$CC:$CD,2,0)&amp;"("&amp;BJ$2&amp;","&amp;IF(K332="MR","REF",VLOOKUP(F332,$BR:$BS,2,0))&amp;",Cpu"&amp;PROPER(IF(K332="MR","REF",VLOOKUP(F332,$BR:$BS,2,0)))&amp;","&amp;AQ332&amp;"); ", "")</f>
        <v>DECODE_ADR(1,FLO,CpuFlo,AOFF_I); </v>
      </c>
      <c r="BK332" s="22" t="str">
        <f aca="false">IF(AA332&lt;&gt;"","DECODE_"&amp;VLOOKUP(AE332,$CC:$CD,2,0)&amp;"("&amp;BK$2&amp;","&amp;IF(L332="MR","REF",VLOOKUP(G332,$BR:$BS,2,0))&amp;",Cpu"&amp;PROPER(IF(L332="MR","REF",VLOOKUP(G332,$BR:$BS,2,0)))&amp;","&amp;AR332&amp;"); ", "")</f>
        <v>DECODE_ADR(2,LON,CpuLon,AOFF_IA); </v>
      </c>
      <c r="BL332" s="22" t="str">
        <f aca="false">IF(AB332&lt;&gt;"","DECODE_"&amp;VLOOKUP(AF332,$CC:$CD,2,0)&amp;"("&amp;BL$2&amp;","&amp;IF(M332="MR","REF",VLOOKUP(H332,$BR:$BS,2,0))&amp;",Cpu"&amp;PROPER(IF(M332="MR","REF",VLOOKUP(H332,$BR:$BS,2,0)))&amp;","&amp;AS332&amp;"); ", "")</f>
        <v/>
      </c>
      <c r="BM332" s="22" t="str">
        <f aca="false">IF(AC332&lt;&gt;"","DECODE_"&amp;VLOOKUP(AG332,$CC:$CD,2,0)&amp;"("&amp;BM$2&amp;","&amp;IF(N332="MR","REF",VLOOKUP(I332,$BR:$BS,2,0))&amp;",Cpu"&amp;PROPER(IF(N332="MR","REF",VLOOKUP(I332,$BR:$BS,2,0)))&amp;","&amp;AT332&amp;"); ", "")</f>
        <v/>
      </c>
      <c r="BN332" s="22" t="str">
        <f aca="false">IF(ISERROR(VLOOKUP(BO332,BO$2:BO331,1,0))=0,"X","")</f>
        <v/>
      </c>
      <c r="BO332" s="22" t="str">
        <f aca="false">SUBSTITUTE("#define "&amp;BH332&amp;REPT(" ",28-LEN(BH332))&amp;BJ332&amp;BK332&amp;BL332&amp;BM332,"%","D")</f>
        <v>#define INSTDECODE_2_FL_AA          DECODE_ADR(1,FLO,CpuFlo,AOFF_I); DECODE_ADR(2,LON,CpuLon,AOFF_IA); </v>
      </c>
      <c r="BP332" s="22" t="str">
        <f aca="false">"#define "&amp;SUBSTITUTE(BH332,"INSTDECODE_",IF(P332="X","JMP_","")&amp;IF(Q332="X","CONST_","")&amp;"INSTEND_")&amp;IF(Q332="X",REPT(" ",20-LEN(BH332)),IF(P332="X",REPT(" ",22-LEN(BH332)),REPT(" ",26-LEN(BH332))))&amp;" "&amp;IF(P332="X","","IP+="&amp;TRIM(AU332)&amp;"; "&amp;REPT(" ",10-LEN(TRIM(AU332))))&amp;IF(Q332="X","CONST_INST_DISPATCH;","PROG_INST_DISPATCH;")</f>
        <v>#define INSTEND_2_FL_AA         IP+=ISIZ_IAA;   PROG_INST_DISPATCH;</v>
      </c>
      <c r="BQ332" s="22" t="str">
        <f aca="false">""</f>
        <v/>
      </c>
    </row>
    <row r="333" customFormat="false" ht="15.95" hidden="false" customHeight="true" outlineLevel="0" collapsed="false">
      <c r="A333" s="22" t="s">
        <v>974</v>
      </c>
      <c r="B333" s="22" t="s">
        <v>1020</v>
      </c>
      <c r="C333" s="26" t="s">
        <v>29</v>
      </c>
      <c r="D333" s="27" t="n">
        <f aca="false">4-COUNTIF(F333:I333,".")</f>
        <v>2</v>
      </c>
      <c r="E333" s="27" t="str">
        <f aca="false">IF(ISERROR(SEARCH("Z",F333&amp;G333&amp;H333&amp;I333))=0,"X","-")</f>
        <v>-</v>
      </c>
      <c r="F333" s="26" t="s">
        <v>486</v>
      </c>
      <c r="G333" s="26" t="s">
        <v>474</v>
      </c>
      <c r="H333" s="26" t="s">
        <v>28</v>
      </c>
      <c r="I333" s="26" t="s">
        <v>28</v>
      </c>
      <c r="J333" s="27" t="str">
        <f aca="false">IF(OR(ISERROR(SEARCH(MID($J$2,1,1),F333&amp;G333&amp;H333&amp;I333))=0,ISERROR(SEARCH(MID($J$2,2,1),F333&amp;G333&amp;H333&amp;I333))=0),"X","-")</f>
        <v>-</v>
      </c>
      <c r="K333" s="26" t="s">
        <v>453</v>
      </c>
      <c r="L333" s="26" t="s">
        <v>453</v>
      </c>
      <c r="M333" s="26" t="s">
        <v>28</v>
      </c>
      <c r="N333" s="26" t="s">
        <v>28</v>
      </c>
      <c r="O333" s="28" t="str">
        <f aca="false">IF(OR(K333=$O$2,L333=$O$2,M333=$O$2,N333=$O$2),"X","-")</f>
        <v>-</v>
      </c>
      <c r="R333" s="22" t="s">
        <v>987</v>
      </c>
      <c r="S333" s="22" t="s">
        <v>9</v>
      </c>
      <c r="T333" s="22" t="s">
        <v>1015</v>
      </c>
      <c r="W333" s="30" t="str">
        <f aca="false">SUBSTITUTE(SUBSTITUTE(IF(AND(F333="%",K333&lt;&gt;"AD",K333&lt;&gt;"MR"),"Error1","Ok")&amp;" "&amp;IF(AND(G333="%",L333&lt;&gt;"AD",L333&lt;&gt;"MR"),"Error2","Ok")&amp;" "&amp;IF(AND(H333="%",M333&lt;&gt;"AD",M333&lt;&gt;"MR"),"Error3","Ok")&amp;" "&amp;IF(AND(I333="%",N333&lt;&gt;"AD",N333&lt;&gt;"MR"),"Error4","Ok"),"Ok Ok Ok Ok","Passed"),"Ok","")</f>
        <v>Passed</v>
      </c>
      <c r="X333" s="28" t="str">
        <f aca="false">IF(W333&lt;&gt;"Passed","--- Error ---",SUBSTITUTE(SUBSTITUTE(SUBSTITUTE(SUBSTITUTE(SUBSTITUTE(SUBSTITUTE(SUBSTITUTE(SUBSTITUTE(SUBSTITUTE(SUBSTITUTE(SUBSTITUTE(SUBSTITUTE(SUBSTITUTE(SUBSTITUTE(SUBSTITUTE(SUBSTITUTE(SUBSTITUTE(SUBSTITUTE($X$1, "&lt;mnemonic&gt;",""""&amp;B333&amp;""""&amp;REPT(" ",5-LEN(B333))), "&lt;argnr&gt;",D333), "&lt;type1&gt;",VLOOKUP(F333,BR:BZ,9,0)), "&lt;type2&gt;",VLOOKUP(G333,BR:BZ,9,0)), "&lt;type3&gt;",VLOOKUP(H333,BR:BZ,9,0)), "&lt;type4&gt;",VLOOKUP(I333,BR:BZ,9,0)), "&lt;mode1&gt;",VLOOKUP(K333, CB:CG,6,0)),"&lt;mode2&gt;",VLOOKUP(L333,CB:CG,6,0)),"&lt;mode3&gt;",VLOOKUP(M333,CB:CG,6,0)),"&lt;mode4&gt;",VLOOKUP(N333,CB:CG,6,0)), "."," "), "&lt;desc&gt;",R333), "&lt;size&gt;",AU333), "&lt;comma&gt;",IF(B335=""," ",",")),"&lt;off1&gt;",IF(AQ333&lt;&gt;"",AQ333,"0"&amp;REPT(" ",5+AQ$1-1))),"&lt;off2&gt;",IF(AR333&lt;&gt;"",AR333,"0"&amp;REPT(" ",5+AR$1-1))),"&lt;off3&gt;",IF(AS333&lt;&gt;"",AS333,"0"&amp;REPT(" ",5+AS$1-1))),"&lt;off4&gt;",IF(AT333&lt;&gt;"",AT333,"0"&amp;REPT(" ",5+AT$1-1))))</f>
        <v>{ "LO2ST",2, ISIZ_IAA  , {CpuDataType::StrBlk   ,CpuDataType::Long     ,(CpuDataType)0        ,(CpuDataType)0        }, {_AmdAddr,_AmdAddr,_AmdNull,_AmdNull}, {AOFF_I,AOFF_IA,0       ,0        } }, //string .tostring()</v>
      </c>
      <c r="Y333" s="31" t="s">
        <v>28</v>
      </c>
      <c r="Z333" s="22" t="str">
        <f aca="false">IF(F333&lt;&gt;".",IF(K333="MR","R",VLOOKUP(F333,$BR:$BT,3,0)),"")</f>
        <v>M</v>
      </c>
      <c r="AA333" s="22" t="str">
        <f aca="false">IF(G333&lt;&gt;".",IF(L333="MR","R",VLOOKUP(G333,$BR:$BT,3,0)),"")</f>
        <v>L</v>
      </c>
      <c r="AB333" s="22" t="str">
        <f aca="false">IF(H333&lt;&gt;".",IF(M333="MR","R",VLOOKUP(H333,$BR:$BT,3,0)),"")</f>
        <v/>
      </c>
      <c r="AC333" s="22" t="str">
        <f aca="false">IF(I333&lt;&gt;".",IF(N333="MR","R",VLOOKUP(I333,$BR:$BT,3,0)),"")</f>
        <v/>
      </c>
      <c r="AD333" s="22" t="str">
        <f aca="false">IF(F333&lt;&gt;".",VLOOKUP(K333,$CB:$CC,2,0),"")</f>
        <v>A</v>
      </c>
      <c r="AE333" s="22" t="str">
        <f aca="false">IF(G333&lt;&gt;".",VLOOKUP(L333,$CB:$CC,2,0),"")</f>
        <v>A</v>
      </c>
      <c r="AF333" s="22" t="str">
        <f aca="false">IF(H333&lt;&gt;".",VLOOKUP(M333,$CB:$CC,2,0),"")</f>
        <v/>
      </c>
      <c r="AG333" s="22" t="str">
        <f aca="false">IF(I333&lt;&gt;".",VLOOKUP(N333,$CB:$CC,2,0),"")</f>
        <v/>
      </c>
      <c r="AH333" s="22" t="str">
        <f aca="false">IF(AD333&lt;&gt;"",IF(OR(AD333="A",AD333="I"),"SZA",VLOOKUP(Z333,$BT$3:$BU$16,2,0)),"")</f>
        <v>SZA</v>
      </c>
      <c r="AI333" s="22" t="str">
        <f aca="false">IF(AE333&lt;&gt;"",IF(OR(AE333="A",AE333="I"),"SZA",VLOOKUP(AA333,$BT$3:$BU$16,2,0)),"")</f>
        <v>SZA</v>
      </c>
      <c r="AJ333" s="22" t="str">
        <f aca="false">IF(AF333&lt;&gt;"",IF(OR(AF333="A",AF333="I"),"SZA",VLOOKUP(AB333,$BT$3:$BU$16,2,0)),"")</f>
        <v/>
      </c>
      <c r="AK333" s="22" t="str">
        <f aca="false">IF(AG333&lt;&gt;"",IF(OR(AG333="A",AG333="I"),"SZA",VLOOKUP(AC333,$BT$3:$BU$16,2,0)),"")</f>
        <v/>
      </c>
      <c r="AL333" s="22" t="str">
        <f aca="false">IF(AD333&lt;&gt;"","I","")</f>
        <v>I</v>
      </c>
      <c r="AM333" s="22" t="str">
        <f aca="false">SUBSTITUTE(IF(AE333&lt;&gt;"",AL333&amp;"+"&amp;AH333,""),"+SZ","")</f>
        <v>IA</v>
      </c>
      <c r="AN333" s="22" t="str">
        <f aca="false">SUBSTITUTE(IF(AF333&lt;&gt;"",AM333&amp;"+"&amp;AI333,""),"+SZ","")</f>
        <v/>
      </c>
      <c r="AO333" s="22" t="str">
        <f aca="false">SUBSTITUTE(IF(AG333&lt;&gt;"",AN333&amp;"+"&amp;AJ333,""),"+SZ","")</f>
        <v/>
      </c>
      <c r="AP333" s="22" t="str">
        <f aca="false">SUBSTITUTE("I"&amp;IF(AH333&lt;&gt;"","+"&amp;AH333,"")&amp;IF(AI333&lt;&gt;"","+"&amp;AI333,"")&amp;IF(AJ333&lt;&gt;"","+"&amp;AJ333,"")&amp;IF(AK333&lt;&gt;"","+"&amp;AK333,""),"+SZ","")</f>
        <v>IAA</v>
      </c>
      <c r="AQ333" s="22" t="str">
        <f aca="false">IF(Z333&lt;&gt;"","AOFF_"&amp;AL333&amp;REPT(" ",AQ$1-LEN(AL333)),"")</f>
        <v>AOFF_I</v>
      </c>
      <c r="AR333" s="22" t="str">
        <f aca="false">IF(AA333&lt;&gt;"","AOFF_"&amp;AM333&amp;REPT(" ",AR$1-LEN(AM333)),"")</f>
        <v>AOFF_IA</v>
      </c>
      <c r="AS333" s="22" t="str">
        <f aca="false">IF(AB333&lt;&gt;"","AOFF_"&amp;AN333&amp;REPT(" ",AS$1-LEN(AN333)),"")</f>
        <v/>
      </c>
      <c r="AT333" s="22" t="str">
        <f aca="false">IF(AC333&lt;&gt;"","AOFF_"&amp;AO333&amp;REPT(" ",AT$1-LEN(AO333)),"")</f>
        <v/>
      </c>
      <c r="AU333" s="22" t="str">
        <f aca="false">"ISIZ_"&amp;AP333&amp;REPT(" ",$AU$1-LEN(AP333))</f>
        <v>ISIZ_IAA  </v>
      </c>
      <c r="AV333" s="26" t="n">
        <f aca="false">IF(Z333&lt;&gt;"",6,"")</f>
        <v>6</v>
      </c>
      <c r="AW333" s="26" t="n">
        <f aca="false">IF(AA333&lt;&gt;"",AV333+VLOOKUP(AH333,$BU$2:$BV$17,2,0),"")</f>
        <v>10</v>
      </c>
      <c r="AX333" s="26" t="str">
        <f aca="false">IF(AB333&lt;&gt;"",AW333+VLOOKUP(AI333,$BU$2:$BV$17,2,0),"")</f>
        <v/>
      </c>
      <c r="AY333" s="26" t="str">
        <f aca="false">IF(AC333&lt;&gt;"",AX333+VLOOKUP(AJ333,$BU$2:$BV$17,2,0),"")</f>
        <v/>
      </c>
      <c r="AZ333" s="26" t="n">
        <f aca="false">6+IF(Z333&lt;&gt;"",VLOOKUP(AH333,$BU$2:$BV$17,2,0),0)+IF(AA333&lt;&gt;"",VLOOKUP(AI333,$BU$2:$BV$17,2,0),0)+IF(AB333&lt;&gt;"",VLOOKUP(AJ333,$BU$2:$BV$17,2,0),0)+IF(AC333&lt;&gt;"",VLOOKUP(AK333,$BU$2:$BV$17,2,0),0)</f>
        <v>14</v>
      </c>
      <c r="BA333" s="26" t="n">
        <f aca="false">IF(Z333&lt;&gt;"",10,"")</f>
        <v>10</v>
      </c>
      <c r="BB333" s="26" t="n">
        <f aca="false">IF(AA333&lt;&gt;"",BA333+VLOOKUP(AH333,$BU$2:$BW$17,3,0),"")</f>
        <v>18</v>
      </c>
      <c r="BC333" s="26" t="str">
        <f aca="false">IF(AB333&lt;&gt;"",BB333+VLOOKUP(AI333,$BU$2:$BW$17,3,0),"")</f>
        <v/>
      </c>
      <c r="BD333" s="26" t="str">
        <f aca="false">IF(AC333&lt;&gt;"",BC333+VLOOKUP(AJ333,$BU$2:$BW$17,3,0),"")</f>
        <v/>
      </c>
      <c r="BE333" s="26" t="n">
        <f aca="false">10+IF(Z333&lt;&gt;"",VLOOKUP(AH333,$BU$2:$BW$17,3,0),0)+IF(AA333&lt;&gt;"",VLOOKUP(AI333,$BU$2:$BW$17,3,0),0)+IF(AB333&lt;&gt;"",VLOOKUP(AJ333,$BU$2:$BW$17,3,0),0)+IF(AC333&lt;&gt;"",VLOOKUP(AK333,$BU$2:$BW$17,3,0),0)</f>
        <v>26</v>
      </c>
      <c r="BF333" s="36" t="str">
        <f aca="false">IF(AV333&lt;&gt;"","#define "&amp;AQ333&amp;" "&amp;AV333&amp;"&lt;end&gt; ","")&amp;IF(AW333&lt;&gt;"","#define "&amp;AR333&amp;" "&amp;AW333&amp;"&lt;end&gt; ","")&amp;IF(AX333&lt;&gt;"","#define "&amp;AS333&amp;" "&amp;AX333&amp;"&lt;end&gt; ","")&amp;IF(AY333&lt;&gt;"","#define "&amp;AT333&amp;" "&amp;AY333&amp;"&lt;end&gt; ","")&amp;"#define "&amp;AU333&amp;" "&amp;AZ333&amp;"&lt;end&gt;"</f>
        <v>#define AOFF_I 6&lt;end&gt; #define AOFF_IA 10&lt;end&gt; #define ISIZ_IAA   14&lt;end&gt;</v>
      </c>
      <c r="BG333" s="36" t="str">
        <f aca="false">IF(BA333&lt;&gt;"","#define "&amp;AQ333&amp;" "&amp;BA333&amp;"&lt;end&gt; ","")&amp;IF(BB333&lt;&gt;"","#define "&amp;AR333&amp;" "&amp;BB333&amp;"&lt;end&gt; ","")&amp;IF(BC333&lt;&gt;"","#define "&amp;AS333&amp;" "&amp;BC333&amp;"&lt;end&gt; ","")&amp;IF(BD333&lt;&gt;"","#define "&amp;AT333&amp;" "&amp;BD333&amp;"&lt;end&gt; ","")&amp;"#define "&amp;AU333&amp;" "&amp;BE333&amp;"&lt;end&gt;"</f>
        <v>#define AOFF_I 10&lt;end&gt; #define AOFF_IA 18&lt;end&gt; #define ISIZ_IAA   26&lt;end&gt;</v>
      </c>
      <c r="BH333" s="22" t="str">
        <f aca="false">"INSTDECODE_"&amp;D333&amp;IF(D333&lt;&gt;0,"_"&amp;CONCATENATE(Z333,AA333,AB333,AC333)&amp;"_"&amp;CONCATENATE(AD333,AE333,AF333,AG333),"")</f>
        <v>INSTDECODE_2_ML_AA</v>
      </c>
      <c r="BI333" s="22" t="n">
        <f aca="false">LEN(BH333)</f>
        <v>18</v>
      </c>
      <c r="BJ333" s="22" t="str">
        <f aca="false">IF(Z333&lt;&gt;"","DECODE_"&amp;VLOOKUP(AD333,$CC:$CD,2,0)&amp;"("&amp;BJ$2&amp;","&amp;IF(K333="MR","REF",VLOOKUP(F333,$BR:$BS,2,0))&amp;",Cpu"&amp;PROPER(IF(K333="MR","REF",VLOOKUP(F333,$BR:$BS,2,0)))&amp;","&amp;AQ333&amp;"); ", "")</f>
        <v>DECODE_ADR(1,MBL,CpuMbl,AOFF_I); </v>
      </c>
      <c r="BK333" s="22" t="str">
        <f aca="false">IF(AA333&lt;&gt;"","DECODE_"&amp;VLOOKUP(AE333,$CC:$CD,2,0)&amp;"("&amp;BK$2&amp;","&amp;IF(L333="MR","REF",VLOOKUP(G333,$BR:$BS,2,0))&amp;",Cpu"&amp;PROPER(IF(L333="MR","REF",VLOOKUP(G333,$BR:$BS,2,0)))&amp;","&amp;AR333&amp;"); ", "")</f>
        <v>DECODE_ADR(2,LON,CpuLon,AOFF_IA); </v>
      </c>
      <c r="BL333" s="22" t="str">
        <f aca="false">IF(AB333&lt;&gt;"","DECODE_"&amp;VLOOKUP(AF333,$CC:$CD,2,0)&amp;"("&amp;BL$2&amp;","&amp;IF(M333="MR","REF",VLOOKUP(H333,$BR:$BS,2,0))&amp;",Cpu"&amp;PROPER(IF(M333="MR","REF",VLOOKUP(H333,$BR:$BS,2,0)))&amp;","&amp;AS333&amp;"); ", "")</f>
        <v/>
      </c>
      <c r="BM333" s="22" t="str">
        <f aca="false">IF(AC333&lt;&gt;"","DECODE_"&amp;VLOOKUP(AG333,$CC:$CD,2,0)&amp;"("&amp;BM$2&amp;","&amp;IF(N333="MR","REF",VLOOKUP(I333,$BR:$BS,2,0))&amp;",Cpu"&amp;PROPER(IF(N333="MR","REF",VLOOKUP(I333,$BR:$BS,2,0)))&amp;","&amp;AT333&amp;"); ", "")</f>
        <v/>
      </c>
      <c r="BN333" s="22" t="str">
        <f aca="false">IF(ISERROR(VLOOKUP(BO333,BO$2:BO332,1,0))=0,"X","")</f>
        <v/>
      </c>
      <c r="BO333" s="22" t="str">
        <f aca="false">SUBSTITUTE("#define "&amp;BH333&amp;REPT(" ",28-LEN(BH333))&amp;BJ333&amp;BK333&amp;BL333&amp;BM333,"%","D")</f>
        <v>#define INSTDECODE_2_ML_AA          DECODE_ADR(1,MBL,CpuMbl,AOFF_I); DECODE_ADR(2,LON,CpuLon,AOFF_IA); </v>
      </c>
      <c r="BP333" s="22" t="str">
        <f aca="false">"#define "&amp;SUBSTITUTE(BH333,"INSTDECODE_",IF(P333="X","JMP_","")&amp;IF(Q333="X","CONST_","")&amp;"INSTEND_")&amp;IF(Q333="X",REPT(" ",20-LEN(BH333)),IF(P333="X",REPT(" ",22-LEN(BH333)),REPT(" ",26-LEN(BH333))))&amp;" "&amp;IF(P333="X","","IP+="&amp;TRIM(AU333)&amp;"; "&amp;REPT(" ",10-LEN(TRIM(AU333))))&amp;IF(Q333="X","CONST_INST_DISPATCH;","PROG_INST_DISPATCH;")</f>
        <v>#define INSTEND_2_ML_AA         IP+=ISIZ_IAA;   PROG_INST_DISPATCH;</v>
      </c>
      <c r="BQ333" s="22" t="str">
        <f aca="false">""</f>
        <v/>
      </c>
    </row>
    <row r="334" customFormat="false" ht="15.95" hidden="false" customHeight="true" outlineLevel="0" collapsed="false">
      <c r="A334" s="22" t="s">
        <v>974</v>
      </c>
      <c r="B334" s="22" t="s">
        <v>1021</v>
      </c>
      <c r="C334" s="26" t="s">
        <v>29</v>
      </c>
      <c r="D334" s="27" t="n">
        <f aca="false">4-COUNTIF(F334:I334,".")</f>
        <v>3</v>
      </c>
      <c r="E334" s="27" t="str">
        <f aca="false">IF(ISERROR(SEARCH("Z",F334&amp;G334&amp;H334&amp;I334))=0,"X","-")</f>
        <v>-</v>
      </c>
      <c r="F334" s="26" t="s">
        <v>486</v>
      </c>
      <c r="G334" s="26" t="s">
        <v>474</v>
      </c>
      <c r="H334" s="26" t="s">
        <v>486</v>
      </c>
      <c r="I334" s="26" t="s">
        <v>28</v>
      </c>
      <c r="J334" s="27" t="str">
        <f aca="false">IF(OR(ISERROR(SEARCH(MID($J$2,1,1),F334&amp;G334&amp;H334&amp;I334))=0,ISERROR(SEARCH(MID($J$2,2,1),F334&amp;G334&amp;H334&amp;I334))=0),"X","-")</f>
        <v>-</v>
      </c>
      <c r="K334" s="26" t="s">
        <v>453</v>
      </c>
      <c r="L334" s="26" t="s">
        <v>453</v>
      </c>
      <c r="M334" s="26" t="s">
        <v>453</v>
      </c>
      <c r="N334" s="26" t="s">
        <v>28</v>
      </c>
      <c r="O334" s="28" t="str">
        <f aca="false">IF(OR(K334=$O$2,L334=$O$2,M334=$O$2,N334=$O$2),"X","-")</f>
        <v>-</v>
      </c>
      <c r="R334" s="22" t="s">
        <v>996</v>
      </c>
      <c r="S334" s="22" t="s">
        <v>9</v>
      </c>
      <c r="T334" s="22" t="s">
        <v>1015</v>
      </c>
      <c r="U334" s="22" t="s">
        <v>997</v>
      </c>
      <c r="W334" s="30" t="str">
        <f aca="false">SUBSTITUTE(SUBSTITUTE(IF(AND(F334="%",K334&lt;&gt;"AD",K334&lt;&gt;"MR"),"Error1","Ok")&amp;" "&amp;IF(AND(G334="%",L334&lt;&gt;"AD",L334&lt;&gt;"MR"),"Error2","Ok")&amp;" "&amp;IF(AND(H334="%",M334&lt;&gt;"AD",M334&lt;&gt;"MR"),"Error3","Ok")&amp;" "&amp;IF(AND(I334="%",N334&lt;&gt;"AD",N334&lt;&gt;"MR"),"Error4","Ok"),"Ok Ok Ok Ok","Passed"),"Ok","")</f>
        <v>Passed</v>
      </c>
      <c r="X334" s="28" t="str">
        <f aca="false">IF(W334&lt;&gt;"Passed","--- Error ---",SUBSTITUTE(SUBSTITUTE(SUBSTITUTE(SUBSTITUTE(SUBSTITUTE(SUBSTITUTE(SUBSTITUTE(SUBSTITUTE(SUBSTITUTE(SUBSTITUTE(SUBSTITUTE(SUBSTITUTE(SUBSTITUTE(SUBSTITUTE(SUBSTITUTE(SUBSTITUTE(SUBSTITUTE(SUBSTITUTE($X$1, "&lt;mnemonic&gt;",""""&amp;B334&amp;""""&amp;REPT(" ",5-LEN(B334))), "&lt;argnr&gt;",D334), "&lt;type1&gt;",VLOOKUP(F334,BR:BZ,9,0)), "&lt;type2&gt;",VLOOKUP(G334,BR:BZ,9,0)), "&lt;type3&gt;",VLOOKUP(H334,BR:BZ,9,0)), "&lt;type4&gt;",VLOOKUP(I334,BR:BZ,9,0)), "&lt;mode1&gt;",VLOOKUP(K334, CB:CG,6,0)),"&lt;mode2&gt;",VLOOKUP(L334,CB:CG,6,0)),"&lt;mode3&gt;",VLOOKUP(M334,CB:CG,6,0)),"&lt;mode4&gt;",VLOOKUP(N334,CB:CG,6,0)), "."," "), "&lt;desc&gt;",R334), "&lt;size&gt;",AU334), "&lt;comma&gt;",IF(B335=""," ",",")),"&lt;off1&gt;",IF(AQ334&lt;&gt;"",AQ334,"0"&amp;REPT(" ",5+AQ$1-1))),"&lt;off2&gt;",IF(AR334&lt;&gt;"",AR334,"0"&amp;REPT(" ",5+AR$1-1))),"&lt;off3&gt;",IF(AS334&lt;&gt;"",AS334,"0"&amp;REPT(" ",5+AS$1-1))),"&lt;off4&gt;",IF(AT334&lt;&gt;"",AT334,"0"&amp;REPT(" ",5+AT$1-1))))</f>
        <v>{ "LOFMT",3, ISIZ_IAAA , {CpuDataType::StrBlk   ,CpuDataType::Long     ,CpuDataType::StrBlk   ,(CpuDataType)0        }, {_AmdAddr,_AmdAddr,_AmdAddr,_AmdNull}, {AOFF_I,AOFF_IA,AOFF_IAA,0        } }, //string .format(string fmtspec)</v>
      </c>
      <c r="Y334" s="31" t="s">
        <v>28</v>
      </c>
      <c r="Z334" s="22" t="str">
        <f aca="false">IF(F334&lt;&gt;".",IF(K334="MR","R",VLOOKUP(F334,$BR:$BT,3,0)),"")</f>
        <v>M</v>
      </c>
      <c r="AA334" s="22" t="str">
        <f aca="false">IF(G334&lt;&gt;".",IF(L334="MR","R",VLOOKUP(G334,$BR:$BT,3,0)),"")</f>
        <v>L</v>
      </c>
      <c r="AB334" s="22" t="str">
        <f aca="false">IF(H334&lt;&gt;".",IF(M334="MR","R",VLOOKUP(H334,$BR:$BT,3,0)),"")</f>
        <v>M</v>
      </c>
      <c r="AC334" s="22" t="str">
        <f aca="false">IF(I334&lt;&gt;".",IF(N334="MR","R",VLOOKUP(I334,$BR:$BT,3,0)),"")</f>
        <v/>
      </c>
      <c r="AD334" s="22" t="str">
        <f aca="false">IF(F334&lt;&gt;".",VLOOKUP(K334,$CB:$CC,2,0),"")</f>
        <v>A</v>
      </c>
      <c r="AE334" s="22" t="str">
        <f aca="false">IF(G334&lt;&gt;".",VLOOKUP(L334,$CB:$CC,2,0),"")</f>
        <v>A</v>
      </c>
      <c r="AF334" s="22" t="str">
        <f aca="false">IF(H334&lt;&gt;".",VLOOKUP(M334,$CB:$CC,2,0),"")</f>
        <v>A</v>
      </c>
      <c r="AG334" s="22" t="str">
        <f aca="false">IF(I334&lt;&gt;".",VLOOKUP(N334,$CB:$CC,2,0),"")</f>
        <v/>
      </c>
      <c r="AH334" s="22" t="str">
        <f aca="false">IF(AD334&lt;&gt;"",IF(OR(AD334="A",AD334="I"),"SZA",VLOOKUP(Z334,$BT$3:$BU$16,2,0)),"")</f>
        <v>SZA</v>
      </c>
      <c r="AI334" s="22" t="str">
        <f aca="false">IF(AE334&lt;&gt;"",IF(OR(AE334="A",AE334="I"),"SZA",VLOOKUP(AA334,$BT$3:$BU$16,2,0)),"")</f>
        <v>SZA</v>
      </c>
      <c r="AJ334" s="22" t="str">
        <f aca="false">IF(AF334&lt;&gt;"",IF(OR(AF334="A",AF334="I"),"SZA",VLOOKUP(AB334,$BT$3:$BU$16,2,0)),"")</f>
        <v>SZA</v>
      </c>
      <c r="AK334" s="22" t="str">
        <f aca="false">IF(AG334&lt;&gt;"",IF(OR(AG334="A",AG334="I"),"SZA",VLOOKUP(AC334,$BT$3:$BU$16,2,0)),"")</f>
        <v/>
      </c>
      <c r="AL334" s="22" t="str">
        <f aca="false">IF(AD334&lt;&gt;"","I","")</f>
        <v>I</v>
      </c>
      <c r="AM334" s="22" t="str">
        <f aca="false">SUBSTITUTE(IF(AE334&lt;&gt;"",AL334&amp;"+"&amp;AH334,""),"+SZ","")</f>
        <v>IA</v>
      </c>
      <c r="AN334" s="22" t="str">
        <f aca="false">SUBSTITUTE(IF(AF334&lt;&gt;"",AM334&amp;"+"&amp;AI334,""),"+SZ","")</f>
        <v>IAA</v>
      </c>
      <c r="AO334" s="22" t="str">
        <f aca="false">SUBSTITUTE(IF(AG334&lt;&gt;"",AN334&amp;"+"&amp;AJ334,""),"+SZ","")</f>
        <v/>
      </c>
      <c r="AP334" s="22" t="str">
        <f aca="false">SUBSTITUTE("I"&amp;IF(AH334&lt;&gt;"","+"&amp;AH334,"")&amp;IF(AI334&lt;&gt;"","+"&amp;AI334,"")&amp;IF(AJ334&lt;&gt;"","+"&amp;AJ334,"")&amp;IF(AK334&lt;&gt;"","+"&amp;AK334,""),"+SZ","")</f>
        <v>IAAA</v>
      </c>
      <c r="AQ334" s="22" t="str">
        <f aca="false">IF(Z334&lt;&gt;"","AOFF_"&amp;AL334&amp;REPT(" ",AQ$1-LEN(AL334)),"")</f>
        <v>AOFF_I</v>
      </c>
      <c r="AR334" s="22" t="str">
        <f aca="false">IF(AA334&lt;&gt;"","AOFF_"&amp;AM334&amp;REPT(" ",AR$1-LEN(AM334)),"")</f>
        <v>AOFF_IA</v>
      </c>
      <c r="AS334" s="22" t="str">
        <f aca="false">IF(AB334&lt;&gt;"","AOFF_"&amp;AN334&amp;REPT(" ",AS$1-LEN(AN334)),"")</f>
        <v>AOFF_IAA</v>
      </c>
      <c r="AT334" s="22" t="str">
        <f aca="false">IF(AC334&lt;&gt;"","AOFF_"&amp;AO334&amp;REPT(" ",AT$1-LEN(AO334)),"")</f>
        <v/>
      </c>
      <c r="AU334" s="22" t="str">
        <f aca="false">"ISIZ_"&amp;AP334&amp;REPT(" ",$AU$1-LEN(AP334))</f>
        <v>ISIZ_IAAA </v>
      </c>
      <c r="AV334" s="26" t="n">
        <f aca="false">IF(Z334&lt;&gt;"",6,"")</f>
        <v>6</v>
      </c>
      <c r="AW334" s="26" t="n">
        <f aca="false">IF(AA334&lt;&gt;"",AV334+VLOOKUP(AH334,$BU$2:$BV$17,2,0),"")</f>
        <v>10</v>
      </c>
      <c r="AX334" s="26" t="n">
        <f aca="false">IF(AB334&lt;&gt;"",AW334+VLOOKUP(AI334,$BU$2:$BV$17,2,0),"")</f>
        <v>14</v>
      </c>
      <c r="AY334" s="26" t="str">
        <f aca="false">IF(AC334&lt;&gt;"",AX334+VLOOKUP(AJ334,$BU$2:$BV$17,2,0),"")</f>
        <v/>
      </c>
      <c r="AZ334" s="26" t="n">
        <f aca="false">6+IF(Z334&lt;&gt;"",VLOOKUP(AH334,$BU$2:$BV$17,2,0),0)+IF(AA334&lt;&gt;"",VLOOKUP(AI334,$BU$2:$BV$17,2,0),0)+IF(AB334&lt;&gt;"",VLOOKUP(AJ334,$BU$2:$BV$17,2,0),0)+IF(AC334&lt;&gt;"",VLOOKUP(AK334,$BU$2:$BV$17,2,0),0)</f>
        <v>18</v>
      </c>
      <c r="BA334" s="26" t="n">
        <f aca="false">IF(Z334&lt;&gt;"",10,"")</f>
        <v>10</v>
      </c>
      <c r="BB334" s="26" t="n">
        <f aca="false">IF(AA334&lt;&gt;"",BA334+VLOOKUP(AH334,$BU$2:$BW$17,3,0),"")</f>
        <v>18</v>
      </c>
      <c r="BC334" s="26" t="n">
        <f aca="false">IF(AB334&lt;&gt;"",BB334+VLOOKUP(AI334,$BU$2:$BW$17,3,0),"")</f>
        <v>26</v>
      </c>
      <c r="BD334" s="26" t="str">
        <f aca="false">IF(AC334&lt;&gt;"",BC334+VLOOKUP(AJ334,$BU$2:$BW$17,3,0),"")</f>
        <v/>
      </c>
      <c r="BE334" s="26" t="n">
        <f aca="false">10+IF(Z334&lt;&gt;"",VLOOKUP(AH334,$BU$2:$BW$17,3,0),0)+IF(AA334&lt;&gt;"",VLOOKUP(AI334,$BU$2:$BW$17,3,0),0)+IF(AB334&lt;&gt;"",VLOOKUP(AJ334,$BU$2:$BW$17,3,0),0)+IF(AC334&lt;&gt;"",VLOOKUP(AK334,$BU$2:$BW$17,3,0),0)</f>
        <v>34</v>
      </c>
      <c r="BF334" s="36" t="str">
        <f aca="false">IF(AV334&lt;&gt;"","#define "&amp;AQ334&amp;" "&amp;AV334&amp;"&lt;end&gt; ","")&amp;IF(AW334&lt;&gt;"","#define "&amp;AR334&amp;" "&amp;AW334&amp;"&lt;end&gt; ","")&amp;IF(AX334&lt;&gt;"","#define "&amp;AS334&amp;" "&amp;AX334&amp;"&lt;end&gt; ","")&amp;IF(AY334&lt;&gt;"","#define "&amp;AT334&amp;" "&amp;AY334&amp;"&lt;end&gt; ","")&amp;"#define "&amp;AU334&amp;" "&amp;AZ334&amp;"&lt;end&gt;"</f>
        <v>#define AOFF_I 6&lt;end&gt; #define AOFF_IA 10&lt;end&gt; #define AOFF_IAA 14&lt;end&gt; #define ISIZ_IAAA  18&lt;end&gt;</v>
      </c>
      <c r="BG334" s="36" t="str">
        <f aca="false">IF(BA334&lt;&gt;"","#define "&amp;AQ334&amp;" "&amp;BA334&amp;"&lt;end&gt; ","")&amp;IF(BB334&lt;&gt;"","#define "&amp;AR334&amp;" "&amp;BB334&amp;"&lt;end&gt; ","")&amp;IF(BC334&lt;&gt;"","#define "&amp;AS334&amp;" "&amp;BC334&amp;"&lt;end&gt; ","")&amp;IF(BD334&lt;&gt;"","#define "&amp;AT334&amp;" "&amp;BD334&amp;"&lt;end&gt; ","")&amp;"#define "&amp;AU334&amp;" "&amp;BE334&amp;"&lt;end&gt;"</f>
        <v>#define AOFF_I 10&lt;end&gt; #define AOFF_IA 18&lt;end&gt; #define AOFF_IAA 26&lt;end&gt; #define ISIZ_IAAA  34&lt;end&gt;</v>
      </c>
      <c r="BH334" s="22" t="str">
        <f aca="false">"INSTDECODE_"&amp;D334&amp;IF(D334&lt;&gt;0,"_"&amp;CONCATENATE(Z334,AA334,AB334,AC334)&amp;"_"&amp;CONCATENATE(AD334,AE334,AF334,AG334),"")</f>
        <v>INSTDECODE_3_MLM_AAA</v>
      </c>
      <c r="BI334" s="22" t="n">
        <f aca="false">LEN(BH334)</f>
        <v>20</v>
      </c>
      <c r="BJ334" s="22" t="str">
        <f aca="false">IF(Z334&lt;&gt;"","DECODE_"&amp;VLOOKUP(AD334,$CC:$CD,2,0)&amp;"("&amp;BJ$2&amp;","&amp;IF(K334="MR","REF",VLOOKUP(F334,$BR:$BS,2,0))&amp;",Cpu"&amp;PROPER(IF(K334="MR","REF",VLOOKUP(F334,$BR:$BS,2,0)))&amp;","&amp;AQ334&amp;"); ", "")</f>
        <v>DECODE_ADR(1,MBL,CpuMbl,AOFF_I); </v>
      </c>
      <c r="BK334" s="22" t="str">
        <f aca="false">IF(AA334&lt;&gt;"","DECODE_"&amp;VLOOKUP(AE334,$CC:$CD,2,0)&amp;"("&amp;BK$2&amp;","&amp;IF(L334="MR","REF",VLOOKUP(G334,$BR:$BS,2,0))&amp;",Cpu"&amp;PROPER(IF(L334="MR","REF",VLOOKUP(G334,$BR:$BS,2,0)))&amp;","&amp;AR334&amp;"); ", "")</f>
        <v>DECODE_ADR(2,LON,CpuLon,AOFF_IA); </v>
      </c>
      <c r="BL334" s="22" t="str">
        <f aca="false">IF(AB334&lt;&gt;"","DECODE_"&amp;VLOOKUP(AF334,$CC:$CD,2,0)&amp;"("&amp;BL$2&amp;","&amp;IF(M334="MR","REF",VLOOKUP(H334,$BR:$BS,2,0))&amp;",Cpu"&amp;PROPER(IF(M334="MR","REF",VLOOKUP(H334,$BR:$BS,2,0)))&amp;","&amp;AS334&amp;"); ", "")</f>
        <v>DECODE_ADR(3,MBL,CpuMbl,AOFF_IAA); </v>
      </c>
      <c r="BM334" s="22" t="str">
        <f aca="false">IF(AC334&lt;&gt;"","DECODE_"&amp;VLOOKUP(AG334,$CC:$CD,2,0)&amp;"("&amp;BM$2&amp;","&amp;IF(N334="MR","REF",VLOOKUP(I334,$BR:$BS,2,0))&amp;",Cpu"&amp;PROPER(IF(N334="MR","REF",VLOOKUP(I334,$BR:$BS,2,0)))&amp;","&amp;AT334&amp;"); ", "")</f>
        <v/>
      </c>
      <c r="BN334" s="22" t="str">
        <f aca="false">IF(ISERROR(VLOOKUP(BO334,BO$2:BO333,1,0))=0,"X","")</f>
        <v/>
      </c>
      <c r="BO334" s="22" t="str">
        <f aca="false">SUBSTITUTE("#define "&amp;BH334&amp;REPT(" ",28-LEN(BH334))&amp;BJ334&amp;BK334&amp;BL334&amp;BM334,"%","D")</f>
        <v>#define INSTDECODE_3_MLM_AAA        DECODE_ADR(1,MBL,CpuMbl,AOFF_I); DECODE_ADR(2,LON,CpuLon,AOFF_IA); DECODE_ADR(3,MBL,CpuMbl,AOFF_IAA); </v>
      </c>
      <c r="BP334" s="22" t="str">
        <f aca="false">"#define "&amp;SUBSTITUTE(BH334,"INSTDECODE_",IF(P334="X","JMP_","")&amp;IF(Q334="X","CONST_","")&amp;"INSTEND_")&amp;IF(Q334="X",REPT(" ",20-LEN(BH334)),IF(P334="X",REPT(" ",22-LEN(BH334)),REPT(" ",26-LEN(BH334))))&amp;" "&amp;IF(P334="X","","IP+="&amp;TRIM(AU334)&amp;"; "&amp;REPT(" ",10-LEN(TRIM(AU334))))&amp;IF(Q334="X","CONST_INST_DISPATCH;","PROG_INST_DISPATCH;")</f>
        <v>#define INSTEND_3_MLM_AAA       IP+=ISIZ_IAAA;  PROG_INST_DISPATCH;</v>
      </c>
      <c r="BQ334" s="22" t="str">
        <f aca="false">""</f>
        <v/>
      </c>
    </row>
    <row r="335" customFormat="false" ht="15.95" hidden="false" customHeight="true" outlineLevel="0" collapsed="false">
      <c r="A335" s="22" t="s">
        <v>974</v>
      </c>
      <c r="B335" s="22" t="s">
        <v>1022</v>
      </c>
      <c r="C335" s="26" t="s">
        <v>29</v>
      </c>
      <c r="D335" s="27" t="n">
        <f aca="false">4-COUNTIF(F335:I335,".")</f>
        <v>2</v>
      </c>
      <c r="E335" s="27" t="str">
        <f aca="false">IF(ISERROR(SEARCH("Z",F335&amp;G335&amp;H335&amp;I335))=0,"X","-")</f>
        <v>-</v>
      </c>
      <c r="F335" s="26" t="s">
        <v>456</v>
      </c>
      <c r="G335" s="26" t="s">
        <v>478</v>
      </c>
      <c r="H335" s="26" t="s">
        <v>28</v>
      </c>
      <c r="I335" s="26" t="s">
        <v>28</v>
      </c>
      <c r="J335" s="27" t="str">
        <f aca="false">IF(OR(ISERROR(SEARCH(MID($J$2,1,1),F335&amp;G335&amp;H335&amp;I335))=0,ISERROR(SEARCH(MID($J$2,2,1),F335&amp;G335&amp;H335&amp;I335))=0),"X","-")</f>
        <v>-</v>
      </c>
      <c r="K335" s="26" t="s">
        <v>453</v>
      </c>
      <c r="L335" s="26" t="s">
        <v>453</v>
      </c>
      <c r="M335" s="26" t="s">
        <v>28</v>
      </c>
      <c r="N335" s="26" t="s">
        <v>28</v>
      </c>
      <c r="O335" s="28" t="str">
        <f aca="false">IF(OR(K335=$O$2,L335=$O$2,M335=$O$2,N335=$O$2),"X","-")</f>
        <v>-</v>
      </c>
      <c r="R335" s="22" t="s">
        <v>989</v>
      </c>
      <c r="S335" s="22" t="s">
        <v>9</v>
      </c>
      <c r="T335" s="22" t="s">
        <v>1023</v>
      </c>
      <c r="W335" s="30" t="str">
        <f aca="false">SUBSTITUTE(SUBSTITUTE(IF(AND(F335="%",K335&lt;&gt;"AD",K335&lt;&gt;"MR"),"Error1","Ok")&amp;" "&amp;IF(AND(G335="%",L335&lt;&gt;"AD",L335&lt;&gt;"MR"),"Error2","Ok")&amp;" "&amp;IF(AND(H335="%",M335&lt;&gt;"AD",M335&lt;&gt;"MR"),"Error3","Ok")&amp;" "&amp;IF(AND(I335="%",N335&lt;&gt;"AD",N335&lt;&gt;"MR"),"Error4","Ok"),"Ok Ok Ok Ok","Passed"),"Ok","")</f>
        <v>Passed</v>
      </c>
      <c r="X335" s="28" t="str">
        <f aca="false">IF(W335&lt;&gt;"Passed","--- Error ---",SUBSTITUTE(SUBSTITUTE(SUBSTITUTE(SUBSTITUTE(SUBSTITUTE(SUBSTITUTE(SUBSTITUTE(SUBSTITUTE(SUBSTITUTE(SUBSTITUTE(SUBSTITUTE(SUBSTITUTE(SUBSTITUTE(SUBSTITUTE(SUBSTITUTE(SUBSTITUTE(SUBSTITUTE(SUBSTITUTE($X$1, "&lt;mnemonic&gt;",""""&amp;B335&amp;""""&amp;REPT(" ",5-LEN(B335))), "&lt;argnr&gt;",D335), "&lt;type1&gt;",VLOOKUP(F335,BR:BZ,9,0)), "&lt;type2&gt;",VLOOKUP(G335,BR:BZ,9,0)), "&lt;type3&gt;",VLOOKUP(H335,BR:BZ,9,0)), "&lt;type4&gt;",VLOOKUP(I335,BR:BZ,9,0)), "&lt;mode1&gt;",VLOOKUP(K335, CB:CG,6,0)),"&lt;mode2&gt;",VLOOKUP(L335,CB:CG,6,0)),"&lt;mode3&gt;",VLOOKUP(M335,CB:CG,6,0)),"&lt;mode4&gt;",VLOOKUP(N335,CB:CG,6,0)), "."," "), "&lt;desc&gt;",R335), "&lt;size&gt;",AU335), "&lt;comma&gt;",IF(B336=""," ",",")),"&lt;off1&gt;",IF(AQ335&lt;&gt;"",AQ335,"0"&amp;REPT(" ",5+AQ$1-1))),"&lt;off2&gt;",IF(AR335&lt;&gt;"",AR335,"0"&amp;REPT(" ",5+AR$1-1))),"&lt;off3&gt;",IF(AS335&lt;&gt;"",AS335,"0"&amp;REPT(" ",5+AS$1-1))),"&lt;off4&gt;",IF(AT335&lt;&gt;"",AT335,"0"&amp;REPT(" ",5+AT$1-1))))</f>
        <v>{ "FL2BO",2, ISIZ_IAA  , {CpuDataType::Boolean  ,CpuDataType::Float    ,(CpuDataType)0        ,(CpuDataType)0        }, {_AmdAddr,_AmdAddr,_AmdNull,_AmdNull}, {AOFF_I,AOFF_IA,0       ,0        } }, //bool .tobool()</v>
      </c>
      <c r="Y335" s="31" t="s">
        <v>28</v>
      </c>
      <c r="Z335" s="22" t="str">
        <f aca="false">IF(F335&lt;&gt;".",IF(K335="MR","R",VLOOKUP(F335,$BR:$BT,3,0)),"")</f>
        <v>B</v>
      </c>
      <c r="AA335" s="22" t="str">
        <f aca="false">IF(G335&lt;&gt;".",IF(L335="MR","R",VLOOKUP(G335,$BR:$BT,3,0)),"")</f>
        <v>F</v>
      </c>
      <c r="AB335" s="22" t="str">
        <f aca="false">IF(H335&lt;&gt;".",IF(M335="MR","R",VLOOKUP(H335,$BR:$BT,3,0)),"")</f>
        <v/>
      </c>
      <c r="AC335" s="22" t="str">
        <f aca="false">IF(I335&lt;&gt;".",IF(N335="MR","R",VLOOKUP(I335,$BR:$BT,3,0)),"")</f>
        <v/>
      </c>
      <c r="AD335" s="22" t="str">
        <f aca="false">IF(F335&lt;&gt;".",VLOOKUP(K335,$CB:$CC,2,0),"")</f>
        <v>A</v>
      </c>
      <c r="AE335" s="22" t="str">
        <f aca="false">IF(G335&lt;&gt;".",VLOOKUP(L335,$CB:$CC,2,0),"")</f>
        <v>A</v>
      </c>
      <c r="AF335" s="22" t="str">
        <f aca="false">IF(H335&lt;&gt;".",VLOOKUP(M335,$CB:$CC,2,0),"")</f>
        <v/>
      </c>
      <c r="AG335" s="22" t="str">
        <f aca="false">IF(I335&lt;&gt;".",VLOOKUP(N335,$CB:$CC,2,0),"")</f>
        <v/>
      </c>
      <c r="AH335" s="22" t="str">
        <f aca="false">IF(AD335&lt;&gt;"",IF(OR(AD335="A",AD335="I"),"SZA",VLOOKUP(Z335,$BT$3:$BU$16,2,0)),"")</f>
        <v>SZA</v>
      </c>
      <c r="AI335" s="22" t="str">
        <f aca="false">IF(AE335&lt;&gt;"",IF(OR(AE335="A",AE335="I"),"SZA",VLOOKUP(AA335,$BT$3:$BU$16,2,0)),"")</f>
        <v>SZA</v>
      </c>
      <c r="AJ335" s="22" t="str">
        <f aca="false">IF(AF335&lt;&gt;"",IF(OR(AF335="A",AF335="I"),"SZA",VLOOKUP(AB335,$BT$3:$BU$16,2,0)),"")</f>
        <v/>
      </c>
      <c r="AK335" s="22" t="str">
        <f aca="false">IF(AG335&lt;&gt;"",IF(OR(AG335="A",AG335="I"),"SZA",VLOOKUP(AC335,$BT$3:$BU$16,2,0)),"")</f>
        <v/>
      </c>
      <c r="AL335" s="22" t="str">
        <f aca="false">IF(AD335&lt;&gt;"","I","")</f>
        <v>I</v>
      </c>
      <c r="AM335" s="22" t="str">
        <f aca="false">SUBSTITUTE(IF(AE335&lt;&gt;"",AL335&amp;"+"&amp;AH335,""),"+SZ","")</f>
        <v>IA</v>
      </c>
      <c r="AN335" s="22" t="str">
        <f aca="false">SUBSTITUTE(IF(AF335&lt;&gt;"",AM335&amp;"+"&amp;AI335,""),"+SZ","")</f>
        <v/>
      </c>
      <c r="AO335" s="22" t="str">
        <f aca="false">SUBSTITUTE(IF(AG335&lt;&gt;"",AN335&amp;"+"&amp;AJ335,""),"+SZ","")</f>
        <v/>
      </c>
      <c r="AP335" s="22" t="str">
        <f aca="false">SUBSTITUTE("I"&amp;IF(AH335&lt;&gt;"","+"&amp;AH335,"")&amp;IF(AI335&lt;&gt;"","+"&amp;AI335,"")&amp;IF(AJ335&lt;&gt;"","+"&amp;AJ335,"")&amp;IF(AK335&lt;&gt;"","+"&amp;AK335,""),"+SZ","")</f>
        <v>IAA</v>
      </c>
      <c r="AQ335" s="22" t="str">
        <f aca="false">IF(Z335&lt;&gt;"","AOFF_"&amp;AL335&amp;REPT(" ",AQ$1-LEN(AL335)),"")</f>
        <v>AOFF_I</v>
      </c>
      <c r="AR335" s="22" t="str">
        <f aca="false">IF(AA335&lt;&gt;"","AOFF_"&amp;AM335&amp;REPT(" ",AR$1-LEN(AM335)),"")</f>
        <v>AOFF_IA</v>
      </c>
      <c r="AS335" s="22" t="str">
        <f aca="false">IF(AB335&lt;&gt;"","AOFF_"&amp;AN335&amp;REPT(" ",AS$1-LEN(AN335)),"")</f>
        <v/>
      </c>
      <c r="AT335" s="22" t="str">
        <f aca="false">IF(AC335&lt;&gt;"","AOFF_"&amp;AO335&amp;REPT(" ",AT$1-LEN(AO335)),"")</f>
        <v/>
      </c>
      <c r="AU335" s="22" t="str">
        <f aca="false">"ISIZ_"&amp;AP335&amp;REPT(" ",$AU$1-LEN(AP335))</f>
        <v>ISIZ_IAA  </v>
      </c>
      <c r="AV335" s="26" t="n">
        <f aca="false">IF(Z335&lt;&gt;"",6,"")</f>
        <v>6</v>
      </c>
      <c r="AW335" s="26" t="n">
        <f aca="false">IF(AA335&lt;&gt;"",AV335+VLOOKUP(AH335,$BU$2:$BV$17,2,0),"")</f>
        <v>10</v>
      </c>
      <c r="AX335" s="26" t="str">
        <f aca="false">IF(AB335&lt;&gt;"",AW335+VLOOKUP(AI335,$BU$2:$BV$17,2,0),"")</f>
        <v/>
      </c>
      <c r="AY335" s="26" t="str">
        <f aca="false">IF(AC335&lt;&gt;"",AX335+VLOOKUP(AJ335,$BU$2:$BV$17,2,0),"")</f>
        <v/>
      </c>
      <c r="AZ335" s="26" t="n">
        <f aca="false">6+IF(Z335&lt;&gt;"",VLOOKUP(AH335,$BU$2:$BV$17,2,0),0)+IF(AA335&lt;&gt;"",VLOOKUP(AI335,$BU$2:$BV$17,2,0),0)+IF(AB335&lt;&gt;"",VLOOKUP(AJ335,$BU$2:$BV$17,2,0),0)+IF(AC335&lt;&gt;"",VLOOKUP(AK335,$BU$2:$BV$17,2,0),0)</f>
        <v>14</v>
      </c>
      <c r="BA335" s="26" t="n">
        <f aca="false">IF(Z335&lt;&gt;"",10,"")</f>
        <v>10</v>
      </c>
      <c r="BB335" s="26" t="n">
        <f aca="false">IF(AA335&lt;&gt;"",BA335+VLOOKUP(AH335,$BU$2:$BW$17,3,0),"")</f>
        <v>18</v>
      </c>
      <c r="BC335" s="26" t="str">
        <f aca="false">IF(AB335&lt;&gt;"",BB335+VLOOKUP(AI335,$BU$2:$BW$17,3,0),"")</f>
        <v/>
      </c>
      <c r="BD335" s="26" t="str">
        <f aca="false">IF(AC335&lt;&gt;"",BC335+VLOOKUP(AJ335,$BU$2:$BW$17,3,0),"")</f>
        <v/>
      </c>
      <c r="BE335" s="26" t="n">
        <f aca="false">10+IF(Z335&lt;&gt;"",VLOOKUP(AH335,$BU$2:$BW$17,3,0),0)+IF(AA335&lt;&gt;"",VLOOKUP(AI335,$BU$2:$BW$17,3,0),0)+IF(AB335&lt;&gt;"",VLOOKUP(AJ335,$BU$2:$BW$17,3,0),0)+IF(AC335&lt;&gt;"",VLOOKUP(AK335,$BU$2:$BW$17,3,0),0)</f>
        <v>26</v>
      </c>
      <c r="BF335" s="36" t="str">
        <f aca="false">IF(AV335&lt;&gt;"","#define "&amp;AQ335&amp;" "&amp;AV335&amp;"&lt;end&gt; ","")&amp;IF(AW335&lt;&gt;"","#define "&amp;AR335&amp;" "&amp;AW335&amp;"&lt;end&gt; ","")&amp;IF(AX335&lt;&gt;"","#define "&amp;AS335&amp;" "&amp;AX335&amp;"&lt;end&gt; ","")&amp;IF(AY335&lt;&gt;"","#define "&amp;AT335&amp;" "&amp;AY335&amp;"&lt;end&gt; ","")&amp;"#define "&amp;AU335&amp;" "&amp;AZ335&amp;"&lt;end&gt;"</f>
        <v>#define AOFF_I 6&lt;end&gt; #define AOFF_IA 10&lt;end&gt; #define ISIZ_IAA   14&lt;end&gt;</v>
      </c>
      <c r="BG335" s="36" t="str">
        <f aca="false">IF(BA335&lt;&gt;"","#define "&amp;AQ335&amp;" "&amp;BA335&amp;"&lt;end&gt; ","")&amp;IF(BB335&lt;&gt;"","#define "&amp;AR335&amp;" "&amp;BB335&amp;"&lt;end&gt; ","")&amp;IF(BC335&lt;&gt;"","#define "&amp;AS335&amp;" "&amp;BC335&amp;"&lt;end&gt; ","")&amp;IF(BD335&lt;&gt;"","#define "&amp;AT335&amp;" "&amp;BD335&amp;"&lt;end&gt; ","")&amp;"#define "&amp;AU335&amp;" "&amp;BE335&amp;"&lt;end&gt;"</f>
        <v>#define AOFF_I 10&lt;end&gt; #define AOFF_IA 18&lt;end&gt; #define ISIZ_IAA   26&lt;end&gt;</v>
      </c>
      <c r="BH335" s="22" t="str">
        <f aca="false">"INSTDECODE_"&amp;D335&amp;IF(D335&lt;&gt;0,"_"&amp;CONCATENATE(Z335,AA335,AB335,AC335)&amp;"_"&amp;CONCATENATE(AD335,AE335,AF335,AG335),"")</f>
        <v>INSTDECODE_2_BF_AA</v>
      </c>
      <c r="BI335" s="22" t="n">
        <f aca="false">LEN(BH335)</f>
        <v>18</v>
      </c>
      <c r="BJ335" s="22" t="str">
        <f aca="false">IF(Z335&lt;&gt;"","DECODE_"&amp;VLOOKUP(AD335,$CC:$CD,2,0)&amp;"("&amp;BJ$2&amp;","&amp;IF(K335="MR","REF",VLOOKUP(F335,$BR:$BS,2,0))&amp;",Cpu"&amp;PROPER(IF(K335="MR","REF",VLOOKUP(F335,$BR:$BS,2,0)))&amp;","&amp;AQ335&amp;"); ", "")</f>
        <v>DECODE_ADR(1,BOL,CpuBol,AOFF_I); </v>
      </c>
      <c r="BK335" s="22" t="str">
        <f aca="false">IF(AA335&lt;&gt;"","DECODE_"&amp;VLOOKUP(AE335,$CC:$CD,2,0)&amp;"("&amp;BK$2&amp;","&amp;IF(L335="MR","REF",VLOOKUP(G335,$BR:$BS,2,0))&amp;",Cpu"&amp;PROPER(IF(L335="MR","REF",VLOOKUP(G335,$BR:$BS,2,0)))&amp;","&amp;AR335&amp;"); ", "")</f>
        <v>DECODE_ADR(2,FLO,CpuFlo,AOFF_IA); </v>
      </c>
      <c r="BL335" s="22" t="str">
        <f aca="false">IF(AB335&lt;&gt;"","DECODE_"&amp;VLOOKUP(AF335,$CC:$CD,2,0)&amp;"("&amp;BL$2&amp;","&amp;IF(M335="MR","REF",VLOOKUP(H335,$BR:$BS,2,0))&amp;",Cpu"&amp;PROPER(IF(M335="MR","REF",VLOOKUP(H335,$BR:$BS,2,0)))&amp;","&amp;AS335&amp;"); ", "")</f>
        <v/>
      </c>
      <c r="BM335" s="22" t="str">
        <f aca="false">IF(AC335&lt;&gt;"","DECODE_"&amp;VLOOKUP(AG335,$CC:$CD,2,0)&amp;"("&amp;BM$2&amp;","&amp;IF(N335="MR","REF",VLOOKUP(I335,$BR:$BS,2,0))&amp;",Cpu"&amp;PROPER(IF(N335="MR","REF",VLOOKUP(I335,$BR:$BS,2,0)))&amp;","&amp;AT335&amp;"); ", "")</f>
        <v/>
      </c>
      <c r="BN335" s="22" t="str">
        <f aca="false">IF(ISERROR(VLOOKUP(BO335,BO$2:BO333,1,0))=0,"X","")</f>
        <v/>
      </c>
      <c r="BO335" s="22" t="str">
        <f aca="false">SUBSTITUTE("#define "&amp;BH335&amp;REPT(" ",28-LEN(BH335))&amp;BJ335&amp;BK335&amp;BL335&amp;BM335,"%","D")</f>
        <v>#define INSTDECODE_2_BF_AA          DECODE_ADR(1,BOL,CpuBol,AOFF_I); DECODE_ADR(2,FLO,CpuFlo,AOFF_IA); </v>
      </c>
      <c r="BP335" s="22" t="str">
        <f aca="false">"#define "&amp;SUBSTITUTE(BH335,"INSTDECODE_",IF(P335="X","JMP_","")&amp;IF(Q335="X","CONST_","")&amp;"INSTEND_")&amp;IF(Q335="X",REPT(" ",20-LEN(BH335)),IF(P335="X",REPT(" ",22-LEN(BH335)),REPT(" ",26-LEN(BH335))))&amp;" "&amp;IF(P335="X","","IP+="&amp;TRIM(AU335)&amp;"; "&amp;REPT(" ",10-LEN(TRIM(AU335))))&amp;IF(Q335="X","CONST_INST_DISPATCH;","PROG_INST_DISPATCH;")</f>
        <v>#define INSTEND_2_BF_AA         IP+=ISIZ_IAA;   PROG_INST_DISPATCH;</v>
      </c>
      <c r="BQ335" s="22" t="str">
        <f aca="false">""</f>
        <v/>
      </c>
    </row>
    <row r="336" customFormat="false" ht="15.95" hidden="false" customHeight="true" outlineLevel="0" collapsed="false">
      <c r="A336" s="22" t="s">
        <v>974</v>
      </c>
      <c r="B336" s="22" t="s">
        <v>1024</v>
      </c>
      <c r="C336" s="26" t="s">
        <v>29</v>
      </c>
      <c r="D336" s="27" t="n">
        <f aca="false">4-COUNTIF(F336:I336,".")</f>
        <v>2</v>
      </c>
      <c r="E336" s="27" t="str">
        <f aca="false">IF(ISERROR(SEARCH("Z",F336&amp;G336&amp;H336&amp;I336))=0,"X","-")</f>
        <v>-</v>
      </c>
      <c r="F336" s="26" t="s">
        <v>452</v>
      </c>
      <c r="G336" s="26" t="s">
        <v>478</v>
      </c>
      <c r="H336" s="26" t="s">
        <v>28</v>
      </c>
      <c r="I336" s="26" t="s">
        <v>28</v>
      </c>
      <c r="J336" s="27" t="str">
        <f aca="false">IF(OR(ISERROR(SEARCH(MID($J$2,1,1),F336&amp;G336&amp;H336&amp;I336))=0,ISERROR(SEARCH(MID($J$2,2,1),F336&amp;G336&amp;H336&amp;I336))=0),"X","-")</f>
        <v>-</v>
      </c>
      <c r="K336" s="26" t="s">
        <v>453</v>
      </c>
      <c r="L336" s="26" t="s">
        <v>453</v>
      </c>
      <c r="M336" s="26" t="s">
        <v>28</v>
      </c>
      <c r="N336" s="26" t="s">
        <v>28</v>
      </c>
      <c r="O336" s="28" t="str">
        <f aca="false">IF(OR(K336=$O$2,L336=$O$2,M336=$O$2,N336=$O$2),"X","-")</f>
        <v>-</v>
      </c>
      <c r="R336" s="22" t="s">
        <v>976</v>
      </c>
      <c r="S336" s="22" t="s">
        <v>9</v>
      </c>
      <c r="T336" s="22" t="s">
        <v>1023</v>
      </c>
      <c r="W336" s="30" t="str">
        <f aca="false">SUBSTITUTE(SUBSTITUTE(IF(AND(F336="%",K336&lt;&gt;"AD",K336&lt;&gt;"MR"),"Error1","Ok")&amp;" "&amp;IF(AND(G336="%",L336&lt;&gt;"AD",L336&lt;&gt;"MR"),"Error2","Ok")&amp;" "&amp;IF(AND(H336="%",M336&lt;&gt;"AD",M336&lt;&gt;"MR"),"Error3","Ok")&amp;" "&amp;IF(AND(I336="%",N336&lt;&gt;"AD",N336&lt;&gt;"MR"),"Error4","Ok"),"Ok Ok Ok Ok","Passed"),"Ok","")</f>
        <v>Passed</v>
      </c>
      <c r="X336" s="28" t="str">
        <f aca="false">IF(W336&lt;&gt;"Passed","--- Error ---",SUBSTITUTE(SUBSTITUTE(SUBSTITUTE(SUBSTITUTE(SUBSTITUTE(SUBSTITUTE(SUBSTITUTE(SUBSTITUTE(SUBSTITUTE(SUBSTITUTE(SUBSTITUTE(SUBSTITUTE(SUBSTITUTE(SUBSTITUTE(SUBSTITUTE(SUBSTITUTE(SUBSTITUTE(SUBSTITUTE($X$1, "&lt;mnemonic&gt;",""""&amp;B336&amp;""""&amp;REPT(" ",5-LEN(B336))), "&lt;argnr&gt;",D336), "&lt;type1&gt;",VLOOKUP(F336,BR:BZ,9,0)), "&lt;type2&gt;",VLOOKUP(G336,BR:BZ,9,0)), "&lt;type3&gt;",VLOOKUP(H336,BR:BZ,9,0)), "&lt;type4&gt;",VLOOKUP(I336,BR:BZ,9,0)), "&lt;mode1&gt;",VLOOKUP(K336, CB:CG,6,0)),"&lt;mode2&gt;",VLOOKUP(L336,CB:CG,6,0)),"&lt;mode3&gt;",VLOOKUP(M336,CB:CG,6,0)),"&lt;mode4&gt;",VLOOKUP(N336,CB:CG,6,0)), "."," "), "&lt;desc&gt;",R336), "&lt;size&gt;",AU336), "&lt;comma&gt;",IF(B337=""," ",",")),"&lt;off1&gt;",IF(AQ336&lt;&gt;"",AQ336,"0"&amp;REPT(" ",5+AQ$1-1))),"&lt;off2&gt;",IF(AR336&lt;&gt;"",AR336,"0"&amp;REPT(" ",5+AR$1-1))),"&lt;off3&gt;",IF(AS336&lt;&gt;"",AS336,"0"&amp;REPT(" ",5+AS$1-1))),"&lt;off4&gt;",IF(AT336&lt;&gt;"",AT336,"0"&amp;REPT(" ",5+AT$1-1))))</f>
        <v>{ "FL2CH",2, ISIZ_IAA  , {CpuDataType::Char     ,CpuDataType::Float    ,(CpuDataType)0        ,(CpuDataType)0        }, {_AmdAddr,_AmdAddr,_AmdNull,_AmdNull}, {AOFF_I,AOFF_IA,0       ,0        } }, //char .tochar()</v>
      </c>
      <c r="Y336" s="31" t="s">
        <v>28</v>
      </c>
      <c r="Z336" s="22" t="str">
        <f aca="false">IF(F336&lt;&gt;".",IF(K336="MR","R",VLOOKUP(F336,$BR:$BT,3,0)),"")</f>
        <v>C</v>
      </c>
      <c r="AA336" s="22" t="str">
        <f aca="false">IF(G336&lt;&gt;".",IF(L336="MR","R",VLOOKUP(G336,$BR:$BT,3,0)),"")</f>
        <v>F</v>
      </c>
      <c r="AB336" s="22" t="str">
        <f aca="false">IF(H336&lt;&gt;".",IF(M336="MR","R",VLOOKUP(H336,$BR:$BT,3,0)),"")</f>
        <v/>
      </c>
      <c r="AC336" s="22" t="str">
        <f aca="false">IF(I336&lt;&gt;".",IF(N336="MR","R",VLOOKUP(I336,$BR:$BT,3,0)),"")</f>
        <v/>
      </c>
      <c r="AD336" s="22" t="str">
        <f aca="false">IF(F336&lt;&gt;".",VLOOKUP(K336,$CB:$CC,2,0),"")</f>
        <v>A</v>
      </c>
      <c r="AE336" s="22" t="str">
        <f aca="false">IF(G336&lt;&gt;".",VLOOKUP(L336,$CB:$CC,2,0),"")</f>
        <v>A</v>
      </c>
      <c r="AF336" s="22" t="str">
        <f aca="false">IF(H336&lt;&gt;".",VLOOKUP(M336,$CB:$CC,2,0),"")</f>
        <v/>
      </c>
      <c r="AG336" s="22" t="str">
        <f aca="false">IF(I336&lt;&gt;".",VLOOKUP(N336,$CB:$CC,2,0),"")</f>
        <v/>
      </c>
      <c r="AH336" s="22" t="str">
        <f aca="false">IF(AD336&lt;&gt;"",IF(OR(AD336="A",AD336="I"),"SZA",VLOOKUP(Z336,$BT$3:$BU$16,2,0)),"")</f>
        <v>SZA</v>
      </c>
      <c r="AI336" s="22" t="str">
        <f aca="false">IF(AE336&lt;&gt;"",IF(OR(AE336="A",AE336="I"),"SZA",VLOOKUP(AA336,$BT$3:$BU$16,2,0)),"")</f>
        <v>SZA</v>
      </c>
      <c r="AJ336" s="22" t="str">
        <f aca="false">IF(AF336&lt;&gt;"",IF(OR(AF336="A",AF336="I"),"SZA",VLOOKUP(AB336,$BT$3:$BU$16,2,0)),"")</f>
        <v/>
      </c>
      <c r="AK336" s="22" t="str">
        <f aca="false">IF(AG336&lt;&gt;"",IF(OR(AG336="A",AG336="I"),"SZA",VLOOKUP(AC336,$BT$3:$BU$16,2,0)),"")</f>
        <v/>
      </c>
      <c r="AL336" s="22" t="str">
        <f aca="false">IF(AD336&lt;&gt;"","I","")</f>
        <v>I</v>
      </c>
      <c r="AM336" s="22" t="str">
        <f aca="false">SUBSTITUTE(IF(AE336&lt;&gt;"",AL336&amp;"+"&amp;AH336,""),"+SZ","")</f>
        <v>IA</v>
      </c>
      <c r="AN336" s="22" t="str">
        <f aca="false">SUBSTITUTE(IF(AF336&lt;&gt;"",AM336&amp;"+"&amp;AI336,""),"+SZ","")</f>
        <v/>
      </c>
      <c r="AO336" s="22" t="str">
        <f aca="false">SUBSTITUTE(IF(AG336&lt;&gt;"",AN336&amp;"+"&amp;AJ336,""),"+SZ","")</f>
        <v/>
      </c>
      <c r="AP336" s="22" t="str">
        <f aca="false">SUBSTITUTE("I"&amp;IF(AH336&lt;&gt;"","+"&amp;AH336,"")&amp;IF(AI336&lt;&gt;"","+"&amp;AI336,"")&amp;IF(AJ336&lt;&gt;"","+"&amp;AJ336,"")&amp;IF(AK336&lt;&gt;"","+"&amp;AK336,""),"+SZ","")</f>
        <v>IAA</v>
      </c>
      <c r="AQ336" s="22" t="str">
        <f aca="false">IF(Z336&lt;&gt;"","AOFF_"&amp;AL336&amp;REPT(" ",AQ$1-LEN(AL336)),"")</f>
        <v>AOFF_I</v>
      </c>
      <c r="AR336" s="22" t="str">
        <f aca="false">IF(AA336&lt;&gt;"","AOFF_"&amp;AM336&amp;REPT(" ",AR$1-LEN(AM336)),"")</f>
        <v>AOFF_IA</v>
      </c>
      <c r="AS336" s="22" t="str">
        <f aca="false">IF(AB336&lt;&gt;"","AOFF_"&amp;AN336&amp;REPT(" ",AS$1-LEN(AN336)),"")</f>
        <v/>
      </c>
      <c r="AT336" s="22" t="str">
        <f aca="false">IF(AC336&lt;&gt;"","AOFF_"&amp;AO336&amp;REPT(" ",AT$1-LEN(AO336)),"")</f>
        <v/>
      </c>
      <c r="AU336" s="22" t="str">
        <f aca="false">"ISIZ_"&amp;AP336&amp;REPT(" ",$AU$1-LEN(AP336))</f>
        <v>ISIZ_IAA  </v>
      </c>
      <c r="AV336" s="26" t="n">
        <f aca="false">IF(Z336&lt;&gt;"",6,"")</f>
        <v>6</v>
      </c>
      <c r="AW336" s="26" t="n">
        <f aca="false">IF(AA336&lt;&gt;"",AV336+VLOOKUP(AH336,$BU$2:$BV$17,2,0),"")</f>
        <v>10</v>
      </c>
      <c r="AX336" s="26" t="str">
        <f aca="false">IF(AB336&lt;&gt;"",AW336+VLOOKUP(AI336,$BU$2:$BV$17,2,0),"")</f>
        <v/>
      </c>
      <c r="AY336" s="26" t="str">
        <f aca="false">IF(AC336&lt;&gt;"",AX336+VLOOKUP(AJ336,$BU$2:$BV$17,2,0),"")</f>
        <v/>
      </c>
      <c r="AZ336" s="26" t="n">
        <f aca="false">6+IF(Z336&lt;&gt;"",VLOOKUP(AH336,$BU$2:$BV$17,2,0),0)+IF(AA336&lt;&gt;"",VLOOKUP(AI336,$BU$2:$BV$17,2,0),0)+IF(AB336&lt;&gt;"",VLOOKUP(AJ336,$BU$2:$BV$17,2,0),0)+IF(AC336&lt;&gt;"",VLOOKUP(AK336,$BU$2:$BV$17,2,0),0)</f>
        <v>14</v>
      </c>
      <c r="BA336" s="26" t="n">
        <f aca="false">IF(Z336&lt;&gt;"",10,"")</f>
        <v>10</v>
      </c>
      <c r="BB336" s="26" t="n">
        <f aca="false">IF(AA336&lt;&gt;"",BA336+VLOOKUP(AH336,$BU$2:$BW$17,3,0),"")</f>
        <v>18</v>
      </c>
      <c r="BC336" s="26" t="str">
        <f aca="false">IF(AB336&lt;&gt;"",BB336+VLOOKUP(AI336,$BU$2:$BW$17,3,0),"")</f>
        <v/>
      </c>
      <c r="BD336" s="26" t="str">
        <f aca="false">IF(AC336&lt;&gt;"",BC336+VLOOKUP(AJ336,$BU$2:$BW$17,3,0),"")</f>
        <v/>
      </c>
      <c r="BE336" s="26" t="n">
        <f aca="false">10+IF(Z336&lt;&gt;"",VLOOKUP(AH336,$BU$2:$BW$17,3,0),0)+IF(AA336&lt;&gt;"",VLOOKUP(AI336,$BU$2:$BW$17,3,0),0)+IF(AB336&lt;&gt;"",VLOOKUP(AJ336,$BU$2:$BW$17,3,0),0)+IF(AC336&lt;&gt;"",VLOOKUP(AK336,$BU$2:$BW$17,3,0),0)</f>
        <v>26</v>
      </c>
      <c r="BF336" s="36" t="str">
        <f aca="false">IF(AV336&lt;&gt;"","#define "&amp;AQ336&amp;" "&amp;AV336&amp;"&lt;end&gt; ","")&amp;IF(AW336&lt;&gt;"","#define "&amp;AR336&amp;" "&amp;AW336&amp;"&lt;end&gt; ","")&amp;IF(AX336&lt;&gt;"","#define "&amp;AS336&amp;" "&amp;AX336&amp;"&lt;end&gt; ","")&amp;IF(AY336&lt;&gt;"","#define "&amp;AT336&amp;" "&amp;AY336&amp;"&lt;end&gt; ","")&amp;"#define "&amp;AU336&amp;" "&amp;AZ336&amp;"&lt;end&gt;"</f>
        <v>#define AOFF_I 6&lt;end&gt; #define AOFF_IA 10&lt;end&gt; #define ISIZ_IAA   14&lt;end&gt;</v>
      </c>
      <c r="BG336" s="36" t="str">
        <f aca="false">IF(BA336&lt;&gt;"","#define "&amp;AQ336&amp;" "&amp;BA336&amp;"&lt;end&gt; ","")&amp;IF(BB336&lt;&gt;"","#define "&amp;AR336&amp;" "&amp;BB336&amp;"&lt;end&gt; ","")&amp;IF(BC336&lt;&gt;"","#define "&amp;AS336&amp;" "&amp;BC336&amp;"&lt;end&gt; ","")&amp;IF(BD336&lt;&gt;"","#define "&amp;AT336&amp;" "&amp;BD336&amp;"&lt;end&gt; ","")&amp;"#define "&amp;AU336&amp;" "&amp;BE336&amp;"&lt;end&gt;"</f>
        <v>#define AOFF_I 10&lt;end&gt; #define AOFF_IA 18&lt;end&gt; #define ISIZ_IAA   26&lt;end&gt;</v>
      </c>
      <c r="BH336" s="22" t="str">
        <f aca="false">"INSTDECODE_"&amp;D336&amp;IF(D336&lt;&gt;0,"_"&amp;CONCATENATE(Z336,AA336,AB336,AC336)&amp;"_"&amp;CONCATENATE(AD336,AE336,AF336,AG336),"")</f>
        <v>INSTDECODE_2_CF_AA</v>
      </c>
      <c r="BI336" s="22" t="n">
        <f aca="false">LEN(BH336)</f>
        <v>18</v>
      </c>
      <c r="BJ336" s="22" t="str">
        <f aca="false">IF(Z336&lt;&gt;"","DECODE_"&amp;VLOOKUP(AD336,$CC:$CD,2,0)&amp;"("&amp;BJ$2&amp;","&amp;IF(K336="MR","REF",VLOOKUP(F336,$BR:$BS,2,0))&amp;",Cpu"&amp;PROPER(IF(K336="MR","REF",VLOOKUP(F336,$BR:$BS,2,0)))&amp;","&amp;AQ336&amp;"); ", "")</f>
        <v>DECODE_ADR(1,CHR,CpuChr,AOFF_I); </v>
      </c>
      <c r="BK336" s="22" t="str">
        <f aca="false">IF(AA336&lt;&gt;"","DECODE_"&amp;VLOOKUP(AE336,$CC:$CD,2,0)&amp;"("&amp;BK$2&amp;","&amp;IF(L336="MR","REF",VLOOKUP(G336,$BR:$BS,2,0))&amp;",Cpu"&amp;PROPER(IF(L336="MR","REF",VLOOKUP(G336,$BR:$BS,2,0)))&amp;","&amp;AR336&amp;"); ", "")</f>
        <v>DECODE_ADR(2,FLO,CpuFlo,AOFF_IA); </v>
      </c>
      <c r="BL336" s="22" t="str">
        <f aca="false">IF(AB336&lt;&gt;"","DECODE_"&amp;VLOOKUP(AF336,$CC:$CD,2,0)&amp;"("&amp;BL$2&amp;","&amp;IF(M336="MR","REF",VLOOKUP(H336,$BR:$BS,2,0))&amp;",Cpu"&amp;PROPER(IF(M336="MR","REF",VLOOKUP(H336,$BR:$BS,2,0)))&amp;","&amp;AS336&amp;"); ", "")</f>
        <v/>
      </c>
      <c r="BM336" s="22" t="str">
        <f aca="false">IF(AC336&lt;&gt;"","DECODE_"&amp;VLOOKUP(AG336,$CC:$CD,2,0)&amp;"("&amp;BM$2&amp;","&amp;IF(N336="MR","REF",VLOOKUP(I336,$BR:$BS,2,0))&amp;",Cpu"&amp;PROPER(IF(N336="MR","REF",VLOOKUP(I336,$BR:$BS,2,0)))&amp;","&amp;AT336&amp;"); ", "")</f>
        <v/>
      </c>
      <c r="BN336" s="22" t="str">
        <f aca="false">IF(ISERROR(VLOOKUP(BO336,BO$2:BO335,1,0))=0,"X","")</f>
        <v/>
      </c>
      <c r="BO336" s="22" t="str">
        <f aca="false">SUBSTITUTE("#define "&amp;BH336&amp;REPT(" ",28-LEN(BH336))&amp;BJ336&amp;BK336&amp;BL336&amp;BM336,"%","D")</f>
        <v>#define INSTDECODE_2_CF_AA          DECODE_ADR(1,CHR,CpuChr,AOFF_I); DECODE_ADR(2,FLO,CpuFlo,AOFF_IA); </v>
      </c>
      <c r="BP336" s="22" t="str">
        <f aca="false">"#define "&amp;SUBSTITUTE(BH336,"INSTDECODE_",IF(P336="X","JMP_","")&amp;IF(Q336="X","CONST_","")&amp;"INSTEND_")&amp;IF(Q336="X",REPT(" ",20-LEN(BH336)),IF(P336="X",REPT(" ",22-LEN(BH336)),REPT(" ",26-LEN(BH336))))&amp;" "&amp;IF(P336="X","","IP+="&amp;TRIM(AU336)&amp;"; "&amp;REPT(" ",10-LEN(TRIM(AU336))))&amp;IF(Q336="X","CONST_INST_DISPATCH;","PROG_INST_DISPATCH;")</f>
        <v>#define INSTEND_2_CF_AA         IP+=ISIZ_IAA;   PROG_INST_DISPATCH;</v>
      </c>
      <c r="BQ336" s="22" t="str">
        <f aca="false">""</f>
        <v/>
      </c>
    </row>
    <row r="337" customFormat="false" ht="15.95" hidden="false" customHeight="true" outlineLevel="0" collapsed="false">
      <c r="A337" s="22" t="s">
        <v>974</v>
      </c>
      <c r="B337" s="22" t="s">
        <v>1025</v>
      </c>
      <c r="C337" s="26" t="s">
        <v>29</v>
      </c>
      <c r="D337" s="27" t="n">
        <f aca="false">4-COUNTIF(F337:I337,".")</f>
        <v>2</v>
      </c>
      <c r="E337" s="27" t="str">
        <f aca="false">IF(ISERROR(SEARCH("Z",F337&amp;G337&amp;H337&amp;I337))=0,"X","-")</f>
        <v>-</v>
      </c>
      <c r="F337" s="26" t="s">
        <v>463</v>
      </c>
      <c r="G337" s="26" t="s">
        <v>478</v>
      </c>
      <c r="H337" s="26" t="s">
        <v>28</v>
      </c>
      <c r="I337" s="26" t="s">
        <v>28</v>
      </c>
      <c r="J337" s="27" t="str">
        <f aca="false">IF(OR(ISERROR(SEARCH(MID($J$2,1,1),F337&amp;G337&amp;H337&amp;I337))=0,ISERROR(SEARCH(MID($J$2,2,1),F337&amp;G337&amp;H337&amp;I337))=0),"X","-")</f>
        <v>-</v>
      </c>
      <c r="K337" s="26" t="s">
        <v>453</v>
      </c>
      <c r="L337" s="26" t="s">
        <v>453</v>
      </c>
      <c r="M337" s="26" t="s">
        <v>28</v>
      </c>
      <c r="N337" s="26" t="s">
        <v>28</v>
      </c>
      <c r="O337" s="28" t="str">
        <f aca="false">IF(OR(K337=$O$2,L337=$O$2,M337=$O$2,N337=$O$2),"X","-")</f>
        <v>-</v>
      </c>
      <c r="R337" s="22" t="s">
        <v>979</v>
      </c>
      <c r="S337" s="22" t="s">
        <v>9</v>
      </c>
      <c r="T337" s="22" t="s">
        <v>1023</v>
      </c>
      <c r="W337" s="30" t="str">
        <f aca="false">SUBSTITUTE(SUBSTITUTE(IF(AND(F337="%",K337&lt;&gt;"AD",K337&lt;&gt;"MR"),"Error1","Ok")&amp;" "&amp;IF(AND(G337="%",L337&lt;&gt;"AD",L337&lt;&gt;"MR"),"Error2","Ok")&amp;" "&amp;IF(AND(H337="%",M337&lt;&gt;"AD",M337&lt;&gt;"MR"),"Error3","Ok")&amp;" "&amp;IF(AND(I337="%",N337&lt;&gt;"AD",N337&lt;&gt;"MR"),"Error4","Ok"),"Ok Ok Ok Ok","Passed"),"Ok","")</f>
        <v>Passed</v>
      </c>
      <c r="X337" s="28" t="str">
        <f aca="false">IF(W337&lt;&gt;"Passed","--- Error ---",SUBSTITUTE(SUBSTITUTE(SUBSTITUTE(SUBSTITUTE(SUBSTITUTE(SUBSTITUTE(SUBSTITUTE(SUBSTITUTE(SUBSTITUTE(SUBSTITUTE(SUBSTITUTE(SUBSTITUTE(SUBSTITUTE(SUBSTITUTE(SUBSTITUTE(SUBSTITUTE(SUBSTITUTE(SUBSTITUTE($X$1, "&lt;mnemonic&gt;",""""&amp;B337&amp;""""&amp;REPT(" ",5-LEN(B337))), "&lt;argnr&gt;",D337), "&lt;type1&gt;",VLOOKUP(F337,BR:BZ,9,0)), "&lt;type2&gt;",VLOOKUP(G337,BR:BZ,9,0)), "&lt;type3&gt;",VLOOKUP(H337,BR:BZ,9,0)), "&lt;type4&gt;",VLOOKUP(I337,BR:BZ,9,0)), "&lt;mode1&gt;",VLOOKUP(K337, CB:CG,6,0)),"&lt;mode2&gt;",VLOOKUP(L337,CB:CG,6,0)),"&lt;mode3&gt;",VLOOKUP(M337,CB:CG,6,0)),"&lt;mode4&gt;",VLOOKUP(N337,CB:CG,6,0)), "."," "), "&lt;desc&gt;",R337), "&lt;size&gt;",AU337), "&lt;comma&gt;",IF(B338=""," ",",")),"&lt;off1&gt;",IF(AQ337&lt;&gt;"",AQ337,"0"&amp;REPT(" ",5+AQ$1-1))),"&lt;off2&gt;",IF(AR337&lt;&gt;"",AR337,"0"&amp;REPT(" ",5+AR$1-1))),"&lt;off3&gt;",IF(AS337&lt;&gt;"",AS337,"0"&amp;REPT(" ",5+AS$1-1))),"&lt;off4&gt;",IF(AT337&lt;&gt;"",AT337,"0"&amp;REPT(" ",5+AT$1-1))))</f>
        <v>{ "FL2SH",2, ISIZ_IAA  , {CpuDataType::Short    ,CpuDataType::Float    ,(CpuDataType)0        ,(CpuDataType)0        }, {_AmdAddr,_AmdAddr,_AmdNull,_AmdNull}, {AOFF_I,AOFF_IA,0       ,0        } }, //short .toshort()</v>
      </c>
      <c r="Y337" s="31" t="s">
        <v>28</v>
      </c>
      <c r="Z337" s="22" t="str">
        <f aca="false">IF(F337&lt;&gt;".",IF(K337="MR","R",VLOOKUP(F337,$BR:$BT,3,0)),"")</f>
        <v>W</v>
      </c>
      <c r="AA337" s="22" t="str">
        <f aca="false">IF(G337&lt;&gt;".",IF(L337="MR","R",VLOOKUP(G337,$BR:$BT,3,0)),"")</f>
        <v>F</v>
      </c>
      <c r="AB337" s="22" t="str">
        <f aca="false">IF(H337&lt;&gt;".",IF(M337="MR","R",VLOOKUP(H337,$BR:$BT,3,0)),"")</f>
        <v/>
      </c>
      <c r="AC337" s="22" t="str">
        <f aca="false">IF(I337&lt;&gt;".",IF(N337="MR","R",VLOOKUP(I337,$BR:$BT,3,0)),"")</f>
        <v/>
      </c>
      <c r="AD337" s="22" t="str">
        <f aca="false">IF(F337&lt;&gt;".",VLOOKUP(K337,$CB:$CC,2,0),"")</f>
        <v>A</v>
      </c>
      <c r="AE337" s="22" t="str">
        <f aca="false">IF(G337&lt;&gt;".",VLOOKUP(L337,$CB:$CC,2,0),"")</f>
        <v>A</v>
      </c>
      <c r="AF337" s="22" t="str">
        <f aca="false">IF(H337&lt;&gt;".",VLOOKUP(M337,$CB:$CC,2,0),"")</f>
        <v/>
      </c>
      <c r="AG337" s="22" t="str">
        <f aca="false">IF(I337&lt;&gt;".",VLOOKUP(N337,$CB:$CC,2,0),"")</f>
        <v/>
      </c>
      <c r="AH337" s="22" t="str">
        <f aca="false">IF(AD337&lt;&gt;"",IF(OR(AD337="A",AD337="I"),"SZA",VLOOKUP(Z337,$BT$3:$BU$16,2,0)),"")</f>
        <v>SZA</v>
      </c>
      <c r="AI337" s="22" t="str">
        <f aca="false">IF(AE337&lt;&gt;"",IF(OR(AE337="A",AE337="I"),"SZA",VLOOKUP(AA337,$BT$3:$BU$16,2,0)),"")</f>
        <v>SZA</v>
      </c>
      <c r="AJ337" s="22" t="str">
        <f aca="false">IF(AF337&lt;&gt;"",IF(OR(AF337="A",AF337="I"),"SZA",VLOOKUP(AB337,$BT$3:$BU$16,2,0)),"")</f>
        <v/>
      </c>
      <c r="AK337" s="22" t="str">
        <f aca="false">IF(AG337&lt;&gt;"",IF(OR(AG337="A",AG337="I"),"SZA",VLOOKUP(AC337,$BT$3:$BU$16,2,0)),"")</f>
        <v/>
      </c>
      <c r="AL337" s="22" t="str">
        <f aca="false">IF(AD337&lt;&gt;"","I","")</f>
        <v>I</v>
      </c>
      <c r="AM337" s="22" t="str">
        <f aca="false">SUBSTITUTE(IF(AE337&lt;&gt;"",AL337&amp;"+"&amp;AH337,""),"+SZ","")</f>
        <v>IA</v>
      </c>
      <c r="AN337" s="22" t="str">
        <f aca="false">SUBSTITUTE(IF(AF337&lt;&gt;"",AM337&amp;"+"&amp;AI337,""),"+SZ","")</f>
        <v/>
      </c>
      <c r="AO337" s="22" t="str">
        <f aca="false">SUBSTITUTE(IF(AG337&lt;&gt;"",AN337&amp;"+"&amp;AJ337,""),"+SZ","")</f>
        <v/>
      </c>
      <c r="AP337" s="22" t="str">
        <f aca="false">SUBSTITUTE("I"&amp;IF(AH337&lt;&gt;"","+"&amp;AH337,"")&amp;IF(AI337&lt;&gt;"","+"&amp;AI337,"")&amp;IF(AJ337&lt;&gt;"","+"&amp;AJ337,"")&amp;IF(AK337&lt;&gt;"","+"&amp;AK337,""),"+SZ","")</f>
        <v>IAA</v>
      </c>
      <c r="AQ337" s="22" t="str">
        <f aca="false">IF(Z337&lt;&gt;"","AOFF_"&amp;AL337&amp;REPT(" ",AQ$1-LEN(AL337)),"")</f>
        <v>AOFF_I</v>
      </c>
      <c r="AR337" s="22" t="str">
        <f aca="false">IF(AA337&lt;&gt;"","AOFF_"&amp;AM337&amp;REPT(" ",AR$1-LEN(AM337)),"")</f>
        <v>AOFF_IA</v>
      </c>
      <c r="AS337" s="22" t="str">
        <f aca="false">IF(AB337&lt;&gt;"","AOFF_"&amp;AN337&amp;REPT(" ",AS$1-LEN(AN337)),"")</f>
        <v/>
      </c>
      <c r="AT337" s="22" t="str">
        <f aca="false">IF(AC337&lt;&gt;"","AOFF_"&amp;AO337&amp;REPT(" ",AT$1-LEN(AO337)),"")</f>
        <v/>
      </c>
      <c r="AU337" s="22" t="str">
        <f aca="false">"ISIZ_"&amp;AP337&amp;REPT(" ",$AU$1-LEN(AP337))</f>
        <v>ISIZ_IAA  </v>
      </c>
      <c r="AV337" s="26" t="n">
        <f aca="false">IF(Z337&lt;&gt;"",6,"")</f>
        <v>6</v>
      </c>
      <c r="AW337" s="26" t="n">
        <f aca="false">IF(AA337&lt;&gt;"",AV337+VLOOKUP(AH337,$BU$2:$BV$17,2,0),"")</f>
        <v>10</v>
      </c>
      <c r="AX337" s="26" t="str">
        <f aca="false">IF(AB337&lt;&gt;"",AW337+VLOOKUP(AI337,$BU$2:$BV$17,2,0),"")</f>
        <v/>
      </c>
      <c r="AY337" s="26" t="str">
        <f aca="false">IF(AC337&lt;&gt;"",AX337+VLOOKUP(AJ337,$BU$2:$BV$17,2,0),"")</f>
        <v/>
      </c>
      <c r="AZ337" s="26" t="n">
        <f aca="false">6+IF(Z337&lt;&gt;"",VLOOKUP(AH337,$BU$2:$BV$17,2,0),0)+IF(AA337&lt;&gt;"",VLOOKUP(AI337,$BU$2:$BV$17,2,0),0)+IF(AB337&lt;&gt;"",VLOOKUP(AJ337,$BU$2:$BV$17,2,0),0)+IF(AC337&lt;&gt;"",VLOOKUP(AK337,$BU$2:$BV$17,2,0),0)</f>
        <v>14</v>
      </c>
      <c r="BA337" s="26" t="n">
        <f aca="false">IF(Z337&lt;&gt;"",10,"")</f>
        <v>10</v>
      </c>
      <c r="BB337" s="26" t="n">
        <f aca="false">IF(AA337&lt;&gt;"",BA337+VLOOKUP(AH337,$BU$2:$BW$17,3,0),"")</f>
        <v>18</v>
      </c>
      <c r="BC337" s="26" t="str">
        <f aca="false">IF(AB337&lt;&gt;"",BB337+VLOOKUP(AI337,$BU$2:$BW$17,3,0),"")</f>
        <v/>
      </c>
      <c r="BD337" s="26" t="str">
        <f aca="false">IF(AC337&lt;&gt;"",BC337+VLOOKUP(AJ337,$BU$2:$BW$17,3,0),"")</f>
        <v/>
      </c>
      <c r="BE337" s="26" t="n">
        <f aca="false">10+IF(Z337&lt;&gt;"",VLOOKUP(AH337,$BU$2:$BW$17,3,0),0)+IF(AA337&lt;&gt;"",VLOOKUP(AI337,$BU$2:$BW$17,3,0),0)+IF(AB337&lt;&gt;"",VLOOKUP(AJ337,$BU$2:$BW$17,3,0),0)+IF(AC337&lt;&gt;"",VLOOKUP(AK337,$BU$2:$BW$17,3,0),0)</f>
        <v>26</v>
      </c>
      <c r="BF337" s="36" t="str">
        <f aca="false">IF(AV337&lt;&gt;"","#define "&amp;AQ337&amp;" "&amp;AV337&amp;"&lt;end&gt; ","")&amp;IF(AW337&lt;&gt;"","#define "&amp;AR337&amp;" "&amp;AW337&amp;"&lt;end&gt; ","")&amp;IF(AX337&lt;&gt;"","#define "&amp;AS337&amp;" "&amp;AX337&amp;"&lt;end&gt; ","")&amp;IF(AY337&lt;&gt;"","#define "&amp;AT337&amp;" "&amp;AY337&amp;"&lt;end&gt; ","")&amp;"#define "&amp;AU337&amp;" "&amp;AZ337&amp;"&lt;end&gt;"</f>
        <v>#define AOFF_I 6&lt;end&gt; #define AOFF_IA 10&lt;end&gt; #define ISIZ_IAA   14&lt;end&gt;</v>
      </c>
      <c r="BG337" s="36" t="str">
        <f aca="false">IF(BA337&lt;&gt;"","#define "&amp;AQ337&amp;" "&amp;BA337&amp;"&lt;end&gt; ","")&amp;IF(BB337&lt;&gt;"","#define "&amp;AR337&amp;" "&amp;BB337&amp;"&lt;end&gt; ","")&amp;IF(BC337&lt;&gt;"","#define "&amp;AS337&amp;" "&amp;BC337&amp;"&lt;end&gt; ","")&amp;IF(BD337&lt;&gt;"","#define "&amp;AT337&amp;" "&amp;BD337&amp;"&lt;end&gt; ","")&amp;"#define "&amp;AU337&amp;" "&amp;BE337&amp;"&lt;end&gt;"</f>
        <v>#define AOFF_I 10&lt;end&gt; #define AOFF_IA 18&lt;end&gt; #define ISIZ_IAA   26&lt;end&gt;</v>
      </c>
      <c r="BH337" s="22" t="str">
        <f aca="false">"INSTDECODE_"&amp;D337&amp;IF(D337&lt;&gt;0,"_"&amp;CONCATENATE(Z337,AA337,AB337,AC337)&amp;"_"&amp;CONCATENATE(AD337,AE337,AF337,AG337),"")</f>
        <v>INSTDECODE_2_WF_AA</v>
      </c>
      <c r="BI337" s="22" t="n">
        <f aca="false">LEN(BH337)</f>
        <v>18</v>
      </c>
      <c r="BJ337" s="22" t="str">
        <f aca="false">IF(Z337&lt;&gt;"","DECODE_"&amp;VLOOKUP(AD337,$CC:$CD,2,0)&amp;"("&amp;BJ$2&amp;","&amp;IF(K337="MR","REF",VLOOKUP(F337,$BR:$BS,2,0))&amp;",Cpu"&amp;PROPER(IF(K337="MR","REF",VLOOKUP(F337,$BR:$BS,2,0)))&amp;","&amp;AQ337&amp;"); ", "")</f>
        <v>DECODE_ADR(1,SHR,CpuShr,AOFF_I); </v>
      </c>
      <c r="BK337" s="22" t="str">
        <f aca="false">IF(AA337&lt;&gt;"","DECODE_"&amp;VLOOKUP(AE337,$CC:$CD,2,0)&amp;"("&amp;BK$2&amp;","&amp;IF(L337="MR","REF",VLOOKUP(G337,$BR:$BS,2,0))&amp;",Cpu"&amp;PROPER(IF(L337="MR","REF",VLOOKUP(G337,$BR:$BS,2,0)))&amp;","&amp;AR337&amp;"); ", "")</f>
        <v>DECODE_ADR(2,FLO,CpuFlo,AOFF_IA); </v>
      </c>
      <c r="BL337" s="22" t="str">
        <f aca="false">IF(AB337&lt;&gt;"","DECODE_"&amp;VLOOKUP(AF337,$CC:$CD,2,0)&amp;"("&amp;BL$2&amp;","&amp;IF(M337="MR","REF",VLOOKUP(H337,$BR:$BS,2,0))&amp;",Cpu"&amp;PROPER(IF(M337="MR","REF",VLOOKUP(H337,$BR:$BS,2,0)))&amp;","&amp;AS337&amp;"); ", "")</f>
        <v/>
      </c>
      <c r="BM337" s="22" t="str">
        <f aca="false">IF(AC337&lt;&gt;"","DECODE_"&amp;VLOOKUP(AG337,$CC:$CD,2,0)&amp;"("&amp;BM$2&amp;","&amp;IF(N337="MR","REF",VLOOKUP(I337,$BR:$BS,2,0))&amp;",Cpu"&amp;PROPER(IF(N337="MR","REF",VLOOKUP(I337,$BR:$BS,2,0)))&amp;","&amp;AT337&amp;"); ", "")</f>
        <v/>
      </c>
      <c r="BN337" s="22" t="str">
        <f aca="false">IF(ISERROR(VLOOKUP(BO337,BO$2:BO336,1,0))=0,"X","")</f>
        <v/>
      </c>
      <c r="BO337" s="22" t="str">
        <f aca="false">SUBSTITUTE("#define "&amp;BH337&amp;REPT(" ",28-LEN(BH337))&amp;BJ337&amp;BK337&amp;BL337&amp;BM337,"%","D")</f>
        <v>#define INSTDECODE_2_WF_AA          DECODE_ADR(1,SHR,CpuShr,AOFF_I); DECODE_ADR(2,FLO,CpuFlo,AOFF_IA); </v>
      </c>
      <c r="BP337" s="22" t="str">
        <f aca="false">"#define "&amp;SUBSTITUTE(BH337,"INSTDECODE_",IF(P337="X","JMP_","")&amp;IF(Q337="X","CONST_","")&amp;"INSTEND_")&amp;IF(Q337="X",REPT(" ",20-LEN(BH337)),IF(P337="X",REPT(" ",22-LEN(BH337)),REPT(" ",26-LEN(BH337))))&amp;" "&amp;IF(P337="X","","IP+="&amp;TRIM(AU337)&amp;"; "&amp;REPT(" ",10-LEN(TRIM(AU337))))&amp;IF(Q337="X","CONST_INST_DISPATCH;","PROG_INST_DISPATCH;")</f>
        <v>#define INSTEND_2_WF_AA         IP+=ISIZ_IAA;   PROG_INST_DISPATCH;</v>
      </c>
      <c r="BQ337" s="22" t="str">
        <f aca="false">""</f>
        <v/>
      </c>
    </row>
    <row r="338" customFormat="false" ht="15.95" hidden="false" customHeight="true" outlineLevel="0" collapsed="false">
      <c r="A338" s="22" t="s">
        <v>974</v>
      </c>
      <c r="B338" s="22" t="s">
        <v>1026</v>
      </c>
      <c r="C338" s="26" t="s">
        <v>29</v>
      </c>
      <c r="D338" s="27" t="n">
        <f aca="false">4-COUNTIF(F338:I338,".")</f>
        <v>2</v>
      </c>
      <c r="E338" s="27" t="str">
        <f aca="false">IF(ISERROR(SEARCH("Z",F338&amp;G338&amp;H338&amp;I338))=0,"X","-")</f>
        <v>-</v>
      </c>
      <c r="F338" s="26" t="s">
        <v>470</v>
      </c>
      <c r="G338" s="26" t="s">
        <v>478</v>
      </c>
      <c r="H338" s="26" t="s">
        <v>28</v>
      </c>
      <c r="I338" s="26" t="s">
        <v>28</v>
      </c>
      <c r="J338" s="27" t="str">
        <f aca="false">IF(OR(ISERROR(SEARCH(MID($J$2,1,1),F338&amp;G338&amp;H338&amp;I338))=0,ISERROR(SEARCH(MID($J$2,2,1),F338&amp;G338&amp;H338&amp;I338))=0),"X","-")</f>
        <v>-</v>
      </c>
      <c r="K338" s="26" t="s">
        <v>453</v>
      </c>
      <c r="L338" s="26" t="s">
        <v>453</v>
      </c>
      <c r="M338" s="26" t="s">
        <v>28</v>
      </c>
      <c r="N338" s="26" t="s">
        <v>28</v>
      </c>
      <c r="O338" s="28" t="str">
        <f aca="false">IF(OR(K338=$O$2,L338=$O$2,M338=$O$2,N338=$O$2),"X","-")</f>
        <v>-</v>
      </c>
      <c r="R338" s="22" t="s">
        <v>981</v>
      </c>
      <c r="S338" s="22" t="s">
        <v>9</v>
      </c>
      <c r="T338" s="22" t="s">
        <v>1023</v>
      </c>
      <c r="W338" s="30" t="str">
        <f aca="false">SUBSTITUTE(SUBSTITUTE(IF(AND(F338="%",K338&lt;&gt;"AD",K338&lt;&gt;"MR"),"Error1","Ok")&amp;" "&amp;IF(AND(G338="%",L338&lt;&gt;"AD",L338&lt;&gt;"MR"),"Error2","Ok")&amp;" "&amp;IF(AND(H338="%",M338&lt;&gt;"AD",M338&lt;&gt;"MR"),"Error3","Ok")&amp;" "&amp;IF(AND(I338="%",N338&lt;&gt;"AD",N338&lt;&gt;"MR"),"Error4","Ok"),"Ok Ok Ok Ok","Passed"),"Ok","")</f>
        <v>Passed</v>
      </c>
      <c r="X338" s="28" t="str">
        <f aca="false">IF(W338&lt;&gt;"Passed","--- Error ---",SUBSTITUTE(SUBSTITUTE(SUBSTITUTE(SUBSTITUTE(SUBSTITUTE(SUBSTITUTE(SUBSTITUTE(SUBSTITUTE(SUBSTITUTE(SUBSTITUTE(SUBSTITUTE(SUBSTITUTE(SUBSTITUTE(SUBSTITUTE(SUBSTITUTE(SUBSTITUTE(SUBSTITUTE(SUBSTITUTE($X$1, "&lt;mnemonic&gt;",""""&amp;B338&amp;""""&amp;REPT(" ",5-LEN(B338))), "&lt;argnr&gt;",D338), "&lt;type1&gt;",VLOOKUP(F338,BR:BZ,9,0)), "&lt;type2&gt;",VLOOKUP(G338,BR:BZ,9,0)), "&lt;type3&gt;",VLOOKUP(H338,BR:BZ,9,0)), "&lt;type4&gt;",VLOOKUP(I338,BR:BZ,9,0)), "&lt;mode1&gt;",VLOOKUP(K338, CB:CG,6,0)),"&lt;mode2&gt;",VLOOKUP(L338,CB:CG,6,0)),"&lt;mode3&gt;",VLOOKUP(M338,CB:CG,6,0)),"&lt;mode4&gt;",VLOOKUP(N338,CB:CG,6,0)), "."," "), "&lt;desc&gt;",R338), "&lt;size&gt;",AU338), "&lt;comma&gt;",IF(B339=""," ",",")),"&lt;off1&gt;",IF(AQ338&lt;&gt;"",AQ338,"0"&amp;REPT(" ",5+AQ$1-1))),"&lt;off2&gt;",IF(AR338&lt;&gt;"",AR338,"0"&amp;REPT(" ",5+AR$1-1))),"&lt;off3&gt;",IF(AS338&lt;&gt;"",AS338,"0"&amp;REPT(" ",5+AS$1-1))),"&lt;off4&gt;",IF(AT338&lt;&gt;"",AT338,"0"&amp;REPT(" ",5+AT$1-1))))</f>
        <v>{ "FL2IN",2, ISIZ_IAA  , {CpuDataType::Integer  ,CpuDataType::Float    ,(CpuDataType)0        ,(CpuDataType)0        }, {_AmdAddr,_AmdAddr,_AmdNull,_AmdNull}, {AOFF_I,AOFF_IA,0       ,0        } }, //int .toint()</v>
      </c>
      <c r="Y338" s="31" t="s">
        <v>28</v>
      </c>
      <c r="Z338" s="22" t="str">
        <f aca="false">IF(F338&lt;&gt;".",IF(K338="MR","R",VLOOKUP(F338,$BR:$BT,3,0)),"")</f>
        <v>I</v>
      </c>
      <c r="AA338" s="22" t="str">
        <f aca="false">IF(G338&lt;&gt;".",IF(L338="MR","R",VLOOKUP(G338,$BR:$BT,3,0)),"")</f>
        <v>F</v>
      </c>
      <c r="AB338" s="22" t="str">
        <f aca="false">IF(H338&lt;&gt;".",IF(M338="MR","R",VLOOKUP(H338,$BR:$BT,3,0)),"")</f>
        <v/>
      </c>
      <c r="AC338" s="22" t="str">
        <f aca="false">IF(I338&lt;&gt;".",IF(N338="MR","R",VLOOKUP(I338,$BR:$BT,3,0)),"")</f>
        <v/>
      </c>
      <c r="AD338" s="22" t="str">
        <f aca="false">IF(F338&lt;&gt;".",VLOOKUP(K338,$CB:$CC,2,0),"")</f>
        <v>A</v>
      </c>
      <c r="AE338" s="22" t="str">
        <f aca="false">IF(G338&lt;&gt;".",VLOOKUP(L338,$CB:$CC,2,0),"")</f>
        <v>A</v>
      </c>
      <c r="AF338" s="22" t="str">
        <f aca="false">IF(H338&lt;&gt;".",VLOOKUP(M338,$CB:$CC,2,0),"")</f>
        <v/>
      </c>
      <c r="AG338" s="22" t="str">
        <f aca="false">IF(I338&lt;&gt;".",VLOOKUP(N338,$CB:$CC,2,0),"")</f>
        <v/>
      </c>
      <c r="AH338" s="22" t="str">
        <f aca="false">IF(AD338&lt;&gt;"",IF(OR(AD338="A",AD338="I"),"SZA",VLOOKUP(Z338,$BT$3:$BU$16,2,0)),"")</f>
        <v>SZA</v>
      </c>
      <c r="AI338" s="22" t="str">
        <f aca="false">IF(AE338&lt;&gt;"",IF(OR(AE338="A",AE338="I"),"SZA",VLOOKUP(AA338,$BT$3:$BU$16,2,0)),"")</f>
        <v>SZA</v>
      </c>
      <c r="AJ338" s="22" t="str">
        <f aca="false">IF(AF338&lt;&gt;"",IF(OR(AF338="A",AF338="I"),"SZA",VLOOKUP(AB338,$BT$3:$BU$16,2,0)),"")</f>
        <v/>
      </c>
      <c r="AK338" s="22" t="str">
        <f aca="false">IF(AG338&lt;&gt;"",IF(OR(AG338="A",AG338="I"),"SZA",VLOOKUP(AC338,$BT$3:$BU$16,2,0)),"")</f>
        <v/>
      </c>
      <c r="AL338" s="22" t="str">
        <f aca="false">IF(AD338&lt;&gt;"","I","")</f>
        <v>I</v>
      </c>
      <c r="AM338" s="22" t="str">
        <f aca="false">SUBSTITUTE(IF(AE338&lt;&gt;"",AL338&amp;"+"&amp;AH338,""),"+SZ","")</f>
        <v>IA</v>
      </c>
      <c r="AN338" s="22" t="str">
        <f aca="false">SUBSTITUTE(IF(AF338&lt;&gt;"",AM338&amp;"+"&amp;AI338,""),"+SZ","")</f>
        <v/>
      </c>
      <c r="AO338" s="22" t="str">
        <f aca="false">SUBSTITUTE(IF(AG338&lt;&gt;"",AN338&amp;"+"&amp;AJ338,""),"+SZ","")</f>
        <v/>
      </c>
      <c r="AP338" s="22" t="str">
        <f aca="false">SUBSTITUTE("I"&amp;IF(AH338&lt;&gt;"","+"&amp;AH338,"")&amp;IF(AI338&lt;&gt;"","+"&amp;AI338,"")&amp;IF(AJ338&lt;&gt;"","+"&amp;AJ338,"")&amp;IF(AK338&lt;&gt;"","+"&amp;AK338,""),"+SZ","")</f>
        <v>IAA</v>
      </c>
      <c r="AQ338" s="22" t="str">
        <f aca="false">IF(Z338&lt;&gt;"","AOFF_"&amp;AL338&amp;REPT(" ",AQ$1-LEN(AL338)),"")</f>
        <v>AOFF_I</v>
      </c>
      <c r="AR338" s="22" t="str">
        <f aca="false">IF(AA338&lt;&gt;"","AOFF_"&amp;AM338&amp;REPT(" ",AR$1-LEN(AM338)),"")</f>
        <v>AOFF_IA</v>
      </c>
      <c r="AS338" s="22" t="str">
        <f aca="false">IF(AB338&lt;&gt;"","AOFF_"&amp;AN338&amp;REPT(" ",AS$1-LEN(AN338)),"")</f>
        <v/>
      </c>
      <c r="AT338" s="22" t="str">
        <f aca="false">IF(AC338&lt;&gt;"","AOFF_"&amp;AO338&amp;REPT(" ",AT$1-LEN(AO338)),"")</f>
        <v/>
      </c>
      <c r="AU338" s="22" t="str">
        <f aca="false">"ISIZ_"&amp;AP338&amp;REPT(" ",$AU$1-LEN(AP338))</f>
        <v>ISIZ_IAA  </v>
      </c>
      <c r="AV338" s="26" t="n">
        <f aca="false">IF(Z338&lt;&gt;"",6,"")</f>
        <v>6</v>
      </c>
      <c r="AW338" s="26" t="n">
        <f aca="false">IF(AA338&lt;&gt;"",AV338+VLOOKUP(AH338,$BU$2:$BV$17,2,0),"")</f>
        <v>10</v>
      </c>
      <c r="AX338" s="26" t="str">
        <f aca="false">IF(AB338&lt;&gt;"",AW338+VLOOKUP(AI338,$BU$2:$BV$17,2,0),"")</f>
        <v/>
      </c>
      <c r="AY338" s="26" t="str">
        <f aca="false">IF(AC338&lt;&gt;"",AX338+VLOOKUP(AJ338,$BU$2:$BV$17,2,0),"")</f>
        <v/>
      </c>
      <c r="AZ338" s="26" t="n">
        <f aca="false">6+IF(Z338&lt;&gt;"",VLOOKUP(AH338,$BU$2:$BV$17,2,0),0)+IF(AA338&lt;&gt;"",VLOOKUP(AI338,$BU$2:$BV$17,2,0),0)+IF(AB338&lt;&gt;"",VLOOKUP(AJ338,$BU$2:$BV$17,2,0),0)+IF(AC338&lt;&gt;"",VLOOKUP(AK338,$BU$2:$BV$17,2,0),0)</f>
        <v>14</v>
      </c>
      <c r="BA338" s="26" t="n">
        <f aca="false">IF(Z338&lt;&gt;"",10,"")</f>
        <v>10</v>
      </c>
      <c r="BB338" s="26" t="n">
        <f aca="false">IF(AA338&lt;&gt;"",BA338+VLOOKUP(AH338,$BU$2:$BW$17,3,0),"")</f>
        <v>18</v>
      </c>
      <c r="BC338" s="26" t="str">
        <f aca="false">IF(AB338&lt;&gt;"",BB338+VLOOKUP(AI338,$BU$2:$BW$17,3,0),"")</f>
        <v/>
      </c>
      <c r="BD338" s="26" t="str">
        <f aca="false">IF(AC338&lt;&gt;"",BC338+VLOOKUP(AJ338,$BU$2:$BW$17,3,0),"")</f>
        <v/>
      </c>
      <c r="BE338" s="26" t="n">
        <f aca="false">10+IF(Z338&lt;&gt;"",VLOOKUP(AH338,$BU$2:$BW$17,3,0),0)+IF(AA338&lt;&gt;"",VLOOKUP(AI338,$BU$2:$BW$17,3,0),0)+IF(AB338&lt;&gt;"",VLOOKUP(AJ338,$BU$2:$BW$17,3,0),0)+IF(AC338&lt;&gt;"",VLOOKUP(AK338,$BU$2:$BW$17,3,0),0)</f>
        <v>26</v>
      </c>
      <c r="BF338" s="36" t="str">
        <f aca="false">IF(AV338&lt;&gt;"","#define "&amp;AQ338&amp;" "&amp;AV338&amp;"&lt;end&gt; ","")&amp;IF(AW338&lt;&gt;"","#define "&amp;AR338&amp;" "&amp;AW338&amp;"&lt;end&gt; ","")&amp;IF(AX338&lt;&gt;"","#define "&amp;AS338&amp;" "&amp;AX338&amp;"&lt;end&gt; ","")&amp;IF(AY338&lt;&gt;"","#define "&amp;AT338&amp;" "&amp;AY338&amp;"&lt;end&gt; ","")&amp;"#define "&amp;AU338&amp;" "&amp;AZ338&amp;"&lt;end&gt;"</f>
        <v>#define AOFF_I 6&lt;end&gt; #define AOFF_IA 10&lt;end&gt; #define ISIZ_IAA   14&lt;end&gt;</v>
      </c>
      <c r="BG338" s="36" t="str">
        <f aca="false">IF(BA338&lt;&gt;"","#define "&amp;AQ338&amp;" "&amp;BA338&amp;"&lt;end&gt; ","")&amp;IF(BB338&lt;&gt;"","#define "&amp;AR338&amp;" "&amp;BB338&amp;"&lt;end&gt; ","")&amp;IF(BC338&lt;&gt;"","#define "&amp;AS338&amp;" "&amp;BC338&amp;"&lt;end&gt; ","")&amp;IF(BD338&lt;&gt;"","#define "&amp;AT338&amp;" "&amp;BD338&amp;"&lt;end&gt; ","")&amp;"#define "&amp;AU338&amp;" "&amp;BE338&amp;"&lt;end&gt;"</f>
        <v>#define AOFF_I 10&lt;end&gt; #define AOFF_IA 18&lt;end&gt; #define ISIZ_IAA   26&lt;end&gt;</v>
      </c>
      <c r="BH338" s="22" t="str">
        <f aca="false">"INSTDECODE_"&amp;D338&amp;IF(D338&lt;&gt;0,"_"&amp;CONCATENATE(Z338,AA338,AB338,AC338)&amp;"_"&amp;CONCATENATE(AD338,AE338,AF338,AG338),"")</f>
        <v>INSTDECODE_2_IF_AA</v>
      </c>
      <c r="BI338" s="22" t="n">
        <f aca="false">LEN(BH338)</f>
        <v>18</v>
      </c>
      <c r="BJ338" s="22" t="str">
        <f aca="false">IF(Z338&lt;&gt;"","DECODE_"&amp;VLOOKUP(AD338,$CC:$CD,2,0)&amp;"("&amp;BJ$2&amp;","&amp;IF(K338="MR","REF",VLOOKUP(F338,$BR:$BS,2,0))&amp;",Cpu"&amp;PROPER(IF(K338="MR","REF",VLOOKUP(F338,$BR:$BS,2,0)))&amp;","&amp;AQ338&amp;"); ", "")</f>
        <v>DECODE_ADR(1,INT,CpuInt,AOFF_I); </v>
      </c>
      <c r="BK338" s="22" t="str">
        <f aca="false">IF(AA338&lt;&gt;"","DECODE_"&amp;VLOOKUP(AE338,$CC:$CD,2,0)&amp;"("&amp;BK$2&amp;","&amp;IF(L338="MR","REF",VLOOKUP(G338,$BR:$BS,2,0))&amp;",Cpu"&amp;PROPER(IF(L338="MR","REF",VLOOKUP(G338,$BR:$BS,2,0)))&amp;","&amp;AR338&amp;"); ", "")</f>
        <v>DECODE_ADR(2,FLO,CpuFlo,AOFF_IA); </v>
      </c>
      <c r="BL338" s="22" t="str">
        <f aca="false">IF(AB338&lt;&gt;"","DECODE_"&amp;VLOOKUP(AF338,$CC:$CD,2,0)&amp;"("&amp;BL$2&amp;","&amp;IF(M338="MR","REF",VLOOKUP(H338,$BR:$BS,2,0))&amp;",Cpu"&amp;PROPER(IF(M338="MR","REF",VLOOKUP(H338,$BR:$BS,2,0)))&amp;","&amp;AS338&amp;"); ", "")</f>
        <v/>
      </c>
      <c r="BM338" s="22" t="str">
        <f aca="false">IF(AC338&lt;&gt;"","DECODE_"&amp;VLOOKUP(AG338,$CC:$CD,2,0)&amp;"("&amp;BM$2&amp;","&amp;IF(N338="MR","REF",VLOOKUP(I338,$BR:$BS,2,0))&amp;",Cpu"&amp;PROPER(IF(N338="MR","REF",VLOOKUP(I338,$BR:$BS,2,0)))&amp;","&amp;AT338&amp;"); ", "")</f>
        <v/>
      </c>
      <c r="BN338" s="22" t="str">
        <f aca="false">IF(ISERROR(VLOOKUP(BO338,BO$2:BO337,1,0))=0,"X","")</f>
        <v/>
      </c>
      <c r="BO338" s="22" t="str">
        <f aca="false">SUBSTITUTE("#define "&amp;BH338&amp;REPT(" ",28-LEN(BH338))&amp;BJ338&amp;BK338&amp;BL338&amp;BM338,"%","D")</f>
        <v>#define INSTDECODE_2_IF_AA          DECODE_ADR(1,INT,CpuInt,AOFF_I); DECODE_ADR(2,FLO,CpuFlo,AOFF_IA); </v>
      </c>
      <c r="BP338" s="22" t="str">
        <f aca="false">"#define "&amp;SUBSTITUTE(BH338,"INSTDECODE_",IF(P338="X","JMP_","")&amp;IF(Q338="X","CONST_","")&amp;"INSTEND_")&amp;IF(Q338="X",REPT(" ",20-LEN(BH338)),IF(P338="X",REPT(" ",22-LEN(BH338)),REPT(" ",26-LEN(BH338))))&amp;" "&amp;IF(P338="X","","IP+="&amp;TRIM(AU338)&amp;"; "&amp;REPT(" ",10-LEN(TRIM(AU338))))&amp;IF(Q338="X","CONST_INST_DISPATCH;","PROG_INST_DISPATCH;")</f>
        <v>#define INSTEND_2_IF_AA         IP+=ISIZ_IAA;   PROG_INST_DISPATCH;</v>
      </c>
      <c r="BQ338" s="22" t="str">
        <f aca="false">""</f>
        <v/>
      </c>
    </row>
    <row r="339" customFormat="false" ht="15.95" hidden="false" customHeight="true" outlineLevel="0" collapsed="false">
      <c r="A339" s="22" t="s">
        <v>974</v>
      </c>
      <c r="B339" s="22" t="s">
        <v>1027</v>
      </c>
      <c r="C339" s="26" t="s">
        <v>29</v>
      </c>
      <c r="D339" s="27" t="n">
        <f aca="false">4-COUNTIF(F339:I339,".")</f>
        <v>2</v>
      </c>
      <c r="E339" s="27" t="str">
        <f aca="false">IF(ISERROR(SEARCH("Z",F339&amp;G339&amp;H339&amp;I339))=0,"X","-")</f>
        <v>-</v>
      </c>
      <c r="F339" s="26" t="s">
        <v>474</v>
      </c>
      <c r="G339" s="26" t="s">
        <v>478</v>
      </c>
      <c r="H339" s="26" t="s">
        <v>28</v>
      </c>
      <c r="I339" s="26" t="s">
        <v>28</v>
      </c>
      <c r="J339" s="27" t="str">
        <f aca="false">IF(OR(ISERROR(SEARCH(MID($J$2,1,1),F339&amp;G339&amp;H339&amp;I339))=0,ISERROR(SEARCH(MID($J$2,2,1),F339&amp;G339&amp;H339&amp;I339))=0),"X","-")</f>
        <v>-</v>
      </c>
      <c r="K339" s="26" t="s">
        <v>453</v>
      </c>
      <c r="L339" s="26" t="s">
        <v>453</v>
      </c>
      <c r="M339" s="26" t="s">
        <v>28</v>
      </c>
      <c r="N339" s="26" t="s">
        <v>28</v>
      </c>
      <c r="O339" s="28" t="str">
        <f aca="false">IF(OR(K339=$O$2,L339=$O$2,M339=$O$2,N339=$O$2),"X","-")</f>
        <v>-</v>
      </c>
      <c r="R339" s="22" t="s">
        <v>983</v>
      </c>
      <c r="S339" s="22" t="s">
        <v>9</v>
      </c>
      <c r="T339" s="22" t="s">
        <v>1023</v>
      </c>
      <c r="W339" s="30" t="str">
        <f aca="false">SUBSTITUTE(SUBSTITUTE(IF(AND(F339="%",K339&lt;&gt;"AD",K339&lt;&gt;"MR"),"Error1","Ok")&amp;" "&amp;IF(AND(G339="%",L339&lt;&gt;"AD",L339&lt;&gt;"MR"),"Error2","Ok")&amp;" "&amp;IF(AND(H339="%",M339&lt;&gt;"AD",M339&lt;&gt;"MR"),"Error3","Ok")&amp;" "&amp;IF(AND(I339="%",N339&lt;&gt;"AD",N339&lt;&gt;"MR"),"Error4","Ok"),"Ok Ok Ok Ok","Passed"),"Ok","")</f>
        <v>Passed</v>
      </c>
      <c r="X339" s="28" t="str">
        <f aca="false">IF(W339&lt;&gt;"Passed","--- Error ---",SUBSTITUTE(SUBSTITUTE(SUBSTITUTE(SUBSTITUTE(SUBSTITUTE(SUBSTITUTE(SUBSTITUTE(SUBSTITUTE(SUBSTITUTE(SUBSTITUTE(SUBSTITUTE(SUBSTITUTE(SUBSTITUTE(SUBSTITUTE(SUBSTITUTE(SUBSTITUTE(SUBSTITUTE(SUBSTITUTE($X$1, "&lt;mnemonic&gt;",""""&amp;B339&amp;""""&amp;REPT(" ",5-LEN(B339))), "&lt;argnr&gt;",D339), "&lt;type1&gt;",VLOOKUP(F339,BR:BZ,9,0)), "&lt;type2&gt;",VLOOKUP(G339,BR:BZ,9,0)), "&lt;type3&gt;",VLOOKUP(H339,BR:BZ,9,0)), "&lt;type4&gt;",VLOOKUP(I339,BR:BZ,9,0)), "&lt;mode1&gt;",VLOOKUP(K339, CB:CG,6,0)),"&lt;mode2&gt;",VLOOKUP(L339,CB:CG,6,0)),"&lt;mode3&gt;",VLOOKUP(M339,CB:CG,6,0)),"&lt;mode4&gt;",VLOOKUP(N339,CB:CG,6,0)), "."," "), "&lt;desc&gt;",R339), "&lt;size&gt;",AU339), "&lt;comma&gt;",IF(B340=""," ",",")),"&lt;off1&gt;",IF(AQ339&lt;&gt;"",AQ339,"0"&amp;REPT(" ",5+AQ$1-1))),"&lt;off2&gt;",IF(AR339&lt;&gt;"",AR339,"0"&amp;REPT(" ",5+AR$1-1))),"&lt;off3&gt;",IF(AS339&lt;&gt;"",AS339,"0"&amp;REPT(" ",5+AS$1-1))),"&lt;off4&gt;",IF(AT339&lt;&gt;"",AT339,"0"&amp;REPT(" ",5+AT$1-1))))</f>
        <v>{ "FL2LO",2, ISIZ_IAA  , {CpuDataType::Long     ,CpuDataType::Float    ,(CpuDataType)0        ,(CpuDataType)0        }, {_AmdAddr,_AmdAddr,_AmdNull,_AmdNull}, {AOFF_I,AOFF_IA,0       ,0        } }, //long .tolong()</v>
      </c>
      <c r="Y339" s="31" t="s">
        <v>28</v>
      </c>
      <c r="Z339" s="22" t="str">
        <f aca="false">IF(F339&lt;&gt;".",IF(K339="MR","R",VLOOKUP(F339,$BR:$BT,3,0)),"")</f>
        <v>L</v>
      </c>
      <c r="AA339" s="22" t="str">
        <f aca="false">IF(G339&lt;&gt;".",IF(L339="MR","R",VLOOKUP(G339,$BR:$BT,3,0)),"")</f>
        <v>F</v>
      </c>
      <c r="AB339" s="22" t="str">
        <f aca="false">IF(H339&lt;&gt;".",IF(M339="MR","R",VLOOKUP(H339,$BR:$BT,3,0)),"")</f>
        <v/>
      </c>
      <c r="AC339" s="22" t="str">
        <f aca="false">IF(I339&lt;&gt;".",IF(N339="MR","R",VLOOKUP(I339,$BR:$BT,3,0)),"")</f>
        <v/>
      </c>
      <c r="AD339" s="22" t="str">
        <f aca="false">IF(F339&lt;&gt;".",VLOOKUP(K339,$CB:$CC,2,0),"")</f>
        <v>A</v>
      </c>
      <c r="AE339" s="22" t="str">
        <f aca="false">IF(G339&lt;&gt;".",VLOOKUP(L339,$CB:$CC,2,0),"")</f>
        <v>A</v>
      </c>
      <c r="AF339" s="22" t="str">
        <f aca="false">IF(H339&lt;&gt;".",VLOOKUP(M339,$CB:$CC,2,0),"")</f>
        <v/>
      </c>
      <c r="AG339" s="22" t="str">
        <f aca="false">IF(I339&lt;&gt;".",VLOOKUP(N339,$CB:$CC,2,0),"")</f>
        <v/>
      </c>
      <c r="AH339" s="22" t="str">
        <f aca="false">IF(AD339&lt;&gt;"",IF(OR(AD339="A",AD339="I"),"SZA",VLOOKUP(Z339,$BT$3:$BU$16,2,0)),"")</f>
        <v>SZA</v>
      </c>
      <c r="AI339" s="22" t="str">
        <f aca="false">IF(AE339&lt;&gt;"",IF(OR(AE339="A",AE339="I"),"SZA",VLOOKUP(AA339,$BT$3:$BU$16,2,0)),"")</f>
        <v>SZA</v>
      </c>
      <c r="AJ339" s="22" t="str">
        <f aca="false">IF(AF339&lt;&gt;"",IF(OR(AF339="A",AF339="I"),"SZA",VLOOKUP(AB339,$BT$3:$BU$16,2,0)),"")</f>
        <v/>
      </c>
      <c r="AK339" s="22" t="str">
        <f aca="false">IF(AG339&lt;&gt;"",IF(OR(AG339="A",AG339="I"),"SZA",VLOOKUP(AC339,$BT$3:$BU$16,2,0)),"")</f>
        <v/>
      </c>
      <c r="AL339" s="22" t="str">
        <f aca="false">IF(AD339&lt;&gt;"","I","")</f>
        <v>I</v>
      </c>
      <c r="AM339" s="22" t="str">
        <f aca="false">SUBSTITUTE(IF(AE339&lt;&gt;"",AL339&amp;"+"&amp;AH339,""),"+SZ","")</f>
        <v>IA</v>
      </c>
      <c r="AN339" s="22" t="str">
        <f aca="false">SUBSTITUTE(IF(AF339&lt;&gt;"",AM339&amp;"+"&amp;AI339,""),"+SZ","")</f>
        <v/>
      </c>
      <c r="AO339" s="22" t="str">
        <f aca="false">SUBSTITUTE(IF(AG339&lt;&gt;"",AN339&amp;"+"&amp;AJ339,""),"+SZ","")</f>
        <v/>
      </c>
      <c r="AP339" s="22" t="str">
        <f aca="false">SUBSTITUTE("I"&amp;IF(AH339&lt;&gt;"","+"&amp;AH339,"")&amp;IF(AI339&lt;&gt;"","+"&amp;AI339,"")&amp;IF(AJ339&lt;&gt;"","+"&amp;AJ339,"")&amp;IF(AK339&lt;&gt;"","+"&amp;AK339,""),"+SZ","")</f>
        <v>IAA</v>
      </c>
      <c r="AQ339" s="22" t="str">
        <f aca="false">IF(Z339&lt;&gt;"","AOFF_"&amp;AL339&amp;REPT(" ",AQ$1-LEN(AL339)),"")</f>
        <v>AOFF_I</v>
      </c>
      <c r="AR339" s="22" t="str">
        <f aca="false">IF(AA339&lt;&gt;"","AOFF_"&amp;AM339&amp;REPT(" ",AR$1-LEN(AM339)),"")</f>
        <v>AOFF_IA</v>
      </c>
      <c r="AS339" s="22" t="str">
        <f aca="false">IF(AB339&lt;&gt;"","AOFF_"&amp;AN339&amp;REPT(" ",AS$1-LEN(AN339)),"")</f>
        <v/>
      </c>
      <c r="AT339" s="22" t="str">
        <f aca="false">IF(AC339&lt;&gt;"","AOFF_"&amp;AO339&amp;REPT(" ",AT$1-LEN(AO339)),"")</f>
        <v/>
      </c>
      <c r="AU339" s="22" t="str">
        <f aca="false">"ISIZ_"&amp;AP339&amp;REPT(" ",$AU$1-LEN(AP339))</f>
        <v>ISIZ_IAA  </v>
      </c>
      <c r="AV339" s="26" t="n">
        <f aca="false">IF(Z339&lt;&gt;"",6,"")</f>
        <v>6</v>
      </c>
      <c r="AW339" s="26" t="n">
        <f aca="false">IF(AA339&lt;&gt;"",AV339+VLOOKUP(AH339,$BU$2:$BV$17,2,0),"")</f>
        <v>10</v>
      </c>
      <c r="AX339" s="26" t="str">
        <f aca="false">IF(AB339&lt;&gt;"",AW339+VLOOKUP(AI339,$BU$2:$BV$17,2,0),"")</f>
        <v/>
      </c>
      <c r="AY339" s="26" t="str">
        <f aca="false">IF(AC339&lt;&gt;"",AX339+VLOOKUP(AJ339,$BU$2:$BV$17,2,0),"")</f>
        <v/>
      </c>
      <c r="AZ339" s="26" t="n">
        <f aca="false">6+IF(Z339&lt;&gt;"",VLOOKUP(AH339,$BU$2:$BV$17,2,0),0)+IF(AA339&lt;&gt;"",VLOOKUP(AI339,$BU$2:$BV$17,2,0),0)+IF(AB339&lt;&gt;"",VLOOKUP(AJ339,$BU$2:$BV$17,2,0),0)+IF(AC339&lt;&gt;"",VLOOKUP(AK339,$BU$2:$BV$17,2,0),0)</f>
        <v>14</v>
      </c>
      <c r="BA339" s="26" t="n">
        <f aca="false">IF(Z339&lt;&gt;"",10,"")</f>
        <v>10</v>
      </c>
      <c r="BB339" s="26" t="n">
        <f aca="false">IF(AA339&lt;&gt;"",BA339+VLOOKUP(AH339,$BU$2:$BW$17,3,0),"")</f>
        <v>18</v>
      </c>
      <c r="BC339" s="26" t="str">
        <f aca="false">IF(AB339&lt;&gt;"",BB339+VLOOKUP(AI339,$BU$2:$BW$17,3,0),"")</f>
        <v/>
      </c>
      <c r="BD339" s="26" t="str">
        <f aca="false">IF(AC339&lt;&gt;"",BC339+VLOOKUP(AJ339,$BU$2:$BW$17,3,0),"")</f>
        <v/>
      </c>
      <c r="BE339" s="26" t="n">
        <f aca="false">10+IF(Z339&lt;&gt;"",VLOOKUP(AH339,$BU$2:$BW$17,3,0),0)+IF(AA339&lt;&gt;"",VLOOKUP(AI339,$BU$2:$BW$17,3,0),0)+IF(AB339&lt;&gt;"",VLOOKUP(AJ339,$BU$2:$BW$17,3,0),0)+IF(AC339&lt;&gt;"",VLOOKUP(AK339,$BU$2:$BW$17,3,0),0)</f>
        <v>26</v>
      </c>
      <c r="BF339" s="36" t="str">
        <f aca="false">IF(AV339&lt;&gt;"","#define "&amp;AQ339&amp;" "&amp;AV339&amp;"&lt;end&gt; ","")&amp;IF(AW339&lt;&gt;"","#define "&amp;AR339&amp;" "&amp;AW339&amp;"&lt;end&gt; ","")&amp;IF(AX339&lt;&gt;"","#define "&amp;AS339&amp;" "&amp;AX339&amp;"&lt;end&gt; ","")&amp;IF(AY339&lt;&gt;"","#define "&amp;AT339&amp;" "&amp;AY339&amp;"&lt;end&gt; ","")&amp;"#define "&amp;AU339&amp;" "&amp;AZ339&amp;"&lt;end&gt;"</f>
        <v>#define AOFF_I 6&lt;end&gt; #define AOFF_IA 10&lt;end&gt; #define ISIZ_IAA   14&lt;end&gt;</v>
      </c>
      <c r="BG339" s="36" t="str">
        <f aca="false">IF(BA339&lt;&gt;"","#define "&amp;AQ339&amp;" "&amp;BA339&amp;"&lt;end&gt; ","")&amp;IF(BB339&lt;&gt;"","#define "&amp;AR339&amp;" "&amp;BB339&amp;"&lt;end&gt; ","")&amp;IF(BC339&lt;&gt;"","#define "&amp;AS339&amp;" "&amp;BC339&amp;"&lt;end&gt; ","")&amp;IF(BD339&lt;&gt;"","#define "&amp;AT339&amp;" "&amp;BD339&amp;"&lt;end&gt; ","")&amp;"#define "&amp;AU339&amp;" "&amp;BE339&amp;"&lt;end&gt;"</f>
        <v>#define AOFF_I 10&lt;end&gt; #define AOFF_IA 18&lt;end&gt; #define ISIZ_IAA   26&lt;end&gt;</v>
      </c>
      <c r="BH339" s="22" t="str">
        <f aca="false">"INSTDECODE_"&amp;D339&amp;IF(D339&lt;&gt;0,"_"&amp;CONCATENATE(Z339,AA339,AB339,AC339)&amp;"_"&amp;CONCATENATE(AD339,AE339,AF339,AG339),"")</f>
        <v>INSTDECODE_2_LF_AA</v>
      </c>
      <c r="BI339" s="22" t="n">
        <f aca="false">LEN(BH339)</f>
        <v>18</v>
      </c>
      <c r="BJ339" s="22" t="str">
        <f aca="false">IF(Z339&lt;&gt;"","DECODE_"&amp;VLOOKUP(AD339,$CC:$CD,2,0)&amp;"("&amp;BJ$2&amp;","&amp;IF(K339="MR","REF",VLOOKUP(F339,$BR:$BS,2,0))&amp;",Cpu"&amp;PROPER(IF(K339="MR","REF",VLOOKUP(F339,$BR:$BS,2,0)))&amp;","&amp;AQ339&amp;"); ", "")</f>
        <v>DECODE_ADR(1,LON,CpuLon,AOFF_I); </v>
      </c>
      <c r="BK339" s="22" t="str">
        <f aca="false">IF(AA339&lt;&gt;"","DECODE_"&amp;VLOOKUP(AE339,$CC:$CD,2,0)&amp;"("&amp;BK$2&amp;","&amp;IF(L339="MR","REF",VLOOKUP(G339,$BR:$BS,2,0))&amp;",Cpu"&amp;PROPER(IF(L339="MR","REF",VLOOKUP(G339,$BR:$BS,2,0)))&amp;","&amp;AR339&amp;"); ", "")</f>
        <v>DECODE_ADR(2,FLO,CpuFlo,AOFF_IA); </v>
      </c>
      <c r="BL339" s="22" t="str">
        <f aca="false">IF(AB339&lt;&gt;"","DECODE_"&amp;VLOOKUP(AF339,$CC:$CD,2,0)&amp;"("&amp;BL$2&amp;","&amp;IF(M339="MR","REF",VLOOKUP(H339,$BR:$BS,2,0))&amp;",Cpu"&amp;PROPER(IF(M339="MR","REF",VLOOKUP(H339,$BR:$BS,2,0)))&amp;","&amp;AS339&amp;"); ", "")</f>
        <v/>
      </c>
      <c r="BM339" s="22" t="str">
        <f aca="false">IF(AC339&lt;&gt;"","DECODE_"&amp;VLOOKUP(AG339,$CC:$CD,2,0)&amp;"("&amp;BM$2&amp;","&amp;IF(N339="MR","REF",VLOOKUP(I339,$BR:$BS,2,0))&amp;",Cpu"&amp;PROPER(IF(N339="MR","REF",VLOOKUP(I339,$BR:$BS,2,0)))&amp;","&amp;AT339&amp;"); ", "")</f>
        <v/>
      </c>
      <c r="BN339" s="22" t="str">
        <f aca="false">IF(ISERROR(VLOOKUP(BO339,BO$2:BO338,1,0))=0,"X","")</f>
        <v/>
      </c>
      <c r="BO339" s="22" t="str">
        <f aca="false">SUBSTITUTE("#define "&amp;BH339&amp;REPT(" ",28-LEN(BH339))&amp;BJ339&amp;BK339&amp;BL339&amp;BM339,"%","D")</f>
        <v>#define INSTDECODE_2_LF_AA          DECODE_ADR(1,LON,CpuLon,AOFF_I); DECODE_ADR(2,FLO,CpuFlo,AOFF_IA); </v>
      </c>
      <c r="BP339" s="22" t="str">
        <f aca="false">"#define "&amp;SUBSTITUTE(BH339,"INSTDECODE_",IF(P339="X","JMP_","")&amp;IF(Q339="X","CONST_","")&amp;"INSTEND_")&amp;IF(Q339="X",REPT(" ",20-LEN(BH339)),IF(P339="X",REPT(" ",22-LEN(BH339)),REPT(" ",26-LEN(BH339))))&amp;" "&amp;IF(P339="X","","IP+="&amp;TRIM(AU339)&amp;"; "&amp;REPT(" ",10-LEN(TRIM(AU339))))&amp;IF(Q339="X","CONST_INST_DISPATCH;","PROG_INST_DISPATCH;")</f>
        <v>#define INSTEND_2_LF_AA         IP+=ISIZ_IAA;   PROG_INST_DISPATCH;</v>
      </c>
      <c r="BQ339" s="22" t="str">
        <f aca="false">""</f>
        <v/>
      </c>
    </row>
    <row r="340" customFormat="false" ht="15.95" hidden="false" customHeight="true" outlineLevel="0" collapsed="false">
      <c r="A340" s="22" t="s">
        <v>974</v>
      </c>
      <c r="B340" s="22" t="s">
        <v>1028</v>
      </c>
      <c r="C340" s="26" t="s">
        <v>29</v>
      </c>
      <c r="D340" s="27" t="n">
        <f aca="false">4-COUNTIF(F340:I340,".")</f>
        <v>2</v>
      </c>
      <c r="E340" s="27" t="str">
        <f aca="false">IF(ISERROR(SEARCH("Z",F340&amp;G340&amp;H340&amp;I340))=0,"X","-")</f>
        <v>-</v>
      </c>
      <c r="F340" s="26" t="s">
        <v>486</v>
      </c>
      <c r="G340" s="26" t="s">
        <v>478</v>
      </c>
      <c r="H340" s="26" t="s">
        <v>28</v>
      </c>
      <c r="I340" s="26" t="s">
        <v>28</v>
      </c>
      <c r="J340" s="27" t="str">
        <f aca="false">IF(OR(ISERROR(SEARCH(MID($J$2,1,1),F340&amp;G340&amp;H340&amp;I340))=0,ISERROR(SEARCH(MID($J$2,2,1),F340&amp;G340&amp;H340&amp;I340))=0),"X","-")</f>
        <v>-</v>
      </c>
      <c r="K340" s="26" t="s">
        <v>453</v>
      </c>
      <c r="L340" s="26" t="s">
        <v>453</v>
      </c>
      <c r="M340" s="26" t="s">
        <v>28</v>
      </c>
      <c r="N340" s="26" t="s">
        <v>28</v>
      </c>
      <c r="O340" s="28" t="str">
        <f aca="false">IF(OR(K340=$O$2,L340=$O$2,M340=$O$2,N340=$O$2),"X","-")</f>
        <v>-</v>
      </c>
      <c r="R340" s="22" t="s">
        <v>1029</v>
      </c>
      <c r="S340" s="22" t="s">
        <v>9</v>
      </c>
      <c r="T340" s="22" t="s">
        <v>1023</v>
      </c>
      <c r="W340" s="30" t="str">
        <f aca="false">SUBSTITUTE(SUBSTITUTE(IF(AND(F340="%",K340&lt;&gt;"AD",K340&lt;&gt;"MR"),"Error1","Ok")&amp;" "&amp;IF(AND(G340="%",L340&lt;&gt;"AD",L340&lt;&gt;"MR"),"Error2","Ok")&amp;" "&amp;IF(AND(H340="%",M340&lt;&gt;"AD",M340&lt;&gt;"MR"),"Error3","Ok")&amp;" "&amp;IF(AND(I340="%",N340&lt;&gt;"AD",N340&lt;&gt;"MR"),"Error4","Ok"),"Ok Ok Ok Ok","Passed"),"Ok","")</f>
        <v>Passed</v>
      </c>
      <c r="X340" s="28" t="str">
        <f aca="false">IF(W340&lt;&gt;"Passed","--- Error ---",SUBSTITUTE(SUBSTITUTE(SUBSTITUTE(SUBSTITUTE(SUBSTITUTE(SUBSTITUTE(SUBSTITUTE(SUBSTITUTE(SUBSTITUTE(SUBSTITUTE(SUBSTITUTE(SUBSTITUTE(SUBSTITUTE(SUBSTITUTE(SUBSTITUTE(SUBSTITUTE(SUBSTITUTE(SUBSTITUTE($X$1, "&lt;mnemonic&gt;",""""&amp;B340&amp;""""&amp;REPT(" ",5-LEN(B340))), "&lt;argnr&gt;",D340), "&lt;type1&gt;",VLOOKUP(F340,BR:BZ,9,0)), "&lt;type2&gt;",VLOOKUP(G340,BR:BZ,9,0)), "&lt;type3&gt;",VLOOKUP(H340,BR:BZ,9,0)), "&lt;type4&gt;",VLOOKUP(I340,BR:BZ,9,0)), "&lt;mode1&gt;",VLOOKUP(K340, CB:CG,6,0)),"&lt;mode2&gt;",VLOOKUP(L340,CB:CG,6,0)),"&lt;mode3&gt;",VLOOKUP(M340,CB:CG,6,0)),"&lt;mode4&gt;",VLOOKUP(N340,CB:CG,6,0)), "."," "), "&lt;desc&gt;",R340), "&lt;size&gt;",AU340), "&lt;comma&gt;",IF(B342=""," ",",")),"&lt;off1&gt;",IF(AQ340&lt;&gt;"",AQ340,"0"&amp;REPT(" ",5+AQ$1-1))),"&lt;off2&gt;",IF(AR340&lt;&gt;"",AR340,"0"&amp;REPT(" ",5+AR$1-1))),"&lt;off3&gt;",IF(AS340&lt;&gt;"",AS340,"0"&amp;REPT(" ",5+AS$1-1))),"&lt;off4&gt;",IF(AT340&lt;&gt;"",AT340,"0"&amp;REPT(" ",5+AT$1-1))))</f>
        <v>{ "FL2ST",2, ISIZ_IAA  , {CpuDataType::StrBlk   ,CpuDataType::Float    ,(CpuDataType)0        ,(CpuDataType)0        }, {_AmdAddr,_AmdAddr,_AmdNull,_AmdNull}, {AOFF_I,AOFF_IA,0       ,0        } }, //bool .tostring()</v>
      </c>
      <c r="Y340" s="31" t="s">
        <v>28</v>
      </c>
      <c r="Z340" s="22" t="str">
        <f aca="false">IF(F340&lt;&gt;".",IF(K340="MR","R",VLOOKUP(F340,$BR:$BT,3,0)),"")</f>
        <v>M</v>
      </c>
      <c r="AA340" s="22" t="str">
        <f aca="false">IF(G340&lt;&gt;".",IF(L340="MR","R",VLOOKUP(G340,$BR:$BT,3,0)),"")</f>
        <v>F</v>
      </c>
      <c r="AB340" s="22" t="str">
        <f aca="false">IF(H340&lt;&gt;".",IF(M340="MR","R",VLOOKUP(H340,$BR:$BT,3,0)),"")</f>
        <v/>
      </c>
      <c r="AC340" s="22" t="str">
        <f aca="false">IF(I340&lt;&gt;".",IF(N340="MR","R",VLOOKUP(I340,$BR:$BT,3,0)),"")</f>
        <v/>
      </c>
      <c r="AD340" s="22" t="str">
        <f aca="false">IF(F340&lt;&gt;".",VLOOKUP(K340,$CB:$CC,2,0),"")</f>
        <v>A</v>
      </c>
      <c r="AE340" s="22" t="str">
        <f aca="false">IF(G340&lt;&gt;".",VLOOKUP(L340,$CB:$CC,2,0),"")</f>
        <v>A</v>
      </c>
      <c r="AF340" s="22" t="str">
        <f aca="false">IF(H340&lt;&gt;".",VLOOKUP(M340,$CB:$CC,2,0),"")</f>
        <v/>
      </c>
      <c r="AG340" s="22" t="str">
        <f aca="false">IF(I340&lt;&gt;".",VLOOKUP(N340,$CB:$CC,2,0),"")</f>
        <v/>
      </c>
      <c r="AH340" s="22" t="str">
        <f aca="false">IF(AD340&lt;&gt;"",IF(OR(AD340="A",AD340="I"),"SZA",VLOOKUP(Z340,$BT$3:$BU$16,2,0)),"")</f>
        <v>SZA</v>
      </c>
      <c r="AI340" s="22" t="str">
        <f aca="false">IF(AE340&lt;&gt;"",IF(OR(AE340="A",AE340="I"),"SZA",VLOOKUP(AA340,$BT$3:$BU$16,2,0)),"")</f>
        <v>SZA</v>
      </c>
      <c r="AJ340" s="22" t="str">
        <f aca="false">IF(AF340&lt;&gt;"",IF(OR(AF340="A",AF340="I"),"SZA",VLOOKUP(AB340,$BT$3:$BU$16,2,0)),"")</f>
        <v/>
      </c>
      <c r="AK340" s="22" t="str">
        <f aca="false">IF(AG340&lt;&gt;"",IF(OR(AG340="A",AG340="I"),"SZA",VLOOKUP(AC340,$BT$3:$BU$16,2,0)),"")</f>
        <v/>
      </c>
      <c r="AL340" s="22" t="str">
        <f aca="false">IF(AD340&lt;&gt;"","I","")</f>
        <v>I</v>
      </c>
      <c r="AM340" s="22" t="str">
        <f aca="false">SUBSTITUTE(IF(AE340&lt;&gt;"",AL340&amp;"+"&amp;AH340,""),"+SZ","")</f>
        <v>IA</v>
      </c>
      <c r="AN340" s="22" t="str">
        <f aca="false">SUBSTITUTE(IF(AF340&lt;&gt;"",AM340&amp;"+"&amp;AI340,""),"+SZ","")</f>
        <v/>
      </c>
      <c r="AO340" s="22" t="str">
        <f aca="false">SUBSTITUTE(IF(AG340&lt;&gt;"",AN340&amp;"+"&amp;AJ340,""),"+SZ","")</f>
        <v/>
      </c>
      <c r="AP340" s="22" t="str">
        <f aca="false">SUBSTITUTE("I"&amp;IF(AH340&lt;&gt;"","+"&amp;AH340,"")&amp;IF(AI340&lt;&gt;"","+"&amp;AI340,"")&amp;IF(AJ340&lt;&gt;"","+"&amp;AJ340,"")&amp;IF(AK340&lt;&gt;"","+"&amp;AK340,""),"+SZ","")</f>
        <v>IAA</v>
      </c>
      <c r="AQ340" s="22" t="str">
        <f aca="false">IF(Z340&lt;&gt;"","AOFF_"&amp;AL340&amp;REPT(" ",AQ$1-LEN(AL340)),"")</f>
        <v>AOFF_I</v>
      </c>
      <c r="AR340" s="22" t="str">
        <f aca="false">IF(AA340&lt;&gt;"","AOFF_"&amp;AM340&amp;REPT(" ",AR$1-LEN(AM340)),"")</f>
        <v>AOFF_IA</v>
      </c>
      <c r="AS340" s="22" t="str">
        <f aca="false">IF(AB340&lt;&gt;"","AOFF_"&amp;AN340&amp;REPT(" ",AS$1-LEN(AN340)),"")</f>
        <v/>
      </c>
      <c r="AT340" s="22" t="str">
        <f aca="false">IF(AC340&lt;&gt;"","AOFF_"&amp;AO340&amp;REPT(" ",AT$1-LEN(AO340)),"")</f>
        <v/>
      </c>
      <c r="AU340" s="22" t="str">
        <f aca="false">"ISIZ_"&amp;AP340&amp;REPT(" ",$AU$1-LEN(AP340))</f>
        <v>ISIZ_IAA  </v>
      </c>
      <c r="AV340" s="26" t="n">
        <f aca="false">IF(Z340&lt;&gt;"",6,"")</f>
        <v>6</v>
      </c>
      <c r="AW340" s="26" t="n">
        <f aca="false">IF(AA340&lt;&gt;"",AV340+VLOOKUP(AH340,$BU$2:$BV$17,2,0),"")</f>
        <v>10</v>
      </c>
      <c r="AX340" s="26" t="str">
        <f aca="false">IF(AB340&lt;&gt;"",AW340+VLOOKUP(AI340,$BU$2:$BV$17,2,0),"")</f>
        <v/>
      </c>
      <c r="AY340" s="26" t="str">
        <f aca="false">IF(AC340&lt;&gt;"",AX340+VLOOKUP(AJ340,$BU$2:$BV$17,2,0),"")</f>
        <v/>
      </c>
      <c r="AZ340" s="26" t="n">
        <f aca="false">6+IF(Z340&lt;&gt;"",VLOOKUP(AH340,$BU$2:$BV$17,2,0),0)+IF(AA340&lt;&gt;"",VLOOKUP(AI340,$BU$2:$BV$17,2,0),0)+IF(AB340&lt;&gt;"",VLOOKUP(AJ340,$BU$2:$BV$17,2,0),0)+IF(AC340&lt;&gt;"",VLOOKUP(AK340,$BU$2:$BV$17,2,0),0)</f>
        <v>14</v>
      </c>
      <c r="BA340" s="26" t="n">
        <f aca="false">IF(Z340&lt;&gt;"",10,"")</f>
        <v>10</v>
      </c>
      <c r="BB340" s="26" t="n">
        <f aca="false">IF(AA340&lt;&gt;"",BA340+VLOOKUP(AH340,$BU$2:$BW$17,3,0),"")</f>
        <v>18</v>
      </c>
      <c r="BC340" s="26" t="str">
        <f aca="false">IF(AB340&lt;&gt;"",BB340+VLOOKUP(AI340,$BU$2:$BW$17,3,0),"")</f>
        <v/>
      </c>
      <c r="BD340" s="26" t="str">
        <f aca="false">IF(AC340&lt;&gt;"",BC340+VLOOKUP(AJ340,$BU$2:$BW$17,3,0),"")</f>
        <v/>
      </c>
      <c r="BE340" s="26" t="n">
        <f aca="false">10+IF(Z340&lt;&gt;"",VLOOKUP(AH340,$BU$2:$BW$17,3,0),0)+IF(AA340&lt;&gt;"",VLOOKUP(AI340,$BU$2:$BW$17,3,0),0)+IF(AB340&lt;&gt;"",VLOOKUP(AJ340,$BU$2:$BW$17,3,0),0)+IF(AC340&lt;&gt;"",VLOOKUP(AK340,$BU$2:$BW$17,3,0),0)</f>
        <v>26</v>
      </c>
      <c r="BF340" s="36" t="str">
        <f aca="false">IF(AV340&lt;&gt;"","#define "&amp;AQ340&amp;" "&amp;AV340&amp;"&lt;end&gt; ","")&amp;IF(AW340&lt;&gt;"","#define "&amp;AR340&amp;" "&amp;AW340&amp;"&lt;end&gt; ","")&amp;IF(AX340&lt;&gt;"","#define "&amp;AS340&amp;" "&amp;AX340&amp;"&lt;end&gt; ","")&amp;IF(AY340&lt;&gt;"","#define "&amp;AT340&amp;" "&amp;AY340&amp;"&lt;end&gt; ","")&amp;"#define "&amp;AU340&amp;" "&amp;AZ340&amp;"&lt;end&gt;"</f>
        <v>#define AOFF_I 6&lt;end&gt; #define AOFF_IA 10&lt;end&gt; #define ISIZ_IAA   14&lt;end&gt;</v>
      </c>
      <c r="BG340" s="36" t="str">
        <f aca="false">IF(BA340&lt;&gt;"","#define "&amp;AQ340&amp;" "&amp;BA340&amp;"&lt;end&gt; ","")&amp;IF(BB340&lt;&gt;"","#define "&amp;AR340&amp;" "&amp;BB340&amp;"&lt;end&gt; ","")&amp;IF(BC340&lt;&gt;"","#define "&amp;AS340&amp;" "&amp;BC340&amp;"&lt;end&gt; ","")&amp;IF(BD340&lt;&gt;"","#define "&amp;AT340&amp;" "&amp;BD340&amp;"&lt;end&gt; ","")&amp;"#define "&amp;AU340&amp;" "&amp;BE340&amp;"&lt;end&gt;"</f>
        <v>#define AOFF_I 10&lt;end&gt; #define AOFF_IA 18&lt;end&gt; #define ISIZ_IAA   26&lt;end&gt;</v>
      </c>
      <c r="BH340" s="22" t="str">
        <f aca="false">"INSTDECODE_"&amp;D340&amp;IF(D340&lt;&gt;0,"_"&amp;CONCATENATE(Z340,AA340,AB340,AC340)&amp;"_"&amp;CONCATENATE(AD340,AE340,AF340,AG340),"")</f>
        <v>INSTDECODE_2_MF_AA</v>
      </c>
      <c r="BI340" s="22" t="n">
        <f aca="false">LEN(BH340)</f>
        <v>18</v>
      </c>
      <c r="BJ340" s="22" t="str">
        <f aca="false">IF(Z340&lt;&gt;"","DECODE_"&amp;VLOOKUP(AD340,$CC:$CD,2,0)&amp;"("&amp;BJ$2&amp;","&amp;IF(K340="MR","REF",VLOOKUP(F340,$BR:$BS,2,0))&amp;",Cpu"&amp;PROPER(IF(K340="MR","REF",VLOOKUP(F340,$BR:$BS,2,0)))&amp;","&amp;AQ340&amp;"); ", "")</f>
        <v>DECODE_ADR(1,MBL,CpuMbl,AOFF_I); </v>
      </c>
      <c r="BK340" s="22" t="str">
        <f aca="false">IF(AA340&lt;&gt;"","DECODE_"&amp;VLOOKUP(AE340,$CC:$CD,2,0)&amp;"("&amp;BK$2&amp;","&amp;IF(L340="MR","REF",VLOOKUP(G340,$BR:$BS,2,0))&amp;",Cpu"&amp;PROPER(IF(L340="MR","REF",VLOOKUP(G340,$BR:$BS,2,0)))&amp;","&amp;AR340&amp;"); ", "")</f>
        <v>DECODE_ADR(2,FLO,CpuFlo,AOFF_IA); </v>
      </c>
      <c r="BL340" s="22" t="str">
        <f aca="false">IF(AB340&lt;&gt;"","DECODE_"&amp;VLOOKUP(AF340,$CC:$CD,2,0)&amp;"("&amp;BL$2&amp;","&amp;IF(M340="MR","REF",VLOOKUP(H340,$BR:$BS,2,0))&amp;",Cpu"&amp;PROPER(IF(M340="MR","REF",VLOOKUP(H340,$BR:$BS,2,0)))&amp;","&amp;AS340&amp;"); ", "")</f>
        <v/>
      </c>
      <c r="BM340" s="22" t="str">
        <f aca="false">IF(AC340&lt;&gt;"","DECODE_"&amp;VLOOKUP(AG340,$CC:$CD,2,0)&amp;"("&amp;BM$2&amp;","&amp;IF(N340="MR","REF",VLOOKUP(I340,$BR:$BS,2,0))&amp;",Cpu"&amp;PROPER(IF(N340="MR","REF",VLOOKUP(I340,$BR:$BS,2,0)))&amp;","&amp;AT340&amp;"); ", "")</f>
        <v/>
      </c>
      <c r="BN340" s="22" t="str">
        <f aca="false">IF(ISERROR(VLOOKUP(BO340,BO$2:BO339,1,0))=0,"X","")</f>
        <v/>
      </c>
      <c r="BO340" s="22" t="str">
        <f aca="false">SUBSTITUTE("#define "&amp;BH340&amp;REPT(" ",28-LEN(BH340))&amp;BJ340&amp;BK340&amp;BL340&amp;BM340,"%","D")</f>
        <v>#define INSTDECODE_2_MF_AA          DECODE_ADR(1,MBL,CpuMbl,AOFF_I); DECODE_ADR(2,FLO,CpuFlo,AOFF_IA); </v>
      </c>
      <c r="BP340" s="22" t="str">
        <f aca="false">"#define "&amp;SUBSTITUTE(BH340,"INSTDECODE_",IF(P340="X","JMP_","")&amp;IF(Q340="X","CONST_","")&amp;"INSTEND_")&amp;IF(Q340="X",REPT(" ",20-LEN(BH340)),IF(P340="X",REPT(" ",22-LEN(BH340)),REPT(" ",26-LEN(BH340))))&amp;" "&amp;IF(P340="X","","IP+="&amp;TRIM(AU340)&amp;"; "&amp;REPT(" ",10-LEN(TRIM(AU340))))&amp;IF(Q340="X","CONST_INST_DISPATCH;","PROG_INST_DISPATCH;")</f>
        <v>#define INSTEND_2_MF_AA         IP+=ISIZ_IAA;   PROG_INST_DISPATCH;</v>
      </c>
      <c r="BQ340" s="22" t="str">
        <f aca="false">""</f>
        <v/>
      </c>
    </row>
    <row r="341" customFormat="false" ht="15.95" hidden="false" customHeight="true" outlineLevel="0" collapsed="false">
      <c r="A341" s="22" t="s">
        <v>974</v>
      </c>
      <c r="B341" s="22" t="s">
        <v>1030</v>
      </c>
      <c r="C341" s="26" t="s">
        <v>29</v>
      </c>
      <c r="D341" s="27" t="n">
        <f aca="false">4-COUNTIF(F341:I341,".")</f>
        <v>3</v>
      </c>
      <c r="E341" s="27" t="str">
        <f aca="false">IF(ISERROR(SEARCH("Z",F341&amp;G341&amp;H341&amp;I341))=0,"X","-")</f>
        <v>-</v>
      </c>
      <c r="F341" s="26" t="s">
        <v>486</v>
      </c>
      <c r="G341" s="26" t="s">
        <v>478</v>
      </c>
      <c r="H341" s="26" t="s">
        <v>486</v>
      </c>
      <c r="I341" s="26" t="s">
        <v>28</v>
      </c>
      <c r="J341" s="27" t="str">
        <f aca="false">IF(OR(ISERROR(SEARCH(MID($J$2,1,1),F341&amp;G341&amp;H341&amp;I341))=0,ISERROR(SEARCH(MID($J$2,2,1),F341&amp;G341&amp;H341&amp;I341))=0),"X","-")</f>
        <v>-</v>
      </c>
      <c r="K341" s="26" t="s">
        <v>453</v>
      </c>
      <c r="L341" s="26" t="s">
        <v>453</v>
      </c>
      <c r="M341" s="26" t="s">
        <v>453</v>
      </c>
      <c r="N341" s="26" t="s">
        <v>28</v>
      </c>
      <c r="O341" s="28" t="str">
        <f aca="false">IF(OR(K341=$O$2,L341=$O$2,M341=$O$2,N341=$O$2),"X","-")</f>
        <v>-</v>
      </c>
      <c r="R341" s="22" t="s">
        <v>996</v>
      </c>
      <c r="S341" s="22" t="s">
        <v>9</v>
      </c>
      <c r="T341" s="22" t="s">
        <v>1023</v>
      </c>
      <c r="U341" s="22" t="s">
        <v>997</v>
      </c>
      <c r="W341" s="30" t="str">
        <f aca="false">SUBSTITUTE(SUBSTITUTE(IF(AND(F341="%",K341&lt;&gt;"AD",K341&lt;&gt;"MR"),"Error1","Ok")&amp;" "&amp;IF(AND(G341="%",L341&lt;&gt;"AD",L341&lt;&gt;"MR"),"Error2","Ok")&amp;" "&amp;IF(AND(H341="%",M341&lt;&gt;"AD",M341&lt;&gt;"MR"),"Error3","Ok")&amp;" "&amp;IF(AND(I341="%",N341&lt;&gt;"AD",N341&lt;&gt;"MR"),"Error4","Ok"),"Ok Ok Ok Ok","Passed"),"Ok","")</f>
        <v>Passed</v>
      </c>
      <c r="X341" s="28" t="str">
        <f aca="false">IF(W341&lt;&gt;"Passed","--- Error ---",SUBSTITUTE(SUBSTITUTE(SUBSTITUTE(SUBSTITUTE(SUBSTITUTE(SUBSTITUTE(SUBSTITUTE(SUBSTITUTE(SUBSTITUTE(SUBSTITUTE(SUBSTITUTE(SUBSTITUTE(SUBSTITUTE(SUBSTITUTE(SUBSTITUTE(SUBSTITUTE(SUBSTITUTE(SUBSTITUTE($X$1, "&lt;mnemonic&gt;",""""&amp;B341&amp;""""&amp;REPT(" ",5-LEN(B341))), "&lt;argnr&gt;",D341), "&lt;type1&gt;",VLOOKUP(F341,BR:BZ,9,0)), "&lt;type2&gt;",VLOOKUP(G341,BR:BZ,9,0)), "&lt;type3&gt;",VLOOKUP(H341,BR:BZ,9,0)), "&lt;type4&gt;",VLOOKUP(I341,BR:BZ,9,0)), "&lt;mode1&gt;",VLOOKUP(K341, CB:CG,6,0)),"&lt;mode2&gt;",VLOOKUP(L341,CB:CG,6,0)),"&lt;mode3&gt;",VLOOKUP(M341,CB:CG,6,0)),"&lt;mode4&gt;",VLOOKUP(N341,CB:CG,6,0)), "."," "), "&lt;desc&gt;",R341), "&lt;size&gt;",AU341), "&lt;comma&gt;",IF(B349=""," ",",")),"&lt;off1&gt;",IF(AQ341&lt;&gt;"",AQ341,"0"&amp;REPT(" ",5+AQ$1-1))),"&lt;off2&gt;",IF(AR341&lt;&gt;"",AR341,"0"&amp;REPT(" ",5+AR$1-1))),"&lt;off3&gt;",IF(AS341&lt;&gt;"",AS341,"0"&amp;REPT(" ",5+AS$1-1))),"&lt;off4&gt;",IF(AT341&lt;&gt;"",AT341,"0"&amp;REPT(" ",5+AT$1-1))))</f>
        <v>{ "FLFMT",3, ISIZ_IAAA , {CpuDataType::StrBlk   ,CpuDataType::Float    ,CpuDataType::StrBlk   ,(CpuDataType)0        }, {_AmdAddr,_AmdAddr,_AmdAddr,_AmdNull}, {AOFF_I,AOFF_IA,AOFF_IAA,0        } }, //string .format(string fmtspec)</v>
      </c>
      <c r="Y341" s="31" t="s">
        <v>28</v>
      </c>
      <c r="Z341" s="22" t="str">
        <f aca="false">IF(F341&lt;&gt;".",IF(K341="MR","R",VLOOKUP(F341,$BR:$BT,3,0)),"")</f>
        <v>M</v>
      </c>
      <c r="AA341" s="22" t="str">
        <f aca="false">IF(G341&lt;&gt;".",IF(L341="MR","R",VLOOKUP(G341,$BR:$BT,3,0)),"")</f>
        <v>F</v>
      </c>
      <c r="AB341" s="22" t="str">
        <f aca="false">IF(H341&lt;&gt;".",IF(M341="MR","R",VLOOKUP(H341,$BR:$BT,3,0)),"")</f>
        <v>M</v>
      </c>
      <c r="AC341" s="22" t="str">
        <f aca="false">IF(I341&lt;&gt;".",IF(N341="MR","R",VLOOKUP(I341,$BR:$BT,3,0)),"")</f>
        <v/>
      </c>
      <c r="AD341" s="22" t="str">
        <f aca="false">IF(F341&lt;&gt;".",VLOOKUP(K341,$CB:$CC,2,0),"")</f>
        <v>A</v>
      </c>
      <c r="AE341" s="22" t="str">
        <f aca="false">IF(G341&lt;&gt;".",VLOOKUP(L341,$CB:$CC,2,0),"")</f>
        <v>A</v>
      </c>
      <c r="AF341" s="22" t="str">
        <f aca="false">IF(H341&lt;&gt;".",VLOOKUP(M341,$CB:$CC,2,0),"")</f>
        <v>A</v>
      </c>
      <c r="AG341" s="22" t="str">
        <f aca="false">IF(I341&lt;&gt;".",VLOOKUP(N341,$CB:$CC,2,0),"")</f>
        <v/>
      </c>
      <c r="AH341" s="22" t="str">
        <f aca="false">IF(AD341&lt;&gt;"",IF(OR(AD341="A",AD341="I"),"SZA",VLOOKUP(Z341,$BT$3:$BU$16,2,0)),"")</f>
        <v>SZA</v>
      </c>
      <c r="AI341" s="22" t="str">
        <f aca="false">IF(AE341&lt;&gt;"",IF(OR(AE341="A",AE341="I"),"SZA",VLOOKUP(AA341,$BT$3:$BU$16,2,0)),"")</f>
        <v>SZA</v>
      </c>
      <c r="AJ341" s="22" t="str">
        <f aca="false">IF(AF341&lt;&gt;"",IF(OR(AF341="A",AF341="I"),"SZA",VLOOKUP(AB341,$BT$3:$BU$16,2,0)),"")</f>
        <v>SZA</v>
      </c>
      <c r="AK341" s="22" t="str">
        <f aca="false">IF(AG341&lt;&gt;"",IF(OR(AG341="A",AG341="I"),"SZA",VLOOKUP(AC341,$BT$3:$BU$16,2,0)),"")</f>
        <v/>
      </c>
      <c r="AL341" s="22" t="str">
        <f aca="false">IF(AD341&lt;&gt;"","I","")</f>
        <v>I</v>
      </c>
      <c r="AM341" s="22" t="str">
        <f aca="false">SUBSTITUTE(IF(AE341&lt;&gt;"",AL341&amp;"+"&amp;AH341,""),"+SZ","")</f>
        <v>IA</v>
      </c>
      <c r="AN341" s="22" t="str">
        <f aca="false">SUBSTITUTE(IF(AF341&lt;&gt;"",AM341&amp;"+"&amp;AI341,""),"+SZ","")</f>
        <v>IAA</v>
      </c>
      <c r="AO341" s="22" t="str">
        <f aca="false">SUBSTITUTE(IF(AG341&lt;&gt;"",AN341&amp;"+"&amp;AJ341,""),"+SZ","")</f>
        <v/>
      </c>
      <c r="AP341" s="22" t="str">
        <f aca="false">SUBSTITUTE("I"&amp;IF(AH341&lt;&gt;"","+"&amp;AH341,"")&amp;IF(AI341&lt;&gt;"","+"&amp;AI341,"")&amp;IF(AJ341&lt;&gt;"","+"&amp;AJ341,"")&amp;IF(AK341&lt;&gt;"","+"&amp;AK341,""),"+SZ","")</f>
        <v>IAAA</v>
      </c>
      <c r="AQ341" s="22" t="str">
        <f aca="false">IF(Z341&lt;&gt;"","AOFF_"&amp;AL341&amp;REPT(" ",AQ$1-LEN(AL341)),"")</f>
        <v>AOFF_I</v>
      </c>
      <c r="AR341" s="22" t="str">
        <f aca="false">IF(AA341&lt;&gt;"","AOFF_"&amp;AM341&amp;REPT(" ",AR$1-LEN(AM341)),"")</f>
        <v>AOFF_IA</v>
      </c>
      <c r="AS341" s="22" t="str">
        <f aca="false">IF(AB341&lt;&gt;"","AOFF_"&amp;AN341&amp;REPT(" ",AS$1-LEN(AN341)),"")</f>
        <v>AOFF_IAA</v>
      </c>
      <c r="AT341" s="22" t="str">
        <f aca="false">IF(AC341&lt;&gt;"","AOFF_"&amp;AO341&amp;REPT(" ",AT$1-LEN(AO341)),"")</f>
        <v/>
      </c>
      <c r="AU341" s="22" t="str">
        <f aca="false">"ISIZ_"&amp;AP341&amp;REPT(" ",$AU$1-LEN(AP341))</f>
        <v>ISIZ_IAAA </v>
      </c>
      <c r="AV341" s="26" t="n">
        <f aca="false">IF(Z341&lt;&gt;"",6,"")</f>
        <v>6</v>
      </c>
      <c r="AW341" s="26" t="n">
        <f aca="false">IF(AA341&lt;&gt;"",AV341+VLOOKUP(AH341,$BU$2:$BV$17,2,0),"")</f>
        <v>10</v>
      </c>
      <c r="AX341" s="26" t="n">
        <f aca="false">IF(AB341&lt;&gt;"",AW341+VLOOKUP(AI341,$BU$2:$BV$17,2,0),"")</f>
        <v>14</v>
      </c>
      <c r="AY341" s="26" t="str">
        <f aca="false">IF(AC341&lt;&gt;"",AX341+VLOOKUP(AJ341,$BU$2:$BV$17,2,0),"")</f>
        <v/>
      </c>
      <c r="AZ341" s="26" t="n">
        <f aca="false">6+IF(Z341&lt;&gt;"",VLOOKUP(AH341,$BU$2:$BV$17,2,0),0)+IF(AA341&lt;&gt;"",VLOOKUP(AI341,$BU$2:$BV$17,2,0),0)+IF(AB341&lt;&gt;"",VLOOKUP(AJ341,$BU$2:$BV$17,2,0),0)+IF(AC341&lt;&gt;"",VLOOKUP(AK341,$BU$2:$BV$17,2,0),0)</f>
        <v>18</v>
      </c>
      <c r="BA341" s="26" t="n">
        <f aca="false">IF(Z341&lt;&gt;"",10,"")</f>
        <v>10</v>
      </c>
      <c r="BB341" s="26" t="n">
        <f aca="false">IF(AA341&lt;&gt;"",BA341+VLOOKUP(AH341,$BU$2:$BW$17,3,0),"")</f>
        <v>18</v>
      </c>
      <c r="BC341" s="26" t="n">
        <f aca="false">IF(AB341&lt;&gt;"",BB341+VLOOKUP(AI341,$BU$2:$BW$17,3,0),"")</f>
        <v>26</v>
      </c>
      <c r="BD341" s="26" t="str">
        <f aca="false">IF(AC341&lt;&gt;"",BC341+VLOOKUP(AJ341,$BU$2:$BW$17,3,0),"")</f>
        <v/>
      </c>
      <c r="BE341" s="26" t="n">
        <f aca="false">10+IF(Z341&lt;&gt;"",VLOOKUP(AH341,$BU$2:$BW$17,3,0),0)+IF(AA341&lt;&gt;"",VLOOKUP(AI341,$BU$2:$BW$17,3,0),0)+IF(AB341&lt;&gt;"",VLOOKUP(AJ341,$BU$2:$BW$17,3,0),0)+IF(AC341&lt;&gt;"",VLOOKUP(AK341,$BU$2:$BW$17,3,0),0)</f>
        <v>34</v>
      </c>
      <c r="BF341" s="36" t="str">
        <f aca="false">IF(AV341&lt;&gt;"","#define "&amp;AQ341&amp;" "&amp;AV341&amp;"&lt;end&gt; ","")&amp;IF(AW341&lt;&gt;"","#define "&amp;AR341&amp;" "&amp;AW341&amp;"&lt;end&gt; ","")&amp;IF(AX341&lt;&gt;"","#define "&amp;AS341&amp;" "&amp;AX341&amp;"&lt;end&gt; ","")&amp;IF(AY341&lt;&gt;"","#define "&amp;AT341&amp;" "&amp;AY341&amp;"&lt;end&gt; ","")&amp;"#define "&amp;AU341&amp;" "&amp;AZ341&amp;"&lt;end&gt;"</f>
        <v>#define AOFF_I 6&lt;end&gt; #define AOFF_IA 10&lt;end&gt; #define AOFF_IAA 14&lt;end&gt; #define ISIZ_IAAA  18&lt;end&gt;</v>
      </c>
      <c r="BG341" s="36" t="str">
        <f aca="false">IF(BA341&lt;&gt;"","#define "&amp;AQ341&amp;" "&amp;BA341&amp;"&lt;end&gt; ","")&amp;IF(BB341&lt;&gt;"","#define "&amp;AR341&amp;" "&amp;BB341&amp;"&lt;end&gt; ","")&amp;IF(BC341&lt;&gt;"","#define "&amp;AS341&amp;" "&amp;BC341&amp;"&lt;end&gt; ","")&amp;IF(BD341&lt;&gt;"","#define "&amp;AT341&amp;" "&amp;BD341&amp;"&lt;end&gt; ","")&amp;"#define "&amp;AU341&amp;" "&amp;BE341&amp;"&lt;end&gt;"</f>
        <v>#define AOFF_I 10&lt;end&gt; #define AOFF_IA 18&lt;end&gt; #define AOFF_IAA 26&lt;end&gt; #define ISIZ_IAAA  34&lt;end&gt;</v>
      </c>
      <c r="BH341" s="22" t="str">
        <f aca="false">"INSTDECODE_"&amp;D341&amp;IF(D341&lt;&gt;0,"_"&amp;CONCATENATE(Z341,AA341,AB341,AC341)&amp;"_"&amp;CONCATENATE(AD341,AE341,AF341,AG341),"")</f>
        <v>INSTDECODE_3_MFM_AAA</v>
      </c>
      <c r="BI341" s="22" t="n">
        <f aca="false">LEN(BH341)</f>
        <v>20</v>
      </c>
      <c r="BJ341" s="22" t="str">
        <f aca="false">IF(Z341&lt;&gt;"","DECODE_"&amp;VLOOKUP(AD341,$CC:$CD,2,0)&amp;"("&amp;BJ$2&amp;","&amp;IF(K341="MR","REF",VLOOKUP(F341,$BR:$BS,2,0))&amp;",Cpu"&amp;PROPER(IF(K341="MR","REF",VLOOKUP(F341,$BR:$BS,2,0)))&amp;","&amp;AQ341&amp;"); ", "")</f>
        <v>DECODE_ADR(1,MBL,CpuMbl,AOFF_I); </v>
      </c>
      <c r="BK341" s="22" t="str">
        <f aca="false">IF(AA341&lt;&gt;"","DECODE_"&amp;VLOOKUP(AE341,$CC:$CD,2,0)&amp;"("&amp;BK$2&amp;","&amp;IF(L341="MR","REF",VLOOKUP(G341,$BR:$BS,2,0))&amp;",Cpu"&amp;PROPER(IF(L341="MR","REF",VLOOKUP(G341,$BR:$BS,2,0)))&amp;","&amp;AR341&amp;"); ", "")</f>
        <v>DECODE_ADR(2,FLO,CpuFlo,AOFF_IA); </v>
      </c>
      <c r="BL341" s="22" t="str">
        <f aca="false">IF(AB341&lt;&gt;"","DECODE_"&amp;VLOOKUP(AF341,$CC:$CD,2,0)&amp;"("&amp;BL$2&amp;","&amp;IF(M341="MR","REF",VLOOKUP(H341,$BR:$BS,2,0))&amp;",Cpu"&amp;PROPER(IF(M341="MR","REF",VLOOKUP(H341,$BR:$BS,2,0)))&amp;","&amp;AS341&amp;"); ", "")</f>
        <v>DECODE_ADR(3,MBL,CpuMbl,AOFF_IAA); </v>
      </c>
      <c r="BM341" s="22" t="str">
        <f aca="false">IF(AC341&lt;&gt;"","DECODE_"&amp;VLOOKUP(AG341,$CC:$CD,2,0)&amp;"("&amp;BM$2&amp;","&amp;IF(N341="MR","REF",VLOOKUP(I341,$BR:$BS,2,0))&amp;",Cpu"&amp;PROPER(IF(N341="MR","REF",VLOOKUP(I341,$BR:$BS,2,0)))&amp;","&amp;AT341&amp;"); ", "")</f>
        <v/>
      </c>
      <c r="BN341" s="22" t="str">
        <f aca="false">IF(ISERROR(VLOOKUP(BO341,BO$2:BO340,1,0))=0,"X","")</f>
        <v/>
      </c>
      <c r="BO341" s="22" t="str">
        <f aca="false">SUBSTITUTE("#define "&amp;BH341&amp;REPT(" ",28-LEN(BH341))&amp;BJ341&amp;BK341&amp;BL341&amp;BM341,"%","D")</f>
        <v>#define INSTDECODE_3_MFM_AAA        DECODE_ADR(1,MBL,CpuMbl,AOFF_I); DECODE_ADR(2,FLO,CpuFlo,AOFF_IA); DECODE_ADR(3,MBL,CpuMbl,AOFF_IAA); </v>
      </c>
      <c r="BP341" s="22" t="str">
        <f aca="false">"#define "&amp;SUBSTITUTE(BH341,"INSTDECODE_",IF(P341="X","JMP_","")&amp;IF(Q341="X","CONST_","")&amp;"INSTEND_")&amp;IF(Q341="X",REPT(" ",20-LEN(BH341)),IF(P341="X",REPT(" ",22-LEN(BH341)),REPT(" ",26-LEN(BH341))))&amp;" "&amp;IF(P341="X","","IP+="&amp;TRIM(AU341)&amp;"; "&amp;REPT(" ",10-LEN(TRIM(AU341))))&amp;IF(Q341="X","CONST_INST_DISPATCH;","PROG_INST_DISPATCH;")</f>
        <v>#define INSTEND_3_MFM_AAA       IP+=ISIZ_IAAA;  PROG_INST_DISPATCH;</v>
      </c>
      <c r="BQ341" s="22" t="str">
        <f aca="false">""</f>
        <v/>
      </c>
    </row>
    <row r="342" customFormat="false" ht="15.95" hidden="false" customHeight="true" outlineLevel="0" collapsed="false">
      <c r="A342" s="22" t="s">
        <v>974</v>
      </c>
      <c r="B342" s="22" t="s">
        <v>1031</v>
      </c>
      <c r="C342" s="26" t="s">
        <v>29</v>
      </c>
      <c r="D342" s="27" t="n">
        <f aca="false">4-COUNTIF(F342:I342,".")</f>
        <v>2</v>
      </c>
      <c r="E342" s="27" t="str">
        <f aca="false">IF(ISERROR(SEARCH("Z",F342&amp;G342&amp;H342&amp;I342))=0,"X","-")</f>
        <v>-</v>
      </c>
      <c r="F342" s="26" t="s">
        <v>456</v>
      </c>
      <c r="G342" s="26" t="s">
        <v>486</v>
      </c>
      <c r="H342" s="26" t="s">
        <v>28</v>
      </c>
      <c r="I342" s="26" t="s">
        <v>28</v>
      </c>
      <c r="J342" s="27" t="str">
        <f aca="false">IF(OR(ISERROR(SEARCH(MID($J$2,1,1),F342&amp;G342&amp;H342&amp;I342))=0,ISERROR(SEARCH(MID($J$2,2,1),F342&amp;G342&amp;H342&amp;I342))=0),"X","-")</f>
        <v>-</v>
      </c>
      <c r="K342" s="26" t="s">
        <v>453</v>
      </c>
      <c r="L342" s="26" t="s">
        <v>453</v>
      </c>
      <c r="M342" s="26" t="s">
        <v>28</v>
      </c>
      <c r="N342" s="26" t="s">
        <v>28</v>
      </c>
      <c r="O342" s="28" t="str">
        <f aca="false">IF(OR(K342=$O$2,L342=$O$2,M342=$O$2,N342=$O$2),"X","-")</f>
        <v>-</v>
      </c>
      <c r="R342" s="22" t="s">
        <v>989</v>
      </c>
      <c r="S342" s="22" t="s">
        <v>9</v>
      </c>
      <c r="T342" s="22" t="s">
        <v>905</v>
      </c>
      <c r="W342" s="30" t="str">
        <f aca="false">SUBSTITUTE(SUBSTITUTE(IF(AND(F342="%",K342&lt;&gt;"AD",K342&lt;&gt;"MR"),"Error1","Ok")&amp;" "&amp;IF(AND(G342="%",L342&lt;&gt;"AD",L342&lt;&gt;"MR"),"Error2","Ok")&amp;" "&amp;IF(AND(H342="%",M342&lt;&gt;"AD",M342&lt;&gt;"MR"),"Error3","Ok")&amp;" "&amp;IF(AND(I342="%",N342&lt;&gt;"AD",N342&lt;&gt;"MR"),"Error4","Ok"),"Ok Ok Ok Ok","Passed"),"Ok","")</f>
        <v>Passed</v>
      </c>
      <c r="X342" s="28" t="str">
        <f aca="false">IF(W342&lt;&gt;"Passed","--- Error ---",SUBSTITUTE(SUBSTITUTE(SUBSTITUTE(SUBSTITUTE(SUBSTITUTE(SUBSTITUTE(SUBSTITUTE(SUBSTITUTE(SUBSTITUTE(SUBSTITUTE(SUBSTITUTE(SUBSTITUTE(SUBSTITUTE(SUBSTITUTE(SUBSTITUTE(SUBSTITUTE(SUBSTITUTE(SUBSTITUTE($X$1, "&lt;mnemonic&gt;",""""&amp;B342&amp;""""&amp;REPT(" ",5-LEN(B342))), "&lt;argnr&gt;",D342), "&lt;type1&gt;",VLOOKUP(F342,BR:BZ,9,0)), "&lt;type2&gt;",VLOOKUP(G342,BR:BZ,9,0)), "&lt;type3&gt;",VLOOKUP(H342,BR:BZ,9,0)), "&lt;type4&gt;",VLOOKUP(I342,BR:BZ,9,0)), "&lt;mode1&gt;",VLOOKUP(K342, CB:CG,6,0)),"&lt;mode2&gt;",VLOOKUP(L342,CB:CG,6,0)),"&lt;mode3&gt;",VLOOKUP(M342,CB:CG,6,0)),"&lt;mode4&gt;",VLOOKUP(N342,CB:CG,6,0)), "."," "), "&lt;desc&gt;",R342), "&lt;size&gt;",AU342), "&lt;comma&gt;",IF(B343=""," ",",")),"&lt;off1&gt;",IF(AQ342&lt;&gt;"",AQ342,"0"&amp;REPT(" ",5+AQ$1-1))),"&lt;off2&gt;",IF(AR342&lt;&gt;"",AR342,"0"&amp;REPT(" ",5+AR$1-1))),"&lt;off3&gt;",IF(AS342&lt;&gt;"",AS342,"0"&amp;REPT(" ",5+AS$1-1))),"&lt;off4&gt;",IF(AT342&lt;&gt;"",AT342,"0"&amp;REPT(" ",5+AT$1-1))))</f>
        <v>{ "ST2BO",2, ISIZ_IAA  , {CpuDataType::Boolean  ,CpuDataType::StrBlk   ,(CpuDataType)0        ,(CpuDataType)0        }, {_AmdAddr,_AmdAddr,_AmdNull,_AmdNull}, {AOFF_I,AOFF_IA,0       ,0        } }, //bool .tobool()</v>
      </c>
      <c r="Y342" s="31" t="s">
        <v>28</v>
      </c>
      <c r="Z342" s="22" t="str">
        <f aca="false">IF(F342&lt;&gt;".",IF(K342="MR","R",VLOOKUP(F342,$BR:$BT,3,0)),"")</f>
        <v>B</v>
      </c>
      <c r="AA342" s="22" t="str">
        <f aca="false">IF(G342&lt;&gt;".",IF(L342="MR","R",VLOOKUP(G342,$BR:$BT,3,0)),"")</f>
        <v>M</v>
      </c>
      <c r="AB342" s="22" t="str">
        <f aca="false">IF(H342&lt;&gt;".",IF(M342="MR","R",VLOOKUP(H342,$BR:$BT,3,0)),"")</f>
        <v/>
      </c>
      <c r="AC342" s="22" t="str">
        <f aca="false">IF(I342&lt;&gt;".",IF(N342="MR","R",VLOOKUP(I342,$BR:$BT,3,0)),"")</f>
        <v/>
      </c>
      <c r="AD342" s="22" t="str">
        <f aca="false">IF(F342&lt;&gt;".",VLOOKUP(K342,$CB:$CC,2,0),"")</f>
        <v>A</v>
      </c>
      <c r="AE342" s="22" t="str">
        <f aca="false">IF(G342&lt;&gt;".",VLOOKUP(L342,$CB:$CC,2,0),"")</f>
        <v>A</v>
      </c>
      <c r="AF342" s="22" t="str">
        <f aca="false">IF(H342&lt;&gt;".",VLOOKUP(M342,$CB:$CC,2,0),"")</f>
        <v/>
      </c>
      <c r="AG342" s="22" t="str">
        <f aca="false">IF(I342&lt;&gt;".",VLOOKUP(N342,$CB:$CC,2,0),"")</f>
        <v/>
      </c>
      <c r="AH342" s="22" t="str">
        <f aca="false">IF(AD342&lt;&gt;"",IF(OR(AD342="A",AD342="I"),"SZA",VLOOKUP(Z342,$BT$3:$BU$16,2,0)),"")</f>
        <v>SZA</v>
      </c>
      <c r="AI342" s="22" t="str">
        <f aca="false">IF(AE342&lt;&gt;"",IF(OR(AE342="A",AE342="I"),"SZA",VLOOKUP(AA342,$BT$3:$BU$16,2,0)),"")</f>
        <v>SZA</v>
      </c>
      <c r="AJ342" s="22" t="str">
        <f aca="false">IF(AF342&lt;&gt;"",IF(OR(AF342="A",AF342="I"),"SZA",VLOOKUP(AB342,$BT$3:$BU$16,2,0)),"")</f>
        <v/>
      </c>
      <c r="AK342" s="22" t="str">
        <f aca="false">IF(AG342&lt;&gt;"",IF(OR(AG342="A",AG342="I"),"SZA",VLOOKUP(AC342,$BT$3:$BU$16,2,0)),"")</f>
        <v/>
      </c>
      <c r="AL342" s="22" t="str">
        <f aca="false">IF(AD342&lt;&gt;"","I","")</f>
        <v>I</v>
      </c>
      <c r="AM342" s="22" t="str">
        <f aca="false">SUBSTITUTE(IF(AE342&lt;&gt;"",AL342&amp;"+"&amp;AH342,""),"+SZ","")</f>
        <v>IA</v>
      </c>
      <c r="AN342" s="22" t="str">
        <f aca="false">SUBSTITUTE(IF(AF342&lt;&gt;"",AM342&amp;"+"&amp;AI342,""),"+SZ","")</f>
        <v/>
      </c>
      <c r="AO342" s="22" t="str">
        <f aca="false">SUBSTITUTE(IF(AG342&lt;&gt;"",AN342&amp;"+"&amp;AJ342,""),"+SZ","")</f>
        <v/>
      </c>
      <c r="AP342" s="22" t="str">
        <f aca="false">SUBSTITUTE("I"&amp;IF(AH342&lt;&gt;"","+"&amp;AH342,"")&amp;IF(AI342&lt;&gt;"","+"&amp;AI342,"")&amp;IF(AJ342&lt;&gt;"","+"&amp;AJ342,"")&amp;IF(AK342&lt;&gt;"","+"&amp;AK342,""),"+SZ","")</f>
        <v>IAA</v>
      </c>
      <c r="AQ342" s="22" t="str">
        <f aca="false">IF(Z342&lt;&gt;"","AOFF_"&amp;AL342&amp;REPT(" ",AQ$1-LEN(AL342)),"")</f>
        <v>AOFF_I</v>
      </c>
      <c r="AR342" s="22" t="str">
        <f aca="false">IF(AA342&lt;&gt;"","AOFF_"&amp;AM342&amp;REPT(" ",AR$1-LEN(AM342)),"")</f>
        <v>AOFF_IA</v>
      </c>
      <c r="AS342" s="22" t="str">
        <f aca="false">IF(AB342&lt;&gt;"","AOFF_"&amp;AN342&amp;REPT(" ",AS$1-LEN(AN342)),"")</f>
        <v/>
      </c>
      <c r="AT342" s="22" t="str">
        <f aca="false">IF(AC342&lt;&gt;"","AOFF_"&amp;AO342&amp;REPT(" ",AT$1-LEN(AO342)),"")</f>
        <v/>
      </c>
      <c r="AU342" s="22" t="str">
        <f aca="false">"ISIZ_"&amp;AP342&amp;REPT(" ",$AU$1-LEN(AP342))</f>
        <v>ISIZ_IAA  </v>
      </c>
      <c r="AV342" s="26" t="n">
        <f aca="false">IF(Z342&lt;&gt;"",6,"")</f>
        <v>6</v>
      </c>
      <c r="AW342" s="26" t="n">
        <f aca="false">IF(AA342&lt;&gt;"",AV342+VLOOKUP(AH342,$BU$2:$BV$17,2,0),"")</f>
        <v>10</v>
      </c>
      <c r="AX342" s="26" t="str">
        <f aca="false">IF(AB342&lt;&gt;"",AW342+VLOOKUP(AI342,$BU$2:$BV$17,2,0),"")</f>
        <v/>
      </c>
      <c r="AY342" s="26" t="str">
        <f aca="false">IF(AC342&lt;&gt;"",AX342+VLOOKUP(AJ342,$BU$2:$BV$17,2,0),"")</f>
        <v/>
      </c>
      <c r="AZ342" s="26" t="n">
        <f aca="false">6+IF(Z342&lt;&gt;"",VLOOKUP(AH342,$BU$2:$BV$17,2,0),0)+IF(AA342&lt;&gt;"",VLOOKUP(AI342,$BU$2:$BV$17,2,0),0)+IF(AB342&lt;&gt;"",VLOOKUP(AJ342,$BU$2:$BV$17,2,0),0)+IF(AC342&lt;&gt;"",VLOOKUP(AK342,$BU$2:$BV$17,2,0),0)</f>
        <v>14</v>
      </c>
      <c r="BA342" s="26" t="n">
        <f aca="false">IF(Z342&lt;&gt;"",10,"")</f>
        <v>10</v>
      </c>
      <c r="BB342" s="26" t="n">
        <f aca="false">IF(AA342&lt;&gt;"",BA342+VLOOKUP(AH342,$BU$2:$BW$17,3,0),"")</f>
        <v>18</v>
      </c>
      <c r="BC342" s="26" t="str">
        <f aca="false">IF(AB342&lt;&gt;"",BB342+VLOOKUP(AI342,$BU$2:$BW$17,3,0),"")</f>
        <v/>
      </c>
      <c r="BD342" s="26" t="str">
        <f aca="false">IF(AC342&lt;&gt;"",BC342+VLOOKUP(AJ342,$BU$2:$BW$17,3,0),"")</f>
        <v/>
      </c>
      <c r="BE342" s="26" t="n">
        <f aca="false">10+IF(Z342&lt;&gt;"",VLOOKUP(AH342,$BU$2:$BW$17,3,0),0)+IF(AA342&lt;&gt;"",VLOOKUP(AI342,$BU$2:$BW$17,3,0),0)+IF(AB342&lt;&gt;"",VLOOKUP(AJ342,$BU$2:$BW$17,3,0),0)+IF(AC342&lt;&gt;"",VLOOKUP(AK342,$BU$2:$BW$17,3,0),0)</f>
        <v>26</v>
      </c>
      <c r="BF342" s="36" t="str">
        <f aca="false">IF(AV342&lt;&gt;"","#define "&amp;AQ342&amp;" "&amp;AV342&amp;"&lt;end&gt; ","")&amp;IF(AW342&lt;&gt;"","#define "&amp;AR342&amp;" "&amp;AW342&amp;"&lt;end&gt; ","")&amp;IF(AX342&lt;&gt;"","#define "&amp;AS342&amp;" "&amp;AX342&amp;"&lt;end&gt; ","")&amp;IF(AY342&lt;&gt;"","#define "&amp;AT342&amp;" "&amp;AY342&amp;"&lt;end&gt; ","")&amp;"#define "&amp;AU342&amp;" "&amp;AZ342&amp;"&lt;end&gt;"</f>
        <v>#define AOFF_I 6&lt;end&gt; #define AOFF_IA 10&lt;end&gt; #define ISIZ_IAA   14&lt;end&gt;</v>
      </c>
      <c r="BG342" s="36" t="str">
        <f aca="false">IF(BA342&lt;&gt;"","#define "&amp;AQ342&amp;" "&amp;BA342&amp;"&lt;end&gt; ","")&amp;IF(BB342&lt;&gt;"","#define "&amp;AR342&amp;" "&amp;BB342&amp;"&lt;end&gt; ","")&amp;IF(BC342&lt;&gt;"","#define "&amp;AS342&amp;" "&amp;BC342&amp;"&lt;end&gt; ","")&amp;IF(BD342&lt;&gt;"","#define "&amp;AT342&amp;" "&amp;BD342&amp;"&lt;end&gt; ","")&amp;"#define "&amp;AU342&amp;" "&amp;BE342&amp;"&lt;end&gt;"</f>
        <v>#define AOFF_I 10&lt;end&gt; #define AOFF_IA 18&lt;end&gt; #define ISIZ_IAA   26&lt;end&gt;</v>
      </c>
      <c r="BH342" s="22" t="str">
        <f aca="false">"INSTDECODE_"&amp;D342&amp;IF(D342&lt;&gt;0,"_"&amp;CONCATENATE(Z342,AA342,AB342,AC342)&amp;"_"&amp;CONCATENATE(AD342,AE342,AF342,AG342),"")</f>
        <v>INSTDECODE_2_BM_AA</v>
      </c>
      <c r="BI342" s="22" t="n">
        <f aca="false">LEN(BH342)</f>
        <v>18</v>
      </c>
      <c r="BJ342" s="22" t="str">
        <f aca="false">IF(Z342&lt;&gt;"","DECODE_"&amp;VLOOKUP(AD342,$CC:$CD,2,0)&amp;"("&amp;BJ$2&amp;","&amp;IF(K342="MR","REF",VLOOKUP(F342,$BR:$BS,2,0))&amp;",Cpu"&amp;PROPER(IF(K342="MR","REF",VLOOKUP(F342,$BR:$BS,2,0)))&amp;","&amp;AQ342&amp;"); ", "")</f>
        <v>DECODE_ADR(1,BOL,CpuBol,AOFF_I); </v>
      </c>
      <c r="BK342" s="22" t="str">
        <f aca="false">IF(AA342&lt;&gt;"","DECODE_"&amp;VLOOKUP(AE342,$CC:$CD,2,0)&amp;"("&amp;BK$2&amp;","&amp;IF(L342="MR","REF",VLOOKUP(G342,$BR:$BS,2,0))&amp;",Cpu"&amp;PROPER(IF(L342="MR","REF",VLOOKUP(G342,$BR:$BS,2,0)))&amp;","&amp;AR342&amp;"); ", "")</f>
        <v>DECODE_ADR(2,MBL,CpuMbl,AOFF_IA); </v>
      </c>
      <c r="BL342" s="22" t="str">
        <f aca="false">IF(AB342&lt;&gt;"","DECODE_"&amp;VLOOKUP(AF342,$CC:$CD,2,0)&amp;"("&amp;BL$2&amp;","&amp;IF(M342="MR","REF",VLOOKUP(H342,$BR:$BS,2,0))&amp;",Cpu"&amp;PROPER(IF(M342="MR","REF",VLOOKUP(H342,$BR:$BS,2,0)))&amp;","&amp;AS342&amp;"); ", "")</f>
        <v/>
      </c>
      <c r="BM342" s="22" t="str">
        <f aca="false">IF(AC342&lt;&gt;"","DECODE_"&amp;VLOOKUP(AG342,$CC:$CD,2,0)&amp;"("&amp;BM$2&amp;","&amp;IF(N342="MR","REF",VLOOKUP(I342,$BR:$BS,2,0))&amp;",Cpu"&amp;PROPER(IF(N342="MR","REF",VLOOKUP(I342,$BR:$BS,2,0)))&amp;","&amp;AT342&amp;"); ", "")</f>
        <v/>
      </c>
      <c r="BN342" s="22" t="str">
        <f aca="false">IF(ISERROR(VLOOKUP(BO342,BO$2:BO340,1,0))=0,"X","")</f>
        <v>X</v>
      </c>
      <c r="BO342" s="22" t="str">
        <f aca="false">SUBSTITUTE("#define "&amp;BH342&amp;REPT(" ",28-LEN(BH342))&amp;BJ342&amp;BK342&amp;BL342&amp;BM342,"%","D")</f>
        <v>#define INSTDECODE_2_BM_AA          DECODE_ADR(1,BOL,CpuBol,AOFF_I); DECODE_ADR(2,MBL,CpuMbl,AOFF_IA); </v>
      </c>
      <c r="BP342" s="22" t="str">
        <f aca="false">"#define "&amp;SUBSTITUTE(BH342,"INSTDECODE_",IF(P342="X","JMP_","")&amp;IF(Q342="X","CONST_","")&amp;"INSTEND_")&amp;IF(Q342="X",REPT(" ",20-LEN(BH342)),IF(P342="X",REPT(" ",22-LEN(BH342)),REPT(" ",26-LEN(BH342))))&amp;" "&amp;IF(P342="X","","IP+="&amp;TRIM(AU342)&amp;"; "&amp;REPT(" ",10-LEN(TRIM(AU342))))&amp;IF(Q342="X","CONST_INST_DISPATCH;","PROG_INST_DISPATCH;")</f>
        <v>#define INSTEND_2_BM_AA         IP+=ISIZ_IAA;   PROG_INST_DISPATCH;</v>
      </c>
      <c r="BQ342" s="22" t="str">
        <f aca="false">""</f>
        <v/>
      </c>
    </row>
    <row r="343" customFormat="false" ht="15.95" hidden="false" customHeight="true" outlineLevel="0" collapsed="false">
      <c r="A343" s="22" t="s">
        <v>974</v>
      </c>
      <c r="B343" s="22" t="s">
        <v>1032</v>
      </c>
      <c r="C343" s="26" t="s">
        <v>29</v>
      </c>
      <c r="D343" s="27" t="n">
        <f aca="false">4-COUNTIF(F343:I343,".")</f>
        <v>2</v>
      </c>
      <c r="E343" s="27" t="str">
        <f aca="false">IF(ISERROR(SEARCH("Z",F343&amp;G343&amp;H343&amp;I343))=0,"X","-")</f>
        <v>-</v>
      </c>
      <c r="F343" s="26" t="s">
        <v>452</v>
      </c>
      <c r="G343" s="26" t="s">
        <v>486</v>
      </c>
      <c r="H343" s="26" t="s">
        <v>28</v>
      </c>
      <c r="I343" s="26" t="s">
        <v>28</v>
      </c>
      <c r="J343" s="27" t="str">
        <f aca="false">IF(OR(ISERROR(SEARCH(MID($J$2,1,1),F343&amp;G343&amp;H343&amp;I343))=0,ISERROR(SEARCH(MID($J$2,2,1),F343&amp;G343&amp;H343&amp;I343))=0),"X","-")</f>
        <v>-</v>
      </c>
      <c r="K343" s="26" t="s">
        <v>453</v>
      </c>
      <c r="L343" s="26" t="s">
        <v>453</v>
      </c>
      <c r="M343" s="26" t="s">
        <v>28</v>
      </c>
      <c r="N343" s="26" t="s">
        <v>28</v>
      </c>
      <c r="O343" s="28" t="str">
        <f aca="false">IF(OR(K343=$O$2,L343=$O$2,M343=$O$2,N343=$O$2),"X","-")</f>
        <v>-</v>
      </c>
      <c r="R343" s="22" t="s">
        <v>976</v>
      </c>
      <c r="S343" s="22" t="s">
        <v>9</v>
      </c>
      <c r="T343" s="22" t="s">
        <v>905</v>
      </c>
      <c r="W343" s="30" t="str">
        <f aca="false">SUBSTITUTE(SUBSTITUTE(IF(AND(F343="%",K343&lt;&gt;"AD",K343&lt;&gt;"MR"),"Error1","Ok")&amp;" "&amp;IF(AND(G343="%",L343&lt;&gt;"AD",L343&lt;&gt;"MR"),"Error2","Ok")&amp;" "&amp;IF(AND(H343="%",M343&lt;&gt;"AD",M343&lt;&gt;"MR"),"Error3","Ok")&amp;" "&amp;IF(AND(I343="%",N343&lt;&gt;"AD",N343&lt;&gt;"MR"),"Error4","Ok"),"Ok Ok Ok Ok","Passed"),"Ok","")</f>
        <v>Passed</v>
      </c>
      <c r="X343" s="28" t="str">
        <f aca="false">IF(W343&lt;&gt;"Passed","--- Error ---",SUBSTITUTE(SUBSTITUTE(SUBSTITUTE(SUBSTITUTE(SUBSTITUTE(SUBSTITUTE(SUBSTITUTE(SUBSTITUTE(SUBSTITUTE(SUBSTITUTE(SUBSTITUTE(SUBSTITUTE(SUBSTITUTE(SUBSTITUTE(SUBSTITUTE(SUBSTITUTE(SUBSTITUTE(SUBSTITUTE($X$1, "&lt;mnemonic&gt;",""""&amp;B343&amp;""""&amp;REPT(" ",5-LEN(B343))), "&lt;argnr&gt;",D343), "&lt;type1&gt;",VLOOKUP(F343,BR:BZ,9,0)), "&lt;type2&gt;",VLOOKUP(G343,BR:BZ,9,0)), "&lt;type3&gt;",VLOOKUP(H343,BR:BZ,9,0)), "&lt;type4&gt;",VLOOKUP(I343,BR:BZ,9,0)), "&lt;mode1&gt;",VLOOKUP(K343, CB:CG,6,0)),"&lt;mode2&gt;",VLOOKUP(L343,CB:CG,6,0)),"&lt;mode3&gt;",VLOOKUP(M343,CB:CG,6,0)),"&lt;mode4&gt;",VLOOKUP(N343,CB:CG,6,0)), "."," "), "&lt;desc&gt;",R343), "&lt;size&gt;",AU343), "&lt;comma&gt;",IF(B344=""," ",",")),"&lt;off1&gt;",IF(AQ343&lt;&gt;"",AQ343,"0"&amp;REPT(" ",5+AQ$1-1))),"&lt;off2&gt;",IF(AR343&lt;&gt;"",AR343,"0"&amp;REPT(" ",5+AR$1-1))),"&lt;off3&gt;",IF(AS343&lt;&gt;"",AS343,"0"&amp;REPT(" ",5+AS$1-1))),"&lt;off4&gt;",IF(AT343&lt;&gt;"",AT343,"0"&amp;REPT(" ",5+AT$1-1))))</f>
        <v>{ "ST2CH",2, ISIZ_IAA  , {CpuDataType::Char     ,CpuDataType::StrBlk   ,(CpuDataType)0        ,(CpuDataType)0        }, {_AmdAddr,_AmdAddr,_AmdNull,_AmdNull}, {AOFF_I,AOFF_IA,0       ,0        } }, //char .tochar()</v>
      </c>
      <c r="Y343" s="31" t="s">
        <v>28</v>
      </c>
      <c r="Z343" s="22" t="str">
        <f aca="false">IF(F343&lt;&gt;".",IF(K343="MR","R",VLOOKUP(F343,$BR:$BT,3,0)),"")</f>
        <v>C</v>
      </c>
      <c r="AA343" s="22" t="str">
        <f aca="false">IF(G343&lt;&gt;".",IF(L343="MR","R",VLOOKUP(G343,$BR:$BT,3,0)),"")</f>
        <v>M</v>
      </c>
      <c r="AB343" s="22" t="str">
        <f aca="false">IF(H343&lt;&gt;".",IF(M343="MR","R",VLOOKUP(H343,$BR:$BT,3,0)),"")</f>
        <v/>
      </c>
      <c r="AC343" s="22" t="str">
        <f aca="false">IF(I343&lt;&gt;".",IF(N343="MR","R",VLOOKUP(I343,$BR:$BT,3,0)),"")</f>
        <v/>
      </c>
      <c r="AD343" s="22" t="str">
        <f aca="false">IF(F343&lt;&gt;".",VLOOKUP(K343,$CB:$CC,2,0),"")</f>
        <v>A</v>
      </c>
      <c r="AE343" s="22" t="str">
        <f aca="false">IF(G343&lt;&gt;".",VLOOKUP(L343,$CB:$CC,2,0),"")</f>
        <v>A</v>
      </c>
      <c r="AF343" s="22" t="str">
        <f aca="false">IF(H343&lt;&gt;".",VLOOKUP(M343,$CB:$CC,2,0),"")</f>
        <v/>
      </c>
      <c r="AG343" s="22" t="str">
        <f aca="false">IF(I343&lt;&gt;".",VLOOKUP(N343,$CB:$CC,2,0),"")</f>
        <v/>
      </c>
      <c r="AH343" s="22" t="str">
        <f aca="false">IF(AD343&lt;&gt;"",IF(OR(AD343="A",AD343="I"),"SZA",VLOOKUP(Z343,$BT$3:$BU$16,2,0)),"")</f>
        <v>SZA</v>
      </c>
      <c r="AI343" s="22" t="str">
        <f aca="false">IF(AE343&lt;&gt;"",IF(OR(AE343="A",AE343="I"),"SZA",VLOOKUP(AA343,$BT$3:$BU$16,2,0)),"")</f>
        <v>SZA</v>
      </c>
      <c r="AJ343" s="22" t="str">
        <f aca="false">IF(AF343&lt;&gt;"",IF(OR(AF343="A",AF343="I"),"SZA",VLOOKUP(AB343,$BT$3:$BU$16,2,0)),"")</f>
        <v/>
      </c>
      <c r="AK343" s="22" t="str">
        <f aca="false">IF(AG343&lt;&gt;"",IF(OR(AG343="A",AG343="I"),"SZA",VLOOKUP(AC343,$BT$3:$BU$16,2,0)),"")</f>
        <v/>
      </c>
      <c r="AL343" s="22" t="str">
        <f aca="false">IF(AD343&lt;&gt;"","I","")</f>
        <v>I</v>
      </c>
      <c r="AM343" s="22" t="str">
        <f aca="false">SUBSTITUTE(IF(AE343&lt;&gt;"",AL343&amp;"+"&amp;AH343,""),"+SZ","")</f>
        <v>IA</v>
      </c>
      <c r="AN343" s="22" t="str">
        <f aca="false">SUBSTITUTE(IF(AF343&lt;&gt;"",AM343&amp;"+"&amp;AI343,""),"+SZ","")</f>
        <v/>
      </c>
      <c r="AO343" s="22" t="str">
        <f aca="false">SUBSTITUTE(IF(AG343&lt;&gt;"",AN343&amp;"+"&amp;AJ343,""),"+SZ","")</f>
        <v/>
      </c>
      <c r="AP343" s="22" t="str">
        <f aca="false">SUBSTITUTE("I"&amp;IF(AH343&lt;&gt;"","+"&amp;AH343,"")&amp;IF(AI343&lt;&gt;"","+"&amp;AI343,"")&amp;IF(AJ343&lt;&gt;"","+"&amp;AJ343,"")&amp;IF(AK343&lt;&gt;"","+"&amp;AK343,""),"+SZ","")</f>
        <v>IAA</v>
      </c>
      <c r="AQ343" s="22" t="str">
        <f aca="false">IF(Z343&lt;&gt;"","AOFF_"&amp;AL343&amp;REPT(" ",AQ$1-LEN(AL343)),"")</f>
        <v>AOFF_I</v>
      </c>
      <c r="AR343" s="22" t="str">
        <f aca="false">IF(AA343&lt;&gt;"","AOFF_"&amp;AM343&amp;REPT(" ",AR$1-LEN(AM343)),"")</f>
        <v>AOFF_IA</v>
      </c>
      <c r="AS343" s="22" t="str">
        <f aca="false">IF(AB343&lt;&gt;"","AOFF_"&amp;AN343&amp;REPT(" ",AS$1-LEN(AN343)),"")</f>
        <v/>
      </c>
      <c r="AT343" s="22" t="str">
        <f aca="false">IF(AC343&lt;&gt;"","AOFF_"&amp;AO343&amp;REPT(" ",AT$1-LEN(AO343)),"")</f>
        <v/>
      </c>
      <c r="AU343" s="22" t="str">
        <f aca="false">"ISIZ_"&amp;AP343&amp;REPT(" ",$AU$1-LEN(AP343))</f>
        <v>ISIZ_IAA  </v>
      </c>
      <c r="AV343" s="26" t="n">
        <f aca="false">IF(Z343&lt;&gt;"",6,"")</f>
        <v>6</v>
      </c>
      <c r="AW343" s="26" t="n">
        <f aca="false">IF(AA343&lt;&gt;"",AV343+VLOOKUP(AH343,$BU$2:$BV$17,2,0),"")</f>
        <v>10</v>
      </c>
      <c r="AX343" s="26" t="str">
        <f aca="false">IF(AB343&lt;&gt;"",AW343+VLOOKUP(AI343,$BU$2:$BV$17,2,0),"")</f>
        <v/>
      </c>
      <c r="AY343" s="26" t="str">
        <f aca="false">IF(AC343&lt;&gt;"",AX343+VLOOKUP(AJ343,$BU$2:$BV$17,2,0),"")</f>
        <v/>
      </c>
      <c r="AZ343" s="26" t="n">
        <f aca="false">6+IF(Z343&lt;&gt;"",VLOOKUP(AH343,$BU$2:$BV$17,2,0),0)+IF(AA343&lt;&gt;"",VLOOKUP(AI343,$BU$2:$BV$17,2,0),0)+IF(AB343&lt;&gt;"",VLOOKUP(AJ343,$BU$2:$BV$17,2,0),0)+IF(AC343&lt;&gt;"",VLOOKUP(AK343,$BU$2:$BV$17,2,0),0)</f>
        <v>14</v>
      </c>
      <c r="BA343" s="26" t="n">
        <f aca="false">IF(Z343&lt;&gt;"",10,"")</f>
        <v>10</v>
      </c>
      <c r="BB343" s="26" t="n">
        <f aca="false">IF(AA343&lt;&gt;"",BA343+VLOOKUP(AH343,$BU$2:$BW$17,3,0),"")</f>
        <v>18</v>
      </c>
      <c r="BC343" s="26" t="str">
        <f aca="false">IF(AB343&lt;&gt;"",BB343+VLOOKUP(AI343,$BU$2:$BW$17,3,0),"")</f>
        <v/>
      </c>
      <c r="BD343" s="26" t="str">
        <f aca="false">IF(AC343&lt;&gt;"",BC343+VLOOKUP(AJ343,$BU$2:$BW$17,3,0),"")</f>
        <v/>
      </c>
      <c r="BE343" s="26" t="n">
        <f aca="false">10+IF(Z343&lt;&gt;"",VLOOKUP(AH343,$BU$2:$BW$17,3,0),0)+IF(AA343&lt;&gt;"",VLOOKUP(AI343,$BU$2:$BW$17,3,0),0)+IF(AB343&lt;&gt;"",VLOOKUP(AJ343,$BU$2:$BW$17,3,0),0)+IF(AC343&lt;&gt;"",VLOOKUP(AK343,$BU$2:$BW$17,3,0),0)</f>
        <v>26</v>
      </c>
      <c r="BF343" s="36" t="str">
        <f aca="false">IF(AV343&lt;&gt;"","#define "&amp;AQ343&amp;" "&amp;AV343&amp;"&lt;end&gt; ","")&amp;IF(AW343&lt;&gt;"","#define "&amp;AR343&amp;" "&amp;AW343&amp;"&lt;end&gt; ","")&amp;IF(AX343&lt;&gt;"","#define "&amp;AS343&amp;" "&amp;AX343&amp;"&lt;end&gt; ","")&amp;IF(AY343&lt;&gt;"","#define "&amp;AT343&amp;" "&amp;AY343&amp;"&lt;end&gt; ","")&amp;"#define "&amp;AU343&amp;" "&amp;AZ343&amp;"&lt;end&gt;"</f>
        <v>#define AOFF_I 6&lt;end&gt; #define AOFF_IA 10&lt;end&gt; #define ISIZ_IAA   14&lt;end&gt;</v>
      </c>
      <c r="BG343" s="36" t="str">
        <f aca="false">IF(BA343&lt;&gt;"","#define "&amp;AQ343&amp;" "&amp;BA343&amp;"&lt;end&gt; ","")&amp;IF(BB343&lt;&gt;"","#define "&amp;AR343&amp;" "&amp;BB343&amp;"&lt;end&gt; ","")&amp;IF(BC343&lt;&gt;"","#define "&amp;AS343&amp;" "&amp;BC343&amp;"&lt;end&gt; ","")&amp;IF(BD343&lt;&gt;"","#define "&amp;AT343&amp;" "&amp;BD343&amp;"&lt;end&gt; ","")&amp;"#define "&amp;AU343&amp;" "&amp;BE343&amp;"&lt;end&gt;"</f>
        <v>#define AOFF_I 10&lt;end&gt; #define AOFF_IA 18&lt;end&gt; #define ISIZ_IAA   26&lt;end&gt;</v>
      </c>
      <c r="BH343" s="22" t="str">
        <f aca="false">"INSTDECODE_"&amp;D343&amp;IF(D343&lt;&gt;0,"_"&amp;CONCATENATE(Z343,AA343,AB343,AC343)&amp;"_"&amp;CONCATENATE(AD343,AE343,AF343,AG343),"")</f>
        <v>INSTDECODE_2_CM_AA</v>
      </c>
      <c r="BI343" s="22" t="n">
        <f aca="false">LEN(BH343)</f>
        <v>18</v>
      </c>
      <c r="BJ343" s="22" t="str">
        <f aca="false">IF(Z343&lt;&gt;"","DECODE_"&amp;VLOOKUP(AD343,$CC:$CD,2,0)&amp;"("&amp;BJ$2&amp;","&amp;IF(K343="MR","REF",VLOOKUP(F343,$BR:$BS,2,0))&amp;",Cpu"&amp;PROPER(IF(K343="MR","REF",VLOOKUP(F343,$BR:$BS,2,0)))&amp;","&amp;AQ343&amp;"); ", "")</f>
        <v>DECODE_ADR(1,CHR,CpuChr,AOFF_I); </v>
      </c>
      <c r="BK343" s="22" t="str">
        <f aca="false">IF(AA343&lt;&gt;"","DECODE_"&amp;VLOOKUP(AE343,$CC:$CD,2,0)&amp;"("&amp;BK$2&amp;","&amp;IF(L343="MR","REF",VLOOKUP(G343,$BR:$BS,2,0))&amp;",Cpu"&amp;PROPER(IF(L343="MR","REF",VLOOKUP(G343,$BR:$BS,2,0)))&amp;","&amp;AR343&amp;"); ", "")</f>
        <v>DECODE_ADR(2,MBL,CpuMbl,AOFF_IA); </v>
      </c>
      <c r="BL343" s="22" t="str">
        <f aca="false">IF(AB343&lt;&gt;"","DECODE_"&amp;VLOOKUP(AF343,$CC:$CD,2,0)&amp;"("&amp;BL$2&amp;","&amp;IF(M343="MR","REF",VLOOKUP(H343,$BR:$BS,2,0))&amp;",Cpu"&amp;PROPER(IF(M343="MR","REF",VLOOKUP(H343,$BR:$BS,2,0)))&amp;","&amp;AS343&amp;"); ", "")</f>
        <v/>
      </c>
      <c r="BM343" s="22" t="str">
        <f aca="false">IF(AC343&lt;&gt;"","DECODE_"&amp;VLOOKUP(AG343,$CC:$CD,2,0)&amp;"("&amp;BM$2&amp;","&amp;IF(N343="MR","REF",VLOOKUP(I343,$BR:$BS,2,0))&amp;",Cpu"&amp;PROPER(IF(N343="MR","REF",VLOOKUP(I343,$BR:$BS,2,0)))&amp;","&amp;AT343&amp;"); ", "")</f>
        <v/>
      </c>
      <c r="BN343" s="22" t="str">
        <f aca="false">IF(ISERROR(VLOOKUP(BO343,BO$2:BO342,1,0))=0,"X","")</f>
        <v/>
      </c>
      <c r="BO343" s="22" t="str">
        <f aca="false">SUBSTITUTE("#define "&amp;BH343&amp;REPT(" ",28-LEN(BH343))&amp;BJ343&amp;BK343&amp;BL343&amp;BM343,"%","D")</f>
        <v>#define INSTDECODE_2_CM_AA          DECODE_ADR(1,CHR,CpuChr,AOFF_I); DECODE_ADR(2,MBL,CpuMbl,AOFF_IA); </v>
      </c>
      <c r="BP343" s="22" t="str">
        <f aca="false">"#define "&amp;SUBSTITUTE(BH343,"INSTDECODE_",IF(P343="X","JMP_","")&amp;IF(Q343="X","CONST_","")&amp;"INSTEND_")&amp;IF(Q343="X",REPT(" ",20-LEN(BH343)),IF(P343="X",REPT(" ",22-LEN(BH343)),REPT(" ",26-LEN(BH343))))&amp;" "&amp;IF(P343="X","","IP+="&amp;TRIM(AU343)&amp;"; "&amp;REPT(" ",10-LEN(TRIM(AU343))))&amp;IF(Q343="X","CONST_INST_DISPATCH;","PROG_INST_DISPATCH;")</f>
        <v>#define INSTEND_2_CM_AA         IP+=ISIZ_IAA;   PROG_INST_DISPATCH;</v>
      </c>
      <c r="BQ343" s="22" t="str">
        <f aca="false">""</f>
        <v/>
      </c>
    </row>
    <row r="344" customFormat="false" ht="15.95" hidden="false" customHeight="true" outlineLevel="0" collapsed="false">
      <c r="A344" s="22" t="s">
        <v>974</v>
      </c>
      <c r="B344" s="22" t="s">
        <v>1033</v>
      </c>
      <c r="C344" s="26" t="s">
        <v>29</v>
      </c>
      <c r="D344" s="27" t="n">
        <f aca="false">4-COUNTIF(F344:I344,".")</f>
        <v>2</v>
      </c>
      <c r="E344" s="27" t="str">
        <f aca="false">IF(ISERROR(SEARCH("Z",F344&amp;G344&amp;H344&amp;I344))=0,"X","-")</f>
        <v>-</v>
      </c>
      <c r="F344" s="26" t="s">
        <v>463</v>
      </c>
      <c r="G344" s="26" t="s">
        <v>486</v>
      </c>
      <c r="H344" s="26" t="s">
        <v>28</v>
      </c>
      <c r="I344" s="26" t="s">
        <v>28</v>
      </c>
      <c r="J344" s="27" t="str">
        <f aca="false">IF(OR(ISERROR(SEARCH(MID($J$2,1,1),F344&amp;G344&amp;H344&amp;I344))=0,ISERROR(SEARCH(MID($J$2,2,1),F344&amp;G344&amp;H344&amp;I344))=0),"X","-")</f>
        <v>-</v>
      </c>
      <c r="K344" s="26" t="s">
        <v>453</v>
      </c>
      <c r="L344" s="26" t="s">
        <v>453</v>
      </c>
      <c r="M344" s="26" t="s">
        <v>28</v>
      </c>
      <c r="N344" s="26" t="s">
        <v>28</v>
      </c>
      <c r="O344" s="28" t="str">
        <f aca="false">IF(OR(K344=$O$2,L344=$O$2,M344=$O$2,N344=$O$2),"X","-")</f>
        <v>-</v>
      </c>
      <c r="R344" s="22" t="s">
        <v>979</v>
      </c>
      <c r="S344" s="22" t="s">
        <v>9</v>
      </c>
      <c r="T344" s="22" t="s">
        <v>905</v>
      </c>
      <c r="W344" s="30" t="str">
        <f aca="false">SUBSTITUTE(SUBSTITUTE(IF(AND(F344="%",K344&lt;&gt;"AD",K344&lt;&gt;"MR"),"Error1","Ok")&amp;" "&amp;IF(AND(G344="%",L344&lt;&gt;"AD",L344&lt;&gt;"MR"),"Error2","Ok")&amp;" "&amp;IF(AND(H344="%",M344&lt;&gt;"AD",M344&lt;&gt;"MR"),"Error3","Ok")&amp;" "&amp;IF(AND(I344="%",N344&lt;&gt;"AD",N344&lt;&gt;"MR"),"Error4","Ok"),"Ok Ok Ok Ok","Passed"),"Ok","")</f>
        <v>Passed</v>
      </c>
      <c r="X344" s="28" t="str">
        <f aca="false">IF(W344&lt;&gt;"Passed","--- Error ---",SUBSTITUTE(SUBSTITUTE(SUBSTITUTE(SUBSTITUTE(SUBSTITUTE(SUBSTITUTE(SUBSTITUTE(SUBSTITUTE(SUBSTITUTE(SUBSTITUTE(SUBSTITUTE(SUBSTITUTE(SUBSTITUTE(SUBSTITUTE(SUBSTITUTE(SUBSTITUTE(SUBSTITUTE(SUBSTITUTE($X$1, "&lt;mnemonic&gt;",""""&amp;B344&amp;""""&amp;REPT(" ",5-LEN(B344))), "&lt;argnr&gt;",D344), "&lt;type1&gt;",VLOOKUP(F344,BR:BZ,9,0)), "&lt;type2&gt;",VLOOKUP(G344,BR:BZ,9,0)), "&lt;type3&gt;",VLOOKUP(H344,BR:BZ,9,0)), "&lt;type4&gt;",VLOOKUP(I344,BR:BZ,9,0)), "&lt;mode1&gt;",VLOOKUP(K344, CB:CG,6,0)),"&lt;mode2&gt;",VLOOKUP(L344,CB:CG,6,0)),"&lt;mode3&gt;",VLOOKUP(M344,CB:CG,6,0)),"&lt;mode4&gt;",VLOOKUP(N344,CB:CG,6,0)), "."," "), "&lt;desc&gt;",R344), "&lt;size&gt;",AU344), "&lt;comma&gt;",IF(B345=""," ",",")),"&lt;off1&gt;",IF(AQ344&lt;&gt;"",AQ344,"0"&amp;REPT(" ",5+AQ$1-1))),"&lt;off2&gt;",IF(AR344&lt;&gt;"",AR344,"0"&amp;REPT(" ",5+AR$1-1))),"&lt;off3&gt;",IF(AS344&lt;&gt;"",AS344,"0"&amp;REPT(" ",5+AS$1-1))),"&lt;off4&gt;",IF(AT344&lt;&gt;"",AT344,"0"&amp;REPT(" ",5+AT$1-1))))</f>
        <v>{ "ST2SH",2, ISIZ_IAA  , {CpuDataType::Short    ,CpuDataType::StrBlk   ,(CpuDataType)0        ,(CpuDataType)0        }, {_AmdAddr,_AmdAddr,_AmdNull,_AmdNull}, {AOFF_I,AOFF_IA,0       ,0        } }, //short .toshort()</v>
      </c>
      <c r="Y344" s="31" t="s">
        <v>28</v>
      </c>
      <c r="Z344" s="22" t="str">
        <f aca="false">IF(F344&lt;&gt;".",IF(K344="MR","R",VLOOKUP(F344,$BR:$BT,3,0)),"")</f>
        <v>W</v>
      </c>
      <c r="AA344" s="22" t="str">
        <f aca="false">IF(G344&lt;&gt;".",IF(L344="MR","R",VLOOKUP(G344,$BR:$BT,3,0)),"")</f>
        <v>M</v>
      </c>
      <c r="AB344" s="22" t="str">
        <f aca="false">IF(H344&lt;&gt;".",IF(M344="MR","R",VLOOKUP(H344,$BR:$BT,3,0)),"")</f>
        <v/>
      </c>
      <c r="AC344" s="22" t="str">
        <f aca="false">IF(I344&lt;&gt;".",IF(N344="MR","R",VLOOKUP(I344,$BR:$BT,3,0)),"")</f>
        <v/>
      </c>
      <c r="AD344" s="22" t="str">
        <f aca="false">IF(F344&lt;&gt;".",VLOOKUP(K344,$CB:$CC,2,0),"")</f>
        <v>A</v>
      </c>
      <c r="AE344" s="22" t="str">
        <f aca="false">IF(G344&lt;&gt;".",VLOOKUP(L344,$CB:$CC,2,0),"")</f>
        <v>A</v>
      </c>
      <c r="AF344" s="22" t="str">
        <f aca="false">IF(H344&lt;&gt;".",VLOOKUP(M344,$CB:$CC,2,0),"")</f>
        <v/>
      </c>
      <c r="AG344" s="22" t="str">
        <f aca="false">IF(I344&lt;&gt;".",VLOOKUP(N344,$CB:$CC,2,0),"")</f>
        <v/>
      </c>
      <c r="AH344" s="22" t="str">
        <f aca="false">IF(AD344&lt;&gt;"",IF(OR(AD344="A",AD344="I"),"SZA",VLOOKUP(Z344,$BT$3:$BU$16,2,0)),"")</f>
        <v>SZA</v>
      </c>
      <c r="AI344" s="22" t="str">
        <f aca="false">IF(AE344&lt;&gt;"",IF(OR(AE344="A",AE344="I"),"SZA",VLOOKUP(AA344,$BT$3:$BU$16,2,0)),"")</f>
        <v>SZA</v>
      </c>
      <c r="AJ344" s="22" t="str">
        <f aca="false">IF(AF344&lt;&gt;"",IF(OR(AF344="A",AF344="I"),"SZA",VLOOKUP(AB344,$BT$3:$BU$16,2,0)),"")</f>
        <v/>
      </c>
      <c r="AK344" s="22" t="str">
        <f aca="false">IF(AG344&lt;&gt;"",IF(OR(AG344="A",AG344="I"),"SZA",VLOOKUP(AC344,$BT$3:$BU$16,2,0)),"")</f>
        <v/>
      </c>
      <c r="AL344" s="22" t="str">
        <f aca="false">IF(AD344&lt;&gt;"","I","")</f>
        <v>I</v>
      </c>
      <c r="AM344" s="22" t="str">
        <f aca="false">SUBSTITUTE(IF(AE344&lt;&gt;"",AL344&amp;"+"&amp;AH344,""),"+SZ","")</f>
        <v>IA</v>
      </c>
      <c r="AN344" s="22" t="str">
        <f aca="false">SUBSTITUTE(IF(AF344&lt;&gt;"",AM344&amp;"+"&amp;AI344,""),"+SZ","")</f>
        <v/>
      </c>
      <c r="AO344" s="22" t="str">
        <f aca="false">SUBSTITUTE(IF(AG344&lt;&gt;"",AN344&amp;"+"&amp;AJ344,""),"+SZ","")</f>
        <v/>
      </c>
      <c r="AP344" s="22" t="str">
        <f aca="false">SUBSTITUTE("I"&amp;IF(AH344&lt;&gt;"","+"&amp;AH344,"")&amp;IF(AI344&lt;&gt;"","+"&amp;AI344,"")&amp;IF(AJ344&lt;&gt;"","+"&amp;AJ344,"")&amp;IF(AK344&lt;&gt;"","+"&amp;AK344,""),"+SZ","")</f>
        <v>IAA</v>
      </c>
      <c r="AQ344" s="22" t="str">
        <f aca="false">IF(Z344&lt;&gt;"","AOFF_"&amp;AL344&amp;REPT(" ",AQ$1-LEN(AL344)),"")</f>
        <v>AOFF_I</v>
      </c>
      <c r="AR344" s="22" t="str">
        <f aca="false">IF(AA344&lt;&gt;"","AOFF_"&amp;AM344&amp;REPT(" ",AR$1-LEN(AM344)),"")</f>
        <v>AOFF_IA</v>
      </c>
      <c r="AS344" s="22" t="str">
        <f aca="false">IF(AB344&lt;&gt;"","AOFF_"&amp;AN344&amp;REPT(" ",AS$1-LEN(AN344)),"")</f>
        <v/>
      </c>
      <c r="AT344" s="22" t="str">
        <f aca="false">IF(AC344&lt;&gt;"","AOFF_"&amp;AO344&amp;REPT(" ",AT$1-LEN(AO344)),"")</f>
        <v/>
      </c>
      <c r="AU344" s="22" t="str">
        <f aca="false">"ISIZ_"&amp;AP344&amp;REPT(" ",$AU$1-LEN(AP344))</f>
        <v>ISIZ_IAA  </v>
      </c>
      <c r="AV344" s="26" t="n">
        <f aca="false">IF(Z344&lt;&gt;"",6,"")</f>
        <v>6</v>
      </c>
      <c r="AW344" s="26" t="n">
        <f aca="false">IF(AA344&lt;&gt;"",AV344+VLOOKUP(AH344,$BU$2:$BV$17,2,0),"")</f>
        <v>10</v>
      </c>
      <c r="AX344" s="26" t="str">
        <f aca="false">IF(AB344&lt;&gt;"",AW344+VLOOKUP(AI344,$BU$2:$BV$17,2,0),"")</f>
        <v/>
      </c>
      <c r="AY344" s="26" t="str">
        <f aca="false">IF(AC344&lt;&gt;"",AX344+VLOOKUP(AJ344,$BU$2:$BV$17,2,0),"")</f>
        <v/>
      </c>
      <c r="AZ344" s="26" t="n">
        <f aca="false">6+IF(Z344&lt;&gt;"",VLOOKUP(AH344,$BU$2:$BV$17,2,0),0)+IF(AA344&lt;&gt;"",VLOOKUP(AI344,$BU$2:$BV$17,2,0),0)+IF(AB344&lt;&gt;"",VLOOKUP(AJ344,$BU$2:$BV$17,2,0),0)+IF(AC344&lt;&gt;"",VLOOKUP(AK344,$BU$2:$BV$17,2,0),0)</f>
        <v>14</v>
      </c>
      <c r="BA344" s="26" t="n">
        <f aca="false">IF(Z344&lt;&gt;"",10,"")</f>
        <v>10</v>
      </c>
      <c r="BB344" s="26" t="n">
        <f aca="false">IF(AA344&lt;&gt;"",BA344+VLOOKUP(AH344,$BU$2:$BW$17,3,0),"")</f>
        <v>18</v>
      </c>
      <c r="BC344" s="26" t="str">
        <f aca="false">IF(AB344&lt;&gt;"",BB344+VLOOKUP(AI344,$BU$2:$BW$17,3,0),"")</f>
        <v/>
      </c>
      <c r="BD344" s="26" t="str">
        <f aca="false">IF(AC344&lt;&gt;"",BC344+VLOOKUP(AJ344,$BU$2:$BW$17,3,0),"")</f>
        <v/>
      </c>
      <c r="BE344" s="26" t="n">
        <f aca="false">10+IF(Z344&lt;&gt;"",VLOOKUP(AH344,$BU$2:$BW$17,3,0),0)+IF(AA344&lt;&gt;"",VLOOKUP(AI344,$BU$2:$BW$17,3,0),0)+IF(AB344&lt;&gt;"",VLOOKUP(AJ344,$BU$2:$BW$17,3,0),0)+IF(AC344&lt;&gt;"",VLOOKUP(AK344,$BU$2:$BW$17,3,0),0)</f>
        <v>26</v>
      </c>
      <c r="BF344" s="36" t="str">
        <f aca="false">IF(AV344&lt;&gt;"","#define "&amp;AQ344&amp;" "&amp;AV344&amp;"&lt;end&gt; ","")&amp;IF(AW344&lt;&gt;"","#define "&amp;AR344&amp;" "&amp;AW344&amp;"&lt;end&gt; ","")&amp;IF(AX344&lt;&gt;"","#define "&amp;AS344&amp;" "&amp;AX344&amp;"&lt;end&gt; ","")&amp;IF(AY344&lt;&gt;"","#define "&amp;AT344&amp;" "&amp;AY344&amp;"&lt;end&gt; ","")&amp;"#define "&amp;AU344&amp;" "&amp;AZ344&amp;"&lt;end&gt;"</f>
        <v>#define AOFF_I 6&lt;end&gt; #define AOFF_IA 10&lt;end&gt; #define ISIZ_IAA   14&lt;end&gt;</v>
      </c>
      <c r="BG344" s="36" t="str">
        <f aca="false">IF(BA344&lt;&gt;"","#define "&amp;AQ344&amp;" "&amp;BA344&amp;"&lt;end&gt; ","")&amp;IF(BB344&lt;&gt;"","#define "&amp;AR344&amp;" "&amp;BB344&amp;"&lt;end&gt; ","")&amp;IF(BC344&lt;&gt;"","#define "&amp;AS344&amp;" "&amp;BC344&amp;"&lt;end&gt; ","")&amp;IF(BD344&lt;&gt;"","#define "&amp;AT344&amp;" "&amp;BD344&amp;"&lt;end&gt; ","")&amp;"#define "&amp;AU344&amp;" "&amp;BE344&amp;"&lt;end&gt;"</f>
        <v>#define AOFF_I 10&lt;end&gt; #define AOFF_IA 18&lt;end&gt; #define ISIZ_IAA   26&lt;end&gt;</v>
      </c>
      <c r="BH344" s="22" t="str">
        <f aca="false">"INSTDECODE_"&amp;D344&amp;IF(D344&lt;&gt;0,"_"&amp;CONCATENATE(Z344,AA344,AB344,AC344)&amp;"_"&amp;CONCATENATE(AD344,AE344,AF344,AG344),"")</f>
        <v>INSTDECODE_2_WM_AA</v>
      </c>
      <c r="BI344" s="22" t="n">
        <f aca="false">LEN(BH344)</f>
        <v>18</v>
      </c>
      <c r="BJ344" s="22" t="str">
        <f aca="false">IF(Z344&lt;&gt;"","DECODE_"&amp;VLOOKUP(AD344,$CC:$CD,2,0)&amp;"("&amp;BJ$2&amp;","&amp;IF(K344="MR","REF",VLOOKUP(F344,$BR:$BS,2,0))&amp;",Cpu"&amp;PROPER(IF(K344="MR","REF",VLOOKUP(F344,$BR:$BS,2,0)))&amp;","&amp;AQ344&amp;"); ", "")</f>
        <v>DECODE_ADR(1,SHR,CpuShr,AOFF_I); </v>
      </c>
      <c r="BK344" s="22" t="str">
        <f aca="false">IF(AA344&lt;&gt;"","DECODE_"&amp;VLOOKUP(AE344,$CC:$CD,2,0)&amp;"("&amp;BK$2&amp;","&amp;IF(L344="MR","REF",VLOOKUP(G344,$BR:$BS,2,0))&amp;",Cpu"&amp;PROPER(IF(L344="MR","REF",VLOOKUP(G344,$BR:$BS,2,0)))&amp;","&amp;AR344&amp;"); ", "")</f>
        <v>DECODE_ADR(2,MBL,CpuMbl,AOFF_IA); </v>
      </c>
      <c r="BL344" s="22" t="str">
        <f aca="false">IF(AB344&lt;&gt;"","DECODE_"&amp;VLOOKUP(AF344,$CC:$CD,2,0)&amp;"("&amp;BL$2&amp;","&amp;IF(M344="MR","REF",VLOOKUP(H344,$BR:$BS,2,0))&amp;",Cpu"&amp;PROPER(IF(M344="MR","REF",VLOOKUP(H344,$BR:$BS,2,0)))&amp;","&amp;AS344&amp;"); ", "")</f>
        <v/>
      </c>
      <c r="BM344" s="22" t="str">
        <f aca="false">IF(AC344&lt;&gt;"","DECODE_"&amp;VLOOKUP(AG344,$CC:$CD,2,0)&amp;"("&amp;BM$2&amp;","&amp;IF(N344="MR","REF",VLOOKUP(I344,$BR:$BS,2,0))&amp;",Cpu"&amp;PROPER(IF(N344="MR","REF",VLOOKUP(I344,$BR:$BS,2,0)))&amp;","&amp;AT344&amp;"); ", "")</f>
        <v/>
      </c>
      <c r="BN344" s="22" t="str">
        <f aca="false">IF(ISERROR(VLOOKUP(BO344,BO$2:BO343,1,0))=0,"X","")</f>
        <v/>
      </c>
      <c r="BO344" s="22" t="str">
        <f aca="false">SUBSTITUTE("#define "&amp;BH344&amp;REPT(" ",28-LEN(BH344))&amp;BJ344&amp;BK344&amp;BL344&amp;BM344,"%","D")</f>
        <v>#define INSTDECODE_2_WM_AA          DECODE_ADR(1,SHR,CpuShr,AOFF_I); DECODE_ADR(2,MBL,CpuMbl,AOFF_IA); </v>
      </c>
      <c r="BP344" s="22" t="str">
        <f aca="false">"#define "&amp;SUBSTITUTE(BH344,"INSTDECODE_",IF(P344="X","JMP_","")&amp;IF(Q344="X","CONST_","")&amp;"INSTEND_")&amp;IF(Q344="X",REPT(" ",20-LEN(BH344)),IF(P344="X",REPT(" ",22-LEN(BH344)),REPT(" ",26-LEN(BH344))))&amp;" "&amp;IF(P344="X","","IP+="&amp;TRIM(AU344)&amp;"; "&amp;REPT(" ",10-LEN(TRIM(AU344))))&amp;IF(Q344="X","CONST_INST_DISPATCH;","PROG_INST_DISPATCH;")</f>
        <v>#define INSTEND_2_WM_AA         IP+=ISIZ_IAA;   PROG_INST_DISPATCH;</v>
      </c>
      <c r="BQ344" s="22" t="str">
        <f aca="false">""</f>
        <v/>
      </c>
    </row>
    <row r="345" customFormat="false" ht="15.95" hidden="false" customHeight="true" outlineLevel="0" collapsed="false">
      <c r="A345" s="22" t="s">
        <v>974</v>
      </c>
      <c r="B345" s="22" t="s">
        <v>1034</v>
      </c>
      <c r="C345" s="26" t="s">
        <v>29</v>
      </c>
      <c r="D345" s="27" t="n">
        <f aca="false">4-COUNTIF(F345:I345,".")</f>
        <v>2</v>
      </c>
      <c r="E345" s="27" t="str">
        <f aca="false">IF(ISERROR(SEARCH("Z",F345&amp;G345&amp;H345&amp;I345))=0,"X","-")</f>
        <v>-</v>
      </c>
      <c r="F345" s="26" t="s">
        <v>470</v>
      </c>
      <c r="G345" s="26" t="s">
        <v>486</v>
      </c>
      <c r="H345" s="26" t="s">
        <v>28</v>
      </c>
      <c r="I345" s="26" t="s">
        <v>28</v>
      </c>
      <c r="J345" s="27" t="str">
        <f aca="false">IF(OR(ISERROR(SEARCH(MID($J$2,1,1),F345&amp;G345&amp;H345&amp;I345))=0,ISERROR(SEARCH(MID($J$2,2,1),F345&amp;G345&amp;H345&amp;I345))=0),"X","-")</f>
        <v>-</v>
      </c>
      <c r="K345" s="26" t="s">
        <v>453</v>
      </c>
      <c r="L345" s="26" t="s">
        <v>453</v>
      </c>
      <c r="M345" s="26" t="s">
        <v>28</v>
      </c>
      <c r="N345" s="26" t="s">
        <v>28</v>
      </c>
      <c r="O345" s="28" t="str">
        <f aca="false">IF(OR(K345=$O$2,L345=$O$2,M345=$O$2,N345=$O$2),"X","-")</f>
        <v>-</v>
      </c>
      <c r="R345" s="22" t="s">
        <v>981</v>
      </c>
      <c r="S345" s="22" t="s">
        <v>9</v>
      </c>
      <c r="T345" s="22" t="s">
        <v>905</v>
      </c>
      <c r="W345" s="30" t="str">
        <f aca="false">SUBSTITUTE(SUBSTITUTE(IF(AND(F345="%",K345&lt;&gt;"AD",K345&lt;&gt;"MR"),"Error1","Ok")&amp;" "&amp;IF(AND(G345="%",L345&lt;&gt;"AD",L345&lt;&gt;"MR"),"Error2","Ok")&amp;" "&amp;IF(AND(H345="%",M345&lt;&gt;"AD",M345&lt;&gt;"MR"),"Error3","Ok")&amp;" "&amp;IF(AND(I345="%",N345&lt;&gt;"AD",N345&lt;&gt;"MR"),"Error4","Ok"),"Ok Ok Ok Ok","Passed"),"Ok","")</f>
        <v>Passed</v>
      </c>
      <c r="X345" s="28" t="str">
        <f aca="false">IF(W345&lt;&gt;"Passed","--- Error ---",SUBSTITUTE(SUBSTITUTE(SUBSTITUTE(SUBSTITUTE(SUBSTITUTE(SUBSTITUTE(SUBSTITUTE(SUBSTITUTE(SUBSTITUTE(SUBSTITUTE(SUBSTITUTE(SUBSTITUTE(SUBSTITUTE(SUBSTITUTE(SUBSTITUTE(SUBSTITUTE(SUBSTITUTE(SUBSTITUTE($X$1, "&lt;mnemonic&gt;",""""&amp;B345&amp;""""&amp;REPT(" ",5-LEN(B345))), "&lt;argnr&gt;",D345), "&lt;type1&gt;",VLOOKUP(F345,BR:BZ,9,0)), "&lt;type2&gt;",VLOOKUP(G345,BR:BZ,9,0)), "&lt;type3&gt;",VLOOKUP(H345,BR:BZ,9,0)), "&lt;type4&gt;",VLOOKUP(I345,BR:BZ,9,0)), "&lt;mode1&gt;",VLOOKUP(K345, CB:CG,6,0)),"&lt;mode2&gt;",VLOOKUP(L345,CB:CG,6,0)),"&lt;mode3&gt;",VLOOKUP(M345,CB:CG,6,0)),"&lt;mode4&gt;",VLOOKUP(N345,CB:CG,6,0)), "."," "), "&lt;desc&gt;",R345), "&lt;size&gt;",AU345), "&lt;comma&gt;",IF(B346=""," ",",")),"&lt;off1&gt;",IF(AQ345&lt;&gt;"",AQ345,"0"&amp;REPT(" ",5+AQ$1-1))),"&lt;off2&gt;",IF(AR345&lt;&gt;"",AR345,"0"&amp;REPT(" ",5+AR$1-1))),"&lt;off3&gt;",IF(AS345&lt;&gt;"",AS345,"0"&amp;REPT(" ",5+AS$1-1))),"&lt;off4&gt;",IF(AT345&lt;&gt;"",AT345,"0"&amp;REPT(" ",5+AT$1-1))))</f>
        <v>{ "ST2IN",2, ISIZ_IAA  , {CpuDataType::Integer  ,CpuDataType::StrBlk   ,(CpuDataType)0        ,(CpuDataType)0        }, {_AmdAddr,_AmdAddr,_AmdNull,_AmdNull}, {AOFF_I,AOFF_IA,0       ,0        } }, //int .toint()</v>
      </c>
      <c r="Y345" s="31" t="s">
        <v>28</v>
      </c>
      <c r="Z345" s="22" t="str">
        <f aca="false">IF(F345&lt;&gt;".",IF(K345="MR","R",VLOOKUP(F345,$BR:$BT,3,0)),"")</f>
        <v>I</v>
      </c>
      <c r="AA345" s="22" t="str">
        <f aca="false">IF(G345&lt;&gt;".",IF(L345="MR","R",VLOOKUP(G345,$BR:$BT,3,0)),"")</f>
        <v>M</v>
      </c>
      <c r="AB345" s="22" t="str">
        <f aca="false">IF(H345&lt;&gt;".",IF(M345="MR","R",VLOOKUP(H345,$BR:$BT,3,0)),"")</f>
        <v/>
      </c>
      <c r="AC345" s="22" t="str">
        <f aca="false">IF(I345&lt;&gt;".",IF(N345="MR","R",VLOOKUP(I345,$BR:$BT,3,0)),"")</f>
        <v/>
      </c>
      <c r="AD345" s="22" t="str">
        <f aca="false">IF(F345&lt;&gt;".",VLOOKUP(K345,$CB:$CC,2,0),"")</f>
        <v>A</v>
      </c>
      <c r="AE345" s="22" t="str">
        <f aca="false">IF(G345&lt;&gt;".",VLOOKUP(L345,$CB:$CC,2,0),"")</f>
        <v>A</v>
      </c>
      <c r="AF345" s="22" t="str">
        <f aca="false">IF(H345&lt;&gt;".",VLOOKUP(M345,$CB:$CC,2,0),"")</f>
        <v/>
      </c>
      <c r="AG345" s="22" t="str">
        <f aca="false">IF(I345&lt;&gt;".",VLOOKUP(N345,$CB:$CC,2,0),"")</f>
        <v/>
      </c>
      <c r="AH345" s="22" t="str">
        <f aca="false">IF(AD345&lt;&gt;"",IF(OR(AD345="A",AD345="I"),"SZA",VLOOKUP(Z345,$BT$3:$BU$16,2,0)),"")</f>
        <v>SZA</v>
      </c>
      <c r="AI345" s="22" t="str">
        <f aca="false">IF(AE345&lt;&gt;"",IF(OR(AE345="A",AE345="I"),"SZA",VLOOKUP(AA345,$BT$3:$BU$16,2,0)),"")</f>
        <v>SZA</v>
      </c>
      <c r="AJ345" s="22" t="str">
        <f aca="false">IF(AF345&lt;&gt;"",IF(OR(AF345="A",AF345="I"),"SZA",VLOOKUP(AB345,$BT$3:$BU$16,2,0)),"")</f>
        <v/>
      </c>
      <c r="AK345" s="22" t="str">
        <f aca="false">IF(AG345&lt;&gt;"",IF(OR(AG345="A",AG345="I"),"SZA",VLOOKUP(AC345,$BT$3:$BU$16,2,0)),"")</f>
        <v/>
      </c>
      <c r="AL345" s="22" t="str">
        <f aca="false">IF(AD345&lt;&gt;"","I","")</f>
        <v>I</v>
      </c>
      <c r="AM345" s="22" t="str">
        <f aca="false">SUBSTITUTE(IF(AE345&lt;&gt;"",AL345&amp;"+"&amp;AH345,""),"+SZ","")</f>
        <v>IA</v>
      </c>
      <c r="AN345" s="22" t="str">
        <f aca="false">SUBSTITUTE(IF(AF345&lt;&gt;"",AM345&amp;"+"&amp;AI345,""),"+SZ","")</f>
        <v/>
      </c>
      <c r="AO345" s="22" t="str">
        <f aca="false">SUBSTITUTE(IF(AG345&lt;&gt;"",AN345&amp;"+"&amp;AJ345,""),"+SZ","")</f>
        <v/>
      </c>
      <c r="AP345" s="22" t="str">
        <f aca="false">SUBSTITUTE("I"&amp;IF(AH345&lt;&gt;"","+"&amp;AH345,"")&amp;IF(AI345&lt;&gt;"","+"&amp;AI345,"")&amp;IF(AJ345&lt;&gt;"","+"&amp;AJ345,"")&amp;IF(AK345&lt;&gt;"","+"&amp;AK345,""),"+SZ","")</f>
        <v>IAA</v>
      </c>
      <c r="AQ345" s="22" t="str">
        <f aca="false">IF(Z345&lt;&gt;"","AOFF_"&amp;AL345&amp;REPT(" ",AQ$1-LEN(AL345)),"")</f>
        <v>AOFF_I</v>
      </c>
      <c r="AR345" s="22" t="str">
        <f aca="false">IF(AA345&lt;&gt;"","AOFF_"&amp;AM345&amp;REPT(" ",AR$1-LEN(AM345)),"")</f>
        <v>AOFF_IA</v>
      </c>
      <c r="AS345" s="22" t="str">
        <f aca="false">IF(AB345&lt;&gt;"","AOFF_"&amp;AN345&amp;REPT(" ",AS$1-LEN(AN345)),"")</f>
        <v/>
      </c>
      <c r="AT345" s="22" t="str">
        <f aca="false">IF(AC345&lt;&gt;"","AOFF_"&amp;AO345&amp;REPT(" ",AT$1-LEN(AO345)),"")</f>
        <v/>
      </c>
      <c r="AU345" s="22" t="str">
        <f aca="false">"ISIZ_"&amp;AP345&amp;REPT(" ",$AU$1-LEN(AP345))</f>
        <v>ISIZ_IAA  </v>
      </c>
      <c r="AV345" s="26" t="n">
        <f aca="false">IF(Z345&lt;&gt;"",6,"")</f>
        <v>6</v>
      </c>
      <c r="AW345" s="26" t="n">
        <f aca="false">IF(AA345&lt;&gt;"",AV345+VLOOKUP(AH345,$BU$2:$BV$17,2,0),"")</f>
        <v>10</v>
      </c>
      <c r="AX345" s="26" t="str">
        <f aca="false">IF(AB345&lt;&gt;"",AW345+VLOOKUP(AI345,$BU$2:$BV$17,2,0),"")</f>
        <v/>
      </c>
      <c r="AY345" s="26" t="str">
        <f aca="false">IF(AC345&lt;&gt;"",AX345+VLOOKUP(AJ345,$BU$2:$BV$17,2,0),"")</f>
        <v/>
      </c>
      <c r="AZ345" s="26" t="n">
        <f aca="false">6+IF(Z345&lt;&gt;"",VLOOKUP(AH345,$BU$2:$BV$17,2,0),0)+IF(AA345&lt;&gt;"",VLOOKUP(AI345,$BU$2:$BV$17,2,0),0)+IF(AB345&lt;&gt;"",VLOOKUP(AJ345,$BU$2:$BV$17,2,0),0)+IF(AC345&lt;&gt;"",VLOOKUP(AK345,$BU$2:$BV$17,2,0),0)</f>
        <v>14</v>
      </c>
      <c r="BA345" s="26" t="n">
        <f aca="false">IF(Z345&lt;&gt;"",10,"")</f>
        <v>10</v>
      </c>
      <c r="BB345" s="26" t="n">
        <f aca="false">IF(AA345&lt;&gt;"",BA345+VLOOKUP(AH345,$BU$2:$BW$17,3,0),"")</f>
        <v>18</v>
      </c>
      <c r="BC345" s="26" t="str">
        <f aca="false">IF(AB345&lt;&gt;"",BB345+VLOOKUP(AI345,$BU$2:$BW$17,3,0),"")</f>
        <v/>
      </c>
      <c r="BD345" s="26" t="str">
        <f aca="false">IF(AC345&lt;&gt;"",BC345+VLOOKUP(AJ345,$BU$2:$BW$17,3,0),"")</f>
        <v/>
      </c>
      <c r="BE345" s="26" t="n">
        <f aca="false">10+IF(Z345&lt;&gt;"",VLOOKUP(AH345,$BU$2:$BW$17,3,0),0)+IF(AA345&lt;&gt;"",VLOOKUP(AI345,$BU$2:$BW$17,3,0),0)+IF(AB345&lt;&gt;"",VLOOKUP(AJ345,$BU$2:$BW$17,3,0),0)+IF(AC345&lt;&gt;"",VLOOKUP(AK345,$BU$2:$BW$17,3,0),0)</f>
        <v>26</v>
      </c>
      <c r="BF345" s="36" t="str">
        <f aca="false">IF(AV345&lt;&gt;"","#define "&amp;AQ345&amp;" "&amp;AV345&amp;"&lt;end&gt; ","")&amp;IF(AW345&lt;&gt;"","#define "&amp;AR345&amp;" "&amp;AW345&amp;"&lt;end&gt; ","")&amp;IF(AX345&lt;&gt;"","#define "&amp;AS345&amp;" "&amp;AX345&amp;"&lt;end&gt; ","")&amp;IF(AY345&lt;&gt;"","#define "&amp;AT345&amp;" "&amp;AY345&amp;"&lt;end&gt; ","")&amp;"#define "&amp;AU345&amp;" "&amp;AZ345&amp;"&lt;end&gt;"</f>
        <v>#define AOFF_I 6&lt;end&gt; #define AOFF_IA 10&lt;end&gt; #define ISIZ_IAA   14&lt;end&gt;</v>
      </c>
      <c r="BG345" s="36" t="str">
        <f aca="false">IF(BA345&lt;&gt;"","#define "&amp;AQ345&amp;" "&amp;BA345&amp;"&lt;end&gt; ","")&amp;IF(BB345&lt;&gt;"","#define "&amp;AR345&amp;" "&amp;BB345&amp;"&lt;end&gt; ","")&amp;IF(BC345&lt;&gt;"","#define "&amp;AS345&amp;" "&amp;BC345&amp;"&lt;end&gt; ","")&amp;IF(BD345&lt;&gt;"","#define "&amp;AT345&amp;" "&amp;BD345&amp;"&lt;end&gt; ","")&amp;"#define "&amp;AU345&amp;" "&amp;BE345&amp;"&lt;end&gt;"</f>
        <v>#define AOFF_I 10&lt;end&gt; #define AOFF_IA 18&lt;end&gt; #define ISIZ_IAA   26&lt;end&gt;</v>
      </c>
      <c r="BH345" s="22" t="str">
        <f aca="false">"INSTDECODE_"&amp;D345&amp;IF(D345&lt;&gt;0,"_"&amp;CONCATENATE(Z345,AA345,AB345,AC345)&amp;"_"&amp;CONCATENATE(AD345,AE345,AF345,AG345),"")</f>
        <v>INSTDECODE_2_IM_AA</v>
      </c>
      <c r="BI345" s="22" t="n">
        <f aca="false">LEN(BH345)</f>
        <v>18</v>
      </c>
      <c r="BJ345" s="22" t="str">
        <f aca="false">IF(Z345&lt;&gt;"","DECODE_"&amp;VLOOKUP(AD345,$CC:$CD,2,0)&amp;"("&amp;BJ$2&amp;","&amp;IF(K345="MR","REF",VLOOKUP(F345,$BR:$BS,2,0))&amp;",Cpu"&amp;PROPER(IF(K345="MR","REF",VLOOKUP(F345,$BR:$BS,2,0)))&amp;","&amp;AQ345&amp;"); ", "")</f>
        <v>DECODE_ADR(1,INT,CpuInt,AOFF_I); </v>
      </c>
      <c r="BK345" s="22" t="str">
        <f aca="false">IF(AA345&lt;&gt;"","DECODE_"&amp;VLOOKUP(AE345,$CC:$CD,2,0)&amp;"("&amp;BK$2&amp;","&amp;IF(L345="MR","REF",VLOOKUP(G345,$BR:$BS,2,0))&amp;",Cpu"&amp;PROPER(IF(L345="MR","REF",VLOOKUP(G345,$BR:$BS,2,0)))&amp;","&amp;AR345&amp;"); ", "")</f>
        <v>DECODE_ADR(2,MBL,CpuMbl,AOFF_IA); </v>
      </c>
      <c r="BL345" s="22" t="str">
        <f aca="false">IF(AB345&lt;&gt;"","DECODE_"&amp;VLOOKUP(AF345,$CC:$CD,2,0)&amp;"("&amp;BL$2&amp;","&amp;IF(M345="MR","REF",VLOOKUP(H345,$BR:$BS,2,0))&amp;",Cpu"&amp;PROPER(IF(M345="MR","REF",VLOOKUP(H345,$BR:$BS,2,0)))&amp;","&amp;AS345&amp;"); ", "")</f>
        <v/>
      </c>
      <c r="BM345" s="22" t="str">
        <f aca="false">IF(AC345&lt;&gt;"","DECODE_"&amp;VLOOKUP(AG345,$CC:$CD,2,0)&amp;"("&amp;BM$2&amp;","&amp;IF(N345="MR","REF",VLOOKUP(I345,$BR:$BS,2,0))&amp;",Cpu"&amp;PROPER(IF(N345="MR","REF",VLOOKUP(I345,$BR:$BS,2,0)))&amp;","&amp;AT345&amp;"); ", "")</f>
        <v/>
      </c>
      <c r="BN345" s="22" t="str">
        <f aca="false">IF(ISERROR(VLOOKUP(BO345,BO$2:BO344,1,0))=0,"X","")</f>
        <v/>
      </c>
      <c r="BO345" s="22" t="str">
        <f aca="false">SUBSTITUTE("#define "&amp;BH345&amp;REPT(" ",28-LEN(BH345))&amp;BJ345&amp;BK345&amp;BL345&amp;BM345,"%","D")</f>
        <v>#define INSTDECODE_2_IM_AA          DECODE_ADR(1,INT,CpuInt,AOFF_I); DECODE_ADR(2,MBL,CpuMbl,AOFF_IA); </v>
      </c>
      <c r="BP345" s="22" t="str">
        <f aca="false">"#define "&amp;SUBSTITUTE(BH345,"INSTDECODE_",IF(P345="X","JMP_","")&amp;IF(Q345="X","CONST_","")&amp;"INSTEND_")&amp;IF(Q345="X",REPT(" ",20-LEN(BH345)),IF(P345="X",REPT(" ",22-LEN(BH345)),REPT(" ",26-LEN(BH345))))&amp;" "&amp;IF(P345="X","","IP+="&amp;TRIM(AU345)&amp;"; "&amp;REPT(" ",10-LEN(TRIM(AU345))))&amp;IF(Q345="X","CONST_INST_DISPATCH;","PROG_INST_DISPATCH;")</f>
        <v>#define INSTEND_2_IM_AA         IP+=ISIZ_IAA;   PROG_INST_DISPATCH;</v>
      </c>
      <c r="BQ345" s="22" t="str">
        <f aca="false">""</f>
        <v/>
      </c>
    </row>
    <row r="346" customFormat="false" ht="15.95" hidden="false" customHeight="true" outlineLevel="0" collapsed="false">
      <c r="A346" s="22" t="s">
        <v>974</v>
      </c>
      <c r="B346" s="22" t="s">
        <v>1035</v>
      </c>
      <c r="C346" s="26" t="s">
        <v>29</v>
      </c>
      <c r="D346" s="27" t="n">
        <f aca="false">4-COUNTIF(F346:I346,".")</f>
        <v>2</v>
      </c>
      <c r="E346" s="27" t="str">
        <f aca="false">IF(ISERROR(SEARCH("Z",F346&amp;G346&amp;H346&amp;I346))=0,"X","-")</f>
        <v>-</v>
      </c>
      <c r="F346" s="26" t="s">
        <v>474</v>
      </c>
      <c r="G346" s="26" t="s">
        <v>486</v>
      </c>
      <c r="H346" s="26" t="s">
        <v>28</v>
      </c>
      <c r="I346" s="26" t="s">
        <v>28</v>
      </c>
      <c r="J346" s="27" t="str">
        <f aca="false">IF(OR(ISERROR(SEARCH(MID($J$2,1,1),F346&amp;G346&amp;H346&amp;I346))=0,ISERROR(SEARCH(MID($J$2,2,1),F346&amp;G346&amp;H346&amp;I346))=0),"X","-")</f>
        <v>-</v>
      </c>
      <c r="K346" s="26" t="s">
        <v>453</v>
      </c>
      <c r="L346" s="26" t="s">
        <v>453</v>
      </c>
      <c r="M346" s="26" t="s">
        <v>28</v>
      </c>
      <c r="N346" s="26" t="s">
        <v>28</v>
      </c>
      <c r="O346" s="28" t="str">
        <f aca="false">IF(OR(K346=$O$2,L346=$O$2,M346=$O$2,N346=$O$2),"X","-")</f>
        <v>-</v>
      </c>
      <c r="R346" s="22" t="s">
        <v>983</v>
      </c>
      <c r="S346" s="22" t="s">
        <v>9</v>
      </c>
      <c r="T346" s="22" t="s">
        <v>905</v>
      </c>
      <c r="W346" s="30" t="str">
        <f aca="false">SUBSTITUTE(SUBSTITUTE(IF(AND(F346="%",K346&lt;&gt;"AD",K346&lt;&gt;"MR"),"Error1","Ok")&amp;" "&amp;IF(AND(G346="%",L346&lt;&gt;"AD",L346&lt;&gt;"MR"),"Error2","Ok")&amp;" "&amp;IF(AND(H346="%",M346&lt;&gt;"AD",M346&lt;&gt;"MR"),"Error3","Ok")&amp;" "&amp;IF(AND(I346="%",N346&lt;&gt;"AD",N346&lt;&gt;"MR"),"Error4","Ok"),"Ok Ok Ok Ok","Passed"),"Ok","")</f>
        <v>Passed</v>
      </c>
      <c r="X346" s="28" t="str">
        <f aca="false">IF(W346&lt;&gt;"Passed","--- Error ---",SUBSTITUTE(SUBSTITUTE(SUBSTITUTE(SUBSTITUTE(SUBSTITUTE(SUBSTITUTE(SUBSTITUTE(SUBSTITUTE(SUBSTITUTE(SUBSTITUTE(SUBSTITUTE(SUBSTITUTE(SUBSTITUTE(SUBSTITUTE(SUBSTITUTE(SUBSTITUTE(SUBSTITUTE(SUBSTITUTE($X$1, "&lt;mnemonic&gt;",""""&amp;B346&amp;""""&amp;REPT(" ",5-LEN(B346))), "&lt;argnr&gt;",D346), "&lt;type1&gt;",VLOOKUP(F346,BR:BZ,9,0)), "&lt;type2&gt;",VLOOKUP(G346,BR:BZ,9,0)), "&lt;type3&gt;",VLOOKUP(H346,BR:BZ,9,0)), "&lt;type4&gt;",VLOOKUP(I346,BR:BZ,9,0)), "&lt;mode1&gt;",VLOOKUP(K346, CB:CG,6,0)),"&lt;mode2&gt;",VLOOKUP(L346,CB:CG,6,0)),"&lt;mode3&gt;",VLOOKUP(M346,CB:CG,6,0)),"&lt;mode4&gt;",VLOOKUP(N346,CB:CG,6,0)), "."," "), "&lt;desc&gt;",R346), "&lt;size&gt;",AU346), "&lt;comma&gt;",IF(B347=""," ",",")),"&lt;off1&gt;",IF(AQ346&lt;&gt;"",AQ346,"0"&amp;REPT(" ",5+AQ$1-1))),"&lt;off2&gt;",IF(AR346&lt;&gt;"",AR346,"0"&amp;REPT(" ",5+AR$1-1))),"&lt;off3&gt;",IF(AS346&lt;&gt;"",AS346,"0"&amp;REPT(" ",5+AS$1-1))),"&lt;off4&gt;",IF(AT346&lt;&gt;"",AT346,"0"&amp;REPT(" ",5+AT$1-1))))</f>
        <v>{ "ST2LO",2, ISIZ_IAA  , {CpuDataType::Long     ,CpuDataType::StrBlk   ,(CpuDataType)0        ,(CpuDataType)0        }, {_AmdAddr,_AmdAddr,_AmdNull,_AmdNull}, {AOFF_I,AOFF_IA,0       ,0        } }, //long .tolong()</v>
      </c>
      <c r="Y346" s="31" t="s">
        <v>28</v>
      </c>
      <c r="Z346" s="22" t="str">
        <f aca="false">IF(F346&lt;&gt;".",IF(K346="MR","R",VLOOKUP(F346,$BR:$BT,3,0)),"")</f>
        <v>L</v>
      </c>
      <c r="AA346" s="22" t="str">
        <f aca="false">IF(G346&lt;&gt;".",IF(L346="MR","R",VLOOKUP(G346,$BR:$BT,3,0)),"")</f>
        <v>M</v>
      </c>
      <c r="AB346" s="22" t="str">
        <f aca="false">IF(H346&lt;&gt;".",IF(M346="MR","R",VLOOKUP(H346,$BR:$BT,3,0)),"")</f>
        <v/>
      </c>
      <c r="AC346" s="22" t="str">
        <f aca="false">IF(I346&lt;&gt;".",IF(N346="MR","R",VLOOKUP(I346,$BR:$BT,3,0)),"")</f>
        <v/>
      </c>
      <c r="AD346" s="22" t="str">
        <f aca="false">IF(F346&lt;&gt;".",VLOOKUP(K346,$CB:$CC,2,0),"")</f>
        <v>A</v>
      </c>
      <c r="AE346" s="22" t="str">
        <f aca="false">IF(G346&lt;&gt;".",VLOOKUP(L346,$CB:$CC,2,0),"")</f>
        <v>A</v>
      </c>
      <c r="AF346" s="22" t="str">
        <f aca="false">IF(H346&lt;&gt;".",VLOOKUP(M346,$CB:$CC,2,0),"")</f>
        <v/>
      </c>
      <c r="AG346" s="22" t="str">
        <f aca="false">IF(I346&lt;&gt;".",VLOOKUP(N346,$CB:$CC,2,0),"")</f>
        <v/>
      </c>
      <c r="AH346" s="22" t="str">
        <f aca="false">IF(AD346&lt;&gt;"",IF(OR(AD346="A",AD346="I"),"SZA",VLOOKUP(Z346,$BT$3:$BU$16,2,0)),"")</f>
        <v>SZA</v>
      </c>
      <c r="AI346" s="22" t="str">
        <f aca="false">IF(AE346&lt;&gt;"",IF(OR(AE346="A",AE346="I"),"SZA",VLOOKUP(AA346,$BT$3:$BU$16,2,0)),"")</f>
        <v>SZA</v>
      </c>
      <c r="AJ346" s="22" t="str">
        <f aca="false">IF(AF346&lt;&gt;"",IF(OR(AF346="A",AF346="I"),"SZA",VLOOKUP(AB346,$BT$3:$BU$16,2,0)),"")</f>
        <v/>
      </c>
      <c r="AK346" s="22" t="str">
        <f aca="false">IF(AG346&lt;&gt;"",IF(OR(AG346="A",AG346="I"),"SZA",VLOOKUP(AC346,$BT$3:$BU$16,2,0)),"")</f>
        <v/>
      </c>
      <c r="AL346" s="22" t="str">
        <f aca="false">IF(AD346&lt;&gt;"","I","")</f>
        <v>I</v>
      </c>
      <c r="AM346" s="22" t="str">
        <f aca="false">SUBSTITUTE(IF(AE346&lt;&gt;"",AL346&amp;"+"&amp;AH346,""),"+SZ","")</f>
        <v>IA</v>
      </c>
      <c r="AN346" s="22" t="str">
        <f aca="false">SUBSTITUTE(IF(AF346&lt;&gt;"",AM346&amp;"+"&amp;AI346,""),"+SZ","")</f>
        <v/>
      </c>
      <c r="AO346" s="22" t="str">
        <f aca="false">SUBSTITUTE(IF(AG346&lt;&gt;"",AN346&amp;"+"&amp;AJ346,""),"+SZ","")</f>
        <v/>
      </c>
      <c r="AP346" s="22" t="str">
        <f aca="false">SUBSTITUTE("I"&amp;IF(AH346&lt;&gt;"","+"&amp;AH346,"")&amp;IF(AI346&lt;&gt;"","+"&amp;AI346,"")&amp;IF(AJ346&lt;&gt;"","+"&amp;AJ346,"")&amp;IF(AK346&lt;&gt;"","+"&amp;AK346,""),"+SZ","")</f>
        <v>IAA</v>
      </c>
      <c r="AQ346" s="22" t="str">
        <f aca="false">IF(Z346&lt;&gt;"","AOFF_"&amp;AL346&amp;REPT(" ",AQ$1-LEN(AL346)),"")</f>
        <v>AOFF_I</v>
      </c>
      <c r="AR346" s="22" t="str">
        <f aca="false">IF(AA346&lt;&gt;"","AOFF_"&amp;AM346&amp;REPT(" ",AR$1-LEN(AM346)),"")</f>
        <v>AOFF_IA</v>
      </c>
      <c r="AS346" s="22" t="str">
        <f aca="false">IF(AB346&lt;&gt;"","AOFF_"&amp;AN346&amp;REPT(" ",AS$1-LEN(AN346)),"")</f>
        <v/>
      </c>
      <c r="AT346" s="22" t="str">
        <f aca="false">IF(AC346&lt;&gt;"","AOFF_"&amp;AO346&amp;REPT(" ",AT$1-LEN(AO346)),"")</f>
        <v/>
      </c>
      <c r="AU346" s="22" t="str">
        <f aca="false">"ISIZ_"&amp;AP346&amp;REPT(" ",$AU$1-LEN(AP346))</f>
        <v>ISIZ_IAA  </v>
      </c>
      <c r="AV346" s="26" t="n">
        <f aca="false">IF(Z346&lt;&gt;"",6,"")</f>
        <v>6</v>
      </c>
      <c r="AW346" s="26" t="n">
        <f aca="false">IF(AA346&lt;&gt;"",AV346+VLOOKUP(AH346,$BU$2:$BV$17,2,0),"")</f>
        <v>10</v>
      </c>
      <c r="AX346" s="26" t="str">
        <f aca="false">IF(AB346&lt;&gt;"",AW346+VLOOKUP(AI346,$BU$2:$BV$17,2,0),"")</f>
        <v/>
      </c>
      <c r="AY346" s="26" t="str">
        <f aca="false">IF(AC346&lt;&gt;"",AX346+VLOOKUP(AJ346,$BU$2:$BV$17,2,0),"")</f>
        <v/>
      </c>
      <c r="AZ346" s="26" t="n">
        <f aca="false">6+IF(Z346&lt;&gt;"",VLOOKUP(AH346,$BU$2:$BV$17,2,0),0)+IF(AA346&lt;&gt;"",VLOOKUP(AI346,$BU$2:$BV$17,2,0),0)+IF(AB346&lt;&gt;"",VLOOKUP(AJ346,$BU$2:$BV$17,2,0),0)+IF(AC346&lt;&gt;"",VLOOKUP(AK346,$BU$2:$BV$17,2,0),0)</f>
        <v>14</v>
      </c>
      <c r="BA346" s="26" t="n">
        <f aca="false">IF(Z346&lt;&gt;"",10,"")</f>
        <v>10</v>
      </c>
      <c r="BB346" s="26" t="n">
        <f aca="false">IF(AA346&lt;&gt;"",BA346+VLOOKUP(AH346,$BU$2:$BW$17,3,0),"")</f>
        <v>18</v>
      </c>
      <c r="BC346" s="26" t="str">
        <f aca="false">IF(AB346&lt;&gt;"",BB346+VLOOKUP(AI346,$BU$2:$BW$17,3,0),"")</f>
        <v/>
      </c>
      <c r="BD346" s="26" t="str">
        <f aca="false">IF(AC346&lt;&gt;"",BC346+VLOOKUP(AJ346,$BU$2:$BW$17,3,0),"")</f>
        <v/>
      </c>
      <c r="BE346" s="26" t="n">
        <f aca="false">10+IF(Z346&lt;&gt;"",VLOOKUP(AH346,$BU$2:$BW$17,3,0),0)+IF(AA346&lt;&gt;"",VLOOKUP(AI346,$BU$2:$BW$17,3,0),0)+IF(AB346&lt;&gt;"",VLOOKUP(AJ346,$BU$2:$BW$17,3,0),0)+IF(AC346&lt;&gt;"",VLOOKUP(AK346,$BU$2:$BW$17,3,0),0)</f>
        <v>26</v>
      </c>
      <c r="BF346" s="36" t="str">
        <f aca="false">IF(AV346&lt;&gt;"","#define "&amp;AQ346&amp;" "&amp;AV346&amp;"&lt;end&gt; ","")&amp;IF(AW346&lt;&gt;"","#define "&amp;AR346&amp;" "&amp;AW346&amp;"&lt;end&gt; ","")&amp;IF(AX346&lt;&gt;"","#define "&amp;AS346&amp;" "&amp;AX346&amp;"&lt;end&gt; ","")&amp;IF(AY346&lt;&gt;"","#define "&amp;AT346&amp;" "&amp;AY346&amp;"&lt;end&gt; ","")&amp;"#define "&amp;AU346&amp;" "&amp;AZ346&amp;"&lt;end&gt;"</f>
        <v>#define AOFF_I 6&lt;end&gt; #define AOFF_IA 10&lt;end&gt; #define ISIZ_IAA   14&lt;end&gt;</v>
      </c>
      <c r="BG346" s="36" t="str">
        <f aca="false">IF(BA346&lt;&gt;"","#define "&amp;AQ346&amp;" "&amp;BA346&amp;"&lt;end&gt; ","")&amp;IF(BB346&lt;&gt;"","#define "&amp;AR346&amp;" "&amp;BB346&amp;"&lt;end&gt; ","")&amp;IF(BC346&lt;&gt;"","#define "&amp;AS346&amp;" "&amp;BC346&amp;"&lt;end&gt; ","")&amp;IF(BD346&lt;&gt;"","#define "&amp;AT346&amp;" "&amp;BD346&amp;"&lt;end&gt; ","")&amp;"#define "&amp;AU346&amp;" "&amp;BE346&amp;"&lt;end&gt;"</f>
        <v>#define AOFF_I 10&lt;end&gt; #define AOFF_IA 18&lt;end&gt; #define ISIZ_IAA   26&lt;end&gt;</v>
      </c>
      <c r="BH346" s="22" t="str">
        <f aca="false">"INSTDECODE_"&amp;D346&amp;IF(D346&lt;&gt;0,"_"&amp;CONCATENATE(Z346,AA346,AB346,AC346)&amp;"_"&amp;CONCATENATE(AD346,AE346,AF346,AG346),"")</f>
        <v>INSTDECODE_2_LM_AA</v>
      </c>
      <c r="BI346" s="22" t="n">
        <f aca="false">LEN(BH346)</f>
        <v>18</v>
      </c>
      <c r="BJ346" s="22" t="str">
        <f aca="false">IF(Z346&lt;&gt;"","DECODE_"&amp;VLOOKUP(AD346,$CC:$CD,2,0)&amp;"("&amp;BJ$2&amp;","&amp;IF(K346="MR","REF",VLOOKUP(F346,$BR:$BS,2,0))&amp;",Cpu"&amp;PROPER(IF(K346="MR","REF",VLOOKUP(F346,$BR:$BS,2,0)))&amp;","&amp;AQ346&amp;"); ", "")</f>
        <v>DECODE_ADR(1,LON,CpuLon,AOFF_I); </v>
      </c>
      <c r="BK346" s="22" t="str">
        <f aca="false">IF(AA346&lt;&gt;"","DECODE_"&amp;VLOOKUP(AE346,$CC:$CD,2,0)&amp;"("&amp;BK$2&amp;","&amp;IF(L346="MR","REF",VLOOKUP(G346,$BR:$BS,2,0))&amp;",Cpu"&amp;PROPER(IF(L346="MR","REF",VLOOKUP(G346,$BR:$BS,2,0)))&amp;","&amp;AR346&amp;"); ", "")</f>
        <v>DECODE_ADR(2,MBL,CpuMbl,AOFF_IA); </v>
      </c>
      <c r="BL346" s="22" t="str">
        <f aca="false">IF(AB346&lt;&gt;"","DECODE_"&amp;VLOOKUP(AF346,$CC:$CD,2,0)&amp;"("&amp;BL$2&amp;","&amp;IF(M346="MR","REF",VLOOKUP(H346,$BR:$BS,2,0))&amp;",Cpu"&amp;PROPER(IF(M346="MR","REF",VLOOKUP(H346,$BR:$BS,2,0)))&amp;","&amp;AS346&amp;"); ", "")</f>
        <v/>
      </c>
      <c r="BM346" s="22" t="str">
        <f aca="false">IF(AC346&lt;&gt;"","DECODE_"&amp;VLOOKUP(AG346,$CC:$CD,2,0)&amp;"("&amp;BM$2&amp;","&amp;IF(N346="MR","REF",VLOOKUP(I346,$BR:$BS,2,0))&amp;",Cpu"&amp;PROPER(IF(N346="MR","REF",VLOOKUP(I346,$BR:$BS,2,0)))&amp;","&amp;AT346&amp;"); ", "")</f>
        <v/>
      </c>
      <c r="BN346" s="22" t="str">
        <f aca="false">IF(ISERROR(VLOOKUP(BO346,BO$2:BO345,1,0))=0,"X","")</f>
        <v/>
      </c>
      <c r="BO346" s="22" t="str">
        <f aca="false">SUBSTITUTE("#define "&amp;BH346&amp;REPT(" ",28-LEN(BH346))&amp;BJ346&amp;BK346&amp;BL346&amp;BM346,"%","D")</f>
        <v>#define INSTDECODE_2_LM_AA          DECODE_ADR(1,LON,CpuLon,AOFF_I); DECODE_ADR(2,MBL,CpuMbl,AOFF_IA); </v>
      </c>
      <c r="BP346" s="22" t="str">
        <f aca="false">"#define "&amp;SUBSTITUTE(BH346,"INSTDECODE_",IF(P346="X","JMP_","")&amp;IF(Q346="X","CONST_","")&amp;"INSTEND_")&amp;IF(Q346="X",REPT(" ",20-LEN(BH346)),IF(P346="X",REPT(" ",22-LEN(BH346)),REPT(" ",26-LEN(BH346))))&amp;" "&amp;IF(P346="X","","IP+="&amp;TRIM(AU346)&amp;"; "&amp;REPT(" ",10-LEN(TRIM(AU346))))&amp;IF(Q346="X","CONST_INST_DISPATCH;","PROG_INST_DISPATCH;")</f>
        <v>#define INSTEND_2_LM_AA         IP+=ISIZ_IAA;   PROG_INST_DISPATCH;</v>
      </c>
      <c r="BQ346" s="22" t="str">
        <f aca="false">""</f>
        <v/>
      </c>
    </row>
    <row r="347" customFormat="false" ht="15.95" hidden="false" customHeight="true" outlineLevel="0" collapsed="false">
      <c r="A347" s="22" t="s">
        <v>974</v>
      </c>
      <c r="B347" s="22" t="s">
        <v>1036</v>
      </c>
      <c r="C347" s="26" t="s">
        <v>29</v>
      </c>
      <c r="D347" s="27" t="n">
        <f aca="false">4-COUNTIF(F347:I347,".")</f>
        <v>2</v>
      </c>
      <c r="E347" s="27" t="str">
        <f aca="false">IF(ISERROR(SEARCH("Z",F347&amp;G347&amp;H347&amp;I347))=0,"X","-")</f>
        <v>-</v>
      </c>
      <c r="F347" s="26" t="s">
        <v>478</v>
      </c>
      <c r="G347" s="26" t="s">
        <v>486</v>
      </c>
      <c r="H347" s="26" t="s">
        <v>28</v>
      </c>
      <c r="I347" s="26" t="s">
        <v>28</v>
      </c>
      <c r="J347" s="27" t="str">
        <f aca="false">IF(OR(ISERROR(SEARCH(MID($J$2,1,1),F347&amp;G347&amp;H347&amp;I347))=0,ISERROR(SEARCH(MID($J$2,2,1),F347&amp;G347&amp;H347&amp;I347))=0),"X","-")</f>
        <v>-</v>
      </c>
      <c r="K347" s="26" t="s">
        <v>453</v>
      </c>
      <c r="L347" s="26" t="s">
        <v>453</v>
      </c>
      <c r="M347" s="26" t="s">
        <v>28</v>
      </c>
      <c r="N347" s="26" t="s">
        <v>28</v>
      </c>
      <c r="O347" s="28" t="str">
        <f aca="false">IF(OR(K347=$O$2,L347=$O$2,M347=$O$2,N347=$O$2),"X","-")</f>
        <v>-</v>
      </c>
      <c r="R347" s="22" t="s">
        <v>985</v>
      </c>
      <c r="S347" s="22" t="s">
        <v>9</v>
      </c>
      <c r="T347" s="22" t="s">
        <v>905</v>
      </c>
      <c r="W347" s="30" t="str">
        <f aca="false">SUBSTITUTE(SUBSTITUTE(IF(AND(F347="%",K347&lt;&gt;"AD",K347&lt;&gt;"MR"),"Error1","Ok")&amp;" "&amp;IF(AND(G347="%",L347&lt;&gt;"AD",L347&lt;&gt;"MR"),"Error2","Ok")&amp;" "&amp;IF(AND(H347="%",M347&lt;&gt;"AD",M347&lt;&gt;"MR"),"Error3","Ok")&amp;" "&amp;IF(AND(I347="%",N347&lt;&gt;"AD",N347&lt;&gt;"MR"),"Error4","Ok"),"Ok Ok Ok Ok","Passed"),"Ok","")</f>
        <v>Passed</v>
      </c>
      <c r="X347" s="28" t="str">
        <f aca="false">IF(W347&lt;&gt;"Passed","--- Error ---",SUBSTITUTE(SUBSTITUTE(SUBSTITUTE(SUBSTITUTE(SUBSTITUTE(SUBSTITUTE(SUBSTITUTE(SUBSTITUTE(SUBSTITUTE(SUBSTITUTE(SUBSTITUTE(SUBSTITUTE(SUBSTITUTE(SUBSTITUTE(SUBSTITUTE(SUBSTITUTE(SUBSTITUTE(SUBSTITUTE($X$1, "&lt;mnemonic&gt;",""""&amp;B347&amp;""""&amp;REPT(" ",5-LEN(B347))), "&lt;argnr&gt;",D347), "&lt;type1&gt;",VLOOKUP(F347,BR:BZ,9,0)), "&lt;type2&gt;",VLOOKUP(G347,BR:BZ,9,0)), "&lt;type3&gt;",VLOOKUP(H347,BR:BZ,9,0)), "&lt;type4&gt;",VLOOKUP(I347,BR:BZ,9,0)), "&lt;mode1&gt;",VLOOKUP(K347, CB:CG,6,0)),"&lt;mode2&gt;",VLOOKUP(L347,CB:CG,6,0)),"&lt;mode3&gt;",VLOOKUP(M347,CB:CG,6,0)),"&lt;mode4&gt;",VLOOKUP(N347,CB:CG,6,0)), "."," "), "&lt;desc&gt;",R347), "&lt;size&gt;",AU347), "&lt;comma&gt;",IF(B348=""," ",",")),"&lt;off1&gt;",IF(AQ347&lt;&gt;"",AQ347,"0"&amp;REPT(" ",5+AQ$1-1))),"&lt;off2&gt;",IF(AR347&lt;&gt;"",AR347,"0"&amp;REPT(" ",5+AR$1-1))),"&lt;off3&gt;",IF(AS347&lt;&gt;"",AS347,"0"&amp;REPT(" ",5+AS$1-1))),"&lt;off4&gt;",IF(AT347&lt;&gt;"",AT347,"0"&amp;REPT(" ",5+AT$1-1))))</f>
        <v>{ "ST2FL",2, ISIZ_IAA  , {CpuDataType::Float    ,CpuDataType::StrBlk   ,(CpuDataType)0        ,(CpuDataType)0        }, {_AmdAddr,_AmdAddr,_AmdNull,_AmdNull}, {AOFF_I,AOFF_IA,0       ,0        } }, //float .tofloat()</v>
      </c>
      <c r="Y347" s="31" t="s">
        <v>28</v>
      </c>
      <c r="Z347" s="22" t="str">
        <f aca="false">IF(F347&lt;&gt;".",IF(K347="MR","R",VLOOKUP(F347,$BR:$BT,3,0)),"")</f>
        <v>F</v>
      </c>
      <c r="AA347" s="22" t="str">
        <f aca="false">IF(G347&lt;&gt;".",IF(L347="MR","R",VLOOKUP(G347,$BR:$BT,3,0)),"")</f>
        <v>M</v>
      </c>
      <c r="AB347" s="22" t="str">
        <f aca="false">IF(H347&lt;&gt;".",IF(M347="MR","R",VLOOKUP(H347,$BR:$BT,3,0)),"")</f>
        <v/>
      </c>
      <c r="AC347" s="22" t="str">
        <f aca="false">IF(I347&lt;&gt;".",IF(N347="MR","R",VLOOKUP(I347,$BR:$BT,3,0)),"")</f>
        <v/>
      </c>
      <c r="AD347" s="22" t="str">
        <f aca="false">IF(F347&lt;&gt;".",VLOOKUP(K347,$CB:$CC,2,0),"")</f>
        <v>A</v>
      </c>
      <c r="AE347" s="22" t="str">
        <f aca="false">IF(G347&lt;&gt;".",VLOOKUP(L347,$CB:$CC,2,0),"")</f>
        <v>A</v>
      </c>
      <c r="AF347" s="22" t="str">
        <f aca="false">IF(H347&lt;&gt;".",VLOOKUP(M347,$CB:$CC,2,0),"")</f>
        <v/>
      </c>
      <c r="AG347" s="22" t="str">
        <f aca="false">IF(I347&lt;&gt;".",VLOOKUP(N347,$CB:$CC,2,0),"")</f>
        <v/>
      </c>
      <c r="AH347" s="22" t="str">
        <f aca="false">IF(AD347&lt;&gt;"",IF(OR(AD347="A",AD347="I"),"SZA",VLOOKUP(Z347,$BT$3:$BU$16,2,0)),"")</f>
        <v>SZA</v>
      </c>
      <c r="AI347" s="22" t="str">
        <f aca="false">IF(AE347&lt;&gt;"",IF(OR(AE347="A",AE347="I"),"SZA",VLOOKUP(AA347,$BT$3:$BU$16,2,0)),"")</f>
        <v>SZA</v>
      </c>
      <c r="AJ347" s="22" t="str">
        <f aca="false">IF(AF347&lt;&gt;"",IF(OR(AF347="A",AF347="I"),"SZA",VLOOKUP(AB347,$BT$3:$BU$16,2,0)),"")</f>
        <v/>
      </c>
      <c r="AK347" s="22" t="str">
        <f aca="false">IF(AG347&lt;&gt;"",IF(OR(AG347="A",AG347="I"),"SZA",VLOOKUP(AC347,$BT$3:$BU$16,2,0)),"")</f>
        <v/>
      </c>
      <c r="AL347" s="22" t="str">
        <f aca="false">IF(AD347&lt;&gt;"","I","")</f>
        <v>I</v>
      </c>
      <c r="AM347" s="22" t="str">
        <f aca="false">SUBSTITUTE(IF(AE347&lt;&gt;"",AL347&amp;"+"&amp;AH347,""),"+SZ","")</f>
        <v>IA</v>
      </c>
      <c r="AN347" s="22" t="str">
        <f aca="false">SUBSTITUTE(IF(AF347&lt;&gt;"",AM347&amp;"+"&amp;AI347,""),"+SZ","")</f>
        <v/>
      </c>
      <c r="AO347" s="22" t="str">
        <f aca="false">SUBSTITUTE(IF(AG347&lt;&gt;"",AN347&amp;"+"&amp;AJ347,""),"+SZ","")</f>
        <v/>
      </c>
      <c r="AP347" s="22" t="str">
        <f aca="false">SUBSTITUTE("I"&amp;IF(AH347&lt;&gt;"","+"&amp;AH347,"")&amp;IF(AI347&lt;&gt;"","+"&amp;AI347,"")&amp;IF(AJ347&lt;&gt;"","+"&amp;AJ347,"")&amp;IF(AK347&lt;&gt;"","+"&amp;AK347,""),"+SZ","")</f>
        <v>IAA</v>
      </c>
      <c r="AQ347" s="22" t="str">
        <f aca="false">IF(Z347&lt;&gt;"","AOFF_"&amp;AL347&amp;REPT(" ",AQ$1-LEN(AL347)),"")</f>
        <v>AOFF_I</v>
      </c>
      <c r="AR347" s="22" t="str">
        <f aca="false">IF(AA347&lt;&gt;"","AOFF_"&amp;AM347&amp;REPT(" ",AR$1-LEN(AM347)),"")</f>
        <v>AOFF_IA</v>
      </c>
      <c r="AS347" s="22" t="str">
        <f aca="false">IF(AB347&lt;&gt;"","AOFF_"&amp;AN347&amp;REPT(" ",AS$1-LEN(AN347)),"")</f>
        <v/>
      </c>
      <c r="AT347" s="22" t="str">
        <f aca="false">IF(AC347&lt;&gt;"","AOFF_"&amp;AO347&amp;REPT(" ",AT$1-LEN(AO347)),"")</f>
        <v/>
      </c>
      <c r="AU347" s="22" t="str">
        <f aca="false">"ISIZ_"&amp;AP347&amp;REPT(" ",$AU$1-LEN(AP347))</f>
        <v>ISIZ_IAA  </v>
      </c>
      <c r="AV347" s="26" t="n">
        <f aca="false">IF(Z347&lt;&gt;"",6,"")</f>
        <v>6</v>
      </c>
      <c r="AW347" s="26" t="n">
        <f aca="false">IF(AA347&lt;&gt;"",AV347+VLOOKUP(AH347,$BU$2:$BV$17,2,0),"")</f>
        <v>10</v>
      </c>
      <c r="AX347" s="26" t="str">
        <f aca="false">IF(AB347&lt;&gt;"",AW347+VLOOKUP(AI347,$BU$2:$BV$17,2,0),"")</f>
        <v/>
      </c>
      <c r="AY347" s="26" t="str">
        <f aca="false">IF(AC347&lt;&gt;"",AX347+VLOOKUP(AJ347,$BU$2:$BV$17,2,0),"")</f>
        <v/>
      </c>
      <c r="AZ347" s="26" t="n">
        <f aca="false">6+IF(Z347&lt;&gt;"",VLOOKUP(AH347,$BU$2:$BV$17,2,0),0)+IF(AA347&lt;&gt;"",VLOOKUP(AI347,$BU$2:$BV$17,2,0),0)+IF(AB347&lt;&gt;"",VLOOKUP(AJ347,$BU$2:$BV$17,2,0),0)+IF(AC347&lt;&gt;"",VLOOKUP(AK347,$BU$2:$BV$17,2,0),0)</f>
        <v>14</v>
      </c>
      <c r="BA347" s="26" t="n">
        <f aca="false">IF(Z347&lt;&gt;"",10,"")</f>
        <v>10</v>
      </c>
      <c r="BB347" s="26" t="n">
        <f aca="false">IF(AA347&lt;&gt;"",BA347+VLOOKUP(AH347,$BU$2:$BW$17,3,0),"")</f>
        <v>18</v>
      </c>
      <c r="BC347" s="26" t="str">
        <f aca="false">IF(AB347&lt;&gt;"",BB347+VLOOKUP(AI347,$BU$2:$BW$17,3,0),"")</f>
        <v/>
      </c>
      <c r="BD347" s="26" t="str">
        <f aca="false">IF(AC347&lt;&gt;"",BC347+VLOOKUP(AJ347,$BU$2:$BW$17,3,0),"")</f>
        <v/>
      </c>
      <c r="BE347" s="26" t="n">
        <f aca="false">10+IF(Z347&lt;&gt;"",VLOOKUP(AH347,$BU$2:$BW$17,3,0),0)+IF(AA347&lt;&gt;"",VLOOKUP(AI347,$BU$2:$BW$17,3,0),0)+IF(AB347&lt;&gt;"",VLOOKUP(AJ347,$BU$2:$BW$17,3,0),0)+IF(AC347&lt;&gt;"",VLOOKUP(AK347,$BU$2:$BW$17,3,0),0)</f>
        <v>26</v>
      </c>
      <c r="BF347" s="36" t="str">
        <f aca="false">IF(AV347&lt;&gt;"","#define "&amp;AQ347&amp;" "&amp;AV347&amp;"&lt;end&gt; ","")&amp;IF(AW347&lt;&gt;"","#define "&amp;AR347&amp;" "&amp;AW347&amp;"&lt;end&gt; ","")&amp;IF(AX347&lt;&gt;"","#define "&amp;AS347&amp;" "&amp;AX347&amp;"&lt;end&gt; ","")&amp;IF(AY347&lt;&gt;"","#define "&amp;AT347&amp;" "&amp;AY347&amp;"&lt;end&gt; ","")&amp;"#define "&amp;AU347&amp;" "&amp;AZ347&amp;"&lt;end&gt;"</f>
        <v>#define AOFF_I 6&lt;end&gt; #define AOFF_IA 10&lt;end&gt; #define ISIZ_IAA   14&lt;end&gt;</v>
      </c>
      <c r="BG347" s="36" t="str">
        <f aca="false">IF(BA347&lt;&gt;"","#define "&amp;AQ347&amp;" "&amp;BA347&amp;"&lt;end&gt; ","")&amp;IF(BB347&lt;&gt;"","#define "&amp;AR347&amp;" "&amp;BB347&amp;"&lt;end&gt; ","")&amp;IF(BC347&lt;&gt;"","#define "&amp;AS347&amp;" "&amp;BC347&amp;"&lt;end&gt; ","")&amp;IF(BD347&lt;&gt;"","#define "&amp;AT347&amp;" "&amp;BD347&amp;"&lt;end&gt; ","")&amp;"#define "&amp;AU347&amp;" "&amp;BE347&amp;"&lt;end&gt;"</f>
        <v>#define AOFF_I 10&lt;end&gt; #define AOFF_IA 18&lt;end&gt; #define ISIZ_IAA   26&lt;end&gt;</v>
      </c>
      <c r="BH347" s="22" t="str">
        <f aca="false">"INSTDECODE_"&amp;D347&amp;IF(D347&lt;&gt;0,"_"&amp;CONCATENATE(Z347,AA347,AB347,AC347)&amp;"_"&amp;CONCATENATE(AD347,AE347,AF347,AG347),"")</f>
        <v>INSTDECODE_2_FM_AA</v>
      </c>
      <c r="BI347" s="22" t="n">
        <f aca="false">LEN(BH347)</f>
        <v>18</v>
      </c>
      <c r="BJ347" s="22" t="str">
        <f aca="false">IF(Z347&lt;&gt;"","DECODE_"&amp;VLOOKUP(AD347,$CC:$CD,2,0)&amp;"("&amp;BJ$2&amp;","&amp;IF(K347="MR","REF",VLOOKUP(F347,$BR:$BS,2,0))&amp;",Cpu"&amp;PROPER(IF(K347="MR","REF",VLOOKUP(F347,$BR:$BS,2,0)))&amp;","&amp;AQ347&amp;"); ", "")</f>
        <v>DECODE_ADR(1,FLO,CpuFlo,AOFF_I); </v>
      </c>
      <c r="BK347" s="22" t="str">
        <f aca="false">IF(AA347&lt;&gt;"","DECODE_"&amp;VLOOKUP(AE347,$CC:$CD,2,0)&amp;"("&amp;BK$2&amp;","&amp;IF(L347="MR","REF",VLOOKUP(G347,$BR:$BS,2,0))&amp;",Cpu"&amp;PROPER(IF(L347="MR","REF",VLOOKUP(G347,$BR:$BS,2,0)))&amp;","&amp;AR347&amp;"); ", "")</f>
        <v>DECODE_ADR(2,MBL,CpuMbl,AOFF_IA); </v>
      </c>
      <c r="BL347" s="22" t="str">
        <f aca="false">IF(AB347&lt;&gt;"","DECODE_"&amp;VLOOKUP(AF347,$CC:$CD,2,0)&amp;"("&amp;BL$2&amp;","&amp;IF(M347="MR","REF",VLOOKUP(H347,$BR:$BS,2,0))&amp;",Cpu"&amp;PROPER(IF(M347="MR","REF",VLOOKUP(H347,$BR:$BS,2,0)))&amp;","&amp;AS347&amp;"); ", "")</f>
        <v/>
      </c>
      <c r="BM347" s="22" t="str">
        <f aca="false">IF(AC347&lt;&gt;"","DECODE_"&amp;VLOOKUP(AG347,$CC:$CD,2,0)&amp;"("&amp;BM$2&amp;","&amp;IF(N347="MR","REF",VLOOKUP(I347,$BR:$BS,2,0))&amp;",Cpu"&amp;PROPER(IF(N347="MR","REF",VLOOKUP(I347,$BR:$BS,2,0)))&amp;","&amp;AT347&amp;"); ", "")</f>
        <v/>
      </c>
      <c r="BN347" s="22" t="str">
        <f aca="false">IF(ISERROR(VLOOKUP(BO347,BO$2:BO346,1,0))=0,"X","")</f>
        <v/>
      </c>
      <c r="BO347" s="22" t="str">
        <f aca="false">SUBSTITUTE("#define "&amp;BH347&amp;REPT(" ",28-LEN(BH347))&amp;BJ347&amp;BK347&amp;BL347&amp;BM347,"%","D")</f>
        <v>#define INSTDECODE_2_FM_AA          DECODE_ADR(1,FLO,CpuFlo,AOFF_I); DECODE_ADR(2,MBL,CpuMbl,AOFF_IA); </v>
      </c>
      <c r="BP347" s="22" t="str">
        <f aca="false">"#define "&amp;SUBSTITUTE(BH347,"INSTDECODE_",IF(P347="X","JMP_","")&amp;IF(Q347="X","CONST_","")&amp;"INSTEND_")&amp;IF(Q347="X",REPT(" ",20-LEN(BH347)),IF(P347="X",REPT(" ",22-LEN(BH347)),REPT(" ",26-LEN(BH347))))&amp;" "&amp;IF(P347="X","","IP+="&amp;TRIM(AU347)&amp;"; "&amp;REPT(" ",10-LEN(TRIM(AU347))))&amp;IF(Q347="X","CONST_INST_DISPATCH;","PROG_INST_DISPATCH;")</f>
        <v>#define INSTEND_2_FM_AA         IP+=ISIZ_IAA;   PROG_INST_DISPATCH;</v>
      </c>
      <c r="BQ347" s="22" t="str">
        <f aca="false">""</f>
        <v/>
      </c>
    </row>
    <row r="348" customFormat="false" ht="15.95" hidden="false" customHeight="true" outlineLevel="0" collapsed="false">
      <c r="A348" s="22" t="s">
        <v>1037</v>
      </c>
      <c r="B348" s="22" t="s">
        <v>1038</v>
      </c>
      <c r="C348" s="26" t="s">
        <v>29</v>
      </c>
      <c r="D348" s="27" t="n">
        <f aca="false">4-COUNTIF(F348:I348,".")</f>
        <v>2</v>
      </c>
      <c r="E348" s="27" t="str">
        <f aca="false">IF(ISERROR(SEARCH("Z",F348&amp;G348&amp;H348&amp;I348))=0,"X","-")</f>
        <v>-</v>
      </c>
      <c r="F348" s="26" t="s">
        <v>456</v>
      </c>
      <c r="G348" s="26" t="s">
        <v>500</v>
      </c>
      <c r="H348" s="26" t="s">
        <v>28</v>
      </c>
      <c r="I348" s="26" t="s">
        <v>28</v>
      </c>
      <c r="J348" s="27" t="str">
        <f aca="false">IF(OR(ISERROR(SEARCH(MID($J$2,1,1),F348&amp;G348&amp;H348&amp;I348))=0,ISERROR(SEARCH(MID($J$2,2,1),F348&amp;G348&amp;H348&amp;I348))=0),"X","-")</f>
        <v>-</v>
      </c>
      <c r="K348" s="26" t="s">
        <v>453</v>
      </c>
      <c r="L348" s="26" t="s">
        <v>410</v>
      </c>
      <c r="M348" s="26" t="s">
        <v>28</v>
      </c>
      <c r="N348" s="26" t="s">
        <v>28</v>
      </c>
      <c r="O348" s="28" t="str">
        <f aca="false">IF(OR(K348=$O$2,L348=$O$2,M348=$O$2,N348=$O$2),"X","-")</f>
        <v>X</v>
      </c>
      <c r="R348" s="22" t="s">
        <v>1039</v>
      </c>
      <c r="S348" s="22" t="s">
        <v>155</v>
      </c>
      <c r="T348" s="22" t="s">
        <v>763</v>
      </c>
      <c r="W348" s="30" t="str">
        <f aca="false">SUBSTITUTE(SUBSTITUTE(IF(AND(F348="%",K348&lt;&gt;"AD",K348&lt;&gt;"MR"),"Error1","Ok")&amp;" "&amp;IF(AND(G348="%",L348&lt;&gt;"AD",L348&lt;&gt;"MR"),"Error2","Ok")&amp;" "&amp;IF(AND(H348="%",M348&lt;&gt;"AD",M348&lt;&gt;"MR"),"Error3","Ok")&amp;" "&amp;IF(AND(I348="%",N348&lt;&gt;"AD",N348&lt;&gt;"MR"),"Error4","Ok"),"Ok Ok Ok Ok","Passed"),"Ok","")</f>
        <v>Passed</v>
      </c>
      <c r="X348" s="28" t="str">
        <f aca="false">IF(W348&lt;&gt;"Passed","--- Error ---",SUBSTITUTE(SUBSTITUTE(SUBSTITUTE(SUBSTITUTE(SUBSTITUTE(SUBSTITUTE(SUBSTITUTE(SUBSTITUTE(SUBSTITUTE(SUBSTITUTE(SUBSTITUTE(SUBSTITUTE(SUBSTITUTE(SUBSTITUTE(SUBSTITUTE(SUBSTITUTE(SUBSTITUTE(SUBSTITUTE($X$1, "&lt;mnemonic&gt;",""""&amp;B348&amp;""""&amp;REPT(" ",5-LEN(B348))), "&lt;argnr&gt;",D348), "&lt;type1&gt;",VLOOKUP(F348,BR:BZ,9,0)), "&lt;type2&gt;",VLOOKUP(G348,BR:BZ,9,0)), "&lt;type3&gt;",VLOOKUP(H348,BR:BZ,9,0)), "&lt;type4&gt;",VLOOKUP(I348,BR:BZ,9,0)), "&lt;mode1&gt;",VLOOKUP(K348, CB:CG,6,0)),"&lt;mode2&gt;",VLOOKUP(L348,CB:CG,6,0)),"&lt;mode3&gt;",VLOOKUP(M348,CB:CG,6,0)),"&lt;mode4&gt;",VLOOKUP(N348,CB:CG,6,0)), "."," "), "&lt;desc&gt;",R348), "&lt;size&gt;",AU348), "&lt;comma&gt;",IF(B349=""," ",",")),"&lt;off1&gt;",IF(AQ348&lt;&gt;"",AQ348,"0"&amp;REPT(" ",5+AQ$1-1))),"&lt;off2&gt;",IF(AR348&lt;&gt;"",AR348,"0"&amp;REPT(" ",5+AR$1-1))),"&lt;off3&gt;",IF(AS348&lt;&gt;"",AS348,"0"&amp;REPT(" ",5+AS$1-1))),"&lt;off4&gt;",IF(AT348&lt;&gt;"",AT348,"0"&amp;REPT(" ",5+AT$1-1))))</f>
        <v>{ "JMPTR",2, ISIZ_IAA  , {CpuDataType::Boolean  ,CpuDataType::JumpAddr ,(CpuDataType)0        ,(CpuDataType)0        }, {_AmdAddr,_AmdLtVl,_AmdNull,_AmdNull}, {AOFF_I,AOFF_IA,0       ,0        } }, //Jump if true</v>
      </c>
      <c r="Y348" s="31" t="s">
        <v>28</v>
      </c>
      <c r="Z348" s="22" t="str">
        <f aca="false">IF(F348&lt;&gt;".",IF(K348="MR","R",VLOOKUP(F348,$BR:$BT,3,0)),"")</f>
        <v>B</v>
      </c>
      <c r="AA348" s="22" t="str">
        <f aca="false">IF(G348&lt;&gt;".",IF(L348="MR","R",VLOOKUP(G348,$BR:$BT,3,0)),"")</f>
        <v>A</v>
      </c>
      <c r="AB348" s="22" t="str">
        <f aca="false">IF(H348&lt;&gt;".",IF(M348="MR","R",VLOOKUP(H348,$BR:$BT,3,0)),"")</f>
        <v/>
      </c>
      <c r="AC348" s="22" t="str">
        <f aca="false">IF(I348&lt;&gt;".",IF(N348="MR","R",VLOOKUP(I348,$BR:$BT,3,0)),"")</f>
        <v/>
      </c>
      <c r="AD348" s="22" t="str">
        <f aca="false">IF(F348&lt;&gt;".",VLOOKUP(K348,$CB:$CC,2,0),"")</f>
        <v>A</v>
      </c>
      <c r="AE348" s="22" t="str">
        <f aca="false">IF(G348&lt;&gt;".",VLOOKUP(L348,$CB:$CC,2,0),"")</f>
        <v>V</v>
      </c>
      <c r="AF348" s="22" t="str">
        <f aca="false">IF(H348&lt;&gt;".",VLOOKUP(M348,$CB:$CC,2,0),"")</f>
        <v/>
      </c>
      <c r="AG348" s="22" t="str">
        <f aca="false">IF(I348&lt;&gt;".",VLOOKUP(N348,$CB:$CC,2,0),"")</f>
        <v/>
      </c>
      <c r="AH348" s="22" t="str">
        <f aca="false">IF(AD348&lt;&gt;"",IF(OR(AD348="A",AD348="I"),"SZA",VLOOKUP(Z348,$BT$3:$BU$16,2,0)),"")</f>
        <v>SZA</v>
      </c>
      <c r="AI348" s="22" t="str">
        <f aca="false">IF(AE348&lt;&gt;"",IF(OR(AE348="A",AE348="I"),"SZA",VLOOKUP(AA348,$BT$3:$BU$16,2,0)),"")</f>
        <v>SZA</v>
      </c>
      <c r="AJ348" s="22" t="str">
        <f aca="false">IF(AF348&lt;&gt;"",IF(OR(AF348="A",AF348="I"),"SZA",VLOOKUP(AB348,$BT$3:$BU$16,2,0)),"")</f>
        <v/>
      </c>
      <c r="AK348" s="22" t="str">
        <f aca="false">IF(AG348&lt;&gt;"",IF(OR(AG348="A",AG348="I"),"SZA",VLOOKUP(AC348,$BT$3:$BU$16,2,0)),"")</f>
        <v/>
      </c>
      <c r="AL348" s="22" t="str">
        <f aca="false">IF(AD348&lt;&gt;"","I","")</f>
        <v>I</v>
      </c>
      <c r="AM348" s="22" t="str">
        <f aca="false">SUBSTITUTE(IF(AE348&lt;&gt;"",AL348&amp;"+"&amp;AH348,""),"+SZ","")</f>
        <v>IA</v>
      </c>
      <c r="AN348" s="22" t="str">
        <f aca="false">SUBSTITUTE(IF(AF348&lt;&gt;"",AM348&amp;"+"&amp;AI348,""),"+SZ","")</f>
        <v/>
      </c>
      <c r="AO348" s="22" t="str">
        <f aca="false">SUBSTITUTE(IF(AG348&lt;&gt;"",AN348&amp;"+"&amp;AJ348,""),"+SZ","")</f>
        <v/>
      </c>
      <c r="AP348" s="22" t="str">
        <f aca="false">SUBSTITUTE("I"&amp;IF(AH348&lt;&gt;"","+"&amp;AH348,"")&amp;IF(AI348&lt;&gt;"","+"&amp;AI348,"")&amp;IF(AJ348&lt;&gt;"","+"&amp;AJ348,"")&amp;IF(AK348&lt;&gt;"","+"&amp;AK348,""),"+SZ","")</f>
        <v>IAA</v>
      </c>
      <c r="AQ348" s="22" t="str">
        <f aca="false">IF(Z348&lt;&gt;"","AOFF_"&amp;AL348&amp;REPT(" ",AQ$1-LEN(AL348)),"")</f>
        <v>AOFF_I</v>
      </c>
      <c r="AR348" s="22" t="str">
        <f aca="false">IF(AA348&lt;&gt;"","AOFF_"&amp;AM348&amp;REPT(" ",AR$1-LEN(AM348)),"")</f>
        <v>AOFF_IA</v>
      </c>
      <c r="AS348" s="22" t="str">
        <f aca="false">IF(AB348&lt;&gt;"","AOFF_"&amp;AN348&amp;REPT(" ",AS$1-LEN(AN348)),"")</f>
        <v/>
      </c>
      <c r="AT348" s="22" t="str">
        <f aca="false">IF(AC348&lt;&gt;"","AOFF_"&amp;AO348&amp;REPT(" ",AT$1-LEN(AO348)),"")</f>
        <v/>
      </c>
      <c r="AU348" s="22" t="str">
        <f aca="false">"ISIZ_"&amp;AP348&amp;REPT(" ",$AU$1-LEN(AP348))</f>
        <v>ISIZ_IAA  </v>
      </c>
      <c r="AV348" s="26" t="n">
        <f aca="false">IF(Z348&lt;&gt;"",6,"")</f>
        <v>6</v>
      </c>
      <c r="AW348" s="26" t="n">
        <f aca="false">IF(AA348&lt;&gt;"",AV348+VLOOKUP(AH348,$BU$2:$BV$17,2,0),"")</f>
        <v>10</v>
      </c>
      <c r="AX348" s="26" t="str">
        <f aca="false">IF(AB348&lt;&gt;"",AW348+VLOOKUP(AI348,$BU$2:$BV$17,2,0),"")</f>
        <v/>
      </c>
      <c r="AY348" s="26" t="str">
        <f aca="false">IF(AC348&lt;&gt;"",AX348+VLOOKUP(AJ348,$BU$2:$BV$17,2,0),"")</f>
        <v/>
      </c>
      <c r="AZ348" s="26" t="n">
        <f aca="false">6+IF(Z348&lt;&gt;"",VLOOKUP(AH348,$BU$2:$BV$17,2,0),0)+IF(AA348&lt;&gt;"",VLOOKUP(AI348,$BU$2:$BV$17,2,0),0)+IF(AB348&lt;&gt;"",VLOOKUP(AJ348,$BU$2:$BV$17,2,0),0)+IF(AC348&lt;&gt;"",VLOOKUP(AK348,$BU$2:$BV$17,2,0),0)</f>
        <v>14</v>
      </c>
      <c r="BA348" s="26" t="n">
        <f aca="false">IF(Z348&lt;&gt;"",10,"")</f>
        <v>10</v>
      </c>
      <c r="BB348" s="26" t="n">
        <f aca="false">IF(AA348&lt;&gt;"",BA348+VLOOKUP(AH348,$BU$2:$BW$17,3,0),"")</f>
        <v>18</v>
      </c>
      <c r="BC348" s="26" t="str">
        <f aca="false">IF(AB348&lt;&gt;"",BB348+VLOOKUP(AI348,$BU$2:$BW$17,3,0),"")</f>
        <v/>
      </c>
      <c r="BD348" s="26" t="str">
        <f aca="false">IF(AC348&lt;&gt;"",BC348+VLOOKUP(AJ348,$BU$2:$BW$17,3,0),"")</f>
        <v/>
      </c>
      <c r="BE348" s="26" t="n">
        <f aca="false">10+IF(Z348&lt;&gt;"",VLOOKUP(AH348,$BU$2:$BW$17,3,0),0)+IF(AA348&lt;&gt;"",VLOOKUP(AI348,$BU$2:$BW$17,3,0),0)+IF(AB348&lt;&gt;"",VLOOKUP(AJ348,$BU$2:$BW$17,3,0),0)+IF(AC348&lt;&gt;"",VLOOKUP(AK348,$BU$2:$BW$17,3,0),0)</f>
        <v>26</v>
      </c>
      <c r="BF348" s="36" t="str">
        <f aca="false">IF(AV348&lt;&gt;"","#define "&amp;AQ348&amp;" "&amp;AV348&amp;"&lt;end&gt; ","")&amp;IF(AW348&lt;&gt;"","#define "&amp;AR348&amp;" "&amp;AW348&amp;"&lt;end&gt; ","")&amp;IF(AX348&lt;&gt;"","#define "&amp;AS348&amp;" "&amp;AX348&amp;"&lt;end&gt; ","")&amp;IF(AY348&lt;&gt;"","#define "&amp;AT348&amp;" "&amp;AY348&amp;"&lt;end&gt; ","")&amp;"#define "&amp;AU348&amp;" "&amp;AZ348&amp;"&lt;end&gt;"</f>
        <v>#define AOFF_I 6&lt;end&gt; #define AOFF_IA 10&lt;end&gt; #define ISIZ_IAA   14&lt;end&gt;</v>
      </c>
      <c r="BG348" s="36" t="str">
        <f aca="false">IF(BA348&lt;&gt;"","#define "&amp;AQ348&amp;" "&amp;BA348&amp;"&lt;end&gt; ","")&amp;IF(BB348&lt;&gt;"","#define "&amp;AR348&amp;" "&amp;BB348&amp;"&lt;end&gt; ","")&amp;IF(BC348&lt;&gt;"","#define "&amp;AS348&amp;" "&amp;BC348&amp;"&lt;end&gt; ","")&amp;IF(BD348&lt;&gt;"","#define "&amp;AT348&amp;" "&amp;BD348&amp;"&lt;end&gt; ","")&amp;"#define "&amp;AU348&amp;" "&amp;BE348&amp;"&lt;end&gt;"</f>
        <v>#define AOFF_I 10&lt;end&gt; #define AOFF_IA 18&lt;end&gt; #define ISIZ_IAA   26&lt;end&gt;</v>
      </c>
      <c r="BH348" s="22" t="str">
        <f aca="false">"INSTDECODE_"&amp;D348&amp;IF(D348&lt;&gt;0,"_"&amp;CONCATENATE(Z348,AA348,AB348,AC348)&amp;"_"&amp;CONCATENATE(AD348,AE348,AF348,AG348),"")</f>
        <v>INSTDECODE_2_BA_AV</v>
      </c>
      <c r="BI348" s="22" t="n">
        <f aca="false">LEN(BH348)</f>
        <v>18</v>
      </c>
      <c r="BJ348" s="22" t="str">
        <f aca="false">IF(Z348&lt;&gt;"","DECODE_"&amp;VLOOKUP(AD348,$CC:$CD,2,0)&amp;"("&amp;BJ$2&amp;","&amp;IF(K348="MR","REF",VLOOKUP(F348,$BR:$BS,2,0))&amp;",Cpu"&amp;PROPER(IF(K348="MR","REF",VLOOKUP(F348,$BR:$BS,2,0)))&amp;","&amp;AQ348&amp;"); ", "")</f>
        <v>DECODE_ADR(1,BOL,CpuBol,AOFF_I); </v>
      </c>
      <c r="BK348" s="22" t="str">
        <f aca="false">IF(AA348&lt;&gt;"","DECODE_"&amp;VLOOKUP(AE348,$CC:$CD,2,0)&amp;"("&amp;BK$2&amp;","&amp;IF(L348="MR","REF",VLOOKUP(G348,$BR:$BS,2,0))&amp;",Cpu"&amp;PROPER(IF(L348="MR","REF",VLOOKUP(G348,$BR:$BS,2,0)))&amp;","&amp;AR348&amp;"); ", "")</f>
        <v>DECODE_LIT(2,ADR,CpuAdr,AOFF_IA); </v>
      </c>
      <c r="BL348" s="22" t="str">
        <f aca="false">IF(AB348&lt;&gt;"","DECODE_"&amp;VLOOKUP(AF348,$CC:$CD,2,0)&amp;"("&amp;BL$2&amp;","&amp;IF(M348="MR","REF",VLOOKUP(H348,$BR:$BS,2,0))&amp;",Cpu"&amp;PROPER(IF(M348="MR","REF",VLOOKUP(H348,$BR:$BS,2,0)))&amp;","&amp;AS348&amp;"); ", "")</f>
        <v/>
      </c>
      <c r="BM348" s="22" t="str">
        <f aca="false">IF(AC348&lt;&gt;"","DECODE_"&amp;VLOOKUP(AG348,$CC:$CD,2,0)&amp;"("&amp;BM$2&amp;","&amp;IF(N348="MR","REF",VLOOKUP(I348,$BR:$BS,2,0))&amp;",Cpu"&amp;PROPER(IF(N348="MR","REF",VLOOKUP(I348,$BR:$BS,2,0)))&amp;","&amp;AT348&amp;"); ", "")</f>
        <v/>
      </c>
      <c r="BN348" s="22" t="str">
        <f aca="false">IF(ISERROR(VLOOKUP(BO348,BO$2:BO347,1,0))=0,"X","")</f>
        <v/>
      </c>
      <c r="BO348" s="22" t="str">
        <f aca="false">SUBSTITUTE("#define "&amp;BH348&amp;REPT(" ",28-LEN(BH348))&amp;BJ348&amp;BK348&amp;BL348&amp;BM348,"%","D")</f>
        <v>#define INSTDECODE_2_BA_AV          DECODE_ADR(1,BOL,CpuBol,AOFF_I); DECODE_LIT(2,ADR,CpuAdr,AOFF_IA); </v>
      </c>
      <c r="BP348" s="22" t="str">
        <f aca="false">"#define "&amp;SUBSTITUTE(BH348,"INSTDECODE_",IF(P348="X","JMP_","")&amp;IF(Q348="X","CONST_","")&amp;"INSTEND_")&amp;IF(Q348="X",REPT(" ",20-LEN(BH348)),IF(P348="X",REPT(" ",22-LEN(BH348)),REPT(" ",26-LEN(BH348))))&amp;" "&amp;IF(P348="X","","IP+="&amp;TRIM(AU348)&amp;"; "&amp;REPT(" ",10-LEN(TRIM(AU348))))&amp;IF(Q348="X","CONST_INST_DISPATCH;","PROG_INST_DISPATCH;")</f>
        <v>#define INSTEND_2_BA_AV         IP+=ISIZ_IAA;   PROG_INST_DISPATCH;</v>
      </c>
      <c r="BQ348" s="22" t="str">
        <f aca="false">""</f>
        <v/>
      </c>
    </row>
    <row r="349" customFormat="false" ht="15.95" hidden="false" customHeight="true" outlineLevel="0" collapsed="false">
      <c r="A349" s="22" t="s">
        <v>1037</v>
      </c>
      <c r="B349" s="22" t="s">
        <v>1040</v>
      </c>
      <c r="C349" s="26" t="s">
        <v>29</v>
      </c>
      <c r="D349" s="27" t="n">
        <f aca="false">4-COUNTIF(F349:I349,".")</f>
        <v>2</v>
      </c>
      <c r="E349" s="27" t="str">
        <f aca="false">IF(ISERROR(SEARCH("Z",F349&amp;G349&amp;H349&amp;I349))=0,"X","-")</f>
        <v>-</v>
      </c>
      <c r="F349" s="26" t="s">
        <v>456</v>
      </c>
      <c r="G349" s="26" t="s">
        <v>500</v>
      </c>
      <c r="H349" s="26" t="s">
        <v>28</v>
      </c>
      <c r="I349" s="26" t="s">
        <v>28</v>
      </c>
      <c r="J349" s="27" t="str">
        <f aca="false">IF(OR(ISERROR(SEARCH(MID($J$2,1,1),F349&amp;G349&amp;H349&amp;I349))=0,ISERROR(SEARCH(MID($J$2,2,1),F349&amp;G349&amp;H349&amp;I349))=0),"X","-")</f>
        <v>-</v>
      </c>
      <c r="K349" s="26" t="s">
        <v>453</v>
      </c>
      <c r="L349" s="26" t="s">
        <v>410</v>
      </c>
      <c r="M349" s="26" t="s">
        <v>28</v>
      </c>
      <c r="N349" s="26" t="s">
        <v>28</v>
      </c>
      <c r="O349" s="28" t="str">
        <f aca="false">IF(OR(K349=$O$2,L349=$O$2,M349=$O$2,N349=$O$2),"X","-")</f>
        <v>X</v>
      </c>
      <c r="R349" s="22" t="s">
        <v>1041</v>
      </c>
      <c r="S349" s="22" t="s">
        <v>155</v>
      </c>
      <c r="T349" s="22" t="s">
        <v>763</v>
      </c>
      <c r="W349" s="30" t="str">
        <f aca="false">SUBSTITUTE(SUBSTITUTE(IF(AND(F349="%",K349&lt;&gt;"AD",K349&lt;&gt;"MR"),"Error1","Ok")&amp;" "&amp;IF(AND(G349="%",L349&lt;&gt;"AD",L349&lt;&gt;"MR"),"Error2","Ok")&amp;" "&amp;IF(AND(H349="%",M349&lt;&gt;"AD",M349&lt;&gt;"MR"),"Error3","Ok")&amp;" "&amp;IF(AND(I349="%",N349&lt;&gt;"AD",N349&lt;&gt;"MR"),"Error4","Ok"),"Ok Ok Ok Ok","Passed"),"Ok","")</f>
        <v>Passed</v>
      </c>
      <c r="X349" s="28" t="str">
        <f aca="false">IF(W349&lt;&gt;"Passed","--- Error ---",SUBSTITUTE(SUBSTITUTE(SUBSTITUTE(SUBSTITUTE(SUBSTITUTE(SUBSTITUTE(SUBSTITUTE(SUBSTITUTE(SUBSTITUTE(SUBSTITUTE(SUBSTITUTE(SUBSTITUTE(SUBSTITUTE(SUBSTITUTE(SUBSTITUTE(SUBSTITUTE(SUBSTITUTE(SUBSTITUTE($X$1, "&lt;mnemonic&gt;",""""&amp;B349&amp;""""&amp;REPT(" ",5-LEN(B349))), "&lt;argnr&gt;",D349), "&lt;type1&gt;",VLOOKUP(F349,BR:BZ,9,0)), "&lt;type2&gt;",VLOOKUP(G349,BR:BZ,9,0)), "&lt;type3&gt;",VLOOKUP(H349,BR:BZ,9,0)), "&lt;type4&gt;",VLOOKUP(I349,BR:BZ,9,0)), "&lt;mode1&gt;",VLOOKUP(K349, CB:CG,6,0)),"&lt;mode2&gt;",VLOOKUP(L349,CB:CG,6,0)),"&lt;mode3&gt;",VLOOKUP(M349,CB:CG,6,0)),"&lt;mode4&gt;",VLOOKUP(N349,CB:CG,6,0)), "."," "), "&lt;desc&gt;",R349), "&lt;size&gt;",AU349), "&lt;comma&gt;",IF(B350=""," ",",")),"&lt;off1&gt;",IF(AQ349&lt;&gt;"",AQ349,"0"&amp;REPT(" ",5+AQ$1-1))),"&lt;off2&gt;",IF(AR349&lt;&gt;"",AR349,"0"&amp;REPT(" ",5+AR$1-1))),"&lt;off3&gt;",IF(AS349&lt;&gt;"",AS349,"0"&amp;REPT(" ",5+AS$1-1))),"&lt;off4&gt;",IF(AT349&lt;&gt;"",AT349,"0"&amp;REPT(" ",5+AT$1-1))))</f>
        <v>{ "JMPFL",2, ISIZ_IAA  , {CpuDataType::Boolean  ,CpuDataType::JumpAddr ,(CpuDataType)0        ,(CpuDataType)0        }, {_AmdAddr,_AmdLtVl,_AmdNull,_AmdNull}, {AOFF_I,AOFF_IA,0       ,0        } }, //Jump if false</v>
      </c>
      <c r="Y349" s="31" t="s">
        <v>28</v>
      </c>
      <c r="Z349" s="22" t="str">
        <f aca="false">IF(F349&lt;&gt;".",IF(K349="MR","R",VLOOKUP(F349,$BR:$BT,3,0)),"")</f>
        <v>B</v>
      </c>
      <c r="AA349" s="22" t="str">
        <f aca="false">IF(G349&lt;&gt;".",IF(L349="MR","R",VLOOKUP(G349,$BR:$BT,3,0)),"")</f>
        <v>A</v>
      </c>
      <c r="AB349" s="22" t="str">
        <f aca="false">IF(H349&lt;&gt;".",IF(M349="MR","R",VLOOKUP(H349,$BR:$BT,3,0)),"")</f>
        <v/>
      </c>
      <c r="AC349" s="22" t="str">
        <f aca="false">IF(I349&lt;&gt;".",IF(N349="MR","R",VLOOKUP(I349,$BR:$BT,3,0)),"")</f>
        <v/>
      </c>
      <c r="AD349" s="22" t="str">
        <f aca="false">IF(F349&lt;&gt;".",VLOOKUP(K349,$CB:$CC,2,0),"")</f>
        <v>A</v>
      </c>
      <c r="AE349" s="22" t="str">
        <f aca="false">IF(G349&lt;&gt;".",VLOOKUP(L349,$CB:$CC,2,0),"")</f>
        <v>V</v>
      </c>
      <c r="AF349" s="22" t="str">
        <f aca="false">IF(H349&lt;&gt;".",VLOOKUP(M349,$CB:$CC,2,0),"")</f>
        <v/>
      </c>
      <c r="AG349" s="22" t="str">
        <f aca="false">IF(I349&lt;&gt;".",VLOOKUP(N349,$CB:$CC,2,0),"")</f>
        <v/>
      </c>
      <c r="AH349" s="22" t="str">
        <f aca="false">IF(AD349&lt;&gt;"",IF(OR(AD349="A",AD349="I"),"SZA",VLOOKUP(Z349,$BT$3:$BU$16,2,0)),"")</f>
        <v>SZA</v>
      </c>
      <c r="AI349" s="22" t="str">
        <f aca="false">IF(AE349&lt;&gt;"",IF(OR(AE349="A",AE349="I"),"SZA",VLOOKUP(AA349,$BT$3:$BU$16,2,0)),"")</f>
        <v>SZA</v>
      </c>
      <c r="AJ349" s="22" t="str">
        <f aca="false">IF(AF349&lt;&gt;"",IF(OR(AF349="A",AF349="I"),"SZA",VLOOKUP(AB349,$BT$3:$BU$16,2,0)),"")</f>
        <v/>
      </c>
      <c r="AK349" s="22" t="str">
        <f aca="false">IF(AG349&lt;&gt;"",IF(OR(AG349="A",AG349="I"),"SZA",VLOOKUP(AC349,$BT$3:$BU$16,2,0)),"")</f>
        <v/>
      </c>
      <c r="AL349" s="22" t="str">
        <f aca="false">IF(AD349&lt;&gt;"","I","")</f>
        <v>I</v>
      </c>
      <c r="AM349" s="22" t="str">
        <f aca="false">SUBSTITUTE(IF(AE349&lt;&gt;"",AL349&amp;"+"&amp;AH349,""),"+SZ","")</f>
        <v>IA</v>
      </c>
      <c r="AN349" s="22" t="str">
        <f aca="false">SUBSTITUTE(IF(AF349&lt;&gt;"",AM349&amp;"+"&amp;AI349,""),"+SZ","")</f>
        <v/>
      </c>
      <c r="AO349" s="22" t="str">
        <f aca="false">SUBSTITUTE(IF(AG349&lt;&gt;"",AN349&amp;"+"&amp;AJ349,""),"+SZ","")</f>
        <v/>
      </c>
      <c r="AP349" s="22" t="str">
        <f aca="false">SUBSTITUTE("I"&amp;IF(AH349&lt;&gt;"","+"&amp;AH349,"")&amp;IF(AI349&lt;&gt;"","+"&amp;AI349,"")&amp;IF(AJ349&lt;&gt;"","+"&amp;AJ349,"")&amp;IF(AK349&lt;&gt;"","+"&amp;AK349,""),"+SZ","")</f>
        <v>IAA</v>
      </c>
      <c r="AQ349" s="22" t="str">
        <f aca="false">IF(Z349&lt;&gt;"","AOFF_"&amp;AL349&amp;REPT(" ",AQ$1-LEN(AL349)),"")</f>
        <v>AOFF_I</v>
      </c>
      <c r="AR349" s="22" t="str">
        <f aca="false">IF(AA349&lt;&gt;"","AOFF_"&amp;AM349&amp;REPT(" ",AR$1-LEN(AM349)),"")</f>
        <v>AOFF_IA</v>
      </c>
      <c r="AS349" s="22" t="str">
        <f aca="false">IF(AB349&lt;&gt;"","AOFF_"&amp;AN349&amp;REPT(" ",AS$1-LEN(AN349)),"")</f>
        <v/>
      </c>
      <c r="AT349" s="22" t="str">
        <f aca="false">IF(AC349&lt;&gt;"","AOFF_"&amp;AO349&amp;REPT(" ",AT$1-LEN(AO349)),"")</f>
        <v/>
      </c>
      <c r="AU349" s="22" t="str">
        <f aca="false">"ISIZ_"&amp;AP349&amp;REPT(" ",$AU$1-LEN(AP349))</f>
        <v>ISIZ_IAA  </v>
      </c>
      <c r="AV349" s="26" t="n">
        <f aca="false">IF(Z349&lt;&gt;"",6,"")</f>
        <v>6</v>
      </c>
      <c r="AW349" s="26" t="n">
        <f aca="false">IF(AA349&lt;&gt;"",AV349+VLOOKUP(AH349,$BU$2:$BV$17,2,0),"")</f>
        <v>10</v>
      </c>
      <c r="AX349" s="26" t="str">
        <f aca="false">IF(AB349&lt;&gt;"",AW349+VLOOKUP(AI349,$BU$2:$BV$17,2,0),"")</f>
        <v/>
      </c>
      <c r="AY349" s="26" t="str">
        <f aca="false">IF(AC349&lt;&gt;"",AX349+VLOOKUP(AJ349,$BU$2:$BV$17,2,0),"")</f>
        <v/>
      </c>
      <c r="AZ349" s="26" t="n">
        <f aca="false">6+IF(Z349&lt;&gt;"",VLOOKUP(AH349,$BU$2:$BV$17,2,0),0)+IF(AA349&lt;&gt;"",VLOOKUP(AI349,$BU$2:$BV$17,2,0),0)+IF(AB349&lt;&gt;"",VLOOKUP(AJ349,$BU$2:$BV$17,2,0),0)+IF(AC349&lt;&gt;"",VLOOKUP(AK349,$BU$2:$BV$17,2,0),0)</f>
        <v>14</v>
      </c>
      <c r="BA349" s="26" t="n">
        <f aca="false">IF(Z349&lt;&gt;"",10,"")</f>
        <v>10</v>
      </c>
      <c r="BB349" s="26" t="n">
        <f aca="false">IF(AA349&lt;&gt;"",BA349+VLOOKUP(AH349,$BU$2:$BW$17,3,0),"")</f>
        <v>18</v>
      </c>
      <c r="BC349" s="26" t="str">
        <f aca="false">IF(AB349&lt;&gt;"",BB349+VLOOKUP(AI349,$BU$2:$BW$17,3,0),"")</f>
        <v/>
      </c>
      <c r="BD349" s="26" t="str">
        <f aca="false">IF(AC349&lt;&gt;"",BC349+VLOOKUP(AJ349,$BU$2:$BW$17,3,0),"")</f>
        <v/>
      </c>
      <c r="BE349" s="26" t="n">
        <f aca="false">10+IF(Z349&lt;&gt;"",VLOOKUP(AH349,$BU$2:$BW$17,3,0),0)+IF(AA349&lt;&gt;"",VLOOKUP(AI349,$BU$2:$BW$17,3,0),0)+IF(AB349&lt;&gt;"",VLOOKUP(AJ349,$BU$2:$BW$17,3,0),0)+IF(AC349&lt;&gt;"",VLOOKUP(AK349,$BU$2:$BW$17,3,0),0)</f>
        <v>26</v>
      </c>
      <c r="BF349" s="36" t="str">
        <f aca="false">IF(AV349&lt;&gt;"","#define "&amp;AQ349&amp;" "&amp;AV349&amp;"&lt;end&gt; ","")&amp;IF(AW349&lt;&gt;"","#define "&amp;AR349&amp;" "&amp;AW349&amp;"&lt;end&gt; ","")&amp;IF(AX349&lt;&gt;"","#define "&amp;AS349&amp;" "&amp;AX349&amp;"&lt;end&gt; ","")&amp;IF(AY349&lt;&gt;"","#define "&amp;AT349&amp;" "&amp;AY349&amp;"&lt;end&gt; ","")&amp;"#define "&amp;AU349&amp;" "&amp;AZ349&amp;"&lt;end&gt;"</f>
        <v>#define AOFF_I 6&lt;end&gt; #define AOFF_IA 10&lt;end&gt; #define ISIZ_IAA   14&lt;end&gt;</v>
      </c>
      <c r="BG349" s="36" t="str">
        <f aca="false">IF(BA349&lt;&gt;"","#define "&amp;AQ349&amp;" "&amp;BA349&amp;"&lt;end&gt; ","")&amp;IF(BB349&lt;&gt;"","#define "&amp;AR349&amp;" "&amp;BB349&amp;"&lt;end&gt; ","")&amp;IF(BC349&lt;&gt;"","#define "&amp;AS349&amp;" "&amp;BC349&amp;"&lt;end&gt; ","")&amp;IF(BD349&lt;&gt;"","#define "&amp;AT349&amp;" "&amp;BD349&amp;"&lt;end&gt; ","")&amp;"#define "&amp;AU349&amp;" "&amp;BE349&amp;"&lt;end&gt;"</f>
        <v>#define AOFF_I 10&lt;end&gt; #define AOFF_IA 18&lt;end&gt; #define ISIZ_IAA   26&lt;end&gt;</v>
      </c>
      <c r="BH349" s="22" t="str">
        <f aca="false">"INSTDECODE_"&amp;D349&amp;IF(D349&lt;&gt;0,"_"&amp;CONCATENATE(Z349,AA349,AB349,AC349)&amp;"_"&amp;CONCATENATE(AD349,AE349,AF349,AG349),"")</f>
        <v>INSTDECODE_2_BA_AV</v>
      </c>
      <c r="BI349" s="22" t="n">
        <f aca="false">LEN(BH349)</f>
        <v>18</v>
      </c>
      <c r="BJ349" s="22" t="str">
        <f aca="false">IF(Z349&lt;&gt;"","DECODE_"&amp;VLOOKUP(AD349,$CC:$CD,2,0)&amp;"("&amp;BJ$2&amp;","&amp;IF(K349="MR","REF",VLOOKUP(F349,$BR:$BS,2,0))&amp;",Cpu"&amp;PROPER(IF(K349="MR","REF",VLOOKUP(F349,$BR:$BS,2,0)))&amp;","&amp;AQ349&amp;"); ", "")</f>
        <v>DECODE_ADR(1,BOL,CpuBol,AOFF_I); </v>
      </c>
      <c r="BK349" s="22" t="str">
        <f aca="false">IF(AA349&lt;&gt;"","DECODE_"&amp;VLOOKUP(AE349,$CC:$CD,2,0)&amp;"("&amp;BK$2&amp;","&amp;IF(L349="MR","REF",VLOOKUP(G349,$BR:$BS,2,0))&amp;",Cpu"&amp;PROPER(IF(L349="MR","REF",VLOOKUP(G349,$BR:$BS,2,0)))&amp;","&amp;AR349&amp;"); ", "")</f>
        <v>DECODE_LIT(2,ADR,CpuAdr,AOFF_IA); </v>
      </c>
      <c r="BL349" s="22" t="str">
        <f aca="false">IF(AB349&lt;&gt;"","DECODE_"&amp;VLOOKUP(AF349,$CC:$CD,2,0)&amp;"("&amp;BL$2&amp;","&amp;IF(M349="MR","REF",VLOOKUP(H349,$BR:$BS,2,0))&amp;",Cpu"&amp;PROPER(IF(M349="MR","REF",VLOOKUP(H349,$BR:$BS,2,0)))&amp;","&amp;AS349&amp;"); ", "")</f>
        <v/>
      </c>
      <c r="BM349" s="22" t="str">
        <f aca="false">IF(AC349&lt;&gt;"","DECODE_"&amp;VLOOKUP(AG349,$CC:$CD,2,0)&amp;"("&amp;BM$2&amp;","&amp;IF(N349="MR","REF",VLOOKUP(I349,$BR:$BS,2,0))&amp;",Cpu"&amp;PROPER(IF(N349="MR","REF",VLOOKUP(I349,$BR:$BS,2,0)))&amp;","&amp;AT349&amp;"); ", "")</f>
        <v/>
      </c>
      <c r="BN349" s="22" t="str">
        <f aca="false">IF(ISERROR(VLOOKUP(BO349,BO$2:BO348,1,0))=0,"X","")</f>
        <v>X</v>
      </c>
      <c r="BO349" s="22" t="str">
        <f aca="false">SUBSTITUTE("#define "&amp;BH349&amp;REPT(" ",28-LEN(BH349))&amp;BJ349&amp;BK349&amp;BL349&amp;BM349,"%","D")</f>
        <v>#define INSTDECODE_2_BA_AV          DECODE_ADR(1,BOL,CpuBol,AOFF_I); DECODE_LIT(2,ADR,CpuAdr,AOFF_IA); </v>
      </c>
      <c r="BP349" s="22" t="str">
        <f aca="false">"#define "&amp;SUBSTITUTE(BH349,"INSTDECODE_",IF(P349="X","JMP_","")&amp;IF(Q349="X","CONST_","")&amp;"INSTEND_")&amp;IF(Q349="X",REPT(" ",20-LEN(BH349)),IF(P349="X",REPT(" ",22-LEN(BH349)),REPT(" ",26-LEN(BH349))))&amp;" "&amp;IF(P349="X","","IP+="&amp;TRIM(AU349)&amp;"; "&amp;REPT(" ",10-LEN(TRIM(AU349))))&amp;IF(Q349="X","CONST_INST_DISPATCH;","PROG_INST_DISPATCH;")</f>
        <v>#define INSTEND_2_BA_AV         IP+=ISIZ_IAA;   PROG_INST_DISPATCH;</v>
      </c>
      <c r="BQ349" s="22" t="str">
        <f aca="false">""</f>
        <v/>
      </c>
    </row>
    <row r="350" customFormat="false" ht="15.95" hidden="false" customHeight="true" outlineLevel="0" collapsed="false">
      <c r="A350" s="22" t="s">
        <v>1037</v>
      </c>
      <c r="B350" s="22" t="s">
        <v>1042</v>
      </c>
      <c r="C350" s="26" t="s">
        <v>29</v>
      </c>
      <c r="D350" s="27" t="n">
        <f aca="false">4-COUNTIF(F350:I350,".")</f>
        <v>1</v>
      </c>
      <c r="E350" s="27" t="str">
        <f aca="false">IF(ISERROR(SEARCH("Z",F350&amp;G350&amp;H350&amp;I350))=0,"X","-")</f>
        <v>-</v>
      </c>
      <c r="F350" s="26" t="s">
        <v>500</v>
      </c>
      <c r="G350" s="26" t="s">
        <v>28</v>
      </c>
      <c r="H350" s="26" t="s">
        <v>28</v>
      </c>
      <c r="I350" s="26" t="s">
        <v>28</v>
      </c>
      <c r="J350" s="27" t="str">
        <f aca="false">IF(OR(ISERROR(SEARCH(MID($J$2,1,1),F350&amp;G350&amp;H350&amp;I350))=0,ISERROR(SEARCH(MID($J$2,2,1),F350&amp;G350&amp;H350&amp;I350))=0),"X","-")</f>
        <v>-</v>
      </c>
      <c r="K350" s="26" t="s">
        <v>410</v>
      </c>
      <c r="L350" s="26" t="s">
        <v>28</v>
      </c>
      <c r="M350" s="26" t="s">
        <v>28</v>
      </c>
      <c r="N350" s="26" t="s">
        <v>28</v>
      </c>
      <c r="O350" s="28" t="str">
        <f aca="false">IF(OR(K350=$O$2,L350=$O$2,M350=$O$2,N350=$O$2),"X","-")</f>
        <v>X</v>
      </c>
      <c r="P350" s="29" t="s">
        <v>29</v>
      </c>
      <c r="R350" s="22" t="s">
        <v>1043</v>
      </c>
      <c r="S350" s="22" t="s">
        <v>763</v>
      </c>
      <c r="W350" s="30" t="str">
        <f aca="false">SUBSTITUTE(SUBSTITUTE(IF(AND(F350="%",K350&lt;&gt;"AD",K350&lt;&gt;"MR"),"Error1","Ok")&amp;" "&amp;IF(AND(G350="%",L350&lt;&gt;"AD",L350&lt;&gt;"MR"),"Error2","Ok")&amp;" "&amp;IF(AND(H350="%",M350&lt;&gt;"AD",M350&lt;&gt;"MR"),"Error3","Ok")&amp;" "&amp;IF(AND(I350="%",N350&lt;&gt;"AD",N350&lt;&gt;"MR"),"Error4","Ok"),"Ok Ok Ok Ok","Passed"),"Ok","")</f>
        <v>Passed</v>
      </c>
      <c r="X350" s="28" t="str">
        <f aca="false">IF(W350&lt;&gt;"Passed","--- Error ---",SUBSTITUTE(SUBSTITUTE(SUBSTITUTE(SUBSTITUTE(SUBSTITUTE(SUBSTITUTE(SUBSTITUTE(SUBSTITUTE(SUBSTITUTE(SUBSTITUTE(SUBSTITUTE(SUBSTITUTE(SUBSTITUTE(SUBSTITUTE(SUBSTITUTE(SUBSTITUTE(SUBSTITUTE(SUBSTITUTE($X$1, "&lt;mnemonic&gt;",""""&amp;B350&amp;""""&amp;REPT(" ",5-LEN(B350))), "&lt;argnr&gt;",D350), "&lt;type1&gt;",VLOOKUP(F350,BR:BZ,9,0)), "&lt;type2&gt;",VLOOKUP(G350,BR:BZ,9,0)), "&lt;type3&gt;",VLOOKUP(H350,BR:BZ,9,0)), "&lt;type4&gt;",VLOOKUP(I350,BR:BZ,9,0)), "&lt;mode1&gt;",VLOOKUP(K350, CB:CG,6,0)),"&lt;mode2&gt;",VLOOKUP(L350,CB:CG,6,0)),"&lt;mode3&gt;",VLOOKUP(M350,CB:CG,6,0)),"&lt;mode4&gt;",VLOOKUP(N350,CB:CG,6,0)), "."," "), "&lt;desc&gt;",R350), "&lt;size&gt;",AU350), "&lt;comma&gt;",IF(B351=""," ",",")),"&lt;off1&gt;",IF(AQ350&lt;&gt;"",AQ350,"0"&amp;REPT(" ",5+AQ$1-1))),"&lt;off2&gt;",IF(AR350&lt;&gt;"",AR350,"0"&amp;REPT(" ",5+AR$1-1))),"&lt;off3&gt;",IF(AS350&lt;&gt;"",AS350,"0"&amp;REPT(" ",5+AS$1-1))),"&lt;off4&gt;",IF(AT350&lt;&gt;"",AT350,"0"&amp;REPT(" ",5+AT$1-1))))</f>
        <v>{ "JMP"  ,1, ISIZ_IA   , {CpuDataType::JumpAddr ,(CpuDataType)0        ,(CpuDataType)0        ,(CpuDataType)0        }, {_AmdLtVl,_AmdNull,_AmdNull,_AmdNull}, {AOFF_I,0      ,0       ,0        } }, //Absolute jump</v>
      </c>
      <c r="Y350" s="31" t="s">
        <v>28</v>
      </c>
      <c r="Z350" s="22" t="str">
        <f aca="false">IF(F350&lt;&gt;".",IF(K350="MR","R",VLOOKUP(F350,$BR:$BT,3,0)),"")</f>
        <v>A</v>
      </c>
      <c r="AA350" s="22" t="str">
        <f aca="false">IF(G350&lt;&gt;".",IF(L350="MR","R",VLOOKUP(G350,$BR:$BT,3,0)),"")</f>
        <v/>
      </c>
      <c r="AB350" s="22" t="str">
        <f aca="false">IF(H350&lt;&gt;".",IF(M350="MR","R",VLOOKUP(H350,$BR:$BT,3,0)),"")</f>
        <v/>
      </c>
      <c r="AC350" s="22" t="str">
        <f aca="false">IF(I350&lt;&gt;".",IF(N350="MR","R",VLOOKUP(I350,$BR:$BT,3,0)),"")</f>
        <v/>
      </c>
      <c r="AD350" s="22" t="str">
        <f aca="false">IF(F350&lt;&gt;".",VLOOKUP(K350,$CB:$CC,2,0),"")</f>
        <v>V</v>
      </c>
      <c r="AE350" s="22" t="str">
        <f aca="false">IF(G350&lt;&gt;".",VLOOKUP(L350,$CB:$CC,2,0),"")</f>
        <v/>
      </c>
      <c r="AF350" s="22" t="str">
        <f aca="false">IF(H350&lt;&gt;".",VLOOKUP(M350,$CB:$CC,2,0),"")</f>
        <v/>
      </c>
      <c r="AG350" s="22" t="str">
        <f aca="false">IF(I350&lt;&gt;".",VLOOKUP(N350,$CB:$CC,2,0),"")</f>
        <v/>
      </c>
      <c r="AH350" s="22" t="str">
        <f aca="false">IF(AD350&lt;&gt;"",IF(OR(AD350="A",AD350="I"),"SZA",VLOOKUP(Z350,$BT$3:$BU$16,2,0)),"")</f>
        <v>SZA</v>
      </c>
      <c r="AI350" s="22" t="str">
        <f aca="false">IF(AE350&lt;&gt;"",IF(OR(AE350="A",AE350="I"),"SZA",VLOOKUP(AA350,$BT$3:$BU$16,2,0)),"")</f>
        <v/>
      </c>
      <c r="AJ350" s="22" t="str">
        <f aca="false">IF(AF350&lt;&gt;"",IF(OR(AF350="A",AF350="I"),"SZA",VLOOKUP(AB350,$BT$3:$BU$16,2,0)),"")</f>
        <v/>
      </c>
      <c r="AK350" s="22" t="str">
        <f aca="false">IF(AG350&lt;&gt;"",IF(OR(AG350="A",AG350="I"),"SZA",VLOOKUP(AC350,$BT$3:$BU$16,2,0)),"")</f>
        <v/>
      </c>
      <c r="AL350" s="22" t="str">
        <f aca="false">IF(AD350&lt;&gt;"","I","")</f>
        <v>I</v>
      </c>
      <c r="AM350" s="22" t="str">
        <f aca="false">SUBSTITUTE(IF(AE350&lt;&gt;"",AL350&amp;"+"&amp;AH350,""),"+SZ","")</f>
        <v/>
      </c>
      <c r="AN350" s="22" t="str">
        <f aca="false">SUBSTITUTE(IF(AF350&lt;&gt;"",AM350&amp;"+"&amp;AI350,""),"+SZ","")</f>
        <v/>
      </c>
      <c r="AO350" s="22" t="str">
        <f aca="false">SUBSTITUTE(IF(AG350&lt;&gt;"",AN350&amp;"+"&amp;AJ350,""),"+SZ","")</f>
        <v/>
      </c>
      <c r="AP350" s="22" t="str">
        <f aca="false">SUBSTITUTE("I"&amp;IF(AH350&lt;&gt;"","+"&amp;AH350,"")&amp;IF(AI350&lt;&gt;"","+"&amp;AI350,"")&amp;IF(AJ350&lt;&gt;"","+"&amp;AJ350,"")&amp;IF(AK350&lt;&gt;"","+"&amp;AK350,""),"+SZ","")</f>
        <v>IA</v>
      </c>
      <c r="AQ350" s="22" t="str">
        <f aca="false">IF(Z350&lt;&gt;"","AOFF_"&amp;AL350&amp;REPT(" ",AQ$1-LEN(AL350)),"")</f>
        <v>AOFF_I</v>
      </c>
      <c r="AR350" s="22" t="str">
        <f aca="false">IF(AA350&lt;&gt;"","AOFF_"&amp;AM350&amp;REPT(" ",AR$1-LEN(AM350)),"")</f>
        <v/>
      </c>
      <c r="AS350" s="22" t="str">
        <f aca="false">IF(AB350&lt;&gt;"","AOFF_"&amp;AN350&amp;REPT(" ",AS$1-LEN(AN350)),"")</f>
        <v/>
      </c>
      <c r="AT350" s="22" t="str">
        <f aca="false">IF(AC350&lt;&gt;"","AOFF_"&amp;AO350&amp;REPT(" ",AT$1-LEN(AO350)),"")</f>
        <v/>
      </c>
      <c r="AU350" s="22" t="str">
        <f aca="false">"ISIZ_"&amp;AP350&amp;REPT(" ",$AU$1-LEN(AP350))</f>
        <v>ISIZ_IA   </v>
      </c>
      <c r="AV350" s="26" t="n">
        <f aca="false">IF(Z350&lt;&gt;"",6,"")</f>
        <v>6</v>
      </c>
      <c r="AW350" s="26" t="str">
        <f aca="false">IF(AA350&lt;&gt;"",AV350+VLOOKUP(AH350,$BU$2:$BV$17,2,0),"")</f>
        <v/>
      </c>
      <c r="AX350" s="26" t="str">
        <f aca="false">IF(AB350&lt;&gt;"",AW350+VLOOKUP(AI350,$BU$2:$BV$17,2,0),"")</f>
        <v/>
      </c>
      <c r="AY350" s="26" t="str">
        <f aca="false">IF(AC350&lt;&gt;"",AX350+VLOOKUP(AJ350,$BU$2:$BV$17,2,0),"")</f>
        <v/>
      </c>
      <c r="AZ350" s="26" t="n">
        <f aca="false">6+IF(Z350&lt;&gt;"",VLOOKUP(AH350,$BU$2:$BV$17,2,0),0)+IF(AA350&lt;&gt;"",VLOOKUP(AI350,$BU$2:$BV$17,2,0),0)+IF(AB350&lt;&gt;"",VLOOKUP(AJ350,$BU$2:$BV$17,2,0),0)+IF(AC350&lt;&gt;"",VLOOKUP(AK350,$BU$2:$BV$17,2,0),0)</f>
        <v>10</v>
      </c>
      <c r="BA350" s="26" t="n">
        <f aca="false">IF(Z350&lt;&gt;"",10,"")</f>
        <v>10</v>
      </c>
      <c r="BB350" s="26" t="str">
        <f aca="false">IF(AA350&lt;&gt;"",BA350+VLOOKUP(AH350,$BU$2:$BW$17,3,0),"")</f>
        <v/>
      </c>
      <c r="BC350" s="26" t="str">
        <f aca="false">IF(AB350&lt;&gt;"",BB350+VLOOKUP(AI350,$BU$2:$BW$17,3,0),"")</f>
        <v/>
      </c>
      <c r="BD350" s="26" t="str">
        <f aca="false">IF(AC350&lt;&gt;"",BC350+VLOOKUP(AJ350,$BU$2:$BW$17,3,0),"")</f>
        <v/>
      </c>
      <c r="BE350" s="26" t="n">
        <f aca="false">10+IF(Z350&lt;&gt;"",VLOOKUP(AH350,$BU$2:$BW$17,3,0),0)+IF(AA350&lt;&gt;"",VLOOKUP(AI350,$BU$2:$BW$17,3,0),0)+IF(AB350&lt;&gt;"",VLOOKUP(AJ350,$BU$2:$BW$17,3,0),0)+IF(AC350&lt;&gt;"",VLOOKUP(AK350,$BU$2:$BW$17,3,0),0)</f>
        <v>18</v>
      </c>
      <c r="BF350" s="36" t="str">
        <f aca="false">IF(AV350&lt;&gt;"","#define "&amp;AQ350&amp;" "&amp;AV350&amp;"&lt;end&gt; ","")&amp;IF(AW350&lt;&gt;"","#define "&amp;AR350&amp;" "&amp;AW350&amp;"&lt;end&gt; ","")&amp;IF(AX350&lt;&gt;"","#define "&amp;AS350&amp;" "&amp;AX350&amp;"&lt;end&gt; ","")&amp;IF(AY350&lt;&gt;"","#define "&amp;AT350&amp;" "&amp;AY350&amp;"&lt;end&gt; ","")&amp;"#define "&amp;AU350&amp;" "&amp;AZ350&amp;"&lt;end&gt;"</f>
        <v>#define AOFF_I 6&lt;end&gt; #define ISIZ_IA    10&lt;end&gt;</v>
      </c>
      <c r="BG350" s="36" t="str">
        <f aca="false">IF(BA350&lt;&gt;"","#define "&amp;AQ350&amp;" "&amp;BA350&amp;"&lt;end&gt; ","")&amp;IF(BB350&lt;&gt;"","#define "&amp;AR350&amp;" "&amp;BB350&amp;"&lt;end&gt; ","")&amp;IF(BC350&lt;&gt;"","#define "&amp;AS350&amp;" "&amp;BC350&amp;"&lt;end&gt; ","")&amp;IF(BD350&lt;&gt;"","#define "&amp;AT350&amp;" "&amp;BD350&amp;"&lt;end&gt; ","")&amp;"#define "&amp;AU350&amp;" "&amp;BE350&amp;"&lt;end&gt;"</f>
        <v>#define AOFF_I 10&lt;end&gt; #define ISIZ_IA    18&lt;end&gt;</v>
      </c>
      <c r="BH350" s="22" t="str">
        <f aca="false">"INSTDECODE_"&amp;D350&amp;IF(D350&lt;&gt;0,"_"&amp;CONCATENATE(Z350,AA350,AB350,AC350)&amp;"_"&amp;CONCATENATE(AD350,AE350,AF350,AG350),"")</f>
        <v>INSTDECODE_1_A_V</v>
      </c>
      <c r="BI350" s="22" t="n">
        <f aca="false">LEN(BH350)</f>
        <v>16</v>
      </c>
      <c r="BJ350" s="22" t="str">
        <f aca="false">IF(Z350&lt;&gt;"","DECODE_"&amp;VLOOKUP(AD350,$CC:$CD,2,0)&amp;"("&amp;BJ$2&amp;","&amp;IF(K350="MR","REF",VLOOKUP(F350,$BR:$BS,2,0))&amp;",Cpu"&amp;PROPER(IF(K350="MR","REF",VLOOKUP(F350,$BR:$BS,2,0)))&amp;","&amp;AQ350&amp;"); ", "")</f>
        <v>DECODE_LIT(1,ADR,CpuAdr,AOFF_I); </v>
      </c>
      <c r="BK350" s="22" t="str">
        <f aca="false">IF(AA350&lt;&gt;"","DECODE_"&amp;VLOOKUP(AE350,$CC:$CD,2,0)&amp;"("&amp;BK$2&amp;","&amp;IF(L350="MR","REF",VLOOKUP(G350,$BR:$BS,2,0))&amp;",Cpu"&amp;PROPER(IF(L350="MR","REF",VLOOKUP(G350,$BR:$BS,2,0)))&amp;","&amp;AR350&amp;"); ", "")</f>
        <v/>
      </c>
      <c r="BL350" s="22" t="str">
        <f aca="false">IF(AB350&lt;&gt;"","DECODE_"&amp;VLOOKUP(AF350,$CC:$CD,2,0)&amp;"("&amp;BL$2&amp;","&amp;IF(M350="MR","REF",VLOOKUP(H350,$BR:$BS,2,0))&amp;",Cpu"&amp;PROPER(IF(M350="MR","REF",VLOOKUP(H350,$BR:$BS,2,0)))&amp;","&amp;AS350&amp;"); ", "")</f>
        <v/>
      </c>
      <c r="BM350" s="22" t="str">
        <f aca="false">IF(AC350&lt;&gt;"","DECODE_"&amp;VLOOKUP(AG350,$CC:$CD,2,0)&amp;"("&amp;BM$2&amp;","&amp;IF(N350="MR","REF",VLOOKUP(I350,$BR:$BS,2,0))&amp;",Cpu"&amp;PROPER(IF(N350="MR","REF",VLOOKUP(I350,$BR:$BS,2,0)))&amp;","&amp;AT350&amp;"); ", "")</f>
        <v/>
      </c>
      <c r="BN350" s="22" t="str">
        <f aca="false">IF(ISERROR(VLOOKUP(BO350,BO$2:BO349,1,0))=0,"X","")</f>
        <v>X</v>
      </c>
      <c r="BO350" s="22" t="str">
        <f aca="false">SUBSTITUTE("#define "&amp;BH350&amp;REPT(" ",28-LEN(BH350))&amp;BJ350&amp;BK350&amp;BL350&amp;BM350,"%","D")</f>
        <v>#define INSTDECODE_1_A_V            DECODE_LIT(1,ADR,CpuAdr,AOFF_I); </v>
      </c>
      <c r="BP350" s="22" t="str">
        <f aca="false">"#define "&amp;SUBSTITUTE(BH350,"INSTDECODE_",IF(P350="X","JMP_","")&amp;IF(Q350="X","CONST_","")&amp;"INSTEND_")&amp;IF(Q350="X",REPT(" ",20-LEN(BH350)),IF(P350="X",REPT(" ",22-LEN(BH350)),REPT(" ",26-LEN(BH350))))&amp;" "&amp;IF(P350="X","","IP+="&amp;TRIM(AU350)&amp;"; "&amp;REPT(" ",10-LEN(TRIM(AU350))))&amp;IF(Q350="X","CONST_INST_DISPATCH;","PROG_INST_DISPATCH;")</f>
        <v>#define JMP_INSTEND_1_A_V       PROG_INST_DISPATCH;</v>
      </c>
      <c r="BQ350" s="22" t="str">
        <f aca="false">""</f>
        <v/>
      </c>
    </row>
    <row r="351" customFormat="false" ht="15.95" hidden="false" customHeight="true" outlineLevel="0" collapsed="false">
      <c r="A351" s="22" t="s">
        <v>1044</v>
      </c>
      <c r="B351" s="22" t="s">
        <v>1045</v>
      </c>
      <c r="C351" s="26" t="s">
        <v>29</v>
      </c>
      <c r="D351" s="27" t="n">
        <f aca="false">4-COUNTIF(F351:I351,".")</f>
        <v>2</v>
      </c>
      <c r="E351" s="27" t="str">
        <f aca="false">IF(ISERROR(SEARCH("Z",F351&amp;G351&amp;H351&amp;I351))=0,"X","-")</f>
        <v>-</v>
      </c>
      <c r="F351" s="26" t="s">
        <v>463</v>
      </c>
      <c r="G351" s="26" t="s">
        <v>463</v>
      </c>
      <c r="H351" s="26" t="s">
        <v>28</v>
      </c>
      <c r="I351" s="26" t="s">
        <v>28</v>
      </c>
      <c r="J351" s="27" t="str">
        <f aca="false">IF(OR(ISERROR(SEARCH(MID($J$2,1,1),F351&amp;G351&amp;H351&amp;I351))=0,ISERROR(SEARCH(MID($J$2,2,1),F351&amp;G351&amp;H351&amp;I351))=0),"X","-")</f>
        <v>-</v>
      </c>
      <c r="K351" s="26" t="s">
        <v>410</v>
      </c>
      <c r="L351" s="26" t="s">
        <v>410</v>
      </c>
      <c r="M351" s="26" t="s">
        <v>28</v>
      </c>
      <c r="N351" s="26" t="s">
        <v>28</v>
      </c>
      <c r="O351" s="28" t="str">
        <f aca="false">IF(OR(K351=$O$2,L351=$O$2,M351=$O$2,N351=$O$2),"X","-")</f>
        <v>X</v>
      </c>
      <c r="Q351" s="29" t="s">
        <v>29</v>
      </c>
      <c r="R351" s="22" t="s">
        <v>1046</v>
      </c>
      <c r="S351" s="22" t="s">
        <v>1047</v>
      </c>
      <c r="T351" s="22" t="s">
        <v>1048</v>
      </c>
      <c r="W351" s="30" t="str">
        <f aca="false">SUBSTITUTE(SUBSTITUTE(IF(AND(F351="%",K351&lt;&gt;"AD",K351&lt;&gt;"MR"),"Error1","Ok")&amp;" "&amp;IF(AND(G351="%",L351&lt;&gt;"AD",L351&lt;&gt;"MR"),"Error2","Ok")&amp;" "&amp;IF(AND(H351="%",M351&lt;&gt;"AD",M351&lt;&gt;"MR"),"Error3","Ok")&amp;" "&amp;IF(AND(I351="%",N351&lt;&gt;"AD",N351&lt;&gt;"MR"),"Error4","Ok"),"Ok Ok Ok Ok","Passed"),"Ok","")</f>
        <v>Passed</v>
      </c>
      <c r="X351" s="28" t="str">
        <f aca="false">IF(W351&lt;&gt;"Passed","--- Error ---",SUBSTITUTE(SUBSTITUTE(SUBSTITUTE(SUBSTITUTE(SUBSTITUTE(SUBSTITUTE(SUBSTITUTE(SUBSTITUTE(SUBSTITUTE(SUBSTITUTE(SUBSTITUTE(SUBSTITUTE(SUBSTITUTE(SUBSTITUTE(SUBSTITUTE(SUBSTITUTE(SUBSTITUTE(SUBSTITUTE($X$1, "&lt;mnemonic&gt;",""""&amp;B351&amp;""""&amp;REPT(" ",5-LEN(B351))), "&lt;argnr&gt;",D351), "&lt;type1&gt;",VLOOKUP(F351,BR:BZ,9,0)), "&lt;type2&gt;",VLOOKUP(G351,BR:BZ,9,0)), "&lt;type3&gt;",VLOOKUP(H351,BR:BZ,9,0)), "&lt;type4&gt;",VLOOKUP(I351,BR:BZ,9,0)), "&lt;mode1&gt;",VLOOKUP(K351, CB:CG,6,0)),"&lt;mode2&gt;",VLOOKUP(L351,CB:CG,6,0)),"&lt;mode3&gt;",VLOOKUP(M351,CB:CG,6,0)),"&lt;mode4&gt;",VLOOKUP(N351,CB:CG,6,0)), "."," "), "&lt;desc&gt;",R351), "&lt;size&gt;",AU351), "&lt;comma&gt;",IF(B352=""," ",",")),"&lt;off1&gt;",IF(AQ351&lt;&gt;"",AQ351,"0"&amp;REPT(" ",5+AQ$1-1))),"&lt;off2&gt;",IF(AR351&lt;&gt;"",AR351,"0"&amp;REPT(" ",5+AR$1-1))),"&lt;off3&gt;",IF(AS351&lt;&gt;"",AS351,"0"&amp;REPT(" ",5+AS$1-1))),"&lt;off4&gt;",IF(AT351&lt;&gt;"",AT351,"0"&amp;REPT(" ",5+AT$1-1))))</f>
        <v>{ "DAGV1",2, ISIZ_IWW  , {CpuDataType::Short    ,CpuDataType::Short    ,(CpuDataType)0        ,(CpuDataType)0        }, {_AmdLtVl,_AmdLtVl,_AmdNull,_AmdNull}, {AOFF_I,AOFF_IW,0       ,0        } }, //Decode argument 1 for global var.</v>
      </c>
      <c r="Y351" s="31" t="s">
        <v>28</v>
      </c>
      <c r="Z351" s="22" t="str">
        <f aca="false">IF(F351&lt;&gt;".",IF(K351="MR","R",VLOOKUP(F351,$BR:$BT,3,0)),"")</f>
        <v>W</v>
      </c>
      <c r="AA351" s="22" t="str">
        <f aca="false">IF(G351&lt;&gt;".",IF(L351="MR","R",VLOOKUP(G351,$BR:$BT,3,0)),"")</f>
        <v>W</v>
      </c>
      <c r="AB351" s="22" t="str">
        <f aca="false">IF(H351&lt;&gt;".",IF(M351="MR","R",VLOOKUP(H351,$BR:$BT,3,0)),"")</f>
        <v/>
      </c>
      <c r="AC351" s="22" t="str">
        <f aca="false">IF(I351&lt;&gt;".",IF(N351="MR","R",VLOOKUP(I351,$BR:$BT,3,0)),"")</f>
        <v/>
      </c>
      <c r="AD351" s="22" t="str">
        <f aca="false">IF(F351&lt;&gt;".",VLOOKUP(K351,$CB:$CC,2,0),"")</f>
        <v>V</v>
      </c>
      <c r="AE351" s="22" t="str">
        <f aca="false">IF(G351&lt;&gt;".",VLOOKUP(L351,$CB:$CC,2,0),"")</f>
        <v>V</v>
      </c>
      <c r="AF351" s="22" t="str">
        <f aca="false">IF(H351&lt;&gt;".",VLOOKUP(M351,$CB:$CC,2,0),"")</f>
        <v/>
      </c>
      <c r="AG351" s="22" t="str">
        <f aca="false">IF(I351&lt;&gt;".",VLOOKUP(N351,$CB:$CC,2,0),"")</f>
        <v/>
      </c>
      <c r="AH351" s="22" t="str">
        <f aca="false">IF(AD351&lt;&gt;"",IF(OR(AD351="A",AD351="I"),"SZA",VLOOKUP(Z351,$BT$3:$BU$16,2,0)),"")</f>
        <v>SZW</v>
      </c>
      <c r="AI351" s="22" t="str">
        <f aca="false">IF(AE351&lt;&gt;"",IF(OR(AE351="A",AE351="I"),"SZA",VLOOKUP(AA351,$BT$3:$BU$16,2,0)),"")</f>
        <v>SZW</v>
      </c>
      <c r="AJ351" s="22" t="str">
        <f aca="false">IF(AF351&lt;&gt;"",IF(OR(AF351="A",AF351="I"),"SZA",VLOOKUP(AB351,$BT$3:$BU$16,2,0)),"")</f>
        <v/>
      </c>
      <c r="AK351" s="22" t="str">
        <f aca="false">IF(AG351&lt;&gt;"",IF(OR(AG351="A",AG351="I"),"SZA",VLOOKUP(AC351,$BT$3:$BU$16,2,0)),"")</f>
        <v/>
      </c>
      <c r="AL351" s="22" t="str">
        <f aca="false">IF(AD351&lt;&gt;"","I","")</f>
        <v>I</v>
      </c>
      <c r="AM351" s="22" t="str">
        <f aca="false">SUBSTITUTE(IF(AE351&lt;&gt;"",AL351&amp;"+"&amp;AH351,""),"+SZ","")</f>
        <v>IW</v>
      </c>
      <c r="AN351" s="22" t="str">
        <f aca="false">SUBSTITUTE(IF(AF351&lt;&gt;"",AM351&amp;"+"&amp;AI351,""),"+SZ","")</f>
        <v/>
      </c>
      <c r="AO351" s="22" t="str">
        <f aca="false">SUBSTITUTE(IF(AG351&lt;&gt;"",AN351&amp;"+"&amp;AJ351,""),"+SZ","")</f>
        <v/>
      </c>
      <c r="AP351" s="22" t="str">
        <f aca="false">SUBSTITUTE("I"&amp;IF(AH351&lt;&gt;"","+"&amp;AH351,"")&amp;IF(AI351&lt;&gt;"","+"&amp;AI351,"")&amp;IF(AJ351&lt;&gt;"","+"&amp;AJ351,"")&amp;IF(AK351&lt;&gt;"","+"&amp;AK351,""),"+SZ","")</f>
        <v>IWW</v>
      </c>
      <c r="AQ351" s="22" t="str">
        <f aca="false">IF(Z351&lt;&gt;"","AOFF_"&amp;AL351&amp;REPT(" ",AQ$1-LEN(AL351)),"")</f>
        <v>AOFF_I</v>
      </c>
      <c r="AR351" s="22" t="str">
        <f aca="false">IF(AA351&lt;&gt;"","AOFF_"&amp;AM351&amp;REPT(" ",AR$1-LEN(AM351)),"")</f>
        <v>AOFF_IW</v>
      </c>
      <c r="AS351" s="22" t="str">
        <f aca="false">IF(AB351&lt;&gt;"","AOFF_"&amp;AN351&amp;REPT(" ",AS$1-LEN(AN351)),"")</f>
        <v/>
      </c>
      <c r="AT351" s="22" t="str">
        <f aca="false">IF(AC351&lt;&gt;"","AOFF_"&amp;AO351&amp;REPT(" ",AT$1-LEN(AO351)),"")</f>
        <v/>
      </c>
      <c r="AU351" s="22" t="str">
        <f aca="false">"ISIZ_"&amp;AP351&amp;REPT(" ",$AU$1-LEN(AP351))</f>
        <v>ISIZ_IWW  </v>
      </c>
      <c r="AV351" s="26" t="n">
        <f aca="false">IF(Z351&lt;&gt;"",6,"")</f>
        <v>6</v>
      </c>
      <c r="AW351" s="26" t="n">
        <f aca="false">IF(AA351&lt;&gt;"",AV351+VLOOKUP(AH351,$BU$2:$BV$17,2,0),"")</f>
        <v>8</v>
      </c>
      <c r="AX351" s="26" t="str">
        <f aca="false">IF(AB351&lt;&gt;"",AW351+VLOOKUP(AI351,$BU$2:$BV$17,2,0),"")</f>
        <v/>
      </c>
      <c r="AY351" s="26" t="str">
        <f aca="false">IF(AC351&lt;&gt;"",AX351+VLOOKUP(AJ351,$BU$2:$BV$17,2,0),"")</f>
        <v/>
      </c>
      <c r="AZ351" s="26" t="n">
        <f aca="false">6+IF(Z351&lt;&gt;"",VLOOKUP(AH351,$BU$2:$BV$17,2,0),0)+IF(AA351&lt;&gt;"",VLOOKUP(AI351,$BU$2:$BV$17,2,0),0)+IF(AB351&lt;&gt;"",VLOOKUP(AJ351,$BU$2:$BV$17,2,0),0)+IF(AC351&lt;&gt;"",VLOOKUP(AK351,$BU$2:$BV$17,2,0),0)</f>
        <v>10</v>
      </c>
      <c r="BA351" s="26" t="n">
        <f aca="false">IF(Z351&lt;&gt;"",10,"")</f>
        <v>10</v>
      </c>
      <c r="BB351" s="26" t="n">
        <f aca="false">IF(AA351&lt;&gt;"",BA351+VLOOKUP(AH351,$BU$2:$BW$17,3,0),"")</f>
        <v>12</v>
      </c>
      <c r="BC351" s="26" t="str">
        <f aca="false">IF(AB351&lt;&gt;"",BB351+VLOOKUP(AI351,$BU$2:$BW$17,3,0),"")</f>
        <v/>
      </c>
      <c r="BD351" s="26" t="str">
        <f aca="false">IF(AC351&lt;&gt;"",BC351+VLOOKUP(AJ351,$BU$2:$BW$17,3,0),"")</f>
        <v/>
      </c>
      <c r="BE351" s="26" t="n">
        <f aca="false">10+IF(Z351&lt;&gt;"",VLOOKUP(AH351,$BU$2:$BW$17,3,0),0)+IF(AA351&lt;&gt;"",VLOOKUP(AI351,$BU$2:$BW$17,3,0),0)+IF(AB351&lt;&gt;"",VLOOKUP(AJ351,$BU$2:$BW$17,3,0),0)+IF(AC351&lt;&gt;"",VLOOKUP(AK351,$BU$2:$BW$17,3,0),0)</f>
        <v>14</v>
      </c>
      <c r="BF351" s="36" t="str">
        <f aca="false">IF(AV351&lt;&gt;"","#define "&amp;AQ351&amp;" "&amp;AV351&amp;"&lt;end&gt; ","")&amp;IF(AW351&lt;&gt;"","#define "&amp;AR351&amp;" "&amp;AW351&amp;"&lt;end&gt; ","")&amp;IF(AX351&lt;&gt;"","#define "&amp;AS351&amp;" "&amp;AX351&amp;"&lt;end&gt; ","")&amp;IF(AY351&lt;&gt;"","#define "&amp;AT351&amp;" "&amp;AY351&amp;"&lt;end&gt; ","")&amp;"#define "&amp;AU351&amp;" "&amp;AZ351&amp;"&lt;end&gt;"</f>
        <v>#define AOFF_I 6&lt;end&gt; #define AOFF_IW 8&lt;end&gt; #define ISIZ_IWW   10&lt;end&gt;</v>
      </c>
      <c r="BG351" s="36" t="str">
        <f aca="false">IF(BA351&lt;&gt;"","#define "&amp;AQ351&amp;" "&amp;BA351&amp;"&lt;end&gt; ","")&amp;IF(BB351&lt;&gt;"","#define "&amp;AR351&amp;" "&amp;BB351&amp;"&lt;end&gt; ","")&amp;IF(BC351&lt;&gt;"","#define "&amp;AS351&amp;" "&amp;BC351&amp;"&lt;end&gt; ","")&amp;IF(BD351&lt;&gt;"","#define "&amp;AT351&amp;" "&amp;BD351&amp;"&lt;end&gt; ","")&amp;"#define "&amp;AU351&amp;" "&amp;BE351&amp;"&lt;end&gt;"</f>
        <v>#define AOFF_I 10&lt;end&gt; #define AOFF_IW 12&lt;end&gt; #define ISIZ_IWW   14&lt;end&gt;</v>
      </c>
      <c r="BH351" s="22" t="str">
        <f aca="false">"INSTDECODE_"&amp;D351&amp;IF(D351&lt;&gt;0,"_"&amp;CONCATENATE(Z351,AA351,AB351,AC351)&amp;"_"&amp;CONCATENATE(AD351,AE351,AF351,AG351),"")</f>
        <v>INSTDECODE_2_WW_VV</v>
      </c>
      <c r="BI351" s="22" t="n">
        <f aca="false">LEN(BH351)</f>
        <v>18</v>
      </c>
      <c r="BJ351" s="22" t="str">
        <f aca="false">IF(Z351&lt;&gt;"","DECODE_"&amp;VLOOKUP(AD351,$CC:$CD,2,0)&amp;"("&amp;BJ$2&amp;","&amp;IF(K351="MR","REF",VLOOKUP(F351,$BR:$BS,2,0))&amp;",Cpu"&amp;PROPER(IF(K351="MR","REF",VLOOKUP(F351,$BR:$BS,2,0)))&amp;","&amp;AQ351&amp;"); ", "")</f>
        <v>DECODE_LIT(1,SHR,CpuShr,AOFF_I); </v>
      </c>
      <c r="BK351" s="22" t="str">
        <f aca="false">IF(AA351&lt;&gt;"","DECODE_"&amp;VLOOKUP(AE351,$CC:$CD,2,0)&amp;"("&amp;BK$2&amp;","&amp;IF(L351="MR","REF",VLOOKUP(G351,$BR:$BS,2,0))&amp;",Cpu"&amp;PROPER(IF(L351="MR","REF",VLOOKUP(G351,$BR:$BS,2,0)))&amp;","&amp;AR351&amp;"); ", "")</f>
        <v>DECODE_LIT(2,SHR,CpuShr,AOFF_IW); </v>
      </c>
      <c r="BL351" s="22" t="str">
        <f aca="false">IF(AB351&lt;&gt;"","DECODE_"&amp;VLOOKUP(AF351,$CC:$CD,2,0)&amp;"("&amp;BL$2&amp;","&amp;IF(M351="MR","REF",VLOOKUP(H351,$BR:$BS,2,0))&amp;",Cpu"&amp;PROPER(IF(M351="MR","REF",VLOOKUP(H351,$BR:$BS,2,0)))&amp;","&amp;AS351&amp;"); ", "")</f>
        <v/>
      </c>
      <c r="BM351" s="22" t="str">
        <f aca="false">IF(AC351&lt;&gt;"","DECODE_"&amp;VLOOKUP(AG351,$CC:$CD,2,0)&amp;"("&amp;BM$2&amp;","&amp;IF(N351="MR","REF",VLOOKUP(I351,$BR:$BS,2,0))&amp;",Cpu"&amp;PROPER(IF(N351="MR","REF",VLOOKUP(I351,$BR:$BS,2,0)))&amp;","&amp;AT351&amp;"); ", "")</f>
        <v/>
      </c>
      <c r="BN351" s="22" t="str">
        <f aca="false">IF(ISERROR(VLOOKUP(BO351,BO$2:BO350,1,0))=0,"X","")</f>
        <v/>
      </c>
      <c r="BO351" s="22" t="str">
        <f aca="false">SUBSTITUTE("#define "&amp;BH351&amp;REPT(" ",28-LEN(BH351))&amp;BJ351&amp;BK351&amp;BL351&amp;BM351,"%","D")</f>
        <v>#define INSTDECODE_2_WW_VV          DECODE_LIT(1,SHR,CpuShr,AOFF_I); DECODE_LIT(2,SHR,CpuShr,AOFF_IW); </v>
      </c>
      <c r="BP351" s="22" t="str">
        <f aca="false">"#define "&amp;SUBSTITUTE(BH351,"INSTDECODE_",IF(P351="X","JMP_","")&amp;IF(Q351="X","CONST_","")&amp;"INSTEND_")&amp;IF(Q351="X",REPT(" ",20-LEN(BH351)),IF(P351="X",REPT(" ",22-LEN(BH351)),REPT(" ",26-LEN(BH351))))&amp;" "&amp;IF(P351="X","","IP+="&amp;TRIM(AU351)&amp;"; "&amp;REPT(" ",10-LEN(TRIM(AU351))))&amp;IF(Q351="X","CONST_INST_DISPATCH;","PROG_INST_DISPATCH;")</f>
        <v>#define CONST_INSTEND_2_WW_VV   IP+=ISIZ_IWW;   CONST_INST_DISPATCH;</v>
      </c>
      <c r="BQ351" s="22" t="str">
        <f aca="false">""</f>
        <v/>
      </c>
    </row>
    <row r="352" customFormat="false" ht="15.95" hidden="false" customHeight="true" outlineLevel="0" collapsed="false">
      <c r="A352" s="22" t="s">
        <v>1044</v>
      </c>
      <c r="B352" s="22" t="s">
        <v>1049</v>
      </c>
      <c r="C352" s="26" t="s">
        <v>29</v>
      </c>
      <c r="D352" s="27" t="n">
        <f aca="false">4-COUNTIF(F352:I352,".")</f>
        <v>2</v>
      </c>
      <c r="E352" s="27" t="str">
        <f aca="false">IF(ISERROR(SEARCH("Z",F352&amp;G352&amp;H352&amp;I352))=0,"X","-")</f>
        <v>-</v>
      </c>
      <c r="F352" s="26" t="s">
        <v>463</v>
      </c>
      <c r="G352" s="26" t="s">
        <v>463</v>
      </c>
      <c r="H352" s="26" t="s">
        <v>28</v>
      </c>
      <c r="I352" s="26" t="s">
        <v>28</v>
      </c>
      <c r="J352" s="27" t="str">
        <f aca="false">IF(OR(ISERROR(SEARCH(MID($J$2,1,1),F352&amp;G352&amp;H352&amp;I352))=0,ISERROR(SEARCH(MID($J$2,2,1),F352&amp;G352&amp;H352&amp;I352))=0),"X","-")</f>
        <v>-</v>
      </c>
      <c r="K352" s="26" t="s">
        <v>410</v>
      </c>
      <c r="L352" s="26" t="s">
        <v>410</v>
      </c>
      <c r="M352" s="26" t="s">
        <v>28</v>
      </c>
      <c r="N352" s="26" t="s">
        <v>28</v>
      </c>
      <c r="O352" s="28" t="str">
        <f aca="false">IF(OR(K352=$O$2,L352=$O$2,M352=$O$2,N352=$O$2),"X","-")</f>
        <v>X</v>
      </c>
      <c r="Q352" s="29" t="s">
        <v>29</v>
      </c>
      <c r="R352" s="22" t="s">
        <v>1050</v>
      </c>
      <c r="S352" s="22" t="s">
        <v>1047</v>
      </c>
      <c r="T352" s="22" t="s">
        <v>1048</v>
      </c>
      <c r="W352" s="30" t="str">
        <f aca="false">SUBSTITUTE(SUBSTITUTE(IF(AND(F352="%",K352&lt;&gt;"AD",K352&lt;&gt;"MR"),"Error1","Ok")&amp;" "&amp;IF(AND(G352="%",L352&lt;&gt;"AD",L352&lt;&gt;"MR"),"Error2","Ok")&amp;" "&amp;IF(AND(H352="%",M352&lt;&gt;"AD",M352&lt;&gt;"MR"),"Error3","Ok")&amp;" "&amp;IF(AND(I352="%",N352&lt;&gt;"AD",N352&lt;&gt;"MR"),"Error4","Ok"),"Ok Ok Ok Ok","Passed"),"Ok","")</f>
        <v>Passed</v>
      </c>
      <c r="X352" s="28" t="str">
        <f aca="false">IF(W352&lt;&gt;"Passed","--- Error ---",SUBSTITUTE(SUBSTITUTE(SUBSTITUTE(SUBSTITUTE(SUBSTITUTE(SUBSTITUTE(SUBSTITUTE(SUBSTITUTE(SUBSTITUTE(SUBSTITUTE(SUBSTITUTE(SUBSTITUTE(SUBSTITUTE(SUBSTITUTE(SUBSTITUTE(SUBSTITUTE(SUBSTITUTE(SUBSTITUTE($X$1, "&lt;mnemonic&gt;",""""&amp;B352&amp;""""&amp;REPT(" ",5-LEN(B352))), "&lt;argnr&gt;",D352), "&lt;type1&gt;",VLOOKUP(F352,BR:BZ,9,0)), "&lt;type2&gt;",VLOOKUP(G352,BR:BZ,9,0)), "&lt;type3&gt;",VLOOKUP(H352,BR:BZ,9,0)), "&lt;type4&gt;",VLOOKUP(I352,BR:BZ,9,0)), "&lt;mode1&gt;",VLOOKUP(K352, CB:CG,6,0)),"&lt;mode2&gt;",VLOOKUP(L352,CB:CG,6,0)),"&lt;mode3&gt;",VLOOKUP(M352,CB:CG,6,0)),"&lt;mode4&gt;",VLOOKUP(N352,CB:CG,6,0)), "."," "), "&lt;desc&gt;",R352), "&lt;size&gt;",AU352), "&lt;comma&gt;",IF(B353=""," ",",")),"&lt;off1&gt;",IF(AQ352&lt;&gt;"",AQ352,"0"&amp;REPT(" ",5+AQ$1-1))),"&lt;off2&gt;",IF(AR352&lt;&gt;"",AR352,"0"&amp;REPT(" ",5+AR$1-1))),"&lt;off3&gt;",IF(AS352&lt;&gt;"",AS352,"0"&amp;REPT(" ",5+AS$1-1))),"&lt;off4&gt;",IF(AT352&lt;&gt;"",AT352,"0"&amp;REPT(" ",5+AT$1-1))))</f>
        <v>{ "DAGV2",2, ISIZ_IWW  , {CpuDataType::Short    ,CpuDataType::Short    ,(CpuDataType)0        ,(CpuDataType)0        }, {_AmdLtVl,_AmdLtVl,_AmdNull,_AmdNull}, {AOFF_I,AOFF_IW,0       ,0        } }, //Decode argument 2 for global var.</v>
      </c>
      <c r="Y352" s="31" t="s">
        <v>28</v>
      </c>
      <c r="Z352" s="22" t="str">
        <f aca="false">IF(F352&lt;&gt;".",IF(K352="MR","R",VLOOKUP(F352,$BR:$BT,3,0)),"")</f>
        <v>W</v>
      </c>
      <c r="AA352" s="22" t="str">
        <f aca="false">IF(G352&lt;&gt;".",IF(L352="MR","R",VLOOKUP(G352,$BR:$BT,3,0)),"")</f>
        <v>W</v>
      </c>
      <c r="AB352" s="22" t="str">
        <f aca="false">IF(H352&lt;&gt;".",IF(M352="MR","R",VLOOKUP(H352,$BR:$BT,3,0)),"")</f>
        <v/>
      </c>
      <c r="AC352" s="22" t="str">
        <f aca="false">IF(I352&lt;&gt;".",IF(N352="MR","R",VLOOKUP(I352,$BR:$BT,3,0)),"")</f>
        <v/>
      </c>
      <c r="AD352" s="22" t="str">
        <f aca="false">IF(F352&lt;&gt;".",VLOOKUP(K352,$CB:$CC,2,0),"")</f>
        <v>V</v>
      </c>
      <c r="AE352" s="22" t="str">
        <f aca="false">IF(G352&lt;&gt;".",VLOOKUP(L352,$CB:$CC,2,0),"")</f>
        <v>V</v>
      </c>
      <c r="AF352" s="22" t="str">
        <f aca="false">IF(H352&lt;&gt;".",VLOOKUP(M352,$CB:$CC,2,0),"")</f>
        <v/>
      </c>
      <c r="AG352" s="22" t="str">
        <f aca="false">IF(I352&lt;&gt;".",VLOOKUP(N352,$CB:$CC,2,0),"")</f>
        <v/>
      </c>
      <c r="AH352" s="22" t="str">
        <f aca="false">IF(AD352&lt;&gt;"",IF(OR(AD352="A",AD352="I"),"SZA",VLOOKUP(Z352,$BT$3:$BU$16,2,0)),"")</f>
        <v>SZW</v>
      </c>
      <c r="AI352" s="22" t="str">
        <f aca="false">IF(AE352&lt;&gt;"",IF(OR(AE352="A",AE352="I"),"SZA",VLOOKUP(AA352,$BT$3:$BU$16,2,0)),"")</f>
        <v>SZW</v>
      </c>
      <c r="AJ352" s="22" t="str">
        <f aca="false">IF(AF352&lt;&gt;"",IF(OR(AF352="A",AF352="I"),"SZA",VLOOKUP(AB352,$BT$3:$BU$16,2,0)),"")</f>
        <v/>
      </c>
      <c r="AK352" s="22" t="str">
        <f aca="false">IF(AG352&lt;&gt;"",IF(OR(AG352="A",AG352="I"),"SZA",VLOOKUP(AC352,$BT$3:$BU$16,2,0)),"")</f>
        <v/>
      </c>
      <c r="AL352" s="22" t="str">
        <f aca="false">IF(AD352&lt;&gt;"","I","")</f>
        <v>I</v>
      </c>
      <c r="AM352" s="22" t="str">
        <f aca="false">SUBSTITUTE(IF(AE352&lt;&gt;"",AL352&amp;"+"&amp;AH352,""),"+SZ","")</f>
        <v>IW</v>
      </c>
      <c r="AN352" s="22" t="str">
        <f aca="false">SUBSTITUTE(IF(AF352&lt;&gt;"",AM352&amp;"+"&amp;AI352,""),"+SZ","")</f>
        <v/>
      </c>
      <c r="AO352" s="22" t="str">
        <f aca="false">SUBSTITUTE(IF(AG352&lt;&gt;"",AN352&amp;"+"&amp;AJ352,""),"+SZ","")</f>
        <v/>
      </c>
      <c r="AP352" s="22" t="str">
        <f aca="false">SUBSTITUTE("I"&amp;IF(AH352&lt;&gt;"","+"&amp;AH352,"")&amp;IF(AI352&lt;&gt;"","+"&amp;AI352,"")&amp;IF(AJ352&lt;&gt;"","+"&amp;AJ352,"")&amp;IF(AK352&lt;&gt;"","+"&amp;AK352,""),"+SZ","")</f>
        <v>IWW</v>
      </c>
      <c r="AQ352" s="22" t="str">
        <f aca="false">IF(Z352&lt;&gt;"","AOFF_"&amp;AL352&amp;REPT(" ",AQ$1-LEN(AL352)),"")</f>
        <v>AOFF_I</v>
      </c>
      <c r="AR352" s="22" t="str">
        <f aca="false">IF(AA352&lt;&gt;"","AOFF_"&amp;AM352&amp;REPT(" ",AR$1-LEN(AM352)),"")</f>
        <v>AOFF_IW</v>
      </c>
      <c r="AS352" s="22" t="str">
        <f aca="false">IF(AB352&lt;&gt;"","AOFF_"&amp;AN352&amp;REPT(" ",AS$1-LEN(AN352)),"")</f>
        <v/>
      </c>
      <c r="AT352" s="22" t="str">
        <f aca="false">IF(AC352&lt;&gt;"","AOFF_"&amp;AO352&amp;REPT(" ",AT$1-LEN(AO352)),"")</f>
        <v/>
      </c>
      <c r="AU352" s="22" t="str">
        <f aca="false">"ISIZ_"&amp;AP352&amp;REPT(" ",$AU$1-LEN(AP352))</f>
        <v>ISIZ_IWW  </v>
      </c>
      <c r="AV352" s="26" t="n">
        <f aca="false">IF(Z352&lt;&gt;"",6,"")</f>
        <v>6</v>
      </c>
      <c r="AW352" s="26" t="n">
        <f aca="false">IF(AA352&lt;&gt;"",AV352+VLOOKUP(AH352,$BU$2:$BV$17,2,0),"")</f>
        <v>8</v>
      </c>
      <c r="AX352" s="26" t="str">
        <f aca="false">IF(AB352&lt;&gt;"",AW352+VLOOKUP(AI352,$BU$2:$BV$17,2,0),"")</f>
        <v/>
      </c>
      <c r="AY352" s="26" t="str">
        <f aca="false">IF(AC352&lt;&gt;"",AX352+VLOOKUP(AJ352,$BU$2:$BV$17,2,0),"")</f>
        <v/>
      </c>
      <c r="AZ352" s="26" t="n">
        <f aca="false">6+IF(Z352&lt;&gt;"",VLOOKUP(AH352,$BU$2:$BV$17,2,0),0)+IF(AA352&lt;&gt;"",VLOOKUP(AI352,$BU$2:$BV$17,2,0),0)+IF(AB352&lt;&gt;"",VLOOKUP(AJ352,$BU$2:$BV$17,2,0),0)+IF(AC352&lt;&gt;"",VLOOKUP(AK352,$BU$2:$BV$17,2,0),0)</f>
        <v>10</v>
      </c>
      <c r="BA352" s="26" t="n">
        <f aca="false">IF(Z352&lt;&gt;"",10,"")</f>
        <v>10</v>
      </c>
      <c r="BB352" s="26" t="n">
        <f aca="false">IF(AA352&lt;&gt;"",BA352+VLOOKUP(AH352,$BU$2:$BW$17,3,0),"")</f>
        <v>12</v>
      </c>
      <c r="BC352" s="26" t="str">
        <f aca="false">IF(AB352&lt;&gt;"",BB352+VLOOKUP(AI352,$BU$2:$BW$17,3,0),"")</f>
        <v/>
      </c>
      <c r="BD352" s="26" t="str">
        <f aca="false">IF(AC352&lt;&gt;"",BC352+VLOOKUP(AJ352,$BU$2:$BW$17,3,0),"")</f>
        <v/>
      </c>
      <c r="BE352" s="26" t="n">
        <f aca="false">10+IF(Z352&lt;&gt;"",VLOOKUP(AH352,$BU$2:$BW$17,3,0),0)+IF(AA352&lt;&gt;"",VLOOKUP(AI352,$BU$2:$BW$17,3,0),0)+IF(AB352&lt;&gt;"",VLOOKUP(AJ352,$BU$2:$BW$17,3,0),0)+IF(AC352&lt;&gt;"",VLOOKUP(AK352,$BU$2:$BW$17,3,0),0)</f>
        <v>14</v>
      </c>
      <c r="BF352" s="36" t="str">
        <f aca="false">IF(AV352&lt;&gt;"","#define "&amp;AQ352&amp;" "&amp;AV352&amp;"&lt;end&gt; ","")&amp;IF(AW352&lt;&gt;"","#define "&amp;AR352&amp;" "&amp;AW352&amp;"&lt;end&gt; ","")&amp;IF(AX352&lt;&gt;"","#define "&amp;AS352&amp;" "&amp;AX352&amp;"&lt;end&gt; ","")&amp;IF(AY352&lt;&gt;"","#define "&amp;AT352&amp;" "&amp;AY352&amp;"&lt;end&gt; ","")&amp;"#define "&amp;AU352&amp;" "&amp;AZ352&amp;"&lt;end&gt;"</f>
        <v>#define AOFF_I 6&lt;end&gt; #define AOFF_IW 8&lt;end&gt; #define ISIZ_IWW   10&lt;end&gt;</v>
      </c>
      <c r="BG352" s="36" t="str">
        <f aca="false">IF(BA352&lt;&gt;"","#define "&amp;AQ352&amp;" "&amp;BA352&amp;"&lt;end&gt; ","")&amp;IF(BB352&lt;&gt;"","#define "&amp;AR352&amp;" "&amp;BB352&amp;"&lt;end&gt; ","")&amp;IF(BC352&lt;&gt;"","#define "&amp;AS352&amp;" "&amp;BC352&amp;"&lt;end&gt; ","")&amp;IF(BD352&lt;&gt;"","#define "&amp;AT352&amp;" "&amp;BD352&amp;"&lt;end&gt; ","")&amp;"#define "&amp;AU352&amp;" "&amp;BE352&amp;"&lt;end&gt;"</f>
        <v>#define AOFF_I 10&lt;end&gt; #define AOFF_IW 12&lt;end&gt; #define ISIZ_IWW   14&lt;end&gt;</v>
      </c>
      <c r="BH352" s="22" t="str">
        <f aca="false">"INSTDECODE_"&amp;D352&amp;IF(D352&lt;&gt;0,"_"&amp;CONCATENATE(Z352,AA352,AB352,AC352)&amp;"_"&amp;CONCATENATE(AD352,AE352,AF352,AG352),"")</f>
        <v>INSTDECODE_2_WW_VV</v>
      </c>
      <c r="BI352" s="22" t="n">
        <f aca="false">LEN(BH352)</f>
        <v>18</v>
      </c>
      <c r="BJ352" s="22" t="str">
        <f aca="false">IF(Z352&lt;&gt;"","DECODE_"&amp;VLOOKUP(AD352,$CC:$CD,2,0)&amp;"("&amp;BJ$2&amp;","&amp;IF(K352="MR","REF",VLOOKUP(F352,$BR:$BS,2,0))&amp;",Cpu"&amp;PROPER(IF(K352="MR","REF",VLOOKUP(F352,$BR:$BS,2,0)))&amp;","&amp;AQ352&amp;"); ", "")</f>
        <v>DECODE_LIT(1,SHR,CpuShr,AOFF_I); </v>
      </c>
      <c r="BK352" s="22" t="str">
        <f aca="false">IF(AA352&lt;&gt;"","DECODE_"&amp;VLOOKUP(AE352,$CC:$CD,2,0)&amp;"("&amp;BK$2&amp;","&amp;IF(L352="MR","REF",VLOOKUP(G352,$BR:$BS,2,0))&amp;",Cpu"&amp;PROPER(IF(L352="MR","REF",VLOOKUP(G352,$BR:$BS,2,0)))&amp;","&amp;AR352&amp;"); ", "")</f>
        <v>DECODE_LIT(2,SHR,CpuShr,AOFF_IW); </v>
      </c>
      <c r="BL352" s="22" t="str">
        <f aca="false">IF(AB352&lt;&gt;"","DECODE_"&amp;VLOOKUP(AF352,$CC:$CD,2,0)&amp;"("&amp;BL$2&amp;","&amp;IF(M352="MR","REF",VLOOKUP(H352,$BR:$BS,2,0))&amp;",Cpu"&amp;PROPER(IF(M352="MR","REF",VLOOKUP(H352,$BR:$BS,2,0)))&amp;","&amp;AS352&amp;"); ", "")</f>
        <v/>
      </c>
      <c r="BM352" s="22" t="str">
        <f aca="false">IF(AC352&lt;&gt;"","DECODE_"&amp;VLOOKUP(AG352,$CC:$CD,2,0)&amp;"("&amp;BM$2&amp;","&amp;IF(N352="MR","REF",VLOOKUP(I352,$BR:$BS,2,0))&amp;",Cpu"&amp;PROPER(IF(N352="MR","REF",VLOOKUP(I352,$BR:$BS,2,0)))&amp;","&amp;AT352&amp;"); ", "")</f>
        <v/>
      </c>
      <c r="BN352" s="22" t="str">
        <f aca="false">IF(ISERROR(VLOOKUP(BO352,BO$2:BO351,1,0))=0,"X","")</f>
        <v>X</v>
      </c>
      <c r="BO352" s="22" t="str">
        <f aca="false">SUBSTITUTE("#define "&amp;BH352&amp;REPT(" ",28-LEN(BH352))&amp;BJ352&amp;BK352&amp;BL352&amp;BM352,"%","D")</f>
        <v>#define INSTDECODE_2_WW_VV          DECODE_LIT(1,SHR,CpuShr,AOFF_I); DECODE_LIT(2,SHR,CpuShr,AOFF_IW); </v>
      </c>
      <c r="BP352" s="22" t="str">
        <f aca="false">"#define "&amp;SUBSTITUTE(BH352,"INSTDECODE_",IF(P352="X","JMP_","")&amp;IF(Q352="X","CONST_","")&amp;"INSTEND_")&amp;IF(Q352="X",REPT(" ",20-LEN(BH352)),IF(P352="X",REPT(" ",22-LEN(BH352)),REPT(" ",26-LEN(BH352))))&amp;" "&amp;IF(P352="X","","IP+="&amp;TRIM(AU352)&amp;"; "&amp;REPT(" ",10-LEN(TRIM(AU352))))&amp;IF(Q352="X","CONST_INST_DISPATCH;","PROG_INST_DISPATCH;")</f>
        <v>#define CONST_INSTEND_2_WW_VV   IP+=ISIZ_IWW;   CONST_INST_DISPATCH;</v>
      </c>
      <c r="BQ352" s="22" t="str">
        <f aca="false">""</f>
        <v/>
      </c>
    </row>
    <row r="353" customFormat="false" ht="15.95" hidden="false" customHeight="true" outlineLevel="0" collapsed="false">
      <c r="A353" s="22" t="s">
        <v>1044</v>
      </c>
      <c r="B353" s="22" t="s">
        <v>1051</v>
      </c>
      <c r="C353" s="26" t="s">
        <v>29</v>
      </c>
      <c r="D353" s="27" t="n">
        <f aca="false">4-COUNTIF(F353:I353,".")</f>
        <v>2</v>
      </c>
      <c r="E353" s="27" t="str">
        <f aca="false">IF(ISERROR(SEARCH("Z",F353&amp;G353&amp;H353&amp;I353))=0,"X","-")</f>
        <v>-</v>
      </c>
      <c r="F353" s="26" t="s">
        <v>463</v>
      </c>
      <c r="G353" s="26" t="s">
        <v>463</v>
      </c>
      <c r="H353" s="26" t="s">
        <v>28</v>
      </c>
      <c r="I353" s="26" t="s">
        <v>28</v>
      </c>
      <c r="J353" s="27" t="str">
        <f aca="false">IF(OR(ISERROR(SEARCH(MID($J$2,1,1),F353&amp;G353&amp;H353&amp;I353))=0,ISERROR(SEARCH(MID($J$2,2,1),F353&amp;G353&amp;H353&amp;I353))=0),"X","-")</f>
        <v>-</v>
      </c>
      <c r="K353" s="26" t="s">
        <v>410</v>
      </c>
      <c r="L353" s="26" t="s">
        <v>410</v>
      </c>
      <c r="M353" s="26" t="s">
        <v>28</v>
      </c>
      <c r="N353" s="26" t="s">
        <v>28</v>
      </c>
      <c r="O353" s="28" t="str">
        <f aca="false">IF(OR(K353=$O$2,L353=$O$2,M353=$O$2,N353=$O$2),"X","-")</f>
        <v>X</v>
      </c>
      <c r="Q353" s="29" t="s">
        <v>29</v>
      </c>
      <c r="R353" s="22" t="s">
        <v>1052</v>
      </c>
      <c r="S353" s="22" t="s">
        <v>1047</v>
      </c>
      <c r="T353" s="22" t="s">
        <v>1048</v>
      </c>
      <c r="W353" s="30" t="str">
        <f aca="false">SUBSTITUTE(SUBSTITUTE(IF(AND(F353="%",K353&lt;&gt;"AD",K353&lt;&gt;"MR"),"Error1","Ok")&amp;" "&amp;IF(AND(G353="%",L353&lt;&gt;"AD",L353&lt;&gt;"MR"),"Error2","Ok")&amp;" "&amp;IF(AND(H353="%",M353&lt;&gt;"AD",M353&lt;&gt;"MR"),"Error3","Ok")&amp;" "&amp;IF(AND(I353="%",N353&lt;&gt;"AD",N353&lt;&gt;"MR"),"Error4","Ok"),"Ok Ok Ok Ok","Passed"),"Ok","")</f>
        <v>Passed</v>
      </c>
      <c r="X353" s="28" t="str">
        <f aca="false">IF(W353&lt;&gt;"Passed","--- Error ---",SUBSTITUTE(SUBSTITUTE(SUBSTITUTE(SUBSTITUTE(SUBSTITUTE(SUBSTITUTE(SUBSTITUTE(SUBSTITUTE(SUBSTITUTE(SUBSTITUTE(SUBSTITUTE(SUBSTITUTE(SUBSTITUTE(SUBSTITUTE(SUBSTITUTE(SUBSTITUTE(SUBSTITUTE(SUBSTITUTE($X$1, "&lt;mnemonic&gt;",""""&amp;B353&amp;""""&amp;REPT(" ",5-LEN(B353))), "&lt;argnr&gt;",D353), "&lt;type1&gt;",VLOOKUP(F353,BR:BZ,9,0)), "&lt;type2&gt;",VLOOKUP(G353,BR:BZ,9,0)), "&lt;type3&gt;",VLOOKUP(H353,BR:BZ,9,0)), "&lt;type4&gt;",VLOOKUP(I353,BR:BZ,9,0)), "&lt;mode1&gt;",VLOOKUP(K353, CB:CG,6,0)),"&lt;mode2&gt;",VLOOKUP(L353,CB:CG,6,0)),"&lt;mode3&gt;",VLOOKUP(M353,CB:CG,6,0)),"&lt;mode4&gt;",VLOOKUP(N353,CB:CG,6,0)), "."," "), "&lt;desc&gt;",R353), "&lt;size&gt;",AU353), "&lt;comma&gt;",IF(B354=""," ",",")),"&lt;off1&gt;",IF(AQ353&lt;&gt;"",AQ353,"0"&amp;REPT(" ",5+AQ$1-1))),"&lt;off2&gt;",IF(AR353&lt;&gt;"",AR353,"0"&amp;REPT(" ",5+AR$1-1))),"&lt;off3&gt;",IF(AS353&lt;&gt;"",AS353,"0"&amp;REPT(" ",5+AS$1-1))),"&lt;off4&gt;",IF(AT353&lt;&gt;"",AT353,"0"&amp;REPT(" ",5+AT$1-1))))</f>
        <v>{ "DAGV3",2, ISIZ_IWW  , {CpuDataType::Short    ,CpuDataType::Short    ,(CpuDataType)0        ,(CpuDataType)0        }, {_AmdLtVl,_AmdLtVl,_AmdNull,_AmdNull}, {AOFF_I,AOFF_IW,0       ,0        } }, //Decode argument 3 for global var.</v>
      </c>
      <c r="Y353" s="31" t="s">
        <v>28</v>
      </c>
      <c r="Z353" s="22" t="str">
        <f aca="false">IF(F353&lt;&gt;".",IF(K353="MR","R",VLOOKUP(F353,$BR:$BT,3,0)),"")</f>
        <v>W</v>
      </c>
      <c r="AA353" s="22" t="str">
        <f aca="false">IF(G353&lt;&gt;".",IF(L353="MR","R",VLOOKUP(G353,$BR:$BT,3,0)),"")</f>
        <v>W</v>
      </c>
      <c r="AB353" s="22" t="str">
        <f aca="false">IF(H353&lt;&gt;".",IF(M353="MR","R",VLOOKUP(H353,$BR:$BT,3,0)),"")</f>
        <v/>
      </c>
      <c r="AC353" s="22" t="str">
        <f aca="false">IF(I353&lt;&gt;".",IF(N353="MR","R",VLOOKUP(I353,$BR:$BT,3,0)),"")</f>
        <v/>
      </c>
      <c r="AD353" s="22" t="str">
        <f aca="false">IF(F353&lt;&gt;".",VLOOKUP(K353,$CB:$CC,2,0),"")</f>
        <v>V</v>
      </c>
      <c r="AE353" s="22" t="str">
        <f aca="false">IF(G353&lt;&gt;".",VLOOKUP(L353,$CB:$CC,2,0),"")</f>
        <v>V</v>
      </c>
      <c r="AF353" s="22" t="str">
        <f aca="false">IF(H353&lt;&gt;".",VLOOKUP(M353,$CB:$CC,2,0),"")</f>
        <v/>
      </c>
      <c r="AG353" s="22" t="str">
        <f aca="false">IF(I353&lt;&gt;".",VLOOKUP(N353,$CB:$CC,2,0),"")</f>
        <v/>
      </c>
      <c r="AH353" s="22" t="str">
        <f aca="false">IF(AD353&lt;&gt;"",IF(OR(AD353="A",AD353="I"),"SZA",VLOOKUP(Z353,$BT$3:$BU$16,2,0)),"")</f>
        <v>SZW</v>
      </c>
      <c r="AI353" s="22" t="str">
        <f aca="false">IF(AE353&lt;&gt;"",IF(OR(AE353="A",AE353="I"),"SZA",VLOOKUP(AA353,$BT$3:$BU$16,2,0)),"")</f>
        <v>SZW</v>
      </c>
      <c r="AJ353" s="22" t="str">
        <f aca="false">IF(AF353&lt;&gt;"",IF(OR(AF353="A",AF353="I"),"SZA",VLOOKUP(AB353,$BT$3:$BU$16,2,0)),"")</f>
        <v/>
      </c>
      <c r="AK353" s="22" t="str">
        <f aca="false">IF(AG353&lt;&gt;"",IF(OR(AG353="A",AG353="I"),"SZA",VLOOKUP(AC353,$BT$3:$BU$16,2,0)),"")</f>
        <v/>
      </c>
      <c r="AL353" s="22" t="str">
        <f aca="false">IF(AD353&lt;&gt;"","I","")</f>
        <v>I</v>
      </c>
      <c r="AM353" s="22" t="str">
        <f aca="false">SUBSTITUTE(IF(AE353&lt;&gt;"",AL353&amp;"+"&amp;AH353,""),"+SZ","")</f>
        <v>IW</v>
      </c>
      <c r="AN353" s="22" t="str">
        <f aca="false">SUBSTITUTE(IF(AF353&lt;&gt;"",AM353&amp;"+"&amp;AI353,""),"+SZ","")</f>
        <v/>
      </c>
      <c r="AO353" s="22" t="str">
        <f aca="false">SUBSTITUTE(IF(AG353&lt;&gt;"",AN353&amp;"+"&amp;AJ353,""),"+SZ","")</f>
        <v/>
      </c>
      <c r="AP353" s="22" t="str">
        <f aca="false">SUBSTITUTE("I"&amp;IF(AH353&lt;&gt;"","+"&amp;AH353,"")&amp;IF(AI353&lt;&gt;"","+"&amp;AI353,"")&amp;IF(AJ353&lt;&gt;"","+"&amp;AJ353,"")&amp;IF(AK353&lt;&gt;"","+"&amp;AK353,""),"+SZ","")</f>
        <v>IWW</v>
      </c>
      <c r="AQ353" s="22" t="str">
        <f aca="false">IF(Z353&lt;&gt;"","AOFF_"&amp;AL353&amp;REPT(" ",AQ$1-LEN(AL353)),"")</f>
        <v>AOFF_I</v>
      </c>
      <c r="AR353" s="22" t="str">
        <f aca="false">IF(AA353&lt;&gt;"","AOFF_"&amp;AM353&amp;REPT(" ",AR$1-LEN(AM353)),"")</f>
        <v>AOFF_IW</v>
      </c>
      <c r="AS353" s="22" t="str">
        <f aca="false">IF(AB353&lt;&gt;"","AOFF_"&amp;AN353&amp;REPT(" ",AS$1-LEN(AN353)),"")</f>
        <v/>
      </c>
      <c r="AT353" s="22" t="str">
        <f aca="false">IF(AC353&lt;&gt;"","AOFF_"&amp;AO353&amp;REPT(" ",AT$1-LEN(AO353)),"")</f>
        <v/>
      </c>
      <c r="AU353" s="22" t="str">
        <f aca="false">"ISIZ_"&amp;AP353&amp;REPT(" ",$AU$1-LEN(AP353))</f>
        <v>ISIZ_IWW  </v>
      </c>
      <c r="AV353" s="26" t="n">
        <f aca="false">IF(Z353&lt;&gt;"",6,"")</f>
        <v>6</v>
      </c>
      <c r="AW353" s="26" t="n">
        <f aca="false">IF(AA353&lt;&gt;"",AV353+VLOOKUP(AH353,$BU$2:$BV$17,2,0),"")</f>
        <v>8</v>
      </c>
      <c r="AX353" s="26" t="str">
        <f aca="false">IF(AB353&lt;&gt;"",AW353+VLOOKUP(AI353,$BU$2:$BV$17,2,0),"")</f>
        <v/>
      </c>
      <c r="AY353" s="26" t="str">
        <f aca="false">IF(AC353&lt;&gt;"",AX353+VLOOKUP(AJ353,$BU$2:$BV$17,2,0),"")</f>
        <v/>
      </c>
      <c r="AZ353" s="26" t="n">
        <f aca="false">6+IF(Z353&lt;&gt;"",VLOOKUP(AH353,$BU$2:$BV$17,2,0),0)+IF(AA353&lt;&gt;"",VLOOKUP(AI353,$BU$2:$BV$17,2,0),0)+IF(AB353&lt;&gt;"",VLOOKUP(AJ353,$BU$2:$BV$17,2,0),0)+IF(AC353&lt;&gt;"",VLOOKUP(AK353,$BU$2:$BV$17,2,0),0)</f>
        <v>10</v>
      </c>
      <c r="BA353" s="26" t="n">
        <f aca="false">IF(Z353&lt;&gt;"",10,"")</f>
        <v>10</v>
      </c>
      <c r="BB353" s="26" t="n">
        <f aca="false">IF(AA353&lt;&gt;"",BA353+VLOOKUP(AH353,$BU$2:$BW$17,3,0),"")</f>
        <v>12</v>
      </c>
      <c r="BC353" s="26" t="str">
        <f aca="false">IF(AB353&lt;&gt;"",BB353+VLOOKUP(AI353,$BU$2:$BW$17,3,0),"")</f>
        <v/>
      </c>
      <c r="BD353" s="26" t="str">
        <f aca="false">IF(AC353&lt;&gt;"",BC353+VLOOKUP(AJ353,$BU$2:$BW$17,3,0),"")</f>
        <v/>
      </c>
      <c r="BE353" s="26" t="n">
        <f aca="false">10+IF(Z353&lt;&gt;"",VLOOKUP(AH353,$BU$2:$BW$17,3,0),0)+IF(AA353&lt;&gt;"",VLOOKUP(AI353,$BU$2:$BW$17,3,0),0)+IF(AB353&lt;&gt;"",VLOOKUP(AJ353,$BU$2:$BW$17,3,0),0)+IF(AC353&lt;&gt;"",VLOOKUP(AK353,$BU$2:$BW$17,3,0),0)</f>
        <v>14</v>
      </c>
      <c r="BF353" s="36" t="str">
        <f aca="false">IF(AV353&lt;&gt;"","#define "&amp;AQ353&amp;" "&amp;AV353&amp;"&lt;end&gt; ","")&amp;IF(AW353&lt;&gt;"","#define "&amp;AR353&amp;" "&amp;AW353&amp;"&lt;end&gt; ","")&amp;IF(AX353&lt;&gt;"","#define "&amp;AS353&amp;" "&amp;AX353&amp;"&lt;end&gt; ","")&amp;IF(AY353&lt;&gt;"","#define "&amp;AT353&amp;" "&amp;AY353&amp;"&lt;end&gt; ","")&amp;"#define "&amp;AU353&amp;" "&amp;AZ353&amp;"&lt;end&gt;"</f>
        <v>#define AOFF_I 6&lt;end&gt; #define AOFF_IW 8&lt;end&gt; #define ISIZ_IWW   10&lt;end&gt;</v>
      </c>
      <c r="BG353" s="36" t="str">
        <f aca="false">IF(BA353&lt;&gt;"","#define "&amp;AQ353&amp;" "&amp;BA353&amp;"&lt;end&gt; ","")&amp;IF(BB353&lt;&gt;"","#define "&amp;AR353&amp;" "&amp;BB353&amp;"&lt;end&gt; ","")&amp;IF(BC353&lt;&gt;"","#define "&amp;AS353&amp;" "&amp;BC353&amp;"&lt;end&gt; ","")&amp;IF(BD353&lt;&gt;"","#define "&amp;AT353&amp;" "&amp;BD353&amp;"&lt;end&gt; ","")&amp;"#define "&amp;AU353&amp;" "&amp;BE353&amp;"&lt;end&gt;"</f>
        <v>#define AOFF_I 10&lt;end&gt; #define AOFF_IW 12&lt;end&gt; #define ISIZ_IWW   14&lt;end&gt;</v>
      </c>
      <c r="BH353" s="22" t="str">
        <f aca="false">"INSTDECODE_"&amp;D353&amp;IF(D353&lt;&gt;0,"_"&amp;CONCATENATE(Z353,AA353,AB353,AC353)&amp;"_"&amp;CONCATENATE(AD353,AE353,AF353,AG353),"")</f>
        <v>INSTDECODE_2_WW_VV</v>
      </c>
      <c r="BI353" s="22" t="n">
        <f aca="false">LEN(BH353)</f>
        <v>18</v>
      </c>
      <c r="BJ353" s="22" t="str">
        <f aca="false">IF(Z353&lt;&gt;"","DECODE_"&amp;VLOOKUP(AD353,$CC:$CD,2,0)&amp;"("&amp;BJ$2&amp;","&amp;IF(K353="MR","REF",VLOOKUP(F353,$BR:$BS,2,0))&amp;",Cpu"&amp;PROPER(IF(K353="MR","REF",VLOOKUP(F353,$BR:$BS,2,0)))&amp;","&amp;AQ353&amp;"); ", "")</f>
        <v>DECODE_LIT(1,SHR,CpuShr,AOFF_I); </v>
      </c>
      <c r="BK353" s="22" t="str">
        <f aca="false">IF(AA353&lt;&gt;"","DECODE_"&amp;VLOOKUP(AE353,$CC:$CD,2,0)&amp;"("&amp;BK$2&amp;","&amp;IF(L353="MR","REF",VLOOKUP(G353,$BR:$BS,2,0))&amp;",Cpu"&amp;PROPER(IF(L353="MR","REF",VLOOKUP(G353,$BR:$BS,2,0)))&amp;","&amp;AR353&amp;"); ", "")</f>
        <v>DECODE_LIT(2,SHR,CpuShr,AOFF_IW); </v>
      </c>
      <c r="BL353" s="22" t="str">
        <f aca="false">IF(AB353&lt;&gt;"","DECODE_"&amp;VLOOKUP(AF353,$CC:$CD,2,0)&amp;"("&amp;BL$2&amp;","&amp;IF(M353="MR","REF",VLOOKUP(H353,$BR:$BS,2,0))&amp;",Cpu"&amp;PROPER(IF(M353="MR","REF",VLOOKUP(H353,$BR:$BS,2,0)))&amp;","&amp;AS353&amp;"); ", "")</f>
        <v/>
      </c>
      <c r="BM353" s="22" t="str">
        <f aca="false">IF(AC353&lt;&gt;"","DECODE_"&amp;VLOOKUP(AG353,$CC:$CD,2,0)&amp;"("&amp;BM$2&amp;","&amp;IF(N353="MR","REF",VLOOKUP(I353,$BR:$BS,2,0))&amp;",Cpu"&amp;PROPER(IF(N353="MR","REF",VLOOKUP(I353,$BR:$BS,2,0)))&amp;","&amp;AT353&amp;"); ", "")</f>
        <v/>
      </c>
      <c r="BN353" s="22" t="str">
        <f aca="false">IF(ISERROR(VLOOKUP(BO353,BO$2:BO352,1,0))=0,"X","")</f>
        <v>X</v>
      </c>
      <c r="BO353" s="22" t="str">
        <f aca="false">SUBSTITUTE("#define "&amp;BH353&amp;REPT(" ",28-LEN(BH353))&amp;BJ353&amp;BK353&amp;BL353&amp;BM353,"%","D")</f>
        <v>#define INSTDECODE_2_WW_VV          DECODE_LIT(1,SHR,CpuShr,AOFF_I); DECODE_LIT(2,SHR,CpuShr,AOFF_IW); </v>
      </c>
      <c r="BP353" s="22" t="str">
        <f aca="false">"#define "&amp;SUBSTITUTE(BH353,"INSTDECODE_",IF(P353="X","JMP_","")&amp;IF(Q353="X","CONST_","")&amp;"INSTEND_")&amp;IF(Q353="X",REPT(" ",20-LEN(BH353)),IF(P353="X",REPT(" ",22-LEN(BH353)),REPT(" ",26-LEN(BH353))))&amp;" "&amp;IF(P353="X","","IP+="&amp;TRIM(AU353)&amp;"; "&amp;REPT(" ",10-LEN(TRIM(AU353))))&amp;IF(Q353="X","CONST_INST_DISPATCH;","PROG_INST_DISPATCH;")</f>
        <v>#define CONST_INSTEND_2_WW_VV   IP+=ISIZ_IWW;   CONST_INST_DISPATCH;</v>
      </c>
      <c r="BQ353" s="22" t="str">
        <f aca="false">""</f>
        <v/>
      </c>
    </row>
    <row r="354" customFormat="false" ht="15.95" hidden="false" customHeight="true" outlineLevel="0" collapsed="false">
      <c r="A354" s="22" t="s">
        <v>1044</v>
      </c>
      <c r="B354" s="22" t="s">
        <v>1053</v>
      </c>
      <c r="C354" s="26" t="s">
        <v>29</v>
      </c>
      <c r="D354" s="27" t="n">
        <f aca="false">4-COUNTIF(F354:I354,".")</f>
        <v>2</v>
      </c>
      <c r="E354" s="27" t="str">
        <f aca="false">IF(ISERROR(SEARCH("Z",F354&amp;G354&amp;H354&amp;I354))=0,"X","-")</f>
        <v>-</v>
      </c>
      <c r="F354" s="26" t="s">
        <v>463</v>
      </c>
      <c r="G354" s="26" t="s">
        <v>463</v>
      </c>
      <c r="H354" s="26" t="s">
        <v>28</v>
      </c>
      <c r="I354" s="26" t="s">
        <v>28</v>
      </c>
      <c r="J354" s="27" t="str">
        <f aca="false">IF(OR(ISERROR(SEARCH(MID($J$2,1,1),F354&amp;G354&amp;H354&amp;I354))=0,ISERROR(SEARCH(MID($J$2,2,1),F354&amp;G354&amp;H354&amp;I354))=0),"X","-")</f>
        <v>-</v>
      </c>
      <c r="K354" s="26" t="s">
        <v>410</v>
      </c>
      <c r="L354" s="26" t="s">
        <v>410</v>
      </c>
      <c r="M354" s="26" t="s">
        <v>28</v>
      </c>
      <c r="N354" s="26" t="s">
        <v>28</v>
      </c>
      <c r="O354" s="28" t="str">
        <f aca="false">IF(OR(K354=$O$2,L354=$O$2,M354=$O$2,N354=$O$2),"X","-")</f>
        <v>X</v>
      </c>
      <c r="Q354" s="29" t="s">
        <v>29</v>
      </c>
      <c r="R354" s="22" t="s">
        <v>1054</v>
      </c>
      <c r="S354" s="22" t="s">
        <v>1047</v>
      </c>
      <c r="T354" s="22" t="s">
        <v>1048</v>
      </c>
      <c r="W354" s="30" t="str">
        <f aca="false">SUBSTITUTE(SUBSTITUTE(IF(AND(F354="%",K354&lt;&gt;"AD",K354&lt;&gt;"MR"),"Error1","Ok")&amp;" "&amp;IF(AND(G354="%",L354&lt;&gt;"AD",L354&lt;&gt;"MR"),"Error2","Ok")&amp;" "&amp;IF(AND(H354="%",M354&lt;&gt;"AD",M354&lt;&gt;"MR"),"Error3","Ok")&amp;" "&amp;IF(AND(I354="%",N354&lt;&gt;"AD",N354&lt;&gt;"MR"),"Error4","Ok"),"Ok Ok Ok Ok","Passed"),"Ok","")</f>
        <v>Passed</v>
      </c>
      <c r="X354" s="28" t="str">
        <f aca="false">IF(W354&lt;&gt;"Passed","--- Error ---",SUBSTITUTE(SUBSTITUTE(SUBSTITUTE(SUBSTITUTE(SUBSTITUTE(SUBSTITUTE(SUBSTITUTE(SUBSTITUTE(SUBSTITUTE(SUBSTITUTE(SUBSTITUTE(SUBSTITUTE(SUBSTITUTE(SUBSTITUTE(SUBSTITUTE(SUBSTITUTE(SUBSTITUTE(SUBSTITUTE($X$1, "&lt;mnemonic&gt;",""""&amp;B354&amp;""""&amp;REPT(" ",5-LEN(B354))), "&lt;argnr&gt;",D354), "&lt;type1&gt;",VLOOKUP(F354,BR:BZ,9,0)), "&lt;type2&gt;",VLOOKUP(G354,BR:BZ,9,0)), "&lt;type3&gt;",VLOOKUP(H354,BR:BZ,9,0)), "&lt;type4&gt;",VLOOKUP(I354,BR:BZ,9,0)), "&lt;mode1&gt;",VLOOKUP(K354, CB:CG,6,0)),"&lt;mode2&gt;",VLOOKUP(L354,CB:CG,6,0)),"&lt;mode3&gt;",VLOOKUP(M354,CB:CG,6,0)),"&lt;mode4&gt;",VLOOKUP(N354,CB:CG,6,0)), "."," "), "&lt;desc&gt;",R354), "&lt;size&gt;",AU354), "&lt;comma&gt;",IF(B355=""," ",",")),"&lt;off1&gt;",IF(AQ354&lt;&gt;"",AQ354,"0"&amp;REPT(" ",5+AQ$1-1))),"&lt;off2&gt;",IF(AR354&lt;&gt;"",AR354,"0"&amp;REPT(" ",5+AR$1-1))),"&lt;off3&gt;",IF(AS354&lt;&gt;"",AS354,"0"&amp;REPT(" ",5+AS$1-1))),"&lt;off4&gt;",IF(AT354&lt;&gt;"",AT354,"0"&amp;REPT(" ",5+AT$1-1))))</f>
        <v>{ "DAGV4",2, ISIZ_IWW  , {CpuDataType::Short    ,CpuDataType::Short    ,(CpuDataType)0        ,(CpuDataType)0        }, {_AmdLtVl,_AmdLtVl,_AmdNull,_AmdNull}, {AOFF_I,AOFF_IW,0       ,0        } }, //Decode argument 4 for global var.</v>
      </c>
      <c r="Y354" s="31" t="s">
        <v>28</v>
      </c>
      <c r="Z354" s="22" t="str">
        <f aca="false">IF(F354&lt;&gt;".",IF(K354="MR","R",VLOOKUP(F354,$BR:$BT,3,0)),"")</f>
        <v>W</v>
      </c>
      <c r="AA354" s="22" t="str">
        <f aca="false">IF(G354&lt;&gt;".",IF(L354="MR","R",VLOOKUP(G354,$BR:$BT,3,0)),"")</f>
        <v>W</v>
      </c>
      <c r="AB354" s="22" t="str">
        <f aca="false">IF(H354&lt;&gt;".",IF(M354="MR","R",VLOOKUP(H354,$BR:$BT,3,0)),"")</f>
        <v/>
      </c>
      <c r="AC354" s="22" t="str">
        <f aca="false">IF(I354&lt;&gt;".",IF(N354="MR","R",VLOOKUP(I354,$BR:$BT,3,0)),"")</f>
        <v/>
      </c>
      <c r="AD354" s="22" t="str">
        <f aca="false">IF(F354&lt;&gt;".",VLOOKUP(K354,$CB:$CC,2,0),"")</f>
        <v>V</v>
      </c>
      <c r="AE354" s="22" t="str">
        <f aca="false">IF(G354&lt;&gt;".",VLOOKUP(L354,$CB:$CC,2,0),"")</f>
        <v>V</v>
      </c>
      <c r="AF354" s="22" t="str">
        <f aca="false">IF(H354&lt;&gt;".",VLOOKUP(M354,$CB:$CC,2,0),"")</f>
        <v/>
      </c>
      <c r="AG354" s="22" t="str">
        <f aca="false">IF(I354&lt;&gt;".",VLOOKUP(N354,$CB:$CC,2,0),"")</f>
        <v/>
      </c>
      <c r="AH354" s="22" t="str">
        <f aca="false">IF(AD354&lt;&gt;"",IF(OR(AD354="A",AD354="I"),"SZA",VLOOKUP(Z354,$BT$3:$BU$16,2,0)),"")</f>
        <v>SZW</v>
      </c>
      <c r="AI354" s="22" t="str">
        <f aca="false">IF(AE354&lt;&gt;"",IF(OR(AE354="A",AE354="I"),"SZA",VLOOKUP(AA354,$BT$3:$BU$16,2,0)),"")</f>
        <v>SZW</v>
      </c>
      <c r="AJ354" s="22" t="str">
        <f aca="false">IF(AF354&lt;&gt;"",IF(OR(AF354="A",AF354="I"),"SZA",VLOOKUP(AB354,$BT$3:$BU$16,2,0)),"")</f>
        <v/>
      </c>
      <c r="AK354" s="22" t="str">
        <f aca="false">IF(AG354&lt;&gt;"",IF(OR(AG354="A",AG354="I"),"SZA",VLOOKUP(AC354,$BT$3:$BU$16,2,0)),"")</f>
        <v/>
      </c>
      <c r="AL354" s="22" t="str">
        <f aca="false">IF(AD354&lt;&gt;"","I","")</f>
        <v>I</v>
      </c>
      <c r="AM354" s="22" t="str">
        <f aca="false">SUBSTITUTE(IF(AE354&lt;&gt;"",AL354&amp;"+"&amp;AH354,""),"+SZ","")</f>
        <v>IW</v>
      </c>
      <c r="AN354" s="22" t="str">
        <f aca="false">SUBSTITUTE(IF(AF354&lt;&gt;"",AM354&amp;"+"&amp;AI354,""),"+SZ","")</f>
        <v/>
      </c>
      <c r="AO354" s="22" t="str">
        <f aca="false">SUBSTITUTE(IF(AG354&lt;&gt;"",AN354&amp;"+"&amp;AJ354,""),"+SZ","")</f>
        <v/>
      </c>
      <c r="AP354" s="22" t="str">
        <f aca="false">SUBSTITUTE("I"&amp;IF(AH354&lt;&gt;"","+"&amp;AH354,"")&amp;IF(AI354&lt;&gt;"","+"&amp;AI354,"")&amp;IF(AJ354&lt;&gt;"","+"&amp;AJ354,"")&amp;IF(AK354&lt;&gt;"","+"&amp;AK354,""),"+SZ","")</f>
        <v>IWW</v>
      </c>
      <c r="AQ354" s="22" t="str">
        <f aca="false">IF(Z354&lt;&gt;"","AOFF_"&amp;AL354&amp;REPT(" ",AQ$1-LEN(AL354)),"")</f>
        <v>AOFF_I</v>
      </c>
      <c r="AR354" s="22" t="str">
        <f aca="false">IF(AA354&lt;&gt;"","AOFF_"&amp;AM354&amp;REPT(" ",AR$1-LEN(AM354)),"")</f>
        <v>AOFF_IW</v>
      </c>
      <c r="AS354" s="22" t="str">
        <f aca="false">IF(AB354&lt;&gt;"","AOFF_"&amp;AN354&amp;REPT(" ",AS$1-LEN(AN354)),"")</f>
        <v/>
      </c>
      <c r="AT354" s="22" t="str">
        <f aca="false">IF(AC354&lt;&gt;"","AOFF_"&amp;AO354&amp;REPT(" ",AT$1-LEN(AO354)),"")</f>
        <v/>
      </c>
      <c r="AU354" s="22" t="str">
        <f aca="false">"ISIZ_"&amp;AP354&amp;REPT(" ",$AU$1-LEN(AP354))</f>
        <v>ISIZ_IWW  </v>
      </c>
      <c r="AV354" s="26" t="n">
        <f aca="false">IF(Z354&lt;&gt;"",6,"")</f>
        <v>6</v>
      </c>
      <c r="AW354" s="26" t="n">
        <f aca="false">IF(AA354&lt;&gt;"",AV354+VLOOKUP(AH354,$BU$2:$BV$17,2,0),"")</f>
        <v>8</v>
      </c>
      <c r="AX354" s="26" t="str">
        <f aca="false">IF(AB354&lt;&gt;"",AW354+VLOOKUP(AI354,$BU$2:$BV$17,2,0),"")</f>
        <v/>
      </c>
      <c r="AY354" s="26" t="str">
        <f aca="false">IF(AC354&lt;&gt;"",AX354+VLOOKUP(AJ354,$BU$2:$BV$17,2,0),"")</f>
        <v/>
      </c>
      <c r="AZ354" s="26" t="n">
        <f aca="false">6+IF(Z354&lt;&gt;"",VLOOKUP(AH354,$BU$2:$BV$17,2,0),0)+IF(AA354&lt;&gt;"",VLOOKUP(AI354,$BU$2:$BV$17,2,0),0)+IF(AB354&lt;&gt;"",VLOOKUP(AJ354,$BU$2:$BV$17,2,0),0)+IF(AC354&lt;&gt;"",VLOOKUP(AK354,$BU$2:$BV$17,2,0),0)</f>
        <v>10</v>
      </c>
      <c r="BA354" s="26" t="n">
        <f aca="false">IF(Z354&lt;&gt;"",10,"")</f>
        <v>10</v>
      </c>
      <c r="BB354" s="26" t="n">
        <f aca="false">IF(AA354&lt;&gt;"",BA354+VLOOKUP(AH354,$BU$2:$BW$17,3,0),"")</f>
        <v>12</v>
      </c>
      <c r="BC354" s="26" t="str">
        <f aca="false">IF(AB354&lt;&gt;"",BB354+VLOOKUP(AI354,$BU$2:$BW$17,3,0),"")</f>
        <v/>
      </c>
      <c r="BD354" s="26" t="str">
        <f aca="false">IF(AC354&lt;&gt;"",BC354+VLOOKUP(AJ354,$BU$2:$BW$17,3,0),"")</f>
        <v/>
      </c>
      <c r="BE354" s="26" t="n">
        <f aca="false">10+IF(Z354&lt;&gt;"",VLOOKUP(AH354,$BU$2:$BW$17,3,0),0)+IF(AA354&lt;&gt;"",VLOOKUP(AI354,$BU$2:$BW$17,3,0),0)+IF(AB354&lt;&gt;"",VLOOKUP(AJ354,$BU$2:$BW$17,3,0),0)+IF(AC354&lt;&gt;"",VLOOKUP(AK354,$BU$2:$BW$17,3,0),0)</f>
        <v>14</v>
      </c>
      <c r="BF354" s="36" t="str">
        <f aca="false">IF(AV354&lt;&gt;"","#define "&amp;AQ354&amp;" "&amp;AV354&amp;"&lt;end&gt; ","")&amp;IF(AW354&lt;&gt;"","#define "&amp;AR354&amp;" "&amp;AW354&amp;"&lt;end&gt; ","")&amp;IF(AX354&lt;&gt;"","#define "&amp;AS354&amp;" "&amp;AX354&amp;"&lt;end&gt; ","")&amp;IF(AY354&lt;&gt;"","#define "&amp;AT354&amp;" "&amp;AY354&amp;"&lt;end&gt; ","")&amp;"#define "&amp;AU354&amp;" "&amp;AZ354&amp;"&lt;end&gt;"</f>
        <v>#define AOFF_I 6&lt;end&gt; #define AOFF_IW 8&lt;end&gt; #define ISIZ_IWW   10&lt;end&gt;</v>
      </c>
      <c r="BG354" s="36" t="str">
        <f aca="false">IF(BA354&lt;&gt;"","#define "&amp;AQ354&amp;" "&amp;BA354&amp;"&lt;end&gt; ","")&amp;IF(BB354&lt;&gt;"","#define "&amp;AR354&amp;" "&amp;BB354&amp;"&lt;end&gt; ","")&amp;IF(BC354&lt;&gt;"","#define "&amp;AS354&amp;" "&amp;BC354&amp;"&lt;end&gt; ","")&amp;IF(BD354&lt;&gt;"","#define "&amp;AT354&amp;" "&amp;BD354&amp;"&lt;end&gt; ","")&amp;"#define "&amp;AU354&amp;" "&amp;BE354&amp;"&lt;end&gt;"</f>
        <v>#define AOFF_I 10&lt;end&gt; #define AOFF_IW 12&lt;end&gt; #define ISIZ_IWW   14&lt;end&gt;</v>
      </c>
      <c r="BH354" s="22" t="str">
        <f aca="false">"INSTDECODE_"&amp;D354&amp;IF(D354&lt;&gt;0,"_"&amp;CONCATENATE(Z354,AA354,AB354,AC354)&amp;"_"&amp;CONCATENATE(AD354,AE354,AF354,AG354),"")</f>
        <v>INSTDECODE_2_WW_VV</v>
      </c>
      <c r="BI354" s="22" t="n">
        <f aca="false">LEN(BH354)</f>
        <v>18</v>
      </c>
      <c r="BJ354" s="22" t="str">
        <f aca="false">IF(Z354&lt;&gt;"","DECODE_"&amp;VLOOKUP(AD354,$CC:$CD,2,0)&amp;"("&amp;BJ$2&amp;","&amp;IF(K354="MR","REF",VLOOKUP(F354,$BR:$BS,2,0))&amp;",Cpu"&amp;PROPER(IF(K354="MR","REF",VLOOKUP(F354,$BR:$BS,2,0)))&amp;","&amp;AQ354&amp;"); ", "")</f>
        <v>DECODE_LIT(1,SHR,CpuShr,AOFF_I); </v>
      </c>
      <c r="BK354" s="22" t="str">
        <f aca="false">IF(AA354&lt;&gt;"","DECODE_"&amp;VLOOKUP(AE354,$CC:$CD,2,0)&amp;"("&amp;BK$2&amp;","&amp;IF(L354="MR","REF",VLOOKUP(G354,$BR:$BS,2,0))&amp;",Cpu"&amp;PROPER(IF(L354="MR","REF",VLOOKUP(G354,$BR:$BS,2,0)))&amp;","&amp;AR354&amp;"); ", "")</f>
        <v>DECODE_LIT(2,SHR,CpuShr,AOFF_IW); </v>
      </c>
      <c r="BL354" s="22" t="str">
        <f aca="false">IF(AB354&lt;&gt;"","DECODE_"&amp;VLOOKUP(AF354,$CC:$CD,2,0)&amp;"("&amp;BL$2&amp;","&amp;IF(M354="MR","REF",VLOOKUP(H354,$BR:$BS,2,0))&amp;",Cpu"&amp;PROPER(IF(M354="MR","REF",VLOOKUP(H354,$BR:$BS,2,0)))&amp;","&amp;AS354&amp;"); ", "")</f>
        <v/>
      </c>
      <c r="BM354" s="22" t="str">
        <f aca="false">IF(AC354&lt;&gt;"","DECODE_"&amp;VLOOKUP(AG354,$CC:$CD,2,0)&amp;"("&amp;BM$2&amp;","&amp;IF(N354="MR","REF",VLOOKUP(I354,$BR:$BS,2,0))&amp;",Cpu"&amp;PROPER(IF(N354="MR","REF",VLOOKUP(I354,$BR:$BS,2,0)))&amp;","&amp;AT354&amp;"); ", "")</f>
        <v/>
      </c>
      <c r="BN354" s="22" t="str">
        <f aca="false">IF(ISERROR(VLOOKUP(BO354,BO$2:BO353,1,0))=0,"X","")</f>
        <v>X</v>
      </c>
      <c r="BO354" s="22" t="str">
        <f aca="false">SUBSTITUTE("#define "&amp;BH354&amp;REPT(" ",28-LEN(BH354))&amp;BJ354&amp;BK354&amp;BL354&amp;BM354,"%","D")</f>
        <v>#define INSTDECODE_2_WW_VV          DECODE_LIT(1,SHR,CpuShr,AOFF_I); DECODE_LIT(2,SHR,CpuShr,AOFF_IW); </v>
      </c>
      <c r="BP354" s="22" t="str">
        <f aca="false">"#define "&amp;SUBSTITUTE(BH354,"INSTDECODE_",IF(P354="X","JMP_","")&amp;IF(Q354="X","CONST_","")&amp;"INSTEND_")&amp;IF(Q354="X",REPT(" ",20-LEN(BH354)),IF(P354="X",REPT(" ",22-LEN(BH354)),REPT(" ",26-LEN(BH354))))&amp;" "&amp;IF(P354="X","","IP+="&amp;TRIM(AU354)&amp;"; "&amp;REPT(" ",10-LEN(TRIM(AU354))))&amp;IF(Q354="X","CONST_INST_DISPATCH;","PROG_INST_DISPATCH;")</f>
        <v>#define CONST_INSTEND_2_WW_VV   IP+=ISIZ_IWW;   CONST_INST_DISPATCH;</v>
      </c>
      <c r="BQ354" s="22" t="str">
        <f aca="false">""</f>
        <v/>
      </c>
    </row>
    <row r="355" customFormat="false" ht="15.95" hidden="false" customHeight="true" outlineLevel="0" collapsed="false">
      <c r="A355" s="22" t="s">
        <v>1044</v>
      </c>
      <c r="B355" s="22" t="s">
        <v>1055</v>
      </c>
      <c r="C355" s="26" t="s">
        <v>29</v>
      </c>
      <c r="D355" s="27" t="n">
        <f aca="false">4-COUNTIF(F355:I355,".")</f>
        <v>2</v>
      </c>
      <c r="E355" s="27" t="str">
        <f aca="false">IF(ISERROR(SEARCH("Z",F355&amp;G355&amp;H355&amp;I355))=0,"X","-")</f>
        <v>-</v>
      </c>
      <c r="F355" s="26" t="s">
        <v>463</v>
      </c>
      <c r="G355" s="26" t="s">
        <v>463</v>
      </c>
      <c r="H355" s="26" t="s">
        <v>28</v>
      </c>
      <c r="I355" s="26" t="s">
        <v>28</v>
      </c>
      <c r="J355" s="27" t="str">
        <f aca="false">IF(OR(ISERROR(SEARCH(MID($J$2,1,1),F355&amp;G355&amp;H355&amp;I355))=0,ISERROR(SEARCH(MID($J$2,2,1),F355&amp;G355&amp;H355&amp;I355))=0),"X","-")</f>
        <v>-</v>
      </c>
      <c r="K355" s="26" t="s">
        <v>410</v>
      </c>
      <c r="L355" s="26" t="s">
        <v>410</v>
      </c>
      <c r="M355" s="26" t="s">
        <v>28</v>
      </c>
      <c r="N355" s="26" t="s">
        <v>28</v>
      </c>
      <c r="O355" s="28" t="str">
        <f aca="false">IF(OR(K355=$O$2,L355=$O$2,M355=$O$2,N355=$O$2),"X","-")</f>
        <v>X</v>
      </c>
      <c r="Q355" s="29" t="s">
        <v>29</v>
      </c>
      <c r="R355" s="22" t="s">
        <v>1056</v>
      </c>
      <c r="S355" s="22" t="s">
        <v>1047</v>
      </c>
      <c r="T355" s="22" t="s">
        <v>1048</v>
      </c>
      <c r="W355" s="30" t="str">
        <f aca="false">SUBSTITUTE(SUBSTITUTE(IF(AND(F355="%",K355&lt;&gt;"AD",K355&lt;&gt;"MR"),"Error1","Ok")&amp;" "&amp;IF(AND(G355="%",L355&lt;&gt;"AD",L355&lt;&gt;"MR"),"Error2","Ok")&amp;" "&amp;IF(AND(H355="%",M355&lt;&gt;"AD",M355&lt;&gt;"MR"),"Error3","Ok")&amp;" "&amp;IF(AND(I355="%",N355&lt;&gt;"AD",N355&lt;&gt;"MR"),"Error4","Ok"),"Ok Ok Ok Ok","Passed"),"Ok","")</f>
        <v>Passed</v>
      </c>
      <c r="X355" s="28" t="str">
        <f aca="false">IF(W355&lt;&gt;"Passed","--- Error ---",SUBSTITUTE(SUBSTITUTE(SUBSTITUTE(SUBSTITUTE(SUBSTITUTE(SUBSTITUTE(SUBSTITUTE(SUBSTITUTE(SUBSTITUTE(SUBSTITUTE(SUBSTITUTE(SUBSTITUTE(SUBSTITUTE(SUBSTITUTE(SUBSTITUTE(SUBSTITUTE(SUBSTITUTE(SUBSTITUTE($X$1, "&lt;mnemonic&gt;",""""&amp;B355&amp;""""&amp;REPT(" ",5-LEN(B355))), "&lt;argnr&gt;",D355), "&lt;type1&gt;",VLOOKUP(F355,BR:BZ,9,0)), "&lt;type2&gt;",VLOOKUP(G355,BR:BZ,9,0)), "&lt;type3&gt;",VLOOKUP(H355,BR:BZ,9,0)), "&lt;type4&gt;",VLOOKUP(I355,BR:BZ,9,0)), "&lt;mode1&gt;",VLOOKUP(K355, CB:CG,6,0)),"&lt;mode2&gt;",VLOOKUP(L355,CB:CG,6,0)),"&lt;mode3&gt;",VLOOKUP(M355,CB:CG,6,0)),"&lt;mode4&gt;",VLOOKUP(N355,CB:CG,6,0)), "."," "), "&lt;desc&gt;",R355), "&lt;size&gt;",AU355), "&lt;comma&gt;",IF(B356=""," ",",")),"&lt;off1&gt;",IF(AQ355&lt;&gt;"",AQ355,"0"&amp;REPT(" ",5+AQ$1-1))),"&lt;off2&gt;",IF(AR355&lt;&gt;"",AR355,"0"&amp;REPT(" ",5+AR$1-1))),"&lt;off3&gt;",IF(AS355&lt;&gt;"",AS355,"0"&amp;REPT(" ",5+AS$1-1))),"&lt;off4&gt;",IF(AT355&lt;&gt;"",AT355,"0"&amp;REPT(" ",5+AT$1-1))))</f>
        <v>{ "DAGI1",2, ISIZ_IWW  , {CpuDataType::Short    ,CpuDataType::Short    ,(CpuDataType)0        ,(CpuDataType)0        }, {_AmdLtVl,_AmdLtVl,_AmdNull,_AmdNull}, {AOFF_I,AOFF_IW,0       ,0        } }, //Decode argument 1 for global ref. indirection</v>
      </c>
      <c r="Y355" s="31" t="s">
        <v>28</v>
      </c>
      <c r="Z355" s="22" t="str">
        <f aca="false">IF(F355&lt;&gt;".",IF(K355="MR","R",VLOOKUP(F355,$BR:$BT,3,0)),"")</f>
        <v>W</v>
      </c>
      <c r="AA355" s="22" t="str">
        <f aca="false">IF(G355&lt;&gt;".",IF(L355="MR","R",VLOOKUP(G355,$BR:$BT,3,0)),"")</f>
        <v>W</v>
      </c>
      <c r="AB355" s="22" t="str">
        <f aca="false">IF(H355&lt;&gt;".",IF(M355="MR","R",VLOOKUP(H355,$BR:$BT,3,0)),"")</f>
        <v/>
      </c>
      <c r="AC355" s="22" t="str">
        <f aca="false">IF(I355&lt;&gt;".",IF(N355="MR","R",VLOOKUP(I355,$BR:$BT,3,0)),"")</f>
        <v/>
      </c>
      <c r="AD355" s="22" t="str">
        <f aca="false">IF(F355&lt;&gt;".",VLOOKUP(K355,$CB:$CC,2,0),"")</f>
        <v>V</v>
      </c>
      <c r="AE355" s="22" t="str">
        <f aca="false">IF(G355&lt;&gt;".",VLOOKUP(L355,$CB:$CC,2,0),"")</f>
        <v>V</v>
      </c>
      <c r="AF355" s="22" t="str">
        <f aca="false">IF(H355&lt;&gt;".",VLOOKUP(M355,$CB:$CC,2,0),"")</f>
        <v/>
      </c>
      <c r="AG355" s="22" t="str">
        <f aca="false">IF(I355&lt;&gt;".",VLOOKUP(N355,$CB:$CC,2,0),"")</f>
        <v/>
      </c>
      <c r="AH355" s="22" t="str">
        <f aca="false">IF(AD355&lt;&gt;"",IF(OR(AD355="A",AD355="I"),"SZA",VLOOKUP(Z355,$BT$3:$BU$16,2,0)),"")</f>
        <v>SZW</v>
      </c>
      <c r="AI355" s="22" t="str">
        <f aca="false">IF(AE355&lt;&gt;"",IF(OR(AE355="A",AE355="I"),"SZA",VLOOKUP(AA355,$BT$3:$BU$16,2,0)),"")</f>
        <v>SZW</v>
      </c>
      <c r="AJ355" s="22" t="str">
        <f aca="false">IF(AF355&lt;&gt;"",IF(OR(AF355="A",AF355="I"),"SZA",VLOOKUP(AB355,$BT$3:$BU$16,2,0)),"")</f>
        <v/>
      </c>
      <c r="AK355" s="22" t="str">
        <f aca="false">IF(AG355&lt;&gt;"",IF(OR(AG355="A",AG355="I"),"SZA",VLOOKUP(AC355,$BT$3:$BU$16,2,0)),"")</f>
        <v/>
      </c>
      <c r="AL355" s="22" t="str">
        <f aca="false">IF(AD355&lt;&gt;"","I","")</f>
        <v>I</v>
      </c>
      <c r="AM355" s="22" t="str">
        <f aca="false">SUBSTITUTE(IF(AE355&lt;&gt;"",AL355&amp;"+"&amp;AH355,""),"+SZ","")</f>
        <v>IW</v>
      </c>
      <c r="AN355" s="22" t="str">
        <f aca="false">SUBSTITUTE(IF(AF355&lt;&gt;"",AM355&amp;"+"&amp;AI355,""),"+SZ","")</f>
        <v/>
      </c>
      <c r="AO355" s="22" t="str">
        <f aca="false">SUBSTITUTE(IF(AG355&lt;&gt;"",AN355&amp;"+"&amp;AJ355,""),"+SZ","")</f>
        <v/>
      </c>
      <c r="AP355" s="22" t="str">
        <f aca="false">SUBSTITUTE("I"&amp;IF(AH355&lt;&gt;"","+"&amp;AH355,"")&amp;IF(AI355&lt;&gt;"","+"&amp;AI355,"")&amp;IF(AJ355&lt;&gt;"","+"&amp;AJ355,"")&amp;IF(AK355&lt;&gt;"","+"&amp;AK355,""),"+SZ","")</f>
        <v>IWW</v>
      </c>
      <c r="AQ355" s="22" t="str">
        <f aca="false">IF(Z355&lt;&gt;"","AOFF_"&amp;AL355&amp;REPT(" ",AQ$1-LEN(AL355)),"")</f>
        <v>AOFF_I</v>
      </c>
      <c r="AR355" s="22" t="str">
        <f aca="false">IF(AA355&lt;&gt;"","AOFF_"&amp;AM355&amp;REPT(" ",AR$1-LEN(AM355)),"")</f>
        <v>AOFF_IW</v>
      </c>
      <c r="AS355" s="22" t="str">
        <f aca="false">IF(AB355&lt;&gt;"","AOFF_"&amp;AN355&amp;REPT(" ",AS$1-LEN(AN355)),"")</f>
        <v/>
      </c>
      <c r="AT355" s="22" t="str">
        <f aca="false">IF(AC355&lt;&gt;"","AOFF_"&amp;AO355&amp;REPT(" ",AT$1-LEN(AO355)),"")</f>
        <v/>
      </c>
      <c r="AU355" s="22" t="str">
        <f aca="false">"ISIZ_"&amp;AP355&amp;REPT(" ",$AU$1-LEN(AP355))</f>
        <v>ISIZ_IWW  </v>
      </c>
      <c r="AV355" s="26" t="n">
        <f aca="false">IF(Z355&lt;&gt;"",6,"")</f>
        <v>6</v>
      </c>
      <c r="AW355" s="26" t="n">
        <f aca="false">IF(AA355&lt;&gt;"",AV355+VLOOKUP(AH355,$BU$2:$BV$17,2,0),"")</f>
        <v>8</v>
      </c>
      <c r="AX355" s="26" t="str">
        <f aca="false">IF(AB355&lt;&gt;"",AW355+VLOOKUP(AI355,$BU$2:$BV$17,2,0),"")</f>
        <v/>
      </c>
      <c r="AY355" s="26" t="str">
        <f aca="false">IF(AC355&lt;&gt;"",AX355+VLOOKUP(AJ355,$BU$2:$BV$17,2,0),"")</f>
        <v/>
      </c>
      <c r="AZ355" s="26" t="n">
        <f aca="false">6+IF(Z355&lt;&gt;"",VLOOKUP(AH355,$BU$2:$BV$17,2,0),0)+IF(AA355&lt;&gt;"",VLOOKUP(AI355,$BU$2:$BV$17,2,0),0)+IF(AB355&lt;&gt;"",VLOOKUP(AJ355,$BU$2:$BV$17,2,0),0)+IF(AC355&lt;&gt;"",VLOOKUP(AK355,$BU$2:$BV$17,2,0),0)</f>
        <v>10</v>
      </c>
      <c r="BA355" s="26" t="n">
        <f aca="false">IF(Z355&lt;&gt;"",10,"")</f>
        <v>10</v>
      </c>
      <c r="BB355" s="26" t="n">
        <f aca="false">IF(AA355&lt;&gt;"",BA355+VLOOKUP(AH355,$BU$2:$BW$17,3,0),"")</f>
        <v>12</v>
      </c>
      <c r="BC355" s="26" t="str">
        <f aca="false">IF(AB355&lt;&gt;"",BB355+VLOOKUP(AI355,$BU$2:$BW$17,3,0),"")</f>
        <v/>
      </c>
      <c r="BD355" s="26" t="str">
        <f aca="false">IF(AC355&lt;&gt;"",BC355+VLOOKUP(AJ355,$BU$2:$BW$17,3,0),"")</f>
        <v/>
      </c>
      <c r="BE355" s="26" t="n">
        <f aca="false">10+IF(Z355&lt;&gt;"",VLOOKUP(AH355,$BU$2:$BW$17,3,0),0)+IF(AA355&lt;&gt;"",VLOOKUP(AI355,$BU$2:$BW$17,3,0),0)+IF(AB355&lt;&gt;"",VLOOKUP(AJ355,$BU$2:$BW$17,3,0),0)+IF(AC355&lt;&gt;"",VLOOKUP(AK355,$BU$2:$BW$17,3,0),0)</f>
        <v>14</v>
      </c>
      <c r="BF355" s="36" t="str">
        <f aca="false">IF(AV355&lt;&gt;"","#define "&amp;AQ355&amp;" "&amp;AV355&amp;"&lt;end&gt; ","")&amp;IF(AW355&lt;&gt;"","#define "&amp;AR355&amp;" "&amp;AW355&amp;"&lt;end&gt; ","")&amp;IF(AX355&lt;&gt;"","#define "&amp;AS355&amp;" "&amp;AX355&amp;"&lt;end&gt; ","")&amp;IF(AY355&lt;&gt;"","#define "&amp;AT355&amp;" "&amp;AY355&amp;"&lt;end&gt; ","")&amp;"#define "&amp;AU355&amp;" "&amp;AZ355&amp;"&lt;end&gt;"</f>
        <v>#define AOFF_I 6&lt;end&gt; #define AOFF_IW 8&lt;end&gt; #define ISIZ_IWW   10&lt;end&gt;</v>
      </c>
      <c r="BG355" s="36" t="str">
        <f aca="false">IF(BA355&lt;&gt;"","#define "&amp;AQ355&amp;" "&amp;BA355&amp;"&lt;end&gt; ","")&amp;IF(BB355&lt;&gt;"","#define "&amp;AR355&amp;" "&amp;BB355&amp;"&lt;end&gt; ","")&amp;IF(BC355&lt;&gt;"","#define "&amp;AS355&amp;" "&amp;BC355&amp;"&lt;end&gt; ","")&amp;IF(BD355&lt;&gt;"","#define "&amp;AT355&amp;" "&amp;BD355&amp;"&lt;end&gt; ","")&amp;"#define "&amp;AU355&amp;" "&amp;BE355&amp;"&lt;end&gt;"</f>
        <v>#define AOFF_I 10&lt;end&gt; #define AOFF_IW 12&lt;end&gt; #define ISIZ_IWW   14&lt;end&gt;</v>
      </c>
      <c r="BH355" s="22" t="str">
        <f aca="false">"INSTDECODE_"&amp;D355&amp;IF(D355&lt;&gt;0,"_"&amp;CONCATENATE(Z355,AA355,AB355,AC355)&amp;"_"&amp;CONCATENATE(AD355,AE355,AF355,AG355),"")</f>
        <v>INSTDECODE_2_WW_VV</v>
      </c>
      <c r="BI355" s="22" t="n">
        <f aca="false">LEN(BH355)</f>
        <v>18</v>
      </c>
      <c r="BJ355" s="22" t="str">
        <f aca="false">IF(Z355&lt;&gt;"","DECODE_"&amp;VLOOKUP(AD355,$CC:$CD,2,0)&amp;"("&amp;BJ$2&amp;","&amp;IF(K355="MR","REF",VLOOKUP(F355,$BR:$BS,2,0))&amp;",Cpu"&amp;PROPER(IF(K355="MR","REF",VLOOKUP(F355,$BR:$BS,2,0)))&amp;","&amp;AQ355&amp;"); ", "")</f>
        <v>DECODE_LIT(1,SHR,CpuShr,AOFF_I); </v>
      </c>
      <c r="BK355" s="22" t="str">
        <f aca="false">IF(AA355&lt;&gt;"","DECODE_"&amp;VLOOKUP(AE355,$CC:$CD,2,0)&amp;"("&amp;BK$2&amp;","&amp;IF(L355="MR","REF",VLOOKUP(G355,$BR:$BS,2,0))&amp;",Cpu"&amp;PROPER(IF(L355="MR","REF",VLOOKUP(G355,$BR:$BS,2,0)))&amp;","&amp;AR355&amp;"); ", "")</f>
        <v>DECODE_LIT(2,SHR,CpuShr,AOFF_IW); </v>
      </c>
      <c r="BL355" s="22" t="str">
        <f aca="false">IF(AB355&lt;&gt;"","DECODE_"&amp;VLOOKUP(AF355,$CC:$CD,2,0)&amp;"("&amp;BL$2&amp;","&amp;IF(M355="MR","REF",VLOOKUP(H355,$BR:$BS,2,0))&amp;",Cpu"&amp;PROPER(IF(M355="MR","REF",VLOOKUP(H355,$BR:$BS,2,0)))&amp;","&amp;AS355&amp;"); ", "")</f>
        <v/>
      </c>
      <c r="BM355" s="22" t="str">
        <f aca="false">IF(AC355&lt;&gt;"","DECODE_"&amp;VLOOKUP(AG355,$CC:$CD,2,0)&amp;"("&amp;BM$2&amp;","&amp;IF(N355="MR","REF",VLOOKUP(I355,$BR:$BS,2,0))&amp;",Cpu"&amp;PROPER(IF(N355="MR","REF",VLOOKUP(I355,$BR:$BS,2,0)))&amp;","&amp;AT355&amp;"); ", "")</f>
        <v/>
      </c>
      <c r="BN355" s="22" t="str">
        <f aca="false">IF(ISERROR(VLOOKUP(BO355,BO$2:BO352,1,0))=0,"X","")</f>
        <v>X</v>
      </c>
      <c r="BO355" s="22" t="str">
        <f aca="false">SUBSTITUTE("#define "&amp;BH355&amp;REPT(" ",28-LEN(BH355))&amp;BJ355&amp;BK355&amp;BL355&amp;BM355,"%","D")</f>
        <v>#define INSTDECODE_2_WW_VV          DECODE_LIT(1,SHR,CpuShr,AOFF_I); DECODE_LIT(2,SHR,CpuShr,AOFF_IW); </v>
      </c>
      <c r="BP355" s="22" t="str">
        <f aca="false">"#define "&amp;SUBSTITUTE(BH355,"INSTDECODE_",IF(P355="X","JMP_","")&amp;IF(Q355="X","CONST_","")&amp;"INSTEND_")&amp;IF(Q355="X",REPT(" ",20-LEN(BH355)),IF(P355="X",REPT(" ",22-LEN(BH355)),REPT(" ",26-LEN(BH355))))&amp;" "&amp;IF(P355="X","","IP+="&amp;TRIM(AU355)&amp;"; "&amp;REPT(" ",10-LEN(TRIM(AU355))))&amp;IF(Q355="X","CONST_INST_DISPATCH;","PROG_INST_DISPATCH;")</f>
        <v>#define CONST_INSTEND_2_WW_VV   IP+=ISIZ_IWW;   CONST_INST_DISPATCH;</v>
      </c>
      <c r="BQ355" s="22" t="str">
        <f aca="false">""</f>
        <v/>
      </c>
    </row>
    <row r="356" customFormat="false" ht="15.95" hidden="false" customHeight="true" outlineLevel="0" collapsed="false">
      <c r="A356" s="22" t="s">
        <v>1044</v>
      </c>
      <c r="B356" s="22" t="s">
        <v>1057</v>
      </c>
      <c r="C356" s="26" t="s">
        <v>29</v>
      </c>
      <c r="D356" s="27" t="n">
        <f aca="false">4-COUNTIF(F356:I356,".")</f>
        <v>2</v>
      </c>
      <c r="E356" s="27" t="str">
        <f aca="false">IF(ISERROR(SEARCH("Z",F356&amp;G356&amp;H356&amp;I356))=0,"X","-")</f>
        <v>-</v>
      </c>
      <c r="F356" s="26" t="s">
        <v>463</v>
      </c>
      <c r="G356" s="26" t="s">
        <v>463</v>
      </c>
      <c r="H356" s="26" t="s">
        <v>28</v>
      </c>
      <c r="I356" s="26" t="s">
        <v>28</v>
      </c>
      <c r="J356" s="27" t="str">
        <f aca="false">IF(OR(ISERROR(SEARCH(MID($J$2,1,1),F356&amp;G356&amp;H356&amp;I356))=0,ISERROR(SEARCH(MID($J$2,2,1),F356&amp;G356&amp;H356&amp;I356))=0),"X","-")</f>
        <v>-</v>
      </c>
      <c r="K356" s="26" t="s">
        <v>410</v>
      </c>
      <c r="L356" s="26" t="s">
        <v>410</v>
      </c>
      <c r="M356" s="26" t="s">
        <v>28</v>
      </c>
      <c r="N356" s="26" t="s">
        <v>28</v>
      </c>
      <c r="O356" s="28" t="str">
        <f aca="false">IF(OR(K356=$O$2,L356=$O$2,M356=$O$2,N356=$O$2),"X","-")</f>
        <v>X</v>
      </c>
      <c r="Q356" s="29" t="s">
        <v>29</v>
      </c>
      <c r="R356" s="22" t="s">
        <v>1058</v>
      </c>
      <c r="S356" s="22" t="s">
        <v>1047</v>
      </c>
      <c r="T356" s="22" t="s">
        <v>1048</v>
      </c>
      <c r="W356" s="30" t="str">
        <f aca="false">SUBSTITUTE(SUBSTITUTE(IF(AND(F356="%",K356&lt;&gt;"AD",K356&lt;&gt;"MR"),"Error1","Ok")&amp;" "&amp;IF(AND(G356="%",L356&lt;&gt;"AD",L356&lt;&gt;"MR"),"Error2","Ok")&amp;" "&amp;IF(AND(H356="%",M356&lt;&gt;"AD",M356&lt;&gt;"MR"),"Error3","Ok")&amp;" "&amp;IF(AND(I356="%",N356&lt;&gt;"AD",N356&lt;&gt;"MR"),"Error4","Ok"),"Ok Ok Ok Ok","Passed"),"Ok","")</f>
        <v>Passed</v>
      </c>
      <c r="X356" s="28" t="str">
        <f aca="false">IF(W356&lt;&gt;"Passed","--- Error ---",SUBSTITUTE(SUBSTITUTE(SUBSTITUTE(SUBSTITUTE(SUBSTITUTE(SUBSTITUTE(SUBSTITUTE(SUBSTITUTE(SUBSTITUTE(SUBSTITUTE(SUBSTITUTE(SUBSTITUTE(SUBSTITUTE(SUBSTITUTE(SUBSTITUTE(SUBSTITUTE(SUBSTITUTE(SUBSTITUTE($X$1, "&lt;mnemonic&gt;",""""&amp;B356&amp;""""&amp;REPT(" ",5-LEN(B356))), "&lt;argnr&gt;",D356), "&lt;type1&gt;",VLOOKUP(F356,BR:BZ,9,0)), "&lt;type2&gt;",VLOOKUP(G356,BR:BZ,9,0)), "&lt;type3&gt;",VLOOKUP(H356,BR:BZ,9,0)), "&lt;type4&gt;",VLOOKUP(I356,BR:BZ,9,0)), "&lt;mode1&gt;",VLOOKUP(K356, CB:CG,6,0)),"&lt;mode2&gt;",VLOOKUP(L356,CB:CG,6,0)),"&lt;mode3&gt;",VLOOKUP(M356,CB:CG,6,0)),"&lt;mode4&gt;",VLOOKUP(N356,CB:CG,6,0)), "."," "), "&lt;desc&gt;",R356), "&lt;size&gt;",AU356), "&lt;comma&gt;",IF(B357=""," ",",")),"&lt;off1&gt;",IF(AQ356&lt;&gt;"",AQ356,"0"&amp;REPT(" ",5+AQ$1-1))),"&lt;off2&gt;",IF(AR356&lt;&gt;"",AR356,"0"&amp;REPT(" ",5+AR$1-1))),"&lt;off3&gt;",IF(AS356&lt;&gt;"",AS356,"0"&amp;REPT(" ",5+AS$1-1))),"&lt;off4&gt;",IF(AT356&lt;&gt;"",AT356,"0"&amp;REPT(" ",5+AT$1-1))))</f>
        <v>{ "DAGI2",2, ISIZ_IWW  , {CpuDataType::Short    ,CpuDataType::Short    ,(CpuDataType)0        ,(CpuDataType)0        }, {_AmdLtVl,_AmdLtVl,_AmdNull,_AmdNull}, {AOFF_I,AOFF_IW,0       ,0        } }, //Decode argument 2 for global ref. Indirection</v>
      </c>
      <c r="Y356" s="31" t="s">
        <v>28</v>
      </c>
      <c r="Z356" s="22" t="str">
        <f aca="false">IF(F356&lt;&gt;".",IF(K356="MR","R",VLOOKUP(F356,$BR:$BT,3,0)),"")</f>
        <v>W</v>
      </c>
      <c r="AA356" s="22" t="str">
        <f aca="false">IF(G356&lt;&gt;".",IF(L356="MR","R",VLOOKUP(G356,$BR:$BT,3,0)),"")</f>
        <v>W</v>
      </c>
      <c r="AB356" s="22" t="str">
        <f aca="false">IF(H356&lt;&gt;".",IF(M356="MR","R",VLOOKUP(H356,$BR:$BT,3,0)),"")</f>
        <v/>
      </c>
      <c r="AC356" s="22" t="str">
        <f aca="false">IF(I356&lt;&gt;".",IF(N356="MR","R",VLOOKUP(I356,$BR:$BT,3,0)),"")</f>
        <v/>
      </c>
      <c r="AD356" s="22" t="str">
        <f aca="false">IF(F356&lt;&gt;".",VLOOKUP(K356,$CB:$CC,2,0),"")</f>
        <v>V</v>
      </c>
      <c r="AE356" s="22" t="str">
        <f aca="false">IF(G356&lt;&gt;".",VLOOKUP(L356,$CB:$CC,2,0),"")</f>
        <v>V</v>
      </c>
      <c r="AF356" s="22" t="str">
        <f aca="false">IF(H356&lt;&gt;".",VLOOKUP(M356,$CB:$CC,2,0),"")</f>
        <v/>
      </c>
      <c r="AG356" s="22" t="str">
        <f aca="false">IF(I356&lt;&gt;".",VLOOKUP(N356,$CB:$CC,2,0),"")</f>
        <v/>
      </c>
      <c r="AH356" s="22" t="str">
        <f aca="false">IF(AD356&lt;&gt;"",IF(OR(AD356="A",AD356="I"),"SZA",VLOOKUP(Z356,$BT$3:$BU$16,2,0)),"")</f>
        <v>SZW</v>
      </c>
      <c r="AI356" s="22" t="str">
        <f aca="false">IF(AE356&lt;&gt;"",IF(OR(AE356="A",AE356="I"),"SZA",VLOOKUP(AA356,$BT$3:$BU$16,2,0)),"")</f>
        <v>SZW</v>
      </c>
      <c r="AJ356" s="22" t="str">
        <f aca="false">IF(AF356&lt;&gt;"",IF(OR(AF356="A",AF356="I"),"SZA",VLOOKUP(AB356,$BT$3:$BU$16,2,0)),"")</f>
        <v/>
      </c>
      <c r="AK356" s="22" t="str">
        <f aca="false">IF(AG356&lt;&gt;"",IF(OR(AG356="A",AG356="I"),"SZA",VLOOKUP(AC356,$BT$3:$BU$16,2,0)),"")</f>
        <v/>
      </c>
      <c r="AL356" s="22" t="str">
        <f aca="false">IF(AD356&lt;&gt;"","I","")</f>
        <v>I</v>
      </c>
      <c r="AM356" s="22" t="str">
        <f aca="false">SUBSTITUTE(IF(AE356&lt;&gt;"",AL356&amp;"+"&amp;AH356,""),"+SZ","")</f>
        <v>IW</v>
      </c>
      <c r="AN356" s="22" t="str">
        <f aca="false">SUBSTITUTE(IF(AF356&lt;&gt;"",AM356&amp;"+"&amp;AI356,""),"+SZ","")</f>
        <v/>
      </c>
      <c r="AO356" s="22" t="str">
        <f aca="false">SUBSTITUTE(IF(AG356&lt;&gt;"",AN356&amp;"+"&amp;AJ356,""),"+SZ","")</f>
        <v/>
      </c>
      <c r="AP356" s="22" t="str">
        <f aca="false">SUBSTITUTE("I"&amp;IF(AH356&lt;&gt;"","+"&amp;AH356,"")&amp;IF(AI356&lt;&gt;"","+"&amp;AI356,"")&amp;IF(AJ356&lt;&gt;"","+"&amp;AJ356,"")&amp;IF(AK356&lt;&gt;"","+"&amp;AK356,""),"+SZ","")</f>
        <v>IWW</v>
      </c>
      <c r="AQ356" s="22" t="str">
        <f aca="false">IF(Z356&lt;&gt;"","AOFF_"&amp;AL356&amp;REPT(" ",AQ$1-LEN(AL356)),"")</f>
        <v>AOFF_I</v>
      </c>
      <c r="AR356" s="22" t="str">
        <f aca="false">IF(AA356&lt;&gt;"","AOFF_"&amp;AM356&amp;REPT(" ",AR$1-LEN(AM356)),"")</f>
        <v>AOFF_IW</v>
      </c>
      <c r="AS356" s="22" t="str">
        <f aca="false">IF(AB356&lt;&gt;"","AOFF_"&amp;AN356&amp;REPT(" ",AS$1-LEN(AN356)),"")</f>
        <v/>
      </c>
      <c r="AT356" s="22" t="str">
        <f aca="false">IF(AC356&lt;&gt;"","AOFF_"&amp;AO356&amp;REPT(" ",AT$1-LEN(AO356)),"")</f>
        <v/>
      </c>
      <c r="AU356" s="22" t="str">
        <f aca="false">"ISIZ_"&amp;AP356&amp;REPT(" ",$AU$1-LEN(AP356))</f>
        <v>ISIZ_IWW  </v>
      </c>
      <c r="AV356" s="26" t="n">
        <f aca="false">IF(Z356&lt;&gt;"",6,"")</f>
        <v>6</v>
      </c>
      <c r="AW356" s="26" t="n">
        <f aca="false">IF(AA356&lt;&gt;"",AV356+VLOOKUP(AH356,$BU$2:$BV$17,2,0),"")</f>
        <v>8</v>
      </c>
      <c r="AX356" s="26" t="str">
        <f aca="false">IF(AB356&lt;&gt;"",AW356+VLOOKUP(AI356,$BU$2:$BV$17,2,0),"")</f>
        <v/>
      </c>
      <c r="AY356" s="26" t="str">
        <f aca="false">IF(AC356&lt;&gt;"",AX356+VLOOKUP(AJ356,$BU$2:$BV$17,2,0),"")</f>
        <v/>
      </c>
      <c r="AZ356" s="26" t="n">
        <f aca="false">6+IF(Z356&lt;&gt;"",VLOOKUP(AH356,$BU$2:$BV$17,2,0),0)+IF(AA356&lt;&gt;"",VLOOKUP(AI356,$BU$2:$BV$17,2,0),0)+IF(AB356&lt;&gt;"",VLOOKUP(AJ356,$BU$2:$BV$17,2,0),0)+IF(AC356&lt;&gt;"",VLOOKUP(AK356,$BU$2:$BV$17,2,0),0)</f>
        <v>10</v>
      </c>
      <c r="BA356" s="26" t="n">
        <f aca="false">IF(Z356&lt;&gt;"",10,"")</f>
        <v>10</v>
      </c>
      <c r="BB356" s="26" t="n">
        <f aca="false">IF(AA356&lt;&gt;"",BA356+VLOOKUP(AH356,$BU$2:$BW$17,3,0),"")</f>
        <v>12</v>
      </c>
      <c r="BC356" s="26" t="str">
        <f aca="false">IF(AB356&lt;&gt;"",BB356+VLOOKUP(AI356,$BU$2:$BW$17,3,0),"")</f>
        <v/>
      </c>
      <c r="BD356" s="26" t="str">
        <f aca="false">IF(AC356&lt;&gt;"",BC356+VLOOKUP(AJ356,$BU$2:$BW$17,3,0),"")</f>
        <v/>
      </c>
      <c r="BE356" s="26" t="n">
        <f aca="false">10+IF(Z356&lt;&gt;"",VLOOKUP(AH356,$BU$2:$BW$17,3,0),0)+IF(AA356&lt;&gt;"",VLOOKUP(AI356,$BU$2:$BW$17,3,0),0)+IF(AB356&lt;&gt;"",VLOOKUP(AJ356,$BU$2:$BW$17,3,0),0)+IF(AC356&lt;&gt;"",VLOOKUP(AK356,$BU$2:$BW$17,3,0),0)</f>
        <v>14</v>
      </c>
      <c r="BF356" s="36" t="str">
        <f aca="false">IF(AV356&lt;&gt;"","#define "&amp;AQ356&amp;" "&amp;AV356&amp;"&lt;end&gt; ","")&amp;IF(AW356&lt;&gt;"","#define "&amp;AR356&amp;" "&amp;AW356&amp;"&lt;end&gt; ","")&amp;IF(AX356&lt;&gt;"","#define "&amp;AS356&amp;" "&amp;AX356&amp;"&lt;end&gt; ","")&amp;IF(AY356&lt;&gt;"","#define "&amp;AT356&amp;" "&amp;AY356&amp;"&lt;end&gt; ","")&amp;"#define "&amp;AU356&amp;" "&amp;AZ356&amp;"&lt;end&gt;"</f>
        <v>#define AOFF_I 6&lt;end&gt; #define AOFF_IW 8&lt;end&gt; #define ISIZ_IWW   10&lt;end&gt;</v>
      </c>
      <c r="BG356" s="36" t="str">
        <f aca="false">IF(BA356&lt;&gt;"","#define "&amp;AQ356&amp;" "&amp;BA356&amp;"&lt;end&gt; ","")&amp;IF(BB356&lt;&gt;"","#define "&amp;AR356&amp;" "&amp;BB356&amp;"&lt;end&gt; ","")&amp;IF(BC356&lt;&gt;"","#define "&amp;AS356&amp;" "&amp;BC356&amp;"&lt;end&gt; ","")&amp;IF(BD356&lt;&gt;"","#define "&amp;AT356&amp;" "&amp;BD356&amp;"&lt;end&gt; ","")&amp;"#define "&amp;AU356&amp;" "&amp;BE356&amp;"&lt;end&gt;"</f>
        <v>#define AOFF_I 10&lt;end&gt; #define AOFF_IW 12&lt;end&gt; #define ISIZ_IWW   14&lt;end&gt;</v>
      </c>
      <c r="BH356" s="22" t="str">
        <f aca="false">"INSTDECODE_"&amp;D356&amp;IF(D356&lt;&gt;0,"_"&amp;CONCATENATE(Z356,AA356,AB356,AC356)&amp;"_"&amp;CONCATENATE(AD356,AE356,AF356,AG356),"")</f>
        <v>INSTDECODE_2_WW_VV</v>
      </c>
      <c r="BI356" s="22" t="n">
        <f aca="false">LEN(BH356)</f>
        <v>18</v>
      </c>
      <c r="BJ356" s="22" t="str">
        <f aca="false">IF(Z356&lt;&gt;"","DECODE_"&amp;VLOOKUP(AD356,$CC:$CD,2,0)&amp;"("&amp;BJ$2&amp;","&amp;IF(K356="MR","REF",VLOOKUP(F356,$BR:$BS,2,0))&amp;",Cpu"&amp;PROPER(IF(K356="MR","REF",VLOOKUP(F356,$BR:$BS,2,0)))&amp;","&amp;AQ356&amp;"); ", "")</f>
        <v>DECODE_LIT(1,SHR,CpuShr,AOFF_I); </v>
      </c>
      <c r="BK356" s="22" t="str">
        <f aca="false">IF(AA356&lt;&gt;"","DECODE_"&amp;VLOOKUP(AE356,$CC:$CD,2,0)&amp;"("&amp;BK$2&amp;","&amp;IF(L356="MR","REF",VLOOKUP(G356,$BR:$BS,2,0))&amp;",Cpu"&amp;PROPER(IF(L356="MR","REF",VLOOKUP(G356,$BR:$BS,2,0)))&amp;","&amp;AR356&amp;"); ", "")</f>
        <v>DECODE_LIT(2,SHR,CpuShr,AOFF_IW); </v>
      </c>
      <c r="BL356" s="22" t="str">
        <f aca="false">IF(AB356&lt;&gt;"","DECODE_"&amp;VLOOKUP(AF356,$CC:$CD,2,0)&amp;"("&amp;BL$2&amp;","&amp;IF(M356="MR","REF",VLOOKUP(H356,$BR:$BS,2,0))&amp;",Cpu"&amp;PROPER(IF(M356="MR","REF",VLOOKUP(H356,$BR:$BS,2,0)))&amp;","&amp;AS356&amp;"); ", "")</f>
        <v/>
      </c>
      <c r="BM356" s="22" t="str">
        <f aca="false">IF(AC356&lt;&gt;"","DECODE_"&amp;VLOOKUP(AG356,$CC:$CD,2,0)&amp;"("&amp;BM$2&amp;","&amp;IF(N356="MR","REF",VLOOKUP(I356,$BR:$BS,2,0))&amp;",Cpu"&amp;PROPER(IF(N356="MR","REF",VLOOKUP(I356,$BR:$BS,2,0)))&amp;","&amp;AT356&amp;"); ", "")</f>
        <v/>
      </c>
      <c r="BN356" s="22" t="str">
        <f aca="false">IF(ISERROR(VLOOKUP(BO356,BO$2:BO355,1,0))=0,"X","")</f>
        <v>X</v>
      </c>
      <c r="BO356" s="22" t="str">
        <f aca="false">SUBSTITUTE("#define "&amp;BH356&amp;REPT(" ",28-LEN(BH356))&amp;BJ356&amp;BK356&amp;BL356&amp;BM356,"%","D")</f>
        <v>#define INSTDECODE_2_WW_VV          DECODE_LIT(1,SHR,CpuShr,AOFF_I); DECODE_LIT(2,SHR,CpuShr,AOFF_IW); </v>
      </c>
      <c r="BP356" s="22" t="str">
        <f aca="false">"#define "&amp;SUBSTITUTE(BH356,"INSTDECODE_",IF(P356="X","JMP_","")&amp;IF(Q356="X","CONST_","")&amp;"INSTEND_")&amp;IF(Q356="X",REPT(" ",20-LEN(BH356)),IF(P356="X",REPT(" ",22-LEN(BH356)),REPT(" ",26-LEN(BH356))))&amp;" "&amp;IF(P356="X","","IP+="&amp;TRIM(AU356)&amp;"; "&amp;REPT(" ",10-LEN(TRIM(AU356))))&amp;IF(Q356="X","CONST_INST_DISPATCH;","PROG_INST_DISPATCH;")</f>
        <v>#define CONST_INSTEND_2_WW_VV   IP+=ISIZ_IWW;   CONST_INST_DISPATCH;</v>
      </c>
      <c r="BQ356" s="22" t="str">
        <f aca="false">""</f>
        <v/>
      </c>
    </row>
    <row r="357" customFormat="false" ht="15.95" hidden="false" customHeight="true" outlineLevel="0" collapsed="false">
      <c r="A357" s="22" t="s">
        <v>1044</v>
      </c>
      <c r="B357" s="22" t="s">
        <v>1059</v>
      </c>
      <c r="C357" s="26" t="s">
        <v>29</v>
      </c>
      <c r="D357" s="27" t="n">
        <f aca="false">4-COUNTIF(F357:I357,".")</f>
        <v>2</v>
      </c>
      <c r="E357" s="27" t="str">
        <f aca="false">IF(ISERROR(SEARCH("Z",F357&amp;G357&amp;H357&amp;I357))=0,"X","-")</f>
        <v>-</v>
      </c>
      <c r="F357" s="26" t="s">
        <v>463</v>
      </c>
      <c r="G357" s="26" t="s">
        <v>463</v>
      </c>
      <c r="H357" s="26" t="s">
        <v>28</v>
      </c>
      <c r="I357" s="26" t="s">
        <v>28</v>
      </c>
      <c r="J357" s="27" t="str">
        <f aca="false">IF(OR(ISERROR(SEARCH(MID($J$2,1,1),F357&amp;G357&amp;H357&amp;I357))=0,ISERROR(SEARCH(MID($J$2,2,1),F357&amp;G357&amp;H357&amp;I357))=0),"X","-")</f>
        <v>-</v>
      </c>
      <c r="K357" s="26" t="s">
        <v>410</v>
      </c>
      <c r="L357" s="26" t="s">
        <v>410</v>
      </c>
      <c r="M357" s="26" t="s">
        <v>28</v>
      </c>
      <c r="N357" s="26" t="s">
        <v>28</v>
      </c>
      <c r="O357" s="28" t="str">
        <f aca="false">IF(OR(K357=$O$2,L357=$O$2,M357=$O$2,N357=$O$2),"X","-")</f>
        <v>X</v>
      </c>
      <c r="Q357" s="29" t="s">
        <v>29</v>
      </c>
      <c r="R357" s="22" t="s">
        <v>1060</v>
      </c>
      <c r="S357" s="22" t="s">
        <v>1047</v>
      </c>
      <c r="T357" s="22" t="s">
        <v>1048</v>
      </c>
      <c r="W357" s="30" t="str">
        <f aca="false">SUBSTITUTE(SUBSTITUTE(IF(AND(F357="%",K357&lt;&gt;"AD",K357&lt;&gt;"MR"),"Error1","Ok")&amp;" "&amp;IF(AND(G357="%",L357&lt;&gt;"AD",L357&lt;&gt;"MR"),"Error2","Ok")&amp;" "&amp;IF(AND(H357="%",M357&lt;&gt;"AD",M357&lt;&gt;"MR"),"Error3","Ok")&amp;" "&amp;IF(AND(I357="%",N357&lt;&gt;"AD",N357&lt;&gt;"MR"),"Error4","Ok"),"Ok Ok Ok Ok","Passed"),"Ok","")</f>
        <v>Passed</v>
      </c>
      <c r="X357" s="28" t="str">
        <f aca="false">IF(W357&lt;&gt;"Passed","--- Error ---",SUBSTITUTE(SUBSTITUTE(SUBSTITUTE(SUBSTITUTE(SUBSTITUTE(SUBSTITUTE(SUBSTITUTE(SUBSTITUTE(SUBSTITUTE(SUBSTITUTE(SUBSTITUTE(SUBSTITUTE(SUBSTITUTE(SUBSTITUTE(SUBSTITUTE(SUBSTITUTE(SUBSTITUTE(SUBSTITUTE($X$1, "&lt;mnemonic&gt;",""""&amp;B357&amp;""""&amp;REPT(" ",5-LEN(B357))), "&lt;argnr&gt;",D357), "&lt;type1&gt;",VLOOKUP(F357,BR:BZ,9,0)), "&lt;type2&gt;",VLOOKUP(G357,BR:BZ,9,0)), "&lt;type3&gt;",VLOOKUP(H357,BR:BZ,9,0)), "&lt;type4&gt;",VLOOKUP(I357,BR:BZ,9,0)), "&lt;mode1&gt;",VLOOKUP(K357, CB:CG,6,0)),"&lt;mode2&gt;",VLOOKUP(L357,CB:CG,6,0)),"&lt;mode3&gt;",VLOOKUP(M357,CB:CG,6,0)),"&lt;mode4&gt;",VLOOKUP(N357,CB:CG,6,0)), "."," "), "&lt;desc&gt;",R357), "&lt;size&gt;",AU357), "&lt;comma&gt;",IF(B358=""," ",",")),"&lt;off1&gt;",IF(AQ357&lt;&gt;"",AQ357,"0"&amp;REPT(" ",5+AQ$1-1))),"&lt;off2&gt;",IF(AR357&lt;&gt;"",AR357,"0"&amp;REPT(" ",5+AR$1-1))),"&lt;off3&gt;",IF(AS357&lt;&gt;"",AS357,"0"&amp;REPT(" ",5+AS$1-1))),"&lt;off4&gt;",IF(AT357&lt;&gt;"",AT357,"0"&amp;REPT(" ",5+AT$1-1))))</f>
        <v>{ "DAGI3",2, ISIZ_IWW  , {CpuDataType::Short    ,CpuDataType::Short    ,(CpuDataType)0        ,(CpuDataType)0        }, {_AmdLtVl,_AmdLtVl,_AmdNull,_AmdNull}, {AOFF_I,AOFF_IW,0       ,0        } }, //Decode argument 3 for global ref. Indirection</v>
      </c>
      <c r="Y357" s="31" t="s">
        <v>28</v>
      </c>
      <c r="Z357" s="22" t="str">
        <f aca="false">IF(F357&lt;&gt;".",IF(K357="MR","R",VLOOKUP(F357,$BR:$BT,3,0)),"")</f>
        <v>W</v>
      </c>
      <c r="AA357" s="22" t="str">
        <f aca="false">IF(G357&lt;&gt;".",IF(L357="MR","R",VLOOKUP(G357,$BR:$BT,3,0)),"")</f>
        <v>W</v>
      </c>
      <c r="AB357" s="22" t="str">
        <f aca="false">IF(H357&lt;&gt;".",IF(M357="MR","R",VLOOKUP(H357,$BR:$BT,3,0)),"")</f>
        <v/>
      </c>
      <c r="AC357" s="22" t="str">
        <f aca="false">IF(I357&lt;&gt;".",IF(N357="MR","R",VLOOKUP(I357,$BR:$BT,3,0)),"")</f>
        <v/>
      </c>
      <c r="AD357" s="22" t="str">
        <f aca="false">IF(F357&lt;&gt;".",VLOOKUP(K357,$CB:$CC,2,0),"")</f>
        <v>V</v>
      </c>
      <c r="AE357" s="22" t="str">
        <f aca="false">IF(G357&lt;&gt;".",VLOOKUP(L357,$CB:$CC,2,0),"")</f>
        <v>V</v>
      </c>
      <c r="AF357" s="22" t="str">
        <f aca="false">IF(H357&lt;&gt;".",VLOOKUP(M357,$CB:$CC,2,0),"")</f>
        <v/>
      </c>
      <c r="AG357" s="22" t="str">
        <f aca="false">IF(I357&lt;&gt;".",VLOOKUP(N357,$CB:$CC,2,0),"")</f>
        <v/>
      </c>
      <c r="AH357" s="22" t="str">
        <f aca="false">IF(AD357&lt;&gt;"",IF(OR(AD357="A",AD357="I"),"SZA",VLOOKUP(Z357,$BT$3:$BU$16,2,0)),"")</f>
        <v>SZW</v>
      </c>
      <c r="AI357" s="22" t="str">
        <f aca="false">IF(AE357&lt;&gt;"",IF(OR(AE357="A",AE357="I"),"SZA",VLOOKUP(AA357,$BT$3:$BU$16,2,0)),"")</f>
        <v>SZW</v>
      </c>
      <c r="AJ357" s="22" t="str">
        <f aca="false">IF(AF357&lt;&gt;"",IF(OR(AF357="A",AF357="I"),"SZA",VLOOKUP(AB357,$BT$3:$BU$16,2,0)),"")</f>
        <v/>
      </c>
      <c r="AK357" s="22" t="str">
        <f aca="false">IF(AG357&lt;&gt;"",IF(OR(AG357="A",AG357="I"),"SZA",VLOOKUP(AC357,$BT$3:$BU$16,2,0)),"")</f>
        <v/>
      </c>
      <c r="AL357" s="22" t="str">
        <f aca="false">IF(AD357&lt;&gt;"","I","")</f>
        <v>I</v>
      </c>
      <c r="AM357" s="22" t="str">
        <f aca="false">SUBSTITUTE(IF(AE357&lt;&gt;"",AL357&amp;"+"&amp;AH357,""),"+SZ","")</f>
        <v>IW</v>
      </c>
      <c r="AN357" s="22" t="str">
        <f aca="false">SUBSTITUTE(IF(AF357&lt;&gt;"",AM357&amp;"+"&amp;AI357,""),"+SZ","")</f>
        <v/>
      </c>
      <c r="AO357" s="22" t="str">
        <f aca="false">SUBSTITUTE(IF(AG357&lt;&gt;"",AN357&amp;"+"&amp;AJ357,""),"+SZ","")</f>
        <v/>
      </c>
      <c r="AP357" s="22" t="str">
        <f aca="false">SUBSTITUTE("I"&amp;IF(AH357&lt;&gt;"","+"&amp;AH357,"")&amp;IF(AI357&lt;&gt;"","+"&amp;AI357,"")&amp;IF(AJ357&lt;&gt;"","+"&amp;AJ357,"")&amp;IF(AK357&lt;&gt;"","+"&amp;AK357,""),"+SZ","")</f>
        <v>IWW</v>
      </c>
      <c r="AQ357" s="22" t="str">
        <f aca="false">IF(Z357&lt;&gt;"","AOFF_"&amp;AL357&amp;REPT(" ",AQ$1-LEN(AL357)),"")</f>
        <v>AOFF_I</v>
      </c>
      <c r="AR357" s="22" t="str">
        <f aca="false">IF(AA357&lt;&gt;"","AOFF_"&amp;AM357&amp;REPT(" ",AR$1-LEN(AM357)),"")</f>
        <v>AOFF_IW</v>
      </c>
      <c r="AS357" s="22" t="str">
        <f aca="false">IF(AB357&lt;&gt;"","AOFF_"&amp;AN357&amp;REPT(" ",AS$1-LEN(AN357)),"")</f>
        <v/>
      </c>
      <c r="AT357" s="22" t="str">
        <f aca="false">IF(AC357&lt;&gt;"","AOFF_"&amp;AO357&amp;REPT(" ",AT$1-LEN(AO357)),"")</f>
        <v/>
      </c>
      <c r="AU357" s="22" t="str">
        <f aca="false">"ISIZ_"&amp;AP357&amp;REPT(" ",$AU$1-LEN(AP357))</f>
        <v>ISIZ_IWW  </v>
      </c>
      <c r="AV357" s="26" t="n">
        <f aca="false">IF(Z357&lt;&gt;"",6,"")</f>
        <v>6</v>
      </c>
      <c r="AW357" s="26" t="n">
        <f aca="false">IF(AA357&lt;&gt;"",AV357+VLOOKUP(AH357,$BU$2:$BV$17,2,0),"")</f>
        <v>8</v>
      </c>
      <c r="AX357" s="26" t="str">
        <f aca="false">IF(AB357&lt;&gt;"",AW357+VLOOKUP(AI357,$BU$2:$BV$17,2,0),"")</f>
        <v/>
      </c>
      <c r="AY357" s="26" t="str">
        <f aca="false">IF(AC357&lt;&gt;"",AX357+VLOOKUP(AJ357,$BU$2:$BV$17,2,0),"")</f>
        <v/>
      </c>
      <c r="AZ357" s="26" t="n">
        <f aca="false">6+IF(Z357&lt;&gt;"",VLOOKUP(AH357,$BU$2:$BV$17,2,0),0)+IF(AA357&lt;&gt;"",VLOOKUP(AI357,$BU$2:$BV$17,2,0),0)+IF(AB357&lt;&gt;"",VLOOKUP(AJ357,$BU$2:$BV$17,2,0),0)+IF(AC357&lt;&gt;"",VLOOKUP(AK357,$BU$2:$BV$17,2,0),0)</f>
        <v>10</v>
      </c>
      <c r="BA357" s="26" t="n">
        <f aca="false">IF(Z357&lt;&gt;"",10,"")</f>
        <v>10</v>
      </c>
      <c r="BB357" s="26" t="n">
        <f aca="false">IF(AA357&lt;&gt;"",BA357+VLOOKUP(AH357,$BU$2:$BW$17,3,0),"")</f>
        <v>12</v>
      </c>
      <c r="BC357" s="26" t="str">
        <f aca="false">IF(AB357&lt;&gt;"",BB357+VLOOKUP(AI357,$BU$2:$BW$17,3,0),"")</f>
        <v/>
      </c>
      <c r="BD357" s="26" t="str">
        <f aca="false">IF(AC357&lt;&gt;"",BC357+VLOOKUP(AJ357,$BU$2:$BW$17,3,0),"")</f>
        <v/>
      </c>
      <c r="BE357" s="26" t="n">
        <f aca="false">10+IF(Z357&lt;&gt;"",VLOOKUP(AH357,$BU$2:$BW$17,3,0),0)+IF(AA357&lt;&gt;"",VLOOKUP(AI357,$BU$2:$BW$17,3,0),0)+IF(AB357&lt;&gt;"",VLOOKUP(AJ357,$BU$2:$BW$17,3,0),0)+IF(AC357&lt;&gt;"",VLOOKUP(AK357,$BU$2:$BW$17,3,0),0)</f>
        <v>14</v>
      </c>
      <c r="BF357" s="36" t="str">
        <f aca="false">IF(AV357&lt;&gt;"","#define "&amp;AQ357&amp;" "&amp;AV357&amp;"&lt;end&gt; ","")&amp;IF(AW357&lt;&gt;"","#define "&amp;AR357&amp;" "&amp;AW357&amp;"&lt;end&gt; ","")&amp;IF(AX357&lt;&gt;"","#define "&amp;AS357&amp;" "&amp;AX357&amp;"&lt;end&gt; ","")&amp;IF(AY357&lt;&gt;"","#define "&amp;AT357&amp;" "&amp;AY357&amp;"&lt;end&gt; ","")&amp;"#define "&amp;AU357&amp;" "&amp;AZ357&amp;"&lt;end&gt;"</f>
        <v>#define AOFF_I 6&lt;end&gt; #define AOFF_IW 8&lt;end&gt; #define ISIZ_IWW   10&lt;end&gt;</v>
      </c>
      <c r="BG357" s="36" t="str">
        <f aca="false">IF(BA357&lt;&gt;"","#define "&amp;AQ357&amp;" "&amp;BA357&amp;"&lt;end&gt; ","")&amp;IF(BB357&lt;&gt;"","#define "&amp;AR357&amp;" "&amp;BB357&amp;"&lt;end&gt; ","")&amp;IF(BC357&lt;&gt;"","#define "&amp;AS357&amp;" "&amp;BC357&amp;"&lt;end&gt; ","")&amp;IF(BD357&lt;&gt;"","#define "&amp;AT357&amp;" "&amp;BD357&amp;"&lt;end&gt; ","")&amp;"#define "&amp;AU357&amp;" "&amp;BE357&amp;"&lt;end&gt;"</f>
        <v>#define AOFF_I 10&lt;end&gt; #define AOFF_IW 12&lt;end&gt; #define ISIZ_IWW   14&lt;end&gt;</v>
      </c>
      <c r="BH357" s="22" t="str">
        <f aca="false">"INSTDECODE_"&amp;D357&amp;IF(D357&lt;&gt;0,"_"&amp;CONCATENATE(Z357,AA357,AB357,AC357)&amp;"_"&amp;CONCATENATE(AD357,AE357,AF357,AG357),"")</f>
        <v>INSTDECODE_2_WW_VV</v>
      </c>
      <c r="BI357" s="22" t="n">
        <f aca="false">LEN(BH357)</f>
        <v>18</v>
      </c>
      <c r="BJ357" s="22" t="str">
        <f aca="false">IF(Z357&lt;&gt;"","DECODE_"&amp;VLOOKUP(AD357,$CC:$CD,2,0)&amp;"("&amp;BJ$2&amp;","&amp;IF(K357="MR","REF",VLOOKUP(F357,$BR:$BS,2,0))&amp;",Cpu"&amp;PROPER(IF(K357="MR","REF",VLOOKUP(F357,$BR:$BS,2,0)))&amp;","&amp;AQ357&amp;"); ", "")</f>
        <v>DECODE_LIT(1,SHR,CpuShr,AOFF_I); </v>
      </c>
      <c r="BK357" s="22" t="str">
        <f aca="false">IF(AA357&lt;&gt;"","DECODE_"&amp;VLOOKUP(AE357,$CC:$CD,2,0)&amp;"("&amp;BK$2&amp;","&amp;IF(L357="MR","REF",VLOOKUP(G357,$BR:$BS,2,0))&amp;",Cpu"&amp;PROPER(IF(L357="MR","REF",VLOOKUP(G357,$BR:$BS,2,0)))&amp;","&amp;AR357&amp;"); ", "")</f>
        <v>DECODE_LIT(2,SHR,CpuShr,AOFF_IW); </v>
      </c>
      <c r="BL357" s="22" t="str">
        <f aca="false">IF(AB357&lt;&gt;"","DECODE_"&amp;VLOOKUP(AF357,$CC:$CD,2,0)&amp;"("&amp;BL$2&amp;","&amp;IF(M357="MR","REF",VLOOKUP(H357,$BR:$BS,2,0))&amp;",Cpu"&amp;PROPER(IF(M357="MR","REF",VLOOKUP(H357,$BR:$BS,2,0)))&amp;","&amp;AS357&amp;"); ", "")</f>
        <v/>
      </c>
      <c r="BM357" s="22" t="str">
        <f aca="false">IF(AC357&lt;&gt;"","DECODE_"&amp;VLOOKUP(AG357,$CC:$CD,2,0)&amp;"("&amp;BM$2&amp;","&amp;IF(N357="MR","REF",VLOOKUP(I357,$BR:$BS,2,0))&amp;",Cpu"&amp;PROPER(IF(N357="MR","REF",VLOOKUP(I357,$BR:$BS,2,0)))&amp;","&amp;AT357&amp;"); ", "")</f>
        <v/>
      </c>
      <c r="BN357" s="22" t="str">
        <f aca="false">IF(ISERROR(VLOOKUP(BO357,BO$2:BO356,1,0))=0,"X","")</f>
        <v>X</v>
      </c>
      <c r="BO357" s="22" t="str">
        <f aca="false">SUBSTITUTE("#define "&amp;BH357&amp;REPT(" ",28-LEN(BH357))&amp;BJ357&amp;BK357&amp;BL357&amp;BM357,"%","D")</f>
        <v>#define INSTDECODE_2_WW_VV          DECODE_LIT(1,SHR,CpuShr,AOFF_I); DECODE_LIT(2,SHR,CpuShr,AOFF_IW); </v>
      </c>
      <c r="BP357" s="22" t="str">
        <f aca="false">"#define "&amp;SUBSTITUTE(BH357,"INSTDECODE_",IF(P357="X","JMP_","")&amp;IF(Q357="X","CONST_","")&amp;"INSTEND_")&amp;IF(Q357="X",REPT(" ",20-LEN(BH357)),IF(P357="X",REPT(" ",22-LEN(BH357)),REPT(" ",26-LEN(BH357))))&amp;" "&amp;IF(P357="X","","IP+="&amp;TRIM(AU357)&amp;"; "&amp;REPT(" ",10-LEN(TRIM(AU357))))&amp;IF(Q357="X","CONST_INST_DISPATCH;","PROG_INST_DISPATCH;")</f>
        <v>#define CONST_INSTEND_2_WW_VV   IP+=ISIZ_IWW;   CONST_INST_DISPATCH;</v>
      </c>
      <c r="BQ357" s="22" t="str">
        <f aca="false">""</f>
        <v/>
      </c>
    </row>
    <row r="358" customFormat="false" ht="15.95" hidden="false" customHeight="true" outlineLevel="0" collapsed="false">
      <c r="A358" s="22" t="s">
        <v>1044</v>
      </c>
      <c r="B358" s="22" t="s">
        <v>1061</v>
      </c>
      <c r="C358" s="26" t="s">
        <v>29</v>
      </c>
      <c r="D358" s="27" t="n">
        <f aca="false">4-COUNTIF(F358:I358,".")</f>
        <v>2</v>
      </c>
      <c r="E358" s="27" t="str">
        <f aca="false">IF(ISERROR(SEARCH("Z",F358&amp;G358&amp;H358&amp;I358))=0,"X","-")</f>
        <v>-</v>
      </c>
      <c r="F358" s="26" t="s">
        <v>463</v>
      </c>
      <c r="G358" s="26" t="s">
        <v>463</v>
      </c>
      <c r="H358" s="26" t="s">
        <v>28</v>
      </c>
      <c r="I358" s="26" t="s">
        <v>28</v>
      </c>
      <c r="J358" s="27" t="str">
        <f aca="false">IF(OR(ISERROR(SEARCH(MID($J$2,1,1),F358&amp;G358&amp;H358&amp;I358))=0,ISERROR(SEARCH(MID($J$2,2,1),F358&amp;G358&amp;H358&amp;I358))=0),"X","-")</f>
        <v>-</v>
      </c>
      <c r="K358" s="26" t="s">
        <v>410</v>
      </c>
      <c r="L358" s="26" t="s">
        <v>410</v>
      </c>
      <c r="M358" s="26" t="s">
        <v>28</v>
      </c>
      <c r="N358" s="26" t="s">
        <v>28</v>
      </c>
      <c r="O358" s="28" t="str">
        <f aca="false">IF(OR(K358=$O$2,L358=$O$2,M358=$O$2,N358=$O$2),"X","-")</f>
        <v>X</v>
      </c>
      <c r="Q358" s="29" t="s">
        <v>29</v>
      </c>
      <c r="R358" s="22" t="s">
        <v>1062</v>
      </c>
      <c r="S358" s="22" t="s">
        <v>1047</v>
      </c>
      <c r="T358" s="22" t="s">
        <v>1048</v>
      </c>
      <c r="W358" s="30" t="str">
        <f aca="false">SUBSTITUTE(SUBSTITUTE(IF(AND(F358="%",K358&lt;&gt;"AD",K358&lt;&gt;"MR"),"Error1","Ok")&amp;" "&amp;IF(AND(G358="%",L358&lt;&gt;"AD",L358&lt;&gt;"MR"),"Error2","Ok")&amp;" "&amp;IF(AND(H358="%",M358&lt;&gt;"AD",M358&lt;&gt;"MR"),"Error3","Ok")&amp;" "&amp;IF(AND(I358="%",N358&lt;&gt;"AD",N358&lt;&gt;"MR"),"Error4","Ok"),"Ok Ok Ok Ok","Passed"),"Ok","")</f>
        <v>Passed</v>
      </c>
      <c r="X358" s="28" t="str">
        <f aca="false">IF(W358&lt;&gt;"Passed","--- Error ---",SUBSTITUTE(SUBSTITUTE(SUBSTITUTE(SUBSTITUTE(SUBSTITUTE(SUBSTITUTE(SUBSTITUTE(SUBSTITUTE(SUBSTITUTE(SUBSTITUTE(SUBSTITUTE(SUBSTITUTE(SUBSTITUTE(SUBSTITUTE(SUBSTITUTE(SUBSTITUTE(SUBSTITUTE(SUBSTITUTE($X$1, "&lt;mnemonic&gt;",""""&amp;B358&amp;""""&amp;REPT(" ",5-LEN(B358))), "&lt;argnr&gt;",D358), "&lt;type1&gt;",VLOOKUP(F358,BR:BZ,9,0)), "&lt;type2&gt;",VLOOKUP(G358,BR:BZ,9,0)), "&lt;type3&gt;",VLOOKUP(H358,BR:BZ,9,0)), "&lt;type4&gt;",VLOOKUP(I358,BR:BZ,9,0)), "&lt;mode1&gt;",VLOOKUP(K358, CB:CG,6,0)),"&lt;mode2&gt;",VLOOKUP(L358,CB:CG,6,0)),"&lt;mode3&gt;",VLOOKUP(M358,CB:CG,6,0)),"&lt;mode4&gt;",VLOOKUP(N358,CB:CG,6,0)), "."," "), "&lt;desc&gt;",R358), "&lt;size&gt;",AU358), "&lt;comma&gt;",IF(B359=""," ",",")),"&lt;off1&gt;",IF(AQ358&lt;&gt;"",AQ358,"0"&amp;REPT(" ",5+AQ$1-1))),"&lt;off2&gt;",IF(AR358&lt;&gt;"",AR358,"0"&amp;REPT(" ",5+AR$1-1))),"&lt;off3&gt;",IF(AS358&lt;&gt;"",AS358,"0"&amp;REPT(" ",5+AS$1-1))),"&lt;off4&gt;",IF(AT358&lt;&gt;"",AT358,"0"&amp;REPT(" ",5+AT$1-1))))</f>
        <v>{ "DAGI4",2, ISIZ_IWW  , {CpuDataType::Short    ,CpuDataType::Short    ,(CpuDataType)0        ,(CpuDataType)0        }, {_AmdLtVl,_AmdLtVl,_AmdNull,_AmdNull}, {AOFF_I,AOFF_IW,0       ,0        } }, //Decode argument 4 for global ref. Indirection</v>
      </c>
      <c r="Y358" s="31" t="s">
        <v>28</v>
      </c>
      <c r="Z358" s="22" t="str">
        <f aca="false">IF(F358&lt;&gt;".",IF(K358="MR","R",VLOOKUP(F358,$BR:$BT,3,0)),"")</f>
        <v>W</v>
      </c>
      <c r="AA358" s="22" t="str">
        <f aca="false">IF(G358&lt;&gt;".",IF(L358="MR","R",VLOOKUP(G358,$BR:$BT,3,0)),"")</f>
        <v>W</v>
      </c>
      <c r="AB358" s="22" t="str">
        <f aca="false">IF(H358&lt;&gt;".",IF(M358="MR","R",VLOOKUP(H358,$BR:$BT,3,0)),"")</f>
        <v/>
      </c>
      <c r="AC358" s="22" t="str">
        <f aca="false">IF(I358&lt;&gt;".",IF(N358="MR","R",VLOOKUP(I358,$BR:$BT,3,0)),"")</f>
        <v/>
      </c>
      <c r="AD358" s="22" t="str">
        <f aca="false">IF(F358&lt;&gt;".",VLOOKUP(K358,$CB:$CC,2,0),"")</f>
        <v>V</v>
      </c>
      <c r="AE358" s="22" t="str">
        <f aca="false">IF(G358&lt;&gt;".",VLOOKUP(L358,$CB:$CC,2,0),"")</f>
        <v>V</v>
      </c>
      <c r="AF358" s="22" t="str">
        <f aca="false">IF(H358&lt;&gt;".",VLOOKUP(M358,$CB:$CC,2,0),"")</f>
        <v/>
      </c>
      <c r="AG358" s="22" t="str">
        <f aca="false">IF(I358&lt;&gt;".",VLOOKUP(N358,$CB:$CC,2,0),"")</f>
        <v/>
      </c>
      <c r="AH358" s="22" t="str">
        <f aca="false">IF(AD358&lt;&gt;"",IF(OR(AD358="A",AD358="I"),"SZA",VLOOKUP(Z358,$BT$3:$BU$16,2,0)),"")</f>
        <v>SZW</v>
      </c>
      <c r="AI358" s="22" t="str">
        <f aca="false">IF(AE358&lt;&gt;"",IF(OR(AE358="A",AE358="I"),"SZA",VLOOKUP(AA358,$BT$3:$BU$16,2,0)),"")</f>
        <v>SZW</v>
      </c>
      <c r="AJ358" s="22" t="str">
        <f aca="false">IF(AF358&lt;&gt;"",IF(OR(AF358="A",AF358="I"),"SZA",VLOOKUP(AB358,$BT$3:$BU$16,2,0)),"")</f>
        <v/>
      </c>
      <c r="AK358" s="22" t="str">
        <f aca="false">IF(AG358&lt;&gt;"",IF(OR(AG358="A",AG358="I"),"SZA",VLOOKUP(AC358,$BT$3:$BU$16,2,0)),"")</f>
        <v/>
      </c>
      <c r="AL358" s="22" t="str">
        <f aca="false">IF(AD358&lt;&gt;"","I","")</f>
        <v>I</v>
      </c>
      <c r="AM358" s="22" t="str">
        <f aca="false">SUBSTITUTE(IF(AE358&lt;&gt;"",AL358&amp;"+"&amp;AH358,""),"+SZ","")</f>
        <v>IW</v>
      </c>
      <c r="AN358" s="22" t="str">
        <f aca="false">SUBSTITUTE(IF(AF358&lt;&gt;"",AM358&amp;"+"&amp;AI358,""),"+SZ","")</f>
        <v/>
      </c>
      <c r="AO358" s="22" t="str">
        <f aca="false">SUBSTITUTE(IF(AG358&lt;&gt;"",AN358&amp;"+"&amp;AJ358,""),"+SZ","")</f>
        <v/>
      </c>
      <c r="AP358" s="22" t="str">
        <f aca="false">SUBSTITUTE("I"&amp;IF(AH358&lt;&gt;"","+"&amp;AH358,"")&amp;IF(AI358&lt;&gt;"","+"&amp;AI358,"")&amp;IF(AJ358&lt;&gt;"","+"&amp;AJ358,"")&amp;IF(AK358&lt;&gt;"","+"&amp;AK358,""),"+SZ","")</f>
        <v>IWW</v>
      </c>
      <c r="AQ358" s="22" t="str">
        <f aca="false">IF(Z358&lt;&gt;"","AOFF_"&amp;AL358&amp;REPT(" ",AQ$1-LEN(AL358)),"")</f>
        <v>AOFF_I</v>
      </c>
      <c r="AR358" s="22" t="str">
        <f aca="false">IF(AA358&lt;&gt;"","AOFF_"&amp;AM358&amp;REPT(" ",AR$1-LEN(AM358)),"")</f>
        <v>AOFF_IW</v>
      </c>
      <c r="AS358" s="22" t="str">
        <f aca="false">IF(AB358&lt;&gt;"","AOFF_"&amp;AN358&amp;REPT(" ",AS$1-LEN(AN358)),"")</f>
        <v/>
      </c>
      <c r="AT358" s="22" t="str">
        <f aca="false">IF(AC358&lt;&gt;"","AOFF_"&amp;AO358&amp;REPT(" ",AT$1-LEN(AO358)),"")</f>
        <v/>
      </c>
      <c r="AU358" s="22" t="str">
        <f aca="false">"ISIZ_"&amp;AP358&amp;REPT(" ",$AU$1-LEN(AP358))</f>
        <v>ISIZ_IWW  </v>
      </c>
      <c r="AV358" s="26" t="n">
        <f aca="false">IF(Z358&lt;&gt;"",6,"")</f>
        <v>6</v>
      </c>
      <c r="AW358" s="26" t="n">
        <f aca="false">IF(AA358&lt;&gt;"",AV358+VLOOKUP(AH358,$BU$2:$BV$17,2,0),"")</f>
        <v>8</v>
      </c>
      <c r="AX358" s="26" t="str">
        <f aca="false">IF(AB358&lt;&gt;"",AW358+VLOOKUP(AI358,$BU$2:$BV$17,2,0),"")</f>
        <v/>
      </c>
      <c r="AY358" s="26" t="str">
        <f aca="false">IF(AC358&lt;&gt;"",AX358+VLOOKUP(AJ358,$BU$2:$BV$17,2,0),"")</f>
        <v/>
      </c>
      <c r="AZ358" s="26" t="n">
        <f aca="false">6+IF(Z358&lt;&gt;"",VLOOKUP(AH358,$BU$2:$BV$17,2,0),0)+IF(AA358&lt;&gt;"",VLOOKUP(AI358,$BU$2:$BV$17,2,0),0)+IF(AB358&lt;&gt;"",VLOOKUP(AJ358,$BU$2:$BV$17,2,0),0)+IF(AC358&lt;&gt;"",VLOOKUP(AK358,$BU$2:$BV$17,2,0),0)</f>
        <v>10</v>
      </c>
      <c r="BA358" s="26" t="n">
        <f aca="false">IF(Z358&lt;&gt;"",10,"")</f>
        <v>10</v>
      </c>
      <c r="BB358" s="26" t="n">
        <f aca="false">IF(AA358&lt;&gt;"",BA358+VLOOKUP(AH358,$BU$2:$BW$17,3,0),"")</f>
        <v>12</v>
      </c>
      <c r="BC358" s="26" t="str">
        <f aca="false">IF(AB358&lt;&gt;"",BB358+VLOOKUP(AI358,$BU$2:$BW$17,3,0),"")</f>
        <v/>
      </c>
      <c r="BD358" s="26" t="str">
        <f aca="false">IF(AC358&lt;&gt;"",BC358+VLOOKUP(AJ358,$BU$2:$BW$17,3,0),"")</f>
        <v/>
      </c>
      <c r="BE358" s="26" t="n">
        <f aca="false">10+IF(Z358&lt;&gt;"",VLOOKUP(AH358,$BU$2:$BW$17,3,0),0)+IF(AA358&lt;&gt;"",VLOOKUP(AI358,$BU$2:$BW$17,3,0),0)+IF(AB358&lt;&gt;"",VLOOKUP(AJ358,$BU$2:$BW$17,3,0),0)+IF(AC358&lt;&gt;"",VLOOKUP(AK358,$BU$2:$BW$17,3,0),0)</f>
        <v>14</v>
      </c>
      <c r="BF358" s="36" t="str">
        <f aca="false">IF(AV358&lt;&gt;"","#define "&amp;AQ358&amp;" "&amp;AV358&amp;"&lt;end&gt; ","")&amp;IF(AW358&lt;&gt;"","#define "&amp;AR358&amp;" "&amp;AW358&amp;"&lt;end&gt; ","")&amp;IF(AX358&lt;&gt;"","#define "&amp;AS358&amp;" "&amp;AX358&amp;"&lt;end&gt; ","")&amp;IF(AY358&lt;&gt;"","#define "&amp;AT358&amp;" "&amp;AY358&amp;"&lt;end&gt; ","")&amp;"#define "&amp;AU358&amp;" "&amp;AZ358&amp;"&lt;end&gt;"</f>
        <v>#define AOFF_I 6&lt;end&gt; #define AOFF_IW 8&lt;end&gt; #define ISIZ_IWW   10&lt;end&gt;</v>
      </c>
      <c r="BG358" s="36" t="str">
        <f aca="false">IF(BA358&lt;&gt;"","#define "&amp;AQ358&amp;" "&amp;BA358&amp;"&lt;end&gt; ","")&amp;IF(BB358&lt;&gt;"","#define "&amp;AR358&amp;" "&amp;BB358&amp;"&lt;end&gt; ","")&amp;IF(BC358&lt;&gt;"","#define "&amp;AS358&amp;" "&amp;BC358&amp;"&lt;end&gt; ","")&amp;IF(BD358&lt;&gt;"","#define "&amp;AT358&amp;" "&amp;BD358&amp;"&lt;end&gt; ","")&amp;"#define "&amp;AU358&amp;" "&amp;BE358&amp;"&lt;end&gt;"</f>
        <v>#define AOFF_I 10&lt;end&gt; #define AOFF_IW 12&lt;end&gt; #define ISIZ_IWW   14&lt;end&gt;</v>
      </c>
      <c r="BH358" s="22" t="str">
        <f aca="false">"INSTDECODE_"&amp;D358&amp;IF(D358&lt;&gt;0,"_"&amp;CONCATENATE(Z358,AA358,AB358,AC358)&amp;"_"&amp;CONCATENATE(AD358,AE358,AF358,AG358),"")</f>
        <v>INSTDECODE_2_WW_VV</v>
      </c>
      <c r="BI358" s="22" t="n">
        <f aca="false">LEN(BH358)</f>
        <v>18</v>
      </c>
      <c r="BJ358" s="22" t="str">
        <f aca="false">IF(Z358&lt;&gt;"","DECODE_"&amp;VLOOKUP(AD358,$CC:$CD,2,0)&amp;"("&amp;BJ$2&amp;","&amp;IF(K358="MR","REF",VLOOKUP(F358,$BR:$BS,2,0))&amp;",Cpu"&amp;PROPER(IF(K358="MR","REF",VLOOKUP(F358,$BR:$BS,2,0)))&amp;","&amp;AQ358&amp;"); ", "")</f>
        <v>DECODE_LIT(1,SHR,CpuShr,AOFF_I); </v>
      </c>
      <c r="BK358" s="22" t="str">
        <f aca="false">IF(AA358&lt;&gt;"","DECODE_"&amp;VLOOKUP(AE358,$CC:$CD,2,0)&amp;"("&amp;BK$2&amp;","&amp;IF(L358="MR","REF",VLOOKUP(G358,$BR:$BS,2,0))&amp;",Cpu"&amp;PROPER(IF(L358="MR","REF",VLOOKUP(G358,$BR:$BS,2,0)))&amp;","&amp;AR358&amp;"); ", "")</f>
        <v>DECODE_LIT(2,SHR,CpuShr,AOFF_IW); </v>
      </c>
      <c r="BL358" s="22" t="str">
        <f aca="false">IF(AB358&lt;&gt;"","DECODE_"&amp;VLOOKUP(AF358,$CC:$CD,2,0)&amp;"("&amp;BL$2&amp;","&amp;IF(M358="MR","REF",VLOOKUP(H358,$BR:$BS,2,0))&amp;",Cpu"&amp;PROPER(IF(M358="MR","REF",VLOOKUP(H358,$BR:$BS,2,0)))&amp;","&amp;AS358&amp;"); ", "")</f>
        <v/>
      </c>
      <c r="BM358" s="22" t="str">
        <f aca="false">IF(AC358&lt;&gt;"","DECODE_"&amp;VLOOKUP(AG358,$CC:$CD,2,0)&amp;"("&amp;BM$2&amp;","&amp;IF(N358="MR","REF",VLOOKUP(I358,$BR:$BS,2,0))&amp;",Cpu"&amp;PROPER(IF(N358="MR","REF",VLOOKUP(I358,$BR:$BS,2,0)))&amp;","&amp;AT358&amp;"); ", "")</f>
        <v/>
      </c>
      <c r="BN358" s="22" t="str">
        <f aca="false">IF(ISERROR(VLOOKUP(BO358,BO$2:BO357,1,0))=0,"X","")</f>
        <v>X</v>
      </c>
      <c r="BO358" s="22" t="str">
        <f aca="false">SUBSTITUTE("#define "&amp;BH358&amp;REPT(" ",28-LEN(BH358))&amp;BJ358&amp;BK358&amp;BL358&amp;BM358,"%","D")</f>
        <v>#define INSTDECODE_2_WW_VV          DECODE_LIT(1,SHR,CpuShr,AOFF_I); DECODE_LIT(2,SHR,CpuShr,AOFF_IW); </v>
      </c>
      <c r="BP358" s="22" t="str">
        <f aca="false">"#define "&amp;SUBSTITUTE(BH358,"INSTDECODE_",IF(P358="X","JMP_","")&amp;IF(Q358="X","CONST_","")&amp;"INSTEND_")&amp;IF(Q358="X",REPT(" ",20-LEN(BH358)),IF(P358="X",REPT(" ",22-LEN(BH358)),REPT(" ",26-LEN(BH358))))&amp;" "&amp;IF(P358="X","","IP+="&amp;TRIM(AU358)&amp;"; "&amp;REPT(" ",10-LEN(TRIM(AU358))))&amp;IF(Q358="X","CONST_INST_DISPATCH;","PROG_INST_DISPATCH;")</f>
        <v>#define CONST_INSTEND_2_WW_VV   IP+=ISIZ_IWW;   CONST_INST_DISPATCH;</v>
      </c>
      <c r="BQ358" s="22" t="str">
        <f aca="false">""</f>
        <v/>
      </c>
    </row>
    <row r="359" customFormat="false" ht="15.95" hidden="false" customHeight="true" outlineLevel="0" collapsed="false">
      <c r="A359" s="22" t="s">
        <v>1044</v>
      </c>
      <c r="B359" s="22" t="s">
        <v>1063</v>
      </c>
      <c r="C359" s="26" t="s">
        <v>29</v>
      </c>
      <c r="D359" s="27" t="n">
        <f aca="false">4-COUNTIF(F359:I359,".")</f>
        <v>2</v>
      </c>
      <c r="E359" s="27" t="str">
        <f aca="false">IF(ISERROR(SEARCH("Z",F359&amp;G359&amp;H359&amp;I359))=0,"X","-")</f>
        <v>-</v>
      </c>
      <c r="F359" s="26" t="s">
        <v>463</v>
      </c>
      <c r="G359" s="26" t="s">
        <v>463</v>
      </c>
      <c r="H359" s="26" t="s">
        <v>28</v>
      </c>
      <c r="I359" s="26" t="s">
        <v>28</v>
      </c>
      <c r="J359" s="27" t="str">
        <f aca="false">IF(OR(ISERROR(SEARCH(MID($J$2,1,1),F359&amp;G359&amp;H359&amp;I359))=0,ISERROR(SEARCH(MID($J$2,2,1),F359&amp;G359&amp;H359&amp;I359))=0),"X","-")</f>
        <v>-</v>
      </c>
      <c r="K359" s="26" t="s">
        <v>410</v>
      </c>
      <c r="L359" s="26" t="s">
        <v>410</v>
      </c>
      <c r="M359" s="26" t="s">
        <v>28</v>
      </c>
      <c r="N359" s="26" t="s">
        <v>28</v>
      </c>
      <c r="O359" s="28" t="str">
        <f aca="false">IF(OR(K359=$O$2,L359=$O$2,M359=$O$2,N359=$O$2),"X","-")</f>
        <v>X</v>
      </c>
      <c r="Q359" s="29" t="s">
        <v>29</v>
      </c>
      <c r="R359" s="22" t="s">
        <v>1064</v>
      </c>
      <c r="S359" s="22" t="s">
        <v>1047</v>
      </c>
      <c r="T359" s="22" t="s">
        <v>1048</v>
      </c>
      <c r="W359" s="30" t="str">
        <f aca="false">SUBSTITUTE(SUBSTITUTE(IF(AND(F359="%",K359&lt;&gt;"AD",K359&lt;&gt;"MR"),"Error1","Ok")&amp;" "&amp;IF(AND(G359="%",L359&lt;&gt;"AD",L359&lt;&gt;"MR"),"Error2","Ok")&amp;" "&amp;IF(AND(H359="%",M359&lt;&gt;"AD",M359&lt;&gt;"MR"),"Error3","Ok")&amp;" "&amp;IF(AND(I359="%",N359&lt;&gt;"AD",N359&lt;&gt;"MR"),"Error4","Ok"),"Ok Ok Ok Ok","Passed"),"Ok","")</f>
        <v>Passed</v>
      </c>
      <c r="X359" s="28" t="str">
        <f aca="false">IF(W359&lt;&gt;"Passed","--- Error ---",SUBSTITUTE(SUBSTITUTE(SUBSTITUTE(SUBSTITUTE(SUBSTITUTE(SUBSTITUTE(SUBSTITUTE(SUBSTITUTE(SUBSTITUTE(SUBSTITUTE(SUBSTITUTE(SUBSTITUTE(SUBSTITUTE(SUBSTITUTE(SUBSTITUTE(SUBSTITUTE(SUBSTITUTE(SUBSTITUTE($X$1, "&lt;mnemonic&gt;",""""&amp;B359&amp;""""&amp;REPT(" ",5-LEN(B359))), "&lt;argnr&gt;",D359), "&lt;type1&gt;",VLOOKUP(F359,BR:BZ,9,0)), "&lt;type2&gt;",VLOOKUP(G359,BR:BZ,9,0)), "&lt;type3&gt;",VLOOKUP(H359,BR:BZ,9,0)), "&lt;type4&gt;",VLOOKUP(I359,BR:BZ,9,0)), "&lt;mode1&gt;",VLOOKUP(K359, CB:CG,6,0)),"&lt;mode2&gt;",VLOOKUP(L359,CB:CG,6,0)),"&lt;mode3&gt;",VLOOKUP(M359,CB:CG,6,0)),"&lt;mode4&gt;",VLOOKUP(N359,CB:CG,6,0)), "."," "), "&lt;desc&gt;",R359), "&lt;size&gt;",AU359), "&lt;comma&gt;",IF(B360=""," ",",")),"&lt;off1&gt;",IF(AQ359&lt;&gt;"",AQ359,"0"&amp;REPT(" ",5+AQ$1-1))),"&lt;off2&gt;",IF(AR359&lt;&gt;"",AR359,"0"&amp;REPT(" ",5+AR$1-1))),"&lt;off3&gt;",IF(AS359&lt;&gt;"",AS359,"0"&amp;REPT(" ",5+AS$1-1))),"&lt;off4&gt;",IF(AT359&lt;&gt;"",AT359,"0"&amp;REPT(" ",5+AT$1-1))))</f>
        <v>{ "DALI1",2, ISIZ_IWW  , {CpuDataType::Short    ,CpuDataType::Short    ,(CpuDataType)0        ,(CpuDataType)0        }, {_AmdLtVl,_AmdLtVl,_AmdNull,_AmdNull}, {AOFF_I,AOFF_IW,0       ,0        } }, //Decode argument 1 for local ref. Indirection</v>
      </c>
      <c r="Y359" s="31" t="s">
        <v>28</v>
      </c>
      <c r="Z359" s="22" t="str">
        <f aca="false">IF(F359&lt;&gt;".",IF(K359="MR","R",VLOOKUP(F359,$BR:$BT,3,0)),"")</f>
        <v>W</v>
      </c>
      <c r="AA359" s="22" t="str">
        <f aca="false">IF(G359&lt;&gt;".",IF(L359="MR","R",VLOOKUP(G359,$BR:$BT,3,0)),"")</f>
        <v>W</v>
      </c>
      <c r="AB359" s="22" t="str">
        <f aca="false">IF(H359&lt;&gt;".",IF(M359="MR","R",VLOOKUP(H359,$BR:$BT,3,0)),"")</f>
        <v/>
      </c>
      <c r="AC359" s="22" t="str">
        <f aca="false">IF(I359&lt;&gt;".",IF(N359="MR","R",VLOOKUP(I359,$BR:$BT,3,0)),"")</f>
        <v/>
      </c>
      <c r="AD359" s="22" t="str">
        <f aca="false">IF(F359&lt;&gt;".",VLOOKUP(K359,$CB:$CC,2,0),"")</f>
        <v>V</v>
      </c>
      <c r="AE359" s="22" t="str">
        <f aca="false">IF(G359&lt;&gt;".",VLOOKUP(L359,$CB:$CC,2,0),"")</f>
        <v>V</v>
      </c>
      <c r="AF359" s="22" t="str">
        <f aca="false">IF(H359&lt;&gt;".",VLOOKUP(M359,$CB:$CC,2,0),"")</f>
        <v/>
      </c>
      <c r="AG359" s="22" t="str">
        <f aca="false">IF(I359&lt;&gt;".",VLOOKUP(N359,$CB:$CC,2,0),"")</f>
        <v/>
      </c>
      <c r="AH359" s="22" t="str">
        <f aca="false">IF(AD359&lt;&gt;"",IF(OR(AD359="A",AD359="I"),"SZA",VLOOKUP(Z359,$BT$3:$BU$16,2,0)),"")</f>
        <v>SZW</v>
      </c>
      <c r="AI359" s="22" t="str">
        <f aca="false">IF(AE359&lt;&gt;"",IF(OR(AE359="A",AE359="I"),"SZA",VLOOKUP(AA359,$BT$3:$BU$16,2,0)),"")</f>
        <v>SZW</v>
      </c>
      <c r="AJ359" s="22" t="str">
        <f aca="false">IF(AF359&lt;&gt;"",IF(OR(AF359="A",AF359="I"),"SZA",VLOOKUP(AB359,$BT$3:$BU$16,2,0)),"")</f>
        <v/>
      </c>
      <c r="AK359" s="22" t="str">
        <f aca="false">IF(AG359&lt;&gt;"",IF(OR(AG359="A",AG359="I"),"SZA",VLOOKUP(AC359,$BT$3:$BU$16,2,0)),"")</f>
        <v/>
      </c>
      <c r="AL359" s="22" t="str">
        <f aca="false">IF(AD359&lt;&gt;"","I","")</f>
        <v>I</v>
      </c>
      <c r="AM359" s="22" t="str">
        <f aca="false">SUBSTITUTE(IF(AE359&lt;&gt;"",AL359&amp;"+"&amp;AH359,""),"+SZ","")</f>
        <v>IW</v>
      </c>
      <c r="AN359" s="22" t="str">
        <f aca="false">SUBSTITUTE(IF(AF359&lt;&gt;"",AM359&amp;"+"&amp;AI359,""),"+SZ","")</f>
        <v/>
      </c>
      <c r="AO359" s="22" t="str">
        <f aca="false">SUBSTITUTE(IF(AG359&lt;&gt;"",AN359&amp;"+"&amp;AJ359,""),"+SZ","")</f>
        <v/>
      </c>
      <c r="AP359" s="22" t="str">
        <f aca="false">SUBSTITUTE("I"&amp;IF(AH359&lt;&gt;"","+"&amp;AH359,"")&amp;IF(AI359&lt;&gt;"","+"&amp;AI359,"")&amp;IF(AJ359&lt;&gt;"","+"&amp;AJ359,"")&amp;IF(AK359&lt;&gt;"","+"&amp;AK359,""),"+SZ","")</f>
        <v>IWW</v>
      </c>
      <c r="AQ359" s="22" t="str">
        <f aca="false">IF(Z359&lt;&gt;"","AOFF_"&amp;AL359&amp;REPT(" ",AQ$1-LEN(AL359)),"")</f>
        <v>AOFF_I</v>
      </c>
      <c r="AR359" s="22" t="str">
        <f aca="false">IF(AA359&lt;&gt;"","AOFF_"&amp;AM359&amp;REPT(" ",AR$1-LEN(AM359)),"")</f>
        <v>AOFF_IW</v>
      </c>
      <c r="AS359" s="22" t="str">
        <f aca="false">IF(AB359&lt;&gt;"","AOFF_"&amp;AN359&amp;REPT(" ",AS$1-LEN(AN359)),"")</f>
        <v/>
      </c>
      <c r="AT359" s="22" t="str">
        <f aca="false">IF(AC359&lt;&gt;"","AOFF_"&amp;AO359&amp;REPT(" ",AT$1-LEN(AO359)),"")</f>
        <v/>
      </c>
      <c r="AU359" s="22" t="str">
        <f aca="false">"ISIZ_"&amp;AP359&amp;REPT(" ",$AU$1-LEN(AP359))</f>
        <v>ISIZ_IWW  </v>
      </c>
      <c r="AV359" s="26" t="n">
        <f aca="false">IF(Z359&lt;&gt;"",6,"")</f>
        <v>6</v>
      </c>
      <c r="AW359" s="26" t="n">
        <f aca="false">IF(AA359&lt;&gt;"",AV359+VLOOKUP(AH359,$BU$2:$BV$17,2,0),"")</f>
        <v>8</v>
      </c>
      <c r="AX359" s="26" t="str">
        <f aca="false">IF(AB359&lt;&gt;"",AW359+VLOOKUP(AI359,$BU$2:$BV$17,2,0),"")</f>
        <v/>
      </c>
      <c r="AY359" s="26" t="str">
        <f aca="false">IF(AC359&lt;&gt;"",AX359+VLOOKUP(AJ359,$BU$2:$BV$17,2,0),"")</f>
        <v/>
      </c>
      <c r="AZ359" s="26" t="n">
        <f aca="false">6+IF(Z359&lt;&gt;"",VLOOKUP(AH359,$BU$2:$BV$17,2,0),0)+IF(AA359&lt;&gt;"",VLOOKUP(AI359,$BU$2:$BV$17,2,0),0)+IF(AB359&lt;&gt;"",VLOOKUP(AJ359,$BU$2:$BV$17,2,0),0)+IF(AC359&lt;&gt;"",VLOOKUP(AK359,$BU$2:$BV$17,2,0),0)</f>
        <v>10</v>
      </c>
      <c r="BA359" s="26" t="n">
        <f aca="false">IF(Z359&lt;&gt;"",10,"")</f>
        <v>10</v>
      </c>
      <c r="BB359" s="26" t="n">
        <f aca="false">IF(AA359&lt;&gt;"",BA359+VLOOKUP(AH359,$BU$2:$BW$17,3,0),"")</f>
        <v>12</v>
      </c>
      <c r="BC359" s="26" t="str">
        <f aca="false">IF(AB359&lt;&gt;"",BB359+VLOOKUP(AI359,$BU$2:$BW$17,3,0),"")</f>
        <v/>
      </c>
      <c r="BD359" s="26" t="str">
        <f aca="false">IF(AC359&lt;&gt;"",BC359+VLOOKUP(AJ359,$BU$2:$BW$17,3,0),"")</f>
        <v/>
      </c>
      <c r="BE359" s="26" t="n">
        <f aca="false">10+IF(Z359&lt;&gt;"",VLOOKUP(AH359,$BU$2:$BW$17,3,0),0)+IF(AA359&lt;&gt;"",VLOOKUP(AI359,$BU$2:$BW$17,3,0),0)+IF(AB359&lt;&gt;"",VLOOKUP(AJ359,$BU$2:$BW$17,3,0),0)+IF(AC359&lt;&gt;"",VLOOKUP(AK359,$BU$2:$BW$17,3,0),0)</f>
        <v>14</v>
      </c>
      <c r="BF359" s="36" t="str">
        <f aca="false">IF(AV359&lt;&gt;"","#define "&amp;AQ359&amp;" "&amp;AV359&amp;"&lt;end&gt; ","")&amp;IF(AW359&lt;&gt;"","#define "&amp;AR359&amp;" "&amp;AW359&amp;"&lt;end&gt; ","")&amp;IF(AX359&lt;&gt;"","#define "&amp;AS359&amp;" "&amp;AX359&amp;"&lt;end&gt; ","")&amp;IF(AY359&lt;&gt;"","#define "&amp;AT359&amp;" "&amp;AY359&amp;"&lt;end&gt; ","")&amp;"#define "&amp;AU359&amp;" "&amp;AZ359&amp;"&lt;end&gt;"</f>
        <v>#define AOFF_I 6&lt;end&gt; #define AOFF_IW 8&lt;end&gt; #define ISIZ_IWW   10&lt;end&gt;</v>
      </c>
      <c r="BG359" s="36" t="str">
        <f aca="false">IF(BA359&lt;&gt;"","#define "&amp;AQ359&amp;" "&amp;BA359&amp;"&lt;end&gt; ","")&amp;IF(BB359&lt;&gt;"","#define "&amp;AR359&amp;" "&amp;BB359&amp;"&lt;end&gt; ","")&amp;IF(BC359&lt;&gt;"","#define "&amp;AS359&amp;" "&amp;BC359&amp;"&lt;end&gt; ","")&amp;IF(BD359&lt;&gt;"","#define "&amp;AT359&amp;" "&amp;BD359&amp;"&lt;end&gt; ","")&amp;"#define "&amp;AU359&amp;" "&amp;BE359&amp;"&lt;end&gt;"</f>
        <v>#define AOFF_I 10&lt;end&gt; #define AOFF_IW 12&lt;end&gt; #define ISIZ_IWW   14&lt;end&gt;</v>
      </c>
      <c r="BH359" s="22" t="str">
        <f aca="false">"INSTDECODE_"&amp;D359&amp;IF(D359&lt;&gt;0,"_"&amp;CONCATENATE(Z359,AA359,AB359,AC359)&amp;"_"&amp;CONCATENATE(AD359,AE359,AF359,AG359),"")</f>
        <v>INSTDECODE_2_WW_VV</v>
      </c>
      <c r="BI359" s="22" t="n">
        <f aca="false">LEN(BH359)</f>
        <v>18</v>
      </c>
      <c r="BJ359" s="22" t="str">
        <f aca="false">IF(Z359&lt;&gt;"","DECODE_"&amp;VLOOKUP(AD359,$CC:$CD,2,0)&amp;"("&amp;BJ$2&amp;","&amp;IF(K359="MR","REF",VLOOKUP(F359,$BR:$BS,2,0))&amp;",Cpu"&amp;PROPER(IF(K359="MR","REF",VLOOKUP(F359,$BR:$BS,2,0)))&amp;","&amp;AQ359&amp;"); ", "")</f>
        <v>DECODE_LIT(1,SHR,CpuShr,AOFF_I); </v>
      </c>
      <c r="BK359" s="22" t="str">
        <f aca="false">IF(AA359&lt;&gt;"","DECODE_"&amp;VLOOKUP(AE359,$CC:$CD,2,0)&amp;"("&amp;BK$2&amp;","&amp;IF(L359="MR","REF",VLOOKUP(G359,$BR:$BS,2,0))&amp;",Cpu"&amp;PROPER(IF(L359="MR","REF",VLOOKUP(G359,$BR:$BS,2,0)))&amp;","&amp;AR359&amp;"); ", "")</f>
        <v>DECODE_LIT(2,SHR,CpuShr,AOFF_IW); </v>
      </c>
      <c r="BL359" s="22" t="str">
        <f aca="false">IF(AB359&lt;&gt;"","DECODE_"&amp;VLOOKUP(AF359,$CC:$CD,2,0)&amp;"("&amp;BL$2&amp;","&amp;IF(M359="MR","REF",VLOOKUP(H359,$BR:$BS,2,0))&amp;",Cpu"&amp;PROPER(IF(M359="MR","REF",VLOOKUP(H359,$BR:$BS,2,0)))&amp;","&amp;AS359&amp;"); ", "")</f>
        <v/>
      </c>
      <c r="BM359" s="22" t="str">
        <f aca="false">IF(AC359&lt;&gt;"","DECODE_"&amp;VLOOKUP(AG359,$CC:$CD,2,0)&amp;"("&amp;BM$2&amp;","&amp;IF(N359="MR","REF",VLOOKUP(I359,$BR:$BS,2,0))&amp;",Cpu"&amp;PROPER(IF(N359="MR","REF",VLOOKUP(I359,$BR:$BS,2,0)))&amp;","&amp;AT359&amp;"); ", "")</f>
        <v/>
      </c>
      <c r="BN359" s="22" t="str">
        <f aca="false">IF(ISERROR(VLOOKUP(BO359,BO$2:BO358,1,0))=0,"X","")</f>
        <v>X</v>
      </c>
      <c r="BO359" s="22" t="str">
        <f aca="false">SUBSTITUTE("#define "&amp;BH359&amp;REPT(" ",28-LEN(BH359))&amp;BJ359&amp;BK359&amp;BL359&amp;BM359,"%","D")</f>
        <v>#define INSTDECODE_2_WW_VV          DECODE_LIT(1,SHR,CpuShr,AOFF_I); DECODE_LIT(2,SHR,CpuShr,AOFF_IW); </v>
      </c>
      <c r="BP359" s="22" t="str">
        <f aca="false">"#define "&amp;SUBSTITUTE(BH359,"INSTDECODE_",IF(P359="X","JMP_","")&amp;IF(Q359="X","CONST_","")&amp;"INSTEND_")&amp;IF(Q359="X",REPT(" ",20-LEN(BH359)),IF(P359="X",REPT(" ",22-LEN(BH359)),REPT(" ",26-LEN(BH359))))&amp;" "&amp;IF(P359="X","","IP+="&amp;TRIM(AU359)&amp;"; "&amp;REPT(" ",10-LEN(TRIM(AU359))))&amp;IF(Q359="X","CONST_INST_DISPATCH;","PROG_INST_DISPATCH;")</f>
        <v>#define CONST_INSTEND_2_WW_VV   IP+=ISIZ_IWW;   CONST_INST_DISPATCH;</v>
      </c>
      <c r="BQ359" s="22" t="str">
        <f aca="false">""</f>
        <v/>
      </c>
    </row>
    <row r="360" customFormat="false" ht="15.95" hidden="false" customHeight="true" outlineLevel="0" collapsed="false">
      <c r="A360" s="22" t="s">
        <v>1044</v>
      </c>
      <c r="B360" s="22" t="s">
        <v>1065</v>
      </c>
      <c r="C360" s="26" t="s">
        <v>29</v>
      </c>
      <c r="D360" s="27" t="n">
        <f aca="false">4-COUNTIF(F360:I360,".")</f>
        <v>2</v>
      </c>
      <c r="E360" s="27" t="str">
        <f aca="false">IF(ISERROR(SEARCH("Z",F360&amp;G360&amp;H360&amp;I360))=0,"X","-")</f>
        <v>-</v>
      </c>
      <c r="F360" s="26" t="s">
        <v>463</v>
      </c>
      <c r="G360" s="26" t="s">
        <v>463</v>
      </c>
      <c r="H360" s="26" t="s">
        <v>28</v>
      </c>
      <c r="I360" s="26" t="s">
        <v>28</v>
      </c>
      <c r="J360" s="27" t="str">
        <f aca="false">IF(OR(ISERROR(SEARCH(MID($J$2,1,1),F360&amp;G360&amp;H360&amp;I360))=0,ISERROR(SEARCH(MID($J$2,2,1),F360&amp;G360&amp;H360&amp;I360))=0),"X","-")</f>
        <v>-</v>
      </c>
      <c r="K360" s="26" t="s">
        <v>410</v>
      </c>
      <c r="L360" s="26" t="s">
        <v>410</v>
      </c>
      <c r="M360" s="26" t="s">
        <v>28</v>
      </c>
      <c r="N360" s="26" t="s">
        <v>28</v>
      </c>
      <c r="O360" s="28" t="str">
        <f aca="false">IF(OR(K360=$O$2,L360=$O$2,M360=$O$2,N360=$O$2),"X","-")</f>
        <v>X</v>
      </c>
      <c r="Q360" s="29" t="s">
        <v>29</v>
      </c>
      <c r="R360" s="22" t="s">
        <v>1066</v>
      </c>
      <c r="S360" s="22" t="s">
        <v>1047</v>
      </c>
      <c r="T360" s="22" t="s">
        <v>1048</v>
      </c>
      <c r="W360" s="30" t="str">
        <f aca="false">SUBSTITUTE(SUBSTITUTE(IF(AND(F360="%",K360&lt;&gt;"AD",K360&lt;&gt;"MR"),"Error1","Ok")&amp;" "&amp;IF(AND(G360="%",L360&lt;&gt;"AD",L360&lt;&gt;"MR"),"Error2","Ok")&amp;" "&amp;IF(AND(H360="%",M360&lt;&gt;"AD",M360&lt;&gt;"MR"),"Error3","Ok")&amp;" "&amp;IF(AND(I360="%",N360&lt;&gt;"AD",N360&lt;&gt;"MR"),"Error4","Ok"),"Ok Ok Ok Ok","Passed"),"Ok","")</f>
        <v>Passed</v>
      </c>
      <c r="X360" s="28" t="str">
        <f aca="false">IF(W360&lt;&gt;"Passed","--- Error ---",SUBSTITUTE(SUBSTITUTE(SUBSTITUTE(SUBSTITUTE(SUBSTITUTE(SUBSTITUTE(SUBSTITUTE(SUBSTITUTE(SUBSTITUTE(SUBSTITUTE(SUBSTITUTE(SUBSTITUTE(SUBSTITUTE(SUBSTITUTE(SUBSTITUTE(SUBSTITUTE(SUBSTITUTE(SUBSTITUTE($X$1, "&lt;mnemonic&gt;",""""&amp;B360&amp;""""&amp;REPT(" ",5-LEN(B360))), "&lt;argnr&gt;",D360), "&lt;type1&gt;",VLOOKUP(F360,BR:BZ,9,0)), "&lt;type2&gt;",VLOOKUP(G360,BR:BZ,9,0)), "&lt;type3&gt;",VLOOKUP(H360,BR:BZ,9,0)), "&lt;type4&gt;",VLOOKUP(I360,BR:BZ,9,0)), "&lt;mode1&gt;",VLOOKUP(K360, CB:CG,6,0)),"&lt;mode2&gt;",VLOOKUP(L360,CB:CG,6,0)),"&lt;mode3&gt;",VLOOKUP(M360,CB:CG,6,0)),"&lt;mode4&gt;",VLOOKUP(N360,CB:CG,6,0)), "."," "), "&lt;desc&gt;",R360), "&lt;size&gt;",AU360), "&lt;comma&gt;",IF(B361=""," ",",")),"&lt;off1&gt;",IF(AQ360&lt;&gt;"",AQ360,"0"&amp;REPT(" ",5+AQ$1-1))),"&lt;off2&gt;",IF(AR360&lt;&gt;"",AR360,"0"&amp;REPT(" ",5+AR$1-1))),"&lt;off3&gt;",IF(AS360&lt;&gt;"",AS360,"0"&amp;REPT(" ",5+AS$1-1))),"&lt;off4&gt;",IF(AT360&lt;&gt;"",AT360,"0"&amp;REPT(" ",5+AT$1-1))))</f>
        <v>{ "DALI2",2, ISIZ_IWW  , {CpuDataType::Short    ,CpuDataType::Short    ,(CpuDataType)0        ,(CpuDataType)0        }, {_AmdLtVl,_AmdLtVl,_AmdNull,_AmdNull}, {AOFF_I,AOFF_IW,0       ,0        } }, //Decode argument 2 for local ref. Indirection</v>
      </c>
      <c r="Y360" s="31" t="s">
        <v>28</v>
      </c>
      <c r="Z360" s="22" t="str">
        <f aca="false">IF(F360&lt;&gt;".",IF(K360="MR","R",VLOOKUP(F360,$BR:$BT,3,0)),"")</f>
        <v>W</v>
      </c>
      <c r="AA360" s="22" t="str">
        <f aca="false">IF(G360&lt;&gt;".",IF(L360="MR","R",VLOOKUP(G360,$BR:$BT,3,0)),"")</f>
        <v>W</v>
      </c>
      <c r="AB360" s="22" t="str">
        <f aca="false">IF(H360&lt;&gt;".",IF(M360="MR","R",VLOOKUP(H360,$BR:$BT,3,0)),"")</f>
        <v/>
      </c>
      <c r="AC360" s="22" t="str">
        <f aca="false">IF(I360&lt;&gt;".",IF(N360="MR","R",VLOOKUP(I360,$BR:$BT,3,0)),"")</f>
        <v/>
      </c>
      <c r="AD360" s="22" t="str">
        <f aca="false">IF(F360&lt;&gt;".",VLOOKUP(K360,$CB:$CC,2,0),"")</f>
        <v>V</v>
      </c>
      <c r="AE360" s="22" t="str">
        <f aca="false">IF(G360&lt;&gt;".",VLOOKUP(L360,$CB:$CC,2,0),"")</f>
        <v>V</v>
      </c>
      <c r="AF360" s="22" t="str">
        <f aca="false">IF(H360&lt;&gt;".",VLOOKUP(M360,$CB:$CC,2,0),"")</f>
        <v/>
      </c>
      <c r="AG360" s="22" t="str">
        <f aca="false">IF(I360&lt;&gt;".",VLOOKUP(N360,$CB:$CC,2,0),"")</f>
        <v/>
      </c>
      <c r="AH360" s="22" t="str">
        <f aca="false">IF(AD360&lt;&gt;"",IF(OR(AD360="A",AD360="I"),"SZA",VLOOKUP(Z360,$BT$3:$BU$16,2,0)),"")</f>
        <v>SZW</v>
      </c>
      <c r="AI360" s="22" t="str">
        <f aca="false">IF(AE360&lt;&gt;"",IF(OR(AE360="A",AE360="I"),"SZA",VLOOKUP(AA360,$BT$3:$BU$16,2,0)),"")</f>
        <v>SZW</v>
      </c>
      <c r="AJ360" s="22" t="str">
        <f aca="false">IF(AF360&lt;&gt;"",IF(OR(AF360="A",AF360="I"),"SZA",VLOOKUP(AB360,$BT$3:$BU$16,2,0)),"")</f>
        <v/>
      </c>
      <c r="AK360" s="22" t="str">
        <f aca="false">IF(AG360&lt;&gt;"",IF(OR(AG360="A",AG360="I"),"SZA",VLOOKUP(AC360,$BT$3:$BU$16,2,0)),"")</f>
        <v/>
      </c>
      <c r="AL360" s="22" t="str">
        <f aca="false">IF(AD360&lt;&gt;"","I","")</f>
        <v>I</v>
      </c>
      <c r="AM360" s="22" t="str">
        <f aca="false">SUBSTITUTE(IF(AE360&lt;&gt;"",AL360&amp;"+"&amp;AH360,""),"+SZ","")</f>
        <v>IW</v>
      </c>
      <c r="AN360" s="22" t="str">
        <f aca="false">SUBSTITUTE(IF(AF360&lt;&gt;"",AM360&amp;"+"&amp;AI360,""),"+SZ","")</f>
        <v/>
      </c>
      <c r="AO360" s="22" t="str">
        <f aca="false">SUBSTITUTE(IF(AG360&lt;&gt;"",AN360&amp;"+"&amp;AJ360,""),"+SZ","")</f>
        <v/>
      </c>
      <c r="AP360" s="22" t="str">
        <f aca="false">SUBSTITUTE("I"&amp;IF(AH360&lt;&gt;"","+"&amp;AH360,"")&amp;IF(AI360&lt;&gt;"","+"&amp;AI360,"")&amp;IF(AJ360&lt;&gt;"","+"&amp;AJ360,"")&amp;IF(AK360&lt;&gt;"","+"&amp;AK360,""),"+SZ","")</f>
        <v>IWW</v>
      </c>
      <c r="AQ360" s="22" t="str">
        <f aca="false">IF(Z360&lt;&gt;"","AOFF_"&amp;AL360&amp;REPT(" ",AQ$1-LEN(AL360)),"")</f>
        <v>AOFF_I</v>
      </c>
      <c r="AR360" s="22" t="str">
        <f aca="false">IF(AA360&lt;&gt;"","AOFF_"&amp;AM360&amp;REPT(" ",AR$1-LEN(AM360)),"")</f>
        <v>AOFF_IW</v>
      </c>
      <c r="AS360" s="22" t="str">
        <f aca="false">IF(AB360&lt;&gt;"","AOFF_"&amp;AN360&amp;REPT(" ",AS$1-LEN(AN360)),"")</f>
        <v/>
      </c>
      <c r="AT360" s="22" t="str">
        <f aca="false">IF(AC360&lt;&gt;"","AOFF_"&amp;AO360&amp;REPT(" ",AT$1-LEN(AO360)),"")</f>
        <v/>
      </c>
      <c r="AU360" s="22" t="str">
        <f aca="false">"ISIZ_"&amp;AP360&amp;REPT(" ",$AU$1-LEN(AP360))</f>
        <v>ISIZ_IWW  </v>
      </c>
      <c r="AV360" s="26" t="n">
        <f aca="false">IF(Z360&lt;&gt;"",6,"")</f>
        <v>6</v>
      </c>
      <c r="AW360" s="26" t="n">
        <f aca="false">IF(AA360&lt;&gt;"",AV360+VLOOKUP(AH360,$BU$2:$BV$17,2,0),"")</f>
        <v>8</v>
      </c>
      <c r="AX360" s="26" t="str">
        <f aca="false">IF(AB360&lt;&gt;"",AW360+VLOOKUP(AI360,$BU$2:$BV$17,2,0),"")</f>
        <v/>
      </c>
      <c r="AY360" s="26" t="str">
        <f aca="false">IF(AC360&lt;&gt;"",AX360+VLOOKUP(AJ360,$BU$2:$BV$17,2,0),"")</f>
        <v/>
      </c>
      <c r="AZ360" s="26" t="n">
        <f aca="false">6+IF(Z360&lt;&gt;"",VLOOKUP(AH360,$BU$2:$BV$17,2,0),0)+IF(AA360&lt;&gt;"",VLOOKUP(AI360,$BU$2:$BV$17,2,0),0)+IF(AB360&lt;&gt;"",VLOOKUP(AJ360,$BU$2:$BV$17,2,0),0)+IF(AC360&lt;&gt;"",VLOOKUP(AK360,$BU$2:$BV$17,2,0),0)</f>
        <v>10</v>
      </c>
      <c r="BA360" s="26" t="n">
        <f aca="false">IF(Z360&lt;&gt;"",10,"")</f>
        <v>10</v>
      </c>
      <c r="BB360" s="26" t="n">
        <f aca="false">IF(AA360&lt;&gt;"",BA360+VLOOKUP(AH360,$BU$2:$BW$17,3,0),"")</f>
        <v>12</v>
      </c>
      <c r="BC360" s="26" t="str">
        <f aca="false">IF(AB360&lt;&gt;"",BB360+VLOOKUP(AI360,$BU$2:$BW$17,3,0),"")</f>
        <v/>
      </c>
      <c r="BD360" s="26" t="str">
        <f aca="false">IF(AC360&lt;&gt;"",BC360+VLOOKUP(AJ360,$BU$2:$BW$17,3,0),"")</f>
        <v/>
      </c>
      <c r="BE360" s="26" t="n">
        <f aca="false">10+IF(Z360&lt;&gt;"",VLOOKUP(AH360,$BU$2:$BW$17,3,0),0)+IF(AA360&lt;&gt;"",VLOOKUP(AI360,$BU$2:$BW$17,3,0),0)+IF(AB360&lt;&gt;"",VLOOKUP(AJ360,$BU$2:$BW$17,3,0),0)+IF(AC360&lt;&gt;"",VLOOKUP(AK360,$BU$2:$BW$17,3,0),0)</f>
        <v>14</v>
      </c>
      <c r="BF360" s="36" t="str">
        <f aca="false">IF(AV360&lt;&gt;"","#define "&amp;AQ360&amp;" "&amp;AV360&amp;"&lt;end&gt; ","")&amp;IF(AW360&lt;&gt;"","#define "&amp;AR360&amp;" "&amp;AW360&amp;"&lt;end&gt; ","")&amp;IF(AX360&lt;&gt;"","#define "&amp;AS360&amp;" "&amp;AX360&amp;"&lt;end&gt; ","")&amp;IF(AY360&lt;&gt;"","#define "&amp;AT360&amp;" "&amp;AY360&amp;"&lt;end&gt; ","")&amp;"#define "&amp;AU360&amp;" "&amp;AZ360&amp;"&lt;end&gt;"</f>
        <v>#define AOFF_I 6&lt;end&gt; #define AOFF_IW 8&lt;end&gt; #define ISIZ_IWW   10&lt;end&gt;</v>
      </c>
      <c r="BG360" s="36" t="str">
        <f aca="false">IF(BA360&lt;&gt;"","#define "&amp;AQ360&amp;" "&amp;BA360&amp;"&lt;end&gt; ","")&amp;IF(BB360&lt;&gt;"","#define "&amp;AR360&amp;" "&amp;BB360&amp;"&lt;end&gt; ","")&amp;IF(BC360&lt;&gt;"","#define "&amp;AS360&amp;" "&amp;BC360&amp;"&lt;end&gt; ","")&amp;IF(BD360&lt;&gt;"","#define "&amp;AT360&amp;" "&amp;BD360&amp;"&lt;end&gt; ","")&amp;"#define "&amp;AU360&amp;" "&amp;BE360&amp;"&lt;end&gt;"</f>
        <v>#define AOFF_I 10&lt;end&gt; #define AOFF_IW 12&lt;end&gt; #define ISIZ_IWW   14&lt;end&gt;</v>
      </c>
      <c r="BH360" s="22" t="str">
        <f aca="false">"INSTDECODE_"&amp;D360&amp;IF(D360&lt;&gt;0,"_"&amp;CONCATENATE(Z360,AA360,AB360,AC360)&amp;"_"&amp;CONCATENATE(AD360,AE360,AF360,AG360),"")</f>
        <v>INSTDECODE_2_WW_VV</v>
      </c>
      <c r="BI360" s="22" t="n">
        <f aca="false">LEN(BH360)</f>
        <v>18</v>
      </c>
      <c r="BJ360" s="22" t="str">
        <f aca="false">IF(Z360&lt;&gt;"","DECODE_"&amp;VLOOKUP(AD360,$CC:$CD,2,0)&amp;"("&amp;BJ$2&amp;","&amp;IF(K360="MR","REF",VLOOKUP(F360,$BR:$BS,2,0))&amp;",Cpu"&amp;PROPER(IF(K360="MR","REF",VLOOKUP(F360,$BR:$BS,2,0)))&amp;","&amp;AQ360&amp;"); ", "")</f>
        <v>DECODE_LIT(1,SHR,CpuShr,AOFF_I); </v>
      </c>
      <c r="BK360" s="22" t="str">
        <f aca="false">IF(AA360&lt;&gt;"","DECODE_"&amp;VLOOKUP(AE360,$CC:$CD,2,0)&amp;"("&amp;BK$2&amp;","&amp;IF(L360="MR","REF",VLOOKUP(G360,$BR:$BS,2,0))&amp;",Cpu"&amp;PROPER(IF(L360="MR","REF",VLOOKUP(G360,$BR:$BS,2,0)))&amp;","&amp;AR360&amp;"); ", "")</f>
        <v>DECODE_LIT(2,SHR,CpuShr,AOFF_IW); </v>
      </c>
      <c r="BL360" s="22" t="str">
        <f aca="false">IF(AB360&lt;&gt;"","DECODE_"&amp;VLOOKUP(AF360,$CC:$CD,2,0)&amp;"("&amp;BL$2&amp;","&amp;IF(M360="MR","REF",VLOOKUP(H360,$BR:$BS,2,0))&amp;",Cpu"&amp;PROPER(IF(M360="MR","REF",VLOOKUP(H360,$BR:$BS,2,0)))&amp;","&amp;AS360&amp;"); ", "")</f>
        <v/>
      </c>
      <c r="BM360" s="22" t="str">
        <f aca="false">IF(AC360&lt;&gt;"","DECODE_"&amp;VLOOKUP(AG360,$CC:$CD,2,0)&amp;"("&amp;BM$2&amp;","&amp;IF(N360="MR","REF",VLOOKUP(I360,$BR:$BS,2,0))&amp;",Cpu"&amp;PROPER(IF(N360="MR","REF",VLOOKUP(I360,$BR:$BS,2,0)))&amp;","&amp;AT360&amp;"); ", "")</f>
        <v/>
      </c>
      <c r="BN360" s="22" t="str">
        <f aca="false">IF(ISERROR(VLOOKUP(BO360,BO$2:BO359,1,0))=0,"X","")</f>
        <v>X</v>
      </c>
      <c r="BO360" s="22" t="str">
        <f aca="false">SUBSTITUTE("#define "&amp;BH360&amp;REPT(" ",28-LEN(BH360))&amp;BJ360&amp;BK360&amp;BL360&amp;BM360,"%","D")</f>
        <v>#define INSTDECODE_2_WW_VV          DECODE_LIT(1,SHR,CpuShr,AOFF_I); DECODE_LIT(2,SHR,CpuShr,AOFF_IW); </v>
      </c>
      <c r="BP360" s="22" t="str">
        <f aca="false">"#define "&amp;SUBSTITUTE(BH360,"INSTDECODE_",IF(P360="X","JMP_","")&amp;IF(Q360="X","CONST_","")&amp;"INSTEND_")&amp;IF(Q360="X",REPT(" ",20-LEN(BH360)),IF(P360="X",REPT(" ",22-LEN(BH360)),REPT(" ",26-LEN(BH360))))&amp;" "&amp;IF(P360="X","","IP+="&amp;TRIM(AU360)&amp;"; "&amp;REPT(" ",10-LEN(TRIM(AU360))))&amp;IF(Q360="X","CONST_INST_DISPATCH;","PROG_INST_DISPATCH;")</f>
        <v>#define CONST_INSTEND_2_WW_VV   IP+=ISIZ_IWW;   CONST_INST_DISPATCH;</v>
      </c>
      <c r="BQ360" s="22" t="str">
        <f aca="false">""</f>
        <v/>
      </c>
    </row>
    <row r="361" customFormat="false" ht="15.95" hidden="false" customHeight="true" outlineLevel="0" collapsed="false">
      <c r="A361" s="22" t="s">
        <v>1044</v>
      </c>
      <c r="B361" s="22" t="s">
        <v>1067</v>
      </c>
      <c r="C361" s="26" t="s">
        <v>29</v>
      </c>
      <c r="D361" s="27" t="n">
        <f aca="false">4-COUNTIF(F361:I361,".")</f>
        <v>2</v>
      </c>
      <c r="E361" s="27" t="str">
        <f aca="false">IF(ISERROR(SEARCH("Z",F361&amp;G361&amp;H361&amp;I361))=0,"X","-")</f>
        <v>-</v>
      </c>
      <c r="F361" s="26" t="s">
        <v>463</v>
      </c>
      <c r="G361" s="26" t="s">
        <v>463</v>
      </c>
      <c r="H361" s="26" t="s">
        <v>28</v>
      </c>
      <c r="I361" s="26" t="s">
        <v>28</v>
      </c>
      <c r="J361" s="27" t="str">
        <f aca="false">IF(OR(ISERROR(SEARCH(MID($J$2,1,1),F361&amp;G361&amp;H361&amp;I361))=0,ISERROR(SEARCH(MID($J$2,2,1),F361&amp;G361&amp;H361&amp;I361))=0),"X","-")</f>
        <v>-</v>
      </c>
      <c r="K361" s="26" t="s">
        <v>410</v>
      </c>
      <c r="L361" s="26" t="s">
        <v>410</v>
      </c>
      <c r="M361" s="26" t="s">
        <v>28</v>
      </c>
      <c r="N361" s="26" t="s">
        <v>28</v>
      </c>
      <c r="O361" s="28" t="str">
        <f aca="false">IF(OR(K361=$O$2,L361=$O$2,M361=$O$2,N361=$O$2),"X","-")</f>
        <v>X</v>
      </c>
      <c r="Q361" s="29" t="s">
        <v>29</v>
      </c>
      <c r="R361" s="22" t="s">
        <v>1068</v>
      </c>
      <c r="S361" s="22" t="s">
        <v>1047</v>
      </c>
      <c r="T361" s="22" t="s">
        <v>1048</v>
      </c>
      <c r="W361" s="30" t="str">
        <f aca="false">SUBSTITUTE(SUBSTITUTE(IF(AND(F361="%",K361&lt;&gt;"AD",K361&lt;&gt;"MR"),"Error1","Ok")&amp;" "&amp;IF(AND(G361="%",L361&lt;&gt;"AD",L361&lt;&gt;"MR"),"Error2","Ok")&amp;" "&amp;IF(AND(H361="%",M361&lt;&gt;"AD",M361&lt;&gt;"MR"),"Error3","Ok")&amp;" "&amp;IF(AND(I361="%",N361&lt;&gt;"AD",N361&lt;&gt;"MR"),"Error4","Ok"),"Ok Ok Ok Ok","Passed"),"Ok","")</f>
        <v>Passed</v>
      </c>
      <c r="X361" s="28" t="str">
        <f aca="false">IF(W361&lt;&gt;"Passed","--- Error ---",SUBSTITUTE(SUBSTITUTE(SUBSTITUTE(SUBSTITUTE(SUBSTITUTE(SUBSTITUTE(SUBSTITUTE(SUBSTITUTE(SUBSTITUTE(SUBSTITUTE(SUBSTITUTE(SUBSTITUTE(SUBSTITUTE(SUBSTITUTE(SUBSTITUTE(SUBSTITUTE(SUBSTITUTE(SUBSTITUTE($X$1, "&lt;mnemonic&gt;",""""&amp;B361&amp;""""&amp;REPT(" ",5-LEN(B361))), "&lt;argnr&gt;",D361), "&lt;type1&gt;",VLOOKUP(F361,BR:BZ,9,0)), "&lt;type2&gt;",VLOOKUP(G361,BR:BZ,9,0)), "&lt;type3&gt;",VLOOKUP(H361,BR:BZ,9,0)), "&lt;type4&gt;",VLOOKUP(I361,BR:BZ,9,0)), "&lt;mode1&gt;",VLOOKUP(K361, CB:CG,6,0)),"&lt;mode2&gt;",VLOOKUP(L361,CB:CG,6,0)),"&lt;mode3&gt;",VLOOKUP(M361,CB:CG,6,0)),"&lt;mode4&gt;",VLOOKUP(N361,CB:CG,6,0)), "."," "), "&lt;desc&gt;",R361), "&lt;size&gt;",AU361), "&lt;comma&gt;",IF(B362=""," ",",")),"&lt;off1&gt;",IF(AQ361&lt;&gt;"",AQ361,"0"&amp;REPT(" ",5+AQ$1-1))),"&lt;off2&gt;",IF(AR361&lt;&gt;"",AR361,"0"&amp;REPT(" ",5+AR$1-1))),"&lt;off3&gt;",IF(AS361&lt;&gt;"",AS361,"0"&amp;REPT(" ",5+AS$1-1))),"&lt;off4&gt;",IF(AT361&lt;&gt;"",AT361,"0"&amp;REPT(" ",5+AT$1-1))))</f>
        <v>{ "DALI3",2, ISIZ_IWW  , {CpuDataType::Short    ,CpuDataType::Short    ,(CpuDataType)0        ,(CpuDataType)0        }, {_AmdLtVl,_AmdLtVl,_AmdNull,_AmdNull}, {AOFF_I,AOFF_IW,0       ,0        } }, //Decode argument 3 for local ref. Indirection</v>
      </c>
      <c r="Y361" s="31" t="s">
        <v>28</v>
      </c>
      <c r="Z361" s="22" t="str">
        <f aca="false">IF(F361&lt;&gt;".",IF(K361="MR","R",VLOOKUP(F361,$BR:$BT,3,0)),"")</f>
        <v>W</v>
      </c>
      <c r="AA361" s="22" t="str">
        <f aca="false">IF(G361&lt;&gt;".",IF(L361="MR","R",VLOOKUP(G361,$BR:$BT,3,0)),"")</f>
        <v>W</v>
      </c>
      <c r="AB361" s="22" t="str">
        <f aca="false">IF(H361&lt;&gt;".",IF(M361="MR","R",VLOOKUP(H361,$BR:$BT,3,0)),"")</f>
        <v/>
      </c>
      <c r="AC361" s="22" t="str">
        <f aca="false">IF(I361&lt;&gt;".",IF(N361="MR","R",VLOOKUP(I361,$BR:$BT,3,0)),"")</f>
        <v/>
      </c>
      <c r="AD361" s="22" t="str">
        <f aca="false">IF(F361&lt;&gt;".",VLOOKUP(K361,$CB:$CC,2,0),"")</f>
        <v>V</v>
      </c>
      <c r="AE361" s="22" t="str">
        <f aca="false">IF(G361&lt;&gt;".",VLOOKUP(L361,$CB:$CC,2,0),"")</f>
        <v>V</v>
      </c>
      <c r="AF361" s="22" t="str">
        <f aca="false">IF(H361&lt;&gt;".",VLOOKUP(M361,$CB:$CC,2,0),"")</f>
        <v/>
      </c>
      <c r="AG361" s="22" t="str">
        <f aca="false">IF(I361&lt;&gt;".",VLOOKUP(N361,$CB:$CC,2,0),"")</f>
        <v/>
      </c>
      <c r="AH361" s="22" t="str">
        <f aca="false">IF(AD361&lt;&gt;"",IF(OR(AD361="A",AD361="I"),"SZA",VLOOKUP(Z361,$BT$3:$BU$16,2,0)),"")</f>
        <v>SZW</v>
      </c>
      <c r="AI361" s="22" t="str">
        <f aca="false">IF(AE361&lt;&gt;"",IF(OR(AE361="A",AE361="I"),"SZA",VLOOKUP(AA361,$BT$3:$BU$16,2,0)),"")</f>
        <v>SZW</v>
      </c>
      <c r="AJ361" s="22" t="str">
        <f aca="false">IF(AF361&lt;&gt;"",IF(OR(AF361="A",AF361="I"),"SZA",VLOOKUP(AB361,$BT$3:$BU$16,2,0)),"")</f>
        <v/>
      </c>
      <c r="AK361" s="22" t="str">
        <f aca="false">IF(AG361&lt;&gt;"",IF(OR(AG361="A",AG361="I"),"SZA",VLOOKUP(AC361,$BT$3:$BU$16,2,0)),"")</f>
        <v/>
      </c>
      <c r="AL361" s="22" t="str">
        <f aca="false">IF(AD361&lt;&gt;"","I","")</f>
        <v>I</v>
      </c>
      <c r="AM361" s="22" t="str">
        <f aca="false">SUBSTITUTE(IF(AE361&lt;&gt;"",AL361&amp;"+"&amp;AH361,""),"+SZ","")</f>
        <v>IW</v>
      </c>
      <c r="AN361" s="22" t="str">
        <f aca="false">SUBSTITUTE(IF(AF361&lt;&gt;"",AM361&amp;"+"&amp;AI361,""),"+SZ","")</f>
        <v/>
      </c>
      <c r="AO361" s="22" t="str">
        <f aca="false">SUBSTITUTE(IF(AG361&lt;&gt;"",AN361&amp;"+"&amp;AJ361,""),"+SZ","")</f>
        <v/>
      </c>
      <c r="AP361" s="22" t="str">
        <f aca="false">SUBSTITUTE("I"&amp;IF(AH361&lt;&gt;"","+"&amp;AH361,"")&amp;IF(AI361&lt;&gt;"","+"&amp;AI361,"")&amp;IF(AJ361&lt;&gt;"","+"&amp;AJ361,"")&amp;IF(AK361&lt;&gt;"","+"&amp;AK361,""),"+SZ","")</f>
        <v>IWW</v>
      </c>
      <c r="AQ361" s="22" t="str">
        <f aca="false">IF(Z361&lt;&gt;"","AOFF_"&amp;AL361&amp;REPT(" ",AQ$1-LEN(AL361)),"")</f>
        <v>AOFF_I</v>
      </c>
      <c r="AR361" s="22" t="str">
        <f aca="false">IF(AA361&lt;&gt;"","AOFF_"&amp;AM361&amp;REPT(" ",AR$1-LEN(AM361)),"")</f>
        <v>AOFF_IW</v>
      </c>
      <c r="AS361" s="22" t="str">
        <f aca="false">IF(AB361&lt;&gt;"","AOFF_"&amp;AN361&amp;REPT(" ",AS$1-LEN(AN361)),"")</f>
        <v/>
      </c>
      <c r="AT361" s="22" t="str">
        <f aca="false">IF(AC361&lt;&gt;"","AOFF_"&amp;AO361&amp;REPT(" ",AT$1-LEN(AO361)),"")</f>
        <v/>
      </c>
      <c r="AU361" s="22" t="str">
        <f aca="false">"ISIZ_"&amp;AP361&amp;REPT(" ",$AU$1-LEN(AP361))</f>
        <v>ISIZ_IWW  </v>
      </c>
      <c r="AV361" s="26" t="n">
        <f aca="false">IF(Z361&lt;&gt;"",6,"")</f>
        <v>6</v>
      </c>
      <c r="AW361" s="26" t="n">
        <f aca="false">IF(AA361&lt;&gt;"",AV361+VLOOKUP(AH361,$BU$2:$BV$17,2,0),"")</f>
        <v>8</v>
      </c>
      <c r="AX361" s="26" t="str">
        <f aca="false">IF(AB361&lt;&gt;"",AW361+VLOOKUP(AI361,$BU$2:$BV$17,2,0),"")</f>
        <v/>
      </c>
      <c r="AY361" s="26" t="str">
        <f aca="false">IF(AC361&lt;&gt;"",AX361+VLOOKUP(AJ361,$BU$2:$BV$17,2,0),"")</f>
        <v/>
      </c>
      <c r="AZ361" s="26" t="n">
        <f aca="false">6+IF(Z361&lt;&gt;"",VLOOKUP(AH361,$BU$2:$BV$17,2,0),0)+IF(AA361&lt;&gt;"",VLOOKUP(AI361,$BU$2:$BV$17,2,0),0)+IF(AB361&lt;&gt;"",VLOOKUP(AJ361,$BU$2:$BV$17,2,0),0)+IF(AC361&lt;&gt;"",VLOOKUP(AK361,$BU$2:$BV$17,2,0),0)</f>
        <v>10</v>
      </c>
      <c r="BA361" s="26" t="n">
        <f aca="false">IF(Z361&lt;&gt;"",10,"")</f>
        <v>10</v>
      </c>
      <c r="BB361" s="26" t="n">
        <f aca="false">IF(AA361&lt;&gt;"",BA361+VLOOKUP(AH361,$BU$2:$BW$17,3,0),"")</f>
        <v>12</v>
      </c>
      <c r="BC361" s="26" t="str">
        <f aca="false">IF(AB361&lt;&gt;"",BB361+VLOOKUP(AI361,$BU$2:$BW$17,3,0),"")</f>
        <v/>
      </c>
      <c r="BD361" s="26" t="str">
        <f aca="false">IF(AC361&lt;&gt;"",BC361+VLOOKUP(AJ361,$BU$2:$BW$17,3,0),"")</f>
        <v/>
      </c>
      <c r="BE361" s="26" t="n">
        <f aca="false">10+IF(Z361&lt;&gt;"",VLOOKUP(AH361,$BU$2:$BW$17,3,0),0)+IF(AA361&lt;&gt;"",VLOOKUP(AI361,$BU$2:$BW$17,3,0),0)+IF(AB361&lt;&gt;"",VLOOKUP(AJ361,$BU$2:$BW$17,3,0),0)+IF(AC361&lt;&gt;"",VLOOKUP(AK361,$BU$2:$BW$17,3,0),0)</f>
        <v>14</v>
      </c>
      <c r="BF361" s="36" t="str">
        <f aca="false">IF(AV361&lt;&gt;"","#define "&amp;AQ361&amp;" "&amp;AV361&amp;"&lt;end&gt; ","")&amp;IF(AW361&lt;&gt;"","#define "&amp;AR361&amp;" "&amp;AW361&amp;"&lt;end&gt; ","")&amp;IF(AX361&lt;&gt;"","#define "&amp;AS361&amp;" "&amp;AX361&amp;"&lt;end&gt; ","")&amp;IF(AY361&lt;&gt;"","#define "&amp;AT361&amp;" "&amp;AY361&amp;"&lt;end&gt; ","")&amp;"#define "&amp;AU361&amp;" "&amp;AZ361&amp;"&lt;end&gt;"</f>
        <v>#define AOFF_I 6&lt;end&gt; #define AOFF_IW 8&lt;end&gt; #define ISIZ_IWW   10&lt;end&gt;</v>
      </c>
      <c r="BG361" s="36" t="str">
        <f aca="false">IF(BA361&lt;&gt;"","#define "&amp;AQ361&amp;" "&amp;BA361&amp;"&lt;end&gt; ","")&amp;IF(BB361&lt;&gt;"","#define "&amp;AR361&amp;" "&amp;BB361&amp;"&lt;end&gt; ","")&amp;IF(BC361&lt;&gt;"","#define "&amp;AS361&amp;" "&amp;BC361&amp;"&lt;end&gt; ","")&amp;IF(BD361&lt;&gt;"","#define "&amp;AT361&amp;" "&amp;BD361&amp;"&lt;end&gt; ","")&amp;"#define "&amp;AU361&amp;" "&amp;BE361&amp;"&lt;end&gt;"</f>
        <v>#define AOFF_I 10&lt;end&gt; #define AOFF_IW 12&lt;end&gt; #define ISIZ_IWW   14&lt;end&gt;</v>
      </c>
      <c r="BH361" s="22" t="str">
        <f aca="false">"INSTDECODE_"&amp;D361&amp;IF(D361&lt;&gt;0,"_"&amp;CONCATENATE(Z361,AA361,AB361,AC361)&amp;"_"&amp;CONCATENATE(AD361,AE361,AF361,AG361),"")</f>
        <v>INSTDECODE_2_WW_VV</v>
      </c>
      <c r="BI361" s="22" t="n">
        <f aca="false">LEN(BH361)</f>
        <v>18</v>
      </c>
      <c r="BJ361" s="22" t="str">
        <f aca="false">IF(Z361&lt;&gt;"","DECODE_"&amp;VLOOKUP(AD361,$CC:$CD,2,0)&amp;"("&amp;BJ$2&amp;","&amp;IF(K361="MR","REF",VLOOKUP(F361,$BR:$BS,2,0))&amp;",Cpu"&amp;PROPER(IF(K361="MR","REF",VLOOKUP(F361,$BR:$BS,2,0)))&amp;","&amp;AQ361&amp;"); ", "")</f>
        <v>DECODE_LIT(1,SHR,CpuShr,AOFF_I); </v>
      </c>
      <c r="BK361" s="22" t="str">
        <f aca="false">IF(AA361&lt;&gt;"","DECODE_"&amp;VLOOKUP(AE361,$CC:$CD,2,0)&amp;"("&amp;BK$2&amp;","&amp;IF(L361="MR","REF",VLOOKUP(G361,$BR:$BS,2,0))&amp;",Cpu"&amp;PROPER(IF(L361="MR","REF",VLOOKUP(G361,$BR:$BS,2,0)))&amp;","&amp;AR361&amp;"); ", "")</f>
        <v>DECODE_LIT(2,SHR,CpuShr,AOFF_IW); </v>
      </c>
      <c r="BL361" s="22" t="str">
        <f aca="false">IF(AB361&lt;&gt;"","DECODE_"&amp;VLOOKUP(AF361,$CC:$CD,2,0)&amp;"("&amp;BL$2&amp;","&amp;IF(M361="MR","REF",VLOOKUP(H361,$BR:$BS,2,0))&amp;",Cpu"&amp;PROPER(IF(M361="MR","REF",VLOOKUP(H361,$BR:$BS,2,0)))&amp;","&amp;AS361&amp;"); ", "")</f>
        <v/>
      </c>
      <c r="BM361" s="22" t="str">
        <f aca="false">IF(AC361&lt;&gt;"","DECODE_"&amp;VLOOKUP(AG361,$CC:$CD,2,0)&amp;"("&amp;BM$2&amp;","&amp;IF(N361="MR","REF",VLOOKUP(I361,$BR:$BS,2,0))&amp;",Cpu"&amp;PROPER(IF(N361="MR","REF",VLOOKUP(I361,$BR:$BS,2,0)))&amp;","&amp;AT361&amp;"); ", "")</f>
        <v/>
      </c>
      <c r="BN361" s="22" t="str">
        <f aca="false">IF(ISERROR(VLOOKUP(BO361,BO$2:BO360,1,0))=0,"X","")</f>
        <v>X</v>
      </c>
      <c r="BO361" s="22" t="str">
        <f aca="false">SUBSTITUTE("#define "&amp;BH361&amp;REPT(" ",28-LEN(BH361))&amp;BJ361&amp;BK361&amp;BL361&amp;BM361,"%","D")</f>
        <v>#define INSTDECODE_2_WW_VV          DECODE_LIT(1,SHR,CpuShr,AOFF_I); DECODE_LIT(2,SHR,CpuShr,AOFF_IW); </v>
      </c>
      <c r="BP361" s="22" t="str">
        <f aca="false">"#define "&amp;SUBSTITUTE(BH361,"INSTDECODE_",IF(P361="X","JMP_","")&amp;IF(Q361="X","CONST_","")&amp;"INSTEND_")&amp;IF(Q361="X",REPT(" ",20-LEN(BH361)),IF(P361="X",REPT(" ",22-LEN(BH361)),REPT(" ",26-LEN(BH361))))&amp;" "&amp;IF(P361="X","","IP+="&amp;TRIM(AU361)&amp;"; "&amp;REPT(" ",10-LEN(TRIM(AU361))))&amp;IF(Q361="X","CONST_INST_DISPATCH;","PROG_INST_DISPATCH;")</f>
        <v>#define CONST_INSTEND_2_WW_VV   IP+=ISIZ_IWW;   CONST_INST_DISPATCH;</v>
      </c>
      <c r="BQ361" s="22" t="str">
        <f aca="false">""</f>
        <v/>
      </c>
    </row>
    <row r="362" customFormat="false" ht="15.95" hidden="false" customHeight="true" outlineLevel="0" collapsed="false">
      <c r="A362" s="22" t="s">
        <v>1044</v>
      </c>
      <c r="B362" s="22" t="s">
        <v>1069</v>
      </c>
      <c r="C362" s="26" t="s">
        <v>29</v>
      </c>
      <c r="D362" s="27" t="n">
        <f aca="false">4-COUNTIF(F362:I362,".")</f>
        <v>2</v>
      </c>
      <c r="E362" s="27" t="str">
        <f aca="false">IF(ISERROR(SEARCH("Z",F362&amp;G362&amp;H362&amp;I362))=0,"X","-")</f>
        <v>-</v>
      </c>
      <c r="F362" s="26" t="s">
        <v>463</v>
      </c>
      <c r="G362" s="26" t="s">
        <v>463</v>
      </c>
      <c r="H362" s="26" t="s">
        <v>28</v>
      </c>
      <c r="I362" s="26" t="s">
        <v>28</v>
      </c>
      <c r="J362" s="27" t="str">
        <f aca="false">IF(OR(ISERROR(SEARCH(MID($J$2,1,1),F362&amp;G362&amp;H362&amp;I362))=0,ISERROR(SEARCH(MID($J$2,2,1),F362&amp;G362&amp;H362&amp;I362))=0),"X","-")</f>
        <v>-</v>
      </c>
      <c r="K362" s="26" t="s">
        <v>410</v>
      </c>
      <c r="L362" s="26" t="s">
        <v>410</v>
      </c>
      <c r="M362" s="26" t="s">
        <v>28</v>
      </c>
      <c r="N362" s="26" t="s">
        <v>28</v>
      </c>
      <c r="O362" s="28" t="str">
        <f aca="false">IF(OR(K362=$O$2,L362=$O$2,M362=$O$2,N362=$O$2),"X","-")</f>
        <v>X</v>
      </c>
      <c r="Q362" s="29" t="s">
        <v>29</v>
      </c>
      <c r="R362" s="22" t="s">
        <v>1070</v>
      </c>
      <c r="S362" s="22" t="s">
        <v>1047</v>
      </c>
      <c r="T362" s="22" t="s">
        <v>1048</v>
      </c>
      <c r="W362" s="30" t="str">
        <f aca="false">SUBSTITUTE(SUBSTITUTE(IF(AND(F362="%",K362&lt;&gt;"AD",K362&lt;&gt;"MR"),"Error1","Ok")&amp;" "&amp;IF(AND(G362="%",L362&lt;&gt;"AD",L362&lt;&gt;"MR"),"Error2","Ok")&amp;" "&amp;IF(AND(H362="%",M362&lt;&gt;"AD",M362&lt;&gt;"MR"),"Error3","Ok")&amp;" "&amp;IF(AND(I362="%",N362&lt;&gt;"AD",N362&lt;&gt;"MR"),"Error4","Ok"),"Ok Ok Ok Ok","Passed"),"Ok","")</f>
        <v>Passed</v>
      </c>
      <c r="X362" s="28" t="str">
        <f aca="false">IF(W362&lt;&gt;"Passed","--- Error ---",SUBSTITUTE(SUBSTITUTE(SUBSTITUTE(SUBSTITUTE(SUBSTITUTE(SUBSTITUTE(SUBSTITUTE(SUBSTITUTE(SUBSTITUTE(SUBSTITUTE(SUBSTITUTE(SUBSTITUTE(SUBSTITUTE(SUBSTITUTE(SUBSTITUTE(SUBSTITUTE(SUBSTITUTE(SUBSTITUTE($X$1, "&lt;mnemonic&gt;",""""&amp;B362&amp;""""&amp;REPT(" ",5-LEN(B362))), "&lt;argnr&gt;",D362), "&lt;type1&gt;",VLOOKUP(F362,BR:BZ,9,0)), "&lt;type2&gt;",VLOOKUP(G362,BR:BZ,9,0)), "&lt;type3&gt;",VLOOKUP(H362,BR:BZ,9,0)), "&lt;type4&gt;",VLOOKUP(I362,BR:BZ,9,0)), "&lt;mode1&gt;",VLOOKUP(K362, CB:CG,6,0)),"&lt;mode2&gt;",VLOOKUP(L362,CB:CG,6,0)),"&lt;mode3&gt;",VLOOKUP(M362,CB:CG,6,0)),"&lt;mode4&gt;",VLOOKUP(N362,CB:CG,6,0)), "."," "), "&lt;desc&gt;",R362), "&lt;size&gt;",AU362), "&lt;comma&gt;",IF(B363=""," ",",")),"&lt;off1&gt;",IF(AQ362&lt;&gt;"",AQ362,"0"&amp;REPT(" ",5+AQ$1-1))),"&lt;off2&gt;",IF(AR362&lt;&gt;"",AR362,"0"&amp;REPT(" ",5+AR$1-1))),"&lt;off3&gt;",IF(AS362&lt;&gt;"",AS362,"0"&amp;REPT(" ",5+AS$1-1))),"&lt;off4&gt;",IF(AT362&lt;&gt;"",AT362,"0"&amp;REPT(" ",5+AT$1-1))))</f>
        <v>{ "DALI4",2, ISIZ_IWW  , {CpuDataType::Short    ,CpuDataType::Short    ,(CpuDataType)0        ,(CpuDataType)0        }, {_AmdLtVl,_AmdLtVl,_AmdNull,_AmdNull}, {AOFF_I,AOFF_IW,0       ,0        } }, //Decode argument 4 for local ref. Indirection</v>
      </c>
      <c r="Y362" s="31" t="s">
        <v>28</v>
      </c>
      <c r="Z362" s="22" t="str">
        <f aca="false">IF(F362&lt;&gt;".",IF(K362="MR","R",VLOOKUP(F362,$BR:$BT,3,0)),"")</f>
        <v>W</v>
      </c>
      <c r="AA362" s="22" t="str">
        <f aca="false">IF(G362&lt;&gt;".",IF(L362="MR","R",VLOOKUP(G362,$BR:$BT,3,0)),"")</f>
        <v>W</v>
      </c>
      <c r="AB362" s="22" t="str">
        <f aca="false">IF(H362&lt;&gt;".",IF(M362="MR","R",VLOOKUP(H362,$BR:$BT,3,0)),"")</f>
        <v/>
      </c>
      <c r="AC362" s="22" t="str">
        <f aca="false">IF(I362&lt;&gt;".",IF(N362="MR","R",VLOOKUP(I362,$BR:$BT,3,0)),"")</f>
        <v/>
      </c>
      <c r="AD362" s="22" t="str">
        <f aca="false">IF(F362&lt;&gt;".",VLOOKUP(K362,$CB:$CC,2,0),"")</f>
        <v>V</v>
      </c>
      <c r="AE362" s="22" t="str">
        <f aca="false">IF(G362&lt;&gt;".",VLOOKUP(L362,$CB:$CC,2,0),"")</f>
        <v>V</v>
      </c>
      <c r="AF362" s="22" t="str">
        <f aca="false">IF(H362&lt;&gt;".",VLOOKUP(M362,$CB:$CC,2,0),"")</f>
        <v/>
      </c>
      <c r="AG362" s="22" t="str">
        <f aca="false">IF(I362&lt;&gt;".",VLOOKUP(N362,$CB:$CC,2,0),"")</f>
        <v/>
      </c>
      <c r="AH362" s="22" t="str">
        <f aca="false">IF(AD362&lt;&gt;"",IF(OR(AD362="A",AD362="I"),"SZA",VLOOKUP(Z362,$BT$3:$BU$16,2,0)),"")</f>
        <v>SZW</v>
      </c>
      <c r="AI362" s="22" t="str">
        <f aca="false">IF(AE362&lt;&gt;"",IF(OR(AE362="A",AE362="I"),"SZA",VLOOKUP(AA362,$BT$3:$BU$16,2,0)),"")</f>
        <v>SZW</v>
      </c>
      <c r="AJ362" s="22" t="str">
        <f aca="false">IF(AF362&lt;&gt;"",IF(OR(AF362="A",AF362="I"),"SZA",VLOOKUP(AB362,$BT$3:$BU$16,2,0)),"")</f>
        <v/>
      </c>
      <c r="AK362" s="22" t="str">
        <f aca="false">IF(AG362&lt;&gt;"",IF(OR(AG362="A",AG362="I"),"SZA",VLOOKUP(AC362,$BT$3:$BU$16,2,0)),"")</f>
        <v/>
      </c>
      <c r="AL362" s="22" t="str">
        <f aca="false">IF(AD362&lt;&gt;"","I","")</f>
        <v>I</v>
      </c>
      <c r="AM362" s="22" t="str">
        <f aca="false">SUBSTITUTE(IF(AE362&lt;&gt;"",AL362&amp;"+"&amp;AH362,""),"+SZ","")</f>
        <v>IW</v>
      </c>
      <c r="AN362" s="22" t="str">
        <f aca="false">SUBSTITUTE(IF(AF362&lt;&gt;"",AM362&amp;"+"&amp;AI362,""),"+SZ","")</f>
        <v/>
      </c>
      <c r="AO362" s="22" t="str">
        <f aca="false">SUBSTITUTE(IF(AG362&lt;&gt;"",AN362&amp;"+"&amp;AJ362,""),"+SZ","")</f>
        <v/>
      </c>
      <c r="AP362" s="22" t="str">
        <f aca="false">SUBSTITUTE("I"&amp;IF(AH362&lt;&gt;"","+"&amp;AH362,"")&amp;IF(AI362&lt;&gt;"","+"&amp;AI362,"")&amp;IF(AJ362&lt;&gt;"","+"&amp;AJ362,"")&amp;IF(AK362&lt;&gt;"","+"&amp;AK362,""),"+SZ","")</f>
        <v>IWW</v>
      </c>
      <c r="AQ362" s="22" t="str">
        <f aca="false">IF(Z362&lt;&gt;"","AOFF_"&amp;AL362&amp;REPT(" ",AQ$1-LEN(AL362)),"")</f>
        <v>AOFF_I</v>
      </c>
      <c r="AR362" s="22" t="str">
        <f aca="false">IF(AA362&lt;&gt;"","AOFF_"&amp;AM362&amp;REPT(" ",AR$1-LEN(AM362)),"")</f>
        <v>AOFF_IW</v>
      </c>
      <c r="AS362" s="22" t="str">
        <f aca="false">IF(AB362&lt;&gt;"","AOFF_"&amp;AN362&amp;REPT(" ",AS$1-LEN(AN362)),"")</f>
        <v/>
      </c>
      <c r="AT362" s="22" t="str">
        <f aca="false">IF(AC362&lt;&gt;"","AOFF_"&amp;AO362&amp;REPT(" ",AT$1-LEN(AO362)),"")</f>
        <v/>
      </c>
      <c r="AU362" s="22" t="str">
        <f aca="false">"ISIZ_"&amp;AP362&amp;REPT(" ",$AU$1-LEN(AP362))</f>
        <v>ISIZ_IWW  </v>
      </c>
      <c r="AV362" s="26" t="n">
        <f aca="false">IF(Z362&lt;&gt;"",6,"")</f>
        <v>6</v>
      </c>
      <c r="AW362" s="26" t="n">
        <f aca="false">IF(AA362&lt;&gt;"",AV362+VLOOKUP(AH362,$BU$2:$BV$17,2,0),"")</f>
        <v>8</v>
      </c>
      <c r="AX362" s="26" t="str">
        <f aca="false">IF(AB362&lt;&gt;"",AW362+VLOOKUP(AI362,$BU$2:$BV$17,2,0),"")</f>
        <v/>
      </c>
      <c r="AY362" s="26" t="str">
        <f aca="false">IF(AC362&lt;&gt;"",AX362+VLOOKUP(AJ362,$BU$2:$BV$17,2,0),"")</f>
        <v/>
      </c>
      <c r="AZ362" s="26" t="n">
        <f aca="false">6+IF(Z362&lt;&gt;"",VLOOKUP(AH362,$BU$2:$BV$17,2,0),0)+IF(AA362&lt;&gt;"",VLOOKUP(AI362,$BU$2:$BV$17,2,0),0)+IF(AB362&lt;&gt;"",VLOOKUP(AJ362,$BU$2:$BV$17,2,0),0)+IF(AC362&lt;&gt;"",VLOOKUP(AK362,$BU$2:$BV$17,2,0),0)</f>
        <v>10</v>
      </c>
      <c r="BA362" s="26" t="n">
        <f aca="false">IF(Z362&lt;&gt;"",10,"")</f>
        <v>10</v>
      </c>
      <c r="BB362" s="26" t="n">
        <f aca="false">IF(AA362&lt;&gt;"",BA362+VLOOKUP(AH362,$BU$2:$BW$17,3,0),"")</f>
        <v>12</v>
      </c>
      <c r="BC362" s="26" t="str">
        <f aca="false">IF(AB362&lt;&gt;"",BB362+VLOOKUP(AI362,$BU$2:$BW$17,3,0),"")</f>
        <v/>
      </c>
      <c r="BD362" s="26" t="str">
        <f aca="false">IF(AC362&lt;&gt;"",BC362+VLOOKUP(AJ362,$BU$2:$BW$17,3,0),"")</f>
        <v/>
      </c>
      <c r="BE362" s="26" t="n">
        <f aca="false">10+IF(Z362&lt;&gt;"",VLOOKUP(AH362,$BU$2:$BW$17,3,0),0)+IF(AA362&lt;&gt;"",VLOOKUP(AI362,$BU$2:$BW$17,3,0),0)+IF(AB362&lt;&gt;"",VLOOKUP(AJ362,$BU$2:$BW$17,3,0),0)+IF(AC362&lt;&gt;"",VLOOKUP(AK362,$BU$2:$BW$17,3,0),0)</f>
        <v>14</v>
      </c>
      <c r="BF362" s="36" t="str">
        <f aca="false">IF(AV362&lt;&gt;"","#define "&amp;AQ362&amp;" "&amp;AV362&amp;"&lt;end&gt; ","")&amp;IF(AW362&lt;&gt;"","#define "&amp;AR362&amp;" "&amp;AW362&amp;"&lt;end&gt; ","")&amp;IF(AX362&lt;&gt;"","#define "&amp;AS362&amp;" "&amp;AX362&amp;"&lt;end&gt; ","")&amp;IF(AY362&lt;&gt;"","#define "&amp;AT362&amp;" "&amp;AY362&amp;"&lt;end&gt; ","")&amp;"#define "&amp;AU362&amp;" "&amp;AZ362&amp;"&lt;end&gt;"</f>
        <v>#define AOFF_I 6&lt;end&gt; #define AOFF_IW 8&lt;end&gt; #define ISIZ_IWW   10&lt;end&gt;</v>
      </c>
      <c r="BG362" s="36" t="str">
        <f aca="false">IF(BA362&lt;&gt;"","#define "&amp;AQ362&amp;" "&amp;BA362&amp;"&lt;end&gt; ","")&amp;IF(BB362&lt;&gt;"","#define "&amp;AR362&amp;" "&amp;BB362&amp;"&lt;end&gt; ","")&amp;IF(BC362&lt;&gt;"","#define "&amp;AS362&amp;" "&amp;BC362&amp;"&lt;end&gt; ","")&amp;IF(BD362&lt;&gt;"","#define "&amp;AT362&amp;" "&amp;BD362&amp;"&lt;end&gt; ","")&amp;"#define "&amp;AU362&amp;" "&amp;BE362&amp;"&lt;end&gt;"</f>
        <v>#define AOFF_I 10&lt;end&gt; #define AOFF_IW 12&lt;end&gt; #define ISIZ_IWW   14&lt;end&gt;</v>
      </c>
      <c r="BH362" s="22" t="str">
        <f aca="false">"INSTDECODE_"&amp;D362&amp;IF(D362&lt;&gt;0,"_"&amp;CONCATENATE(Z362,AA362,AB362,AC362)&amp;"_"&amp;CONCATENATE(AD362,AE362,AF362,AG362),"")</f>
        <v>INSTDECODE_2_WW_VV</v>
      </c>
      <c r="BI362" s="22" t="n">
        <f aca="false">LEN(BH362)</f>
        <v>18</v>
      </c>
      <c r="BJ362" s="22" t="str">
        <f aca="false">IF(Z362&lt;&gt;"","DECODE_"&amp;VLOOKUP(AD362,$CC:$CD,2,0)&amp;"("&amp;BJ$2&amp;","&amp;IF(K362="MR","REF",VLOOKUP(F362,$BR:$BS,2,0))&amp;",Cpu"&amp;PROPER(IF(K362="MR","REF",VLOOKUP(F362,$BR:$BS,2,0)))&amp;","&amp;AQ362&amp;"); ", "")</f>
        <v>DECODE_LIT(1,SHR,CpuShr,AOFF_I); </v>
      </c>
      <c r="BK362" s="22" t="str">
        <f aca="false">IF(AA362&lt;&gt;"","DECODE_"&amp;VLOOKUP(AE362,$CC:$CD,2,0)&amp;"("&amp;BK$2&amp;","&amp;IF(L362="MR","REF",VLOOKUP(G362,$BR:$BS,2,0))&amp;",Cpu"&amp;PROPER(IF(L362="MR","REF",VLOOKUP(G362,$BR:$BS,2,0)))&amp;","&amp;AR362&amp;"); ", "")</f>
        <v>DECODE_LIT(2,SHR,CpuShr,AOFF_IW); </v>
      </c>
      <c r="BL362" s="22" t="str">
        <f aca="false">IF(AB362&lt;&gt;"","DECODE_"&amp;VLOOKUP(AF362,$CC:$CD,2,0)&amp;"("&amp;BL$2&amp;","&amp;IF(M362="MR","REF",VLOOKUP(H362,$BR:$BS,2,0))&amp;",Cpu"&amp;PROPER(IF(M362="MR","REF",VLOOKUP(H362,$BR:$BS,2,0)))&amp;","&amp;AS362&amp;"); ", "")</f>
        <v/>
      </c>
      <c r="BM362" s="22" t="str">
        <f aca="false">IF(AC362&lt;&gt;"","DECODE_"&amp;VLOOKUP(AG362,$CC:$CD,2,0)&amp;"("&amp;BM$2&amp;","&amp;IF(N362="MR","REF",VLOOKUP(I362,$BR:$BS,2,0))&amp;",Cpu"&amp;PROPER(IF(N362="MR","REF",VLOOKUP(I362,$BR:$BS,2,0)))&amp;","&amp;AT362&amp;"); ", "")</f>
        <v/>
      </c>
      <c r="BN362" s="22" t="str">
        <f aca="false">IF(ISERROR(VLOOKUP(BO362,BO$2:BO361,1,0))=0,"X","")</f>
        <v>X</v>
      </c>
      <c r="BO362" s="22" t="str">
        <f aca="false">SUBSTITUTE("#define "&amp;BH362&amp;REPT(" ",28-LEN(BH362))&amp;BJ362&amp;BK362&amp;BL362&amp;BM362,"%","D")</f>
        <v>#define INSTDECODE_2_WW_VV          DECODE_LIT(1,SHR,CpuShr,AOFF_I); DECODE_LIT(2,SHR,CpuShr,AOFF_IW); </v>
      </c>
      <c r="BP362" s="22" t="str">
        <f aca="false">"#define "&amp;SUBSTITUTE(BH362,"INSTDECODE_",IF(P362="X","JMP_","")&amp;IF(Q362="X","CONST_","")&amp;"INSTEND_")&amp;IF(Q362="X",REPT(" ",20-LEN(BH362)),IF(P362="X",REPT(" ",22-LEN(BH362)),REPT(" ",26-LEN(BH362))))&amp;" "&amp;IF(P362="X","","IP+="&amp;TRIM(AU362)&amp;"; "&amp;REPT(" ",10-LEN(TRIM(AU362))))&amp;IF(Q362="X","CONST_INST_DISPATCH;","PROG_INST_DISPATCH;")</f>
        <v>#define CONST_INSTEND_2_WW_VV   IP+=ISIZ_IWW;   CONST_INST_DISPATCH;</v>
      </c>
      <c r="BQ362" s="22" t="str">
        <f aca="false">""</f>
        <v/>
      </c>
    </row>
    <row r="363" customFormat="false" ht="15.95" hidden="false" customHeight="true" outlineLevel="0" collapsed="false">
      <c r="A363" s="22" t="s">
        <v>1071</v>
      </c>
      <c r="B363" s="22" t="s">
        <v>1072</v>
      </c>
      <c r="C363" s="26" t="s">
        <v>29</v>
      </c>
      <c r="D363" s="27" t="n">
        <f aca="false">4-COUNTIF(F363:I363,".")</f>
        <v>0</v>
      </c>
      <c r="E363" s="27" t="str">
        <f aca="false">IF(ISERROR(SEARCH("Z",F363&amp;G363&amp;H363&amp;I363))=0,"X","-")</f>
        <v>-</v>
      </c>
      <c r="F363" s="26" t="s">
        <v>28</v>
      </c>
      <c r="G363" s="26" t="s">
        <v>28</v>
      </c>
      <c r="H363" s="26" t="s">
        <v>28</v>
      </c>
      <c r="I363" s="26" t="s">
        <v>28</v>
      </c>
      <c r="J363" s="27" t="str">
        <f aca="false">IF(OR(ISERROR(SEARCH(MID($J$2,1,1),F363&amp;G363&amp;H363&amp;I363))=0,ISERROR(SEARCH(MID($J$2,2,1),F363&amp;G363&amp;H363&amp;I363))=0),"X","-")</f>
        <v>-</v>
      </c>
      <c r="K363" s="26" t="s">
        <v>28</v>
      </c>
      <c r="L363" s="26" t="s">
        <v>28</v>
      </c>
      <c r="M363" s="26" t="s">
        <v>28</v>
      </c>
      <c r="N363" s="26" t="s">
        <v>28</v>
      </c>
      <c r="O363" s="28" t="str">
        <f aca="false">IF(OR(K363=$O$2,L363=$O$2,M363=$O$2,N363=$O$2),"X","-")</f>
        <v>-</v>
      </c>
      <c r="R363" s="22" t="s">
        <v>1073</v>
      </c>
      <c r="W363" s="30" t="str">
        <f aca="false">SUBSTITUTE(SUBSTITUTE(IF(AND(F363="%",K363&lt;&gt;"AD",K363&lt;&gt;"MR"),"Error1","Ok")&amp;" "&amp;IF(AND(G363="%",L363&lt;&gt;"AD",L363&lt;&gt;"MR"),"Error2","Ok")&amp;" "&amp;IF(AND(H363="%",M363&lt;&gt;"AD",M363&lt;&gt;"MR"),"Error3","Ok")&amp;" "&amp;IF(AND(I363="%",N363&lt;&gt;"AD",N363&lt;&gt;"MR"),"Error4","Ok"),"Ok Ok Ok Ok","Passed"),"Ok","")</f>
        <v>Passed</v>
      </c>
      <c r="X363" s="28" t="str">
        <f aca="false">IF(W363&lt;&gt;"Passed","--- Error ---",SUBSTITUTE(SUBSTITUTE(SUBSTITUTE(SUBSTITUTE(SUBSTITUTE(SUBSTITUTE(SUBSTITUTE(SUBSTITUTE(SUBSTITUTE(SUBSTITUTE(SUBSTITUTE(SUBSTITUTE(SUBSTITUTE(SUBSTITUTE(SUBSTITUTE(SUBSTITUTE(SUBSTITUTE(SUBSTITUTE($X$1, "&lt;mnemonic&gt;",""""&amp;B363&amp;""""&amp;REPT(" ",5-LEN(B363))), "&lt;argnr&gt;",D363), "&lt;type1&gt;",VLOOKUP(F363,BR:BZ,9,0)), "&lt;type2&gt;",VLOOKUP(G363,BR:BZ,9,0)), "&lt;type3&gt;",VLOOKUP(H363,BR:BZ,9,0)), "&lt;type4&gt;",VLOOKUP(I363,BR:BZ,9,0)), "&lt;mode1&gt;",VLOOKUP(K363, CB:CG,6,0)),"&lt;mode2&gt;",VLOOKUP(L363,CB:CG,6,0)),"&lt;mode3&gt;",VLOOKUP(M363,CB:CG,6,0)),"&lt;mode4&gt;",VLOOKUP(N363,CB:CG,6,0)), "."," "), "&lt;desc&gt;",R363), "&lt;size&gt;",AU363), "&lt;comma&gt;",IF(B364=""," ",",")),"&lt;off1&gt;",IF(AQ363&lt;&gt;"",AQ363,"0"&amp;REPT(" ",5+AQ$1-1))),"&lt;off2&gt;",IF(AR363&lt;&gt;"",AR363,"0"&amp;REPT(" ",5+AR$1-1))),"&lt;off3&gt;",IF(AS363&lt;&gt;"",AS363,"0"&amp;REPT(" ",5+AS$1-1))),"&lt;off4&gt;",IF(AT363&lt;&gt;"",AT363,"0"&amp;REPT(" ",5+AT$1-1))))</f>
        <v>{ "NOP"  ,0, ISIZ_I    , {(CpuDataType)0        ,(CpuDataType)0        ,(CpuDataType)0        ,(CpuDataType)0        }, {_AmdNull,_AmdNull,_AmdNull,_AmdNull}, {0     ,0      ,0       ,0        } }  //No operation</v>
      </c>
      <c r="Y363" s="31" t="s">
        <v>28</v>
      </c>
      <c r="Z363" s="22" t="str">
        <f aca="false">IF(F363&lt;&gt;".",IF(K363="MR","R",VLOOKUP(F363,$BR:$BT,3,0)),"")</f>
        <v/>
      </c>
      <c r="AA363" s="22" t="str">
        <f aca="false">IF(G363&lt;&gt;".",IF(L363="MR","R",VLOOKUP(G363,$BR:$BT,3,0)),"")</f>
        <v/>
      </c>
      <c r="AB363" s="22" t="str">
        <f aca="false">IF(H363&lt;&gt;".",IF(M363="MR","R",VLOOKUP(H363,$BR:$BT,3,0)),"")</f>
        <v/>
      </c>
      <c r="AC363" s="22" t="str">
        <f aca="false">IF(I363&lt;&gt;".",IF(N363="MR","R",VLOOKUP(I363,$BR:$BT,3,0)),"")</f>
        <v/>
      </c>
      <c r="AD363" s="22" t="str">
        <f aca="false">IF(F363&lt;&gt;".",VLOOKUP(K363,$CB:$CC,2,0),"")</f>
        <v/>
      </c>
      <c r="AE363" s="22" t="str">
        <f aca="false">IF(G363&lt;&gt;".",VLOOKUP(L363,$CB:$CC,2,0),"")</f>
        <v/>
      </c>
      <c r="AF363" s="22" t="str">
        <f aca="false">IF(H363&lt;&gt;".",VLOOKUP(M363,$CB:$CC,2,0),"")</f>
        <v/>
      </c>
      <c r="AG363" s="22" t="str">
        <f aca="false">IF(I363&lt;&gt;".",VLOOKUP(N363,$CB:$CC,2,0),"")</f>
        <v/>
      </c>
      <c r="AH363" s="22" t="str">
        <f aca="false">IF(AD363&lt;&gt;"",IF(OR(AD363="A",AD363="I"),"SZA",VLOOKUP(Z363,$BT$3:$BU$16,2,0)),"")</f>
        <v/>
      </c>
      <c r="AI363" s="22" t="str">
        <f aca="false">IF(AE363&lt;&gt;"",IF(OR(AE363="A",AE363="I"),"SZA",VLOOKUP(AA363,$BT$3:$BU$16,2,0)),"")</f>
        <v/>
      </c>
      <c r="AJ363" s="22" t="str">
        <f aca="false">IF(AF363&lt;&gt;"",IF(OR(AF363="A",AF363="I"),"SZA",VLOOKUP(AB363,$BT$3:$BU$16,2,0)),"")</f>
        <v/>
      </c>
      <c r="AK363" s="22" t="str">
        <f aca="false">IF(AG363&lt;&gt;"",IF(OR(AG363="A",AG363="I"),"SZA",VLOOKUP(AC363,$BT$3:$BU$16,2,0)),"")</f>
        <v/>
      </c>
      <c r="AL363" s="22" t="str">
        <f aca="false">IF(AD363&lt;&gt;"","I","")</f>
        <v/>
      </c>
      <c r="AM363" s="22" t="str">
        <f aca="false">SUBSTITUTE(IF(AE363&lt;&gt;"",AL363&amp;"+"&amp;AH363,""),"+SZ","")</f>
        <v/>
      </c>
      <c r="AN363" s="22" t="str">
        <f aca="false">SUBSTITUTE(IF(AF363&lt;&gt;"",AM363&amp;"+"&amp;AI363,""),"+SZ","")</f>
        <v/>
      </c>
      <c r="AO363" s="22" t="str">
        <f aca="false">SUBSTITUTE(IF(AG363&lt;&gt;"",AN363&amp;"+"&amp;AJ363,""),"+SZ","")</f>
        <v/>
      </c>
      <c r="AP363" s="22" t="str">
        <f aca="false">SUBSTITUTE("I"&amp;IF(AH363&lt;&gt;"","+"&amp;AH363,"")&amp;IF(AI363&lt;&gt;"","+"&amp;AI363,"")&amp;IF(AJ363&lt;&gt;"","+"&amp;AJ363,"")&amp;IF(AK363&lt;&gt;"","+"&amp;AK363,""),"+SZ","")</f>
        <v>I</v>
      </c>
      <c r="AQ363" s="22" t="str">
        <f aca="false">IF(Z363&lt;&gt;"","AOFF_"&amp;AL363&amp;REPT(" ",AQ$1-LEN(AL363)),"")</f>
        <v/>
      </c>
      <c r="AR363" s="22" t="str">
        <f aca="false">IF(AA363&lt;&gt;"","AOFF_"&amp;AM363&amp;REPT(" ",AR$1-LEN(AM363)),"")</f>
        <v/>
      </c>
      <c r="AS363" s="22" t="str">
        <f aca="false">IF(AB363&lt;&gt;"","AOFF_"&amp;AN363&amp;REPT(" ",AS$1-LEN(AN363)),"")</f>
        <v/>
      </c>
      <c r="AT363" s="22" t="str">
        <f aca="false">IF(AC363&lt;&gt;"","AOFF_"&amp;AO363&amp;REPT(" ",AT$1-LEN(AO363)),"")</f>
        <v/>
      </c>
      <c r="AU363" s="22" t="str">
        <f aca="false">"ISIZ_"&amp;AP363&amp;REPT(" ",$AU$1-LEN(AP363))</f>
        <v>ISIZ_I    </v>
      </c>
      <c r="AV363" s="26" t="str">
        <f aca="false">IF(Z363&lt;&gt;"",6,"")</f>
        <v/>
      </c>
      <c r="AW363" s="26" t="str">
        <f aca="false">IF(AA363&lt;&gt;"",AV363+VLOOKUP(AH363,$BU$2:$BV$17,2,0),"")</f>
        <v/>
      </c>
      <c r="AX363" s="26" t="str">
        <f aca="false">IF(AB363&lt;&gt;"",AW363+VLOOKUP(AI363,$BU$2:$BV$17,2,0),"")</f>
        <v/>
      </c>
      <c r="AY363" s="26" t="str">
        <f aca="false">IF(AC363&lt;&gt;"",AX363+VLOOKUP(AJ363,$BU$2:$BV$17,2,0),"")</f>
        <v/>
      </c>
      <c r="AZ363" s="26" t="n">
        <f aca="false">6+IF(Z363&lt;&gt;"",VLOOKUP(AH363,$BU$2:$BV$17,2,0),0)+IF(AA363&lt;&gt;"",VLOOKUP(AI363,$BU$2:$BV$17,2,0),0)+IF(AB363&lt;&gt;"",VLOOKUP(AJ363,$BU$2:$BV$17,2,0),0)+IF(AC363&lt;&gt;"",VLOOKUP(AK363,$BU$2:$BV$17,2,0),0)</f>
        <v>6</v>
      </c>
      <c r="BA363" s="26" t="str">
        <f aca="false">IF(Z363&lt;&gt;"",10,"")</f>
        <v/>
      </c>
      <c r="BB363" s="26" t="str">
        <f aca="false">IF(AA363&lt;&gt;"",BA363+VLOOKUP(AH363,$BU$2:$BW$17,3,0),"")</f>
        <v/>
      </c>
      <c r="BC363" s="26" t="str">
        <f aca="false">IF(AB363&lt;&gt;"",BB363+VLOOKUP(AI363,$BU$2:$BW$17,3,0),"")</f>
        <v/>
      </c>
      <c r="BD363" s="26" t="str">
        <f aca="false">IF(AC363&lt;&gt;"",BC363+VLOOKUP(AJ363,$BU$2:$BW$17,3,0),"")</f>
        <v/>
      </c>
      <c r="BE363" s="26" t="n">
        <f aca="false">10+IF(Z363&lt;&gt;"",VLOOKUP(AH363,$BU$2:$BW$17,3,0),0)+IF(AA363&lt;&gt;"",VLOOKUP(AI363,$BU$2:$BW$17,3,0),0)+IF(AB363&lt;&gt;"",VLOOKUP(AJ363,$BU$2:$BW$17,3,0),0)+IF(AC363&lt;&gt;"",VLOOKUP(AK363,$BU$2:$BW$17,3,0),0)</f>
        <v>10</v>
      </c>
      <c r="BF363" s="36" t="str">
        <f aca="false">IF(AV363&lt;&gt;"","#define "&amp;AQ363&amp;" "&amp;AV363&amp;"&lt;end&gt; ","")&amp;IF(AW363&lt;&gt;"","#define "&amp;AR363&amp;" "&amp;AW363&amp;"&lt;end&gt; ","")&amp;IF(AX363&lt;&gt;"","#define "&amp;AS363&amp;" "&amp;AX363&amp;"&lt;end&gt; ","")&amp;IF(AY363&lt;&gt;"","#define "&amp;AT363&amp;" "&amp;AY363&amp;"&lt;end&gt; ","")&amp;"#define "&amp;AU363&amp;" "&amp;AZ363&amp;"&lt;end&gt;"</f>
        <v>#define ISIZ_I     6&lt;end&gt;</v>
      </c>
      <c r="BG363" s="36" t="str">
        <f aca="false">IF(BA363&lt;&gt;"","#define "&amp;AQ363&amp;" "&amp;BA363&amp;"&lt;end&gt; ","")&amp;IF(BB363&lt;&gt;"","#define "&amp;AR363&amp;" "&amp;BB363&amp;"&lt;end&gt; ","")&amp;IF(BC363&lt;&gt;"","#define "&amp;AS363&amp;" "&amp;BC363&amp;"&lt;end&gt; ","")&amp;IF(BD363&lt;&gt;"","#define "&amp;AT363&amp;" "&amp;BD363&amp;"&lt;end&gt; ","")&amp;"#define "&amp;AU363&amp;" "&amp;BE363&amp;"&lt;end&gt;"</f>
        <v>#define ISIZ_I     10&lt;end&gt;</v>
      </c>
      <c r="BH363" s="22" t="str">
        <f aca="false">"INSTDECODE_"&amp;D363&amp;IF(D363&lt;&gt;0,"_"&amp;CONCATENATE(Z363,AA363,AB363,AC363)&amp;"_"&amp;CONCATENATE(AD363,AE363,AF363,AG363),"")</f>
        <v>INSTDECODE_0</v>
      </c>
      <c r="BI363" s="22" t="n">
        <f aca="false">LEN(BH363)</f>
        <v>12</v>
      </c>
      <c r="BJ363" s="22" t="str">
        <f aca="false">IF(Z363&lt;&gt;"","DECODE_"&amp;VLOOKUP(AD363,$CC:$CD,2,0)&amp;"("&amp;BJ$2&amp;","&amp;IF(K363="MR","REF",VLOOKUP(F363,$BR:$BS,2,0))&amp;",Cpu"&amp;PROPER(IF(K363="MR","REF",VLOOKUP(F363,$BR:$BS,2,0)))&amp;","&amp;AQ363&amp;"); ", "")</f>
        <v/>
      </c>
      <c r="BK363" s="22" t="str">
        <f aca="false">IF(AA363&lt;&gt;"","DECODE_"&amp;VLOOKUP(AE363,$CC:$CD,2,0)&amp;"("&amp;BK$2&amp;","&amp;IF(L363="MR","REF",VLOOKUP(G363,$BR:$BS,2,0))&amp;",Cpu"&amp;PROPER(IF(L363="MR","REF",VLOOKUP(G363,$BR:$BS,2,0)))&amp;","&amp;AR363&amp;"); ", "")</f>
        <v/>
      </c>
      <c r="BL363" s="22" t="str">
        <f aca="false">IF(AB363&lt;&gt;"","DECODE_"&amp;VLOOKUP(AF363,$CC:$CD,2,0)&amp;"("&amp;BL$2&amp;","&amp;IF(M363="MR","REF",VLOOKUP(H363,$BR:$BS,2,0))&amp;",Cpu"&amp;PROPER(IF(M363="MR","REF",VLOOKUP(H363,$BR:$BS,2,0)))&amp;","&amp;AS363&amp;"); ", "")</f>
        <v/>
      </c>
      <c r="BM363" s="22" t="str">
        <f aca="false">IF(AC363&lt;&gt;"","DECODE_"&amp;VLOOKUP(AG363,$CC:$CD,2,0)&amp;"("&amp;BM$2&amp;","&amp;IF(N363="MR","REF",VLOOKUP(I363,$BR:$BS,2,0))&amp;",Cpu"&amp;PROPER(IF(N363="MR","REF",VLOOKUP(I363,$BR:$BS,2,0)))&amp;","&amp;AT363&amp;"); ", "")</f>
        <v/>
      </c>
      <c r="BN363" s="22" t="str">
        <f aca="false">IF(ISERROR(VLOOKUP(BO363,BO$2:BO349,1,0))=0,"X","")</f>
        <v>X</v>
      </c>
      <c r="BO363" s="22" t="str">
        <f aca="false">SUBSTITUTE("#define "&amp;BH363&amp;REPT(" ",28-LEN(BH363))&amp;BJ363&amp;BK363&amp;BL363&amp;BM363,"%","D")</f>
        <v>#define INSTDECODE_0                </v>
      </c>
      <c r="BP363" s="22" t="str">
        <f aca="false">"#define "&amp;SUBSTITUTE(BH363,"INSTDECODE_",IF(P363="X","JMP_","")&amp;IF(Q363="X","CONST_","")&amp;"INSTEND_")&amp;IF(Q363="X",REPT(" ",20-LEN(BH363)),IF(P363="X",REPT(" ",22-LEN(BH363)),REPT(" ",26-LEN(BH363))))&amp;" "&amp;IF(P363="X","","IP+="&amp;TRIM(AU363)&amp;"; "&amp;REPT(" ",10-LEN(TRIM(AU363))))&amp;IF(Q363="X","CONST_INST_DISPATCH;","PROG_INST_DISPATCH;")</f>
        <v>#define INSTEND_0               IP+=ISIZ_I;     PROG_INST_DISPATCH;</v>
      </c>
      <c r="BQ363" s="22" t="str">
        <f aca="false">""</f>
        <v/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CB364"/>
  <mergeCells count="11">
    <mergeCell ref="A1:A2"/>
    <mergeCell ref="B1:B2"/>
    <mergeCell ref="D1:D2"/>
    <mergeCell ref="F1:I1"/>
    <mergeCell ref="K1:N1"/>
    <mergeCell ref="P1:P2"/>
    <mergeCell ref="Q1:Q2"/>
    <mergeCell ref="R1:R2"/>
    <mergeCell ref="S1:V1"/>
    <mergeCell ref="BR1:BZ1"/>
    <mergeCell ref="CB1:C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&amp;L&amp;"CorpoS,Regular"&amp;10Internal&amp;1#&amp;C&amp;"Times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30"/>
  <sheetViews>
    <sheetView showFormulas="false" showGridLines="true" showRowColHeaders="true" showZeros="true" rightToLeft="false" tabSelected="false" showOutlineSymbols="true" defaultGridColor="true" view="normal" topLeftCell="A2" colorId="64" zoomScale="65" zoomScaleNormal="65" zoomScalePageLayoutView="100" workbookViewId="0">
      <selection pane="topLeft" activeCell="C14" activeCellId="0" sqref="C14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37" width="10.85"/>
    <col collapsed="false" customWidth="true" hidden="false" outlineLevel="0" max="3" min="3" style="37" width="20"/>
    <col collapsed="false" customWidth="true" hidden="false" outlineLevel="0" max="4" min="4" style="37" width="25.85"/>
    <col collapsed="false" customWidth="true" hidden="false" outlineLevel="0" max="6" min="5" style="38" width="49.14"/>
    <col collapsed="false" customWidth="true" hidden="false" outlineLevel="0" max="1025" min="7" style="0" width="9.14"/>
  </cols>
  <sheetData>
    <row r="2" customFormat="false" ht="15" hidden="false" customHeight="false" outlineLevel="0" collapsed="false">
      <c r="E2" s="38" t="s">
        <v>1074</v>
      </c>
      <c r="F2" s="38" t="s">
        <v>1075</v>
      </c>
    </row>
    <row r="3" customFormat="false" ht="15" hidden="false" customHeight="false" outlineLevel="0" collapsed="false">
      <c r="B3" s="37" t="s">
        <v>1076</v>
      </c>
      <c r="C3" s="37" t="s">
        <v>1077</v>
      </c>
      <c r="D3" s="37" t="s">
        <v>1078</v>
      </c>
    </row>
    <row r="4" customFormat="false" ht="15" hidden="false" customHeight="false" outlineLevel="0" collapsed="false">
      <c r="A4" s="39" t="s">
        <v>1079</v>
      </c>
      <c r="B4" s="37" t="s">
        <v>1080</v>
      </c>
      <c r="C4" s="37" t="s">
        <v>1080</v>
      </c>
      <c r="D4" s="37" t="s">
        <v>1080</v>
      </c>
    </row>
    <row r="5" customFormat="false" ht="15" hidden="false" customHeight="false" outlineLevel="0" collapsed="false">
      <c r="A5" s="39"/>
      <c r="B5" s="37" t="s">
        <v>1081</v>
      </c>
      <c r="C5" s="37" t="s">
        <v>1081</v>
      </c>
      <c r="D5" s="37" t="s">
        <v>1081</v>
      </c>
    </row>
    <row r="6" customFormat="false" ht="15" hidden="false" customHeight="false" outlineLevel="0" collapsed="false">
      <c r="A6" s="39"/>
      <c r="B6" s="37" t="s">
        <v>1082</v>
      </c>
      <c r="C6" s="37" t="s">
        <v>1082</v>
      </c>
      <c r="D6" s="37" t="s">
        <v>1083</v>
      </c>
    </row>
    <row r="7" customFormat="false" ht="15" hidden="false" customHeight="false" outlineLevel="0" collapsed="false">
      <c r="A7" s="39"/>
      <c r="B7" s="37" t="s">
        <v>1084</v>
      </c>
      <c r="C7" s="37" t="s">
        <v>1084</v>
      </c>
      <c r="D7" s="37" t="s">
        <v>1085</v>
      </c>
    </row>
    <row r="8" customFormat="false" ht="15" hidden="false" customHeight="false" outlineLevel="0" collapsed="false">
      <c r="A8" s="39"/>
      <c r="B8" s="37" t="s">
        <v>1086</v>
      </c>
      <c r="C8" s="37" t="s">
        <v>1086</v>
      </c>
      <c r="D8" s="37" t="s">
        <v>1087</v>
      </c>
    </row>
    <row r="9" customFormat="false" ht="15" hidden="false" customHeight="false" outlineLevel="0" collapsed="false">
      <c r="A9" s="39"/>
      <c r="B9" s="37" t="s">
        <v>1088</v>
      </c>
      <c r="C9" s="37" t="s">
        <v>1088</v>
      </c>
      <c r="D9" s="37" t="s">
        <v>1089</v>
      </c>
    </row>
    <row r="10" customFormat="false" ht="15" hidden="false" customHeight="false" outlineLevel="0" collapsed="false">
      <c r="A10" s="39"/>
      <c r="B10" s="37" t="s">
        <v>1090</v>
      </c>
      <c r="C10" s="37" t="s">
        <v>1091</v>
      </c>
      <c r="D10" s="37" t="s">
        <v>1085</v>
      </c>
    </row>
    <row r="11" customFormat="false" ht="15" hidden="false" customHeight="false" outlineLevel="0" collapsed="false">
      <c r="A11" s="39"/>
      <c r="B11" s="37" t="s">
        <v>1092</v>
      </c>
      <c r="C11" s="37" t="s">
        <v>1093</v>
      </c>
      <c r="D11" s="37" t="s">
        <v>1094</v>
      </c>
    </row>
    <row r="12" customFormat="false" ht="30" hidden="false" customHeight="false" outlineLevel="0" collapsed="false">
      <c r="A12" s="39"/>
      <c r="B12" s="37" t="s">
        <v>1095</v>
      </c>
      <c r="C12" s="37" t="s">
        <v>1096</v>
      </c>
      <c r="D12" s="37" t="s">
        <v>1097</v>
      </c>
      <c r="E12" s="38" t="s">
        <v>1098</v>
      </c>
    </row>
    <row r="13" customFormat="false" ht="30" hidden="false" customHeight="false" outlineLevel="0" collapsed="false">
      <c r="A13" s="39"/>
      <c r="B13" s="37" t="s">
        <v>1099</v>
      </c>
      <c r="C13" s="37" t="s">
        <v>1100</v>
      </c>
      <c r="D13" s="37" t="s">
        <v>1101</v>
      </c>
      <c r="E13" s="38" t="s">
        <v>1098</v>
      </c>
    </row>
    <row r="14" customFormat="false" ht="15" hidden="false" customHeight="false" outlineLevel="0" collapsed="false">
      <c r="A14" s="39"/>
      <c r="B14" s="37" t="s">
        <v>1102</v>
      </c>
      <c r="C14" s="37" t="s">
        <v>1103</v>
      </c>
      <c r="D14" s="37" t="s">
        <v>1104</v>
      </c>
    </row>
    <row r="15" customFormat="false" ht="15" hidden="false" customHeight="false" outlineLevel="0" collapsed="false">
      <c r="A15" s="39" t="s">
        <v>1105</v>
      </c>
      <c r="B15" s="37" t="s">
        <v>1080</v>
      </c>
      <c r="C15" s="37" t="s">
        <v>1106</v>
      </c>
      <c r="D15" s="37" t="s">
        <v>1107</v>
      </c>
    </row>
    <row r="16" customFormat="false" ht="15" hidden="false" customHeight="false" outlineLevel="0" collapsed="false">
      <c r="A16" s="39"/>
      <c r="B16" s="37" t="s">
        <v>1081</v>
      </c>
      <c r="C16" s="37" t="s">
        <v>1108</v>
      </c>
      <c r="D16" s="37" t="s">
        <v>1109</v>
      </c>
    </row>
    <row r="17" customFormat="false" ht="15" hidden="false" customHeight="false" outlineLevel="0" collapsed="false">
      <c r="A17" s="39"/>
      <c r="B17" s="37" t="s">
        <v>1082</v>
      </c>
      <c r="C17" s="40" t="s">
        <v>1110</v>
      </c>
      <c r="D17" s="37" t="s">
        <v>1111</v>
      </c>
    </row>
    <row r="18" customFormat="false" ht="15" hidden="false" customHeight="false" outlineLevel="0" collapsed="false">
      <c r="A18" s="39"/>
      <c r="B18" s="37" t="s">
        <v>1084</v>
      </c>
      <c r="C18" s="40" t="s">
        <v>1112</v>
      </c>
      <c r="D18" s="37" t="s">
        <v>1113</v>
      </c>
    </row>
    <row r="19" customFormat="false" ht="15" hidden="false" customHeight="false" outlineLevel="0" collapsed="false">
      <c r="A19" s="39"/>
      <c r="B19" s="37" t="s">
        <v>1086</v>
      </c>
      <c r="C19" s="40" t="s">
        <v>1114</v>
      </c>
      <c r="D19" s="37" t="s">
        <v>1115</v>
      </c>
    </row>
    <row r="20" customFormat="false" ht="15" hidden="false" customHeight="false" outlineLevel="0" collapsed="false">
      <c r="A20" s="39"/>
      <c r="B20" s="37" t="s">
        <v>1088</v>
      </c>
      <c r="C20" s="40" t="s">
        <v>1116</v>
      </c>
      <c r="D20" s="37" t="s">
        <v>1117</v>
      </c>
    </row>
    <row r="21" customFormat="false" ht="15" hidden="false" customHeight="false" outlineLevel="0" collapsed="false">
      <c r="A21" s="39"/>
      <c r="B21" s="37" t="s">
        <v>1090</v>
      </c>
      <c r="C21" s="37" t="s">
        <v>1118</v>
      </c>
      <c r="D21" s="37" t="s">
        <v>1113</v>
      </c>
    </row>
    <row r="22" customFormat="false" ht="15" hidden="false" customHeight="false" outlineLevel="0" collapsed="false">
      <c r="A22" s="39"/>
      <c r="B22" s="37" t="s">
        <v>1092</v>
      </c>
      <c r="C22" s="37" t="s">
        <v>1118</v>
      </c>
      <c r="D22" s="37" t="s">
        <v>1119</v>
      </c>
    </row>
    <row r="23" customFormat="false" ht="30" hidden="false" customHeight="false" outlineLevel="0" collapsed="false">
      <c r="A23" s="39"/>
      <c r="B23" s="37" t="s">
        <v>1095</v>
      </c>
      <c r="C23" s="37" t="s">
        <v>1120</v>
      </c>
      <c r="D23" s="37" t="s">
        <v>1121</v>
      </c>
      <c r="E23" s="38" t="s">
        <v>1098</v>
      </c>
      <c r="F23" s="38" t="s">
        <v>1122</v>
      </c>
    </row>
    <row r="24" customFormat="false" ht="30" hidden="false" customHeight="false" outlineLevel="0" collapsed="false">
      <c r="A24" s="39"/>
      <c r="B24" s="37" t="s">
        <v>1099</v>
      </c>
      <c r="C24" s="37" t="s">
        <v>1123</v>
      </c>
      <c r="D24" s="37" t="s">
        <v>1124</v>
      </c>
      <c r="E24" s="38" t="s">
        <v>1098</v>
      </c>
      <c r="F24" s="38" t="s">
        <v>1125</v>
      </c>
    </row>
    <row r="25" customFormat="false" ht="15" hidden="false" customHeight="false" outlineLevel="0" collapsed="false">
      <c r="A25" s="39"/>
      <c r="B25" s="37" t="s">
        <v>1102</v>
      </c>
      <c r="C25" s="37" t="s">
        <v>1126</v>
      </c>
      <c r="D25" s="37" t="s">
        <v>1127</v>
      </c>
    </row>
    <row r="27" customFormat="false" ht="15" hidden="false" customHeight="false" outlineLevel="0" collapsed="false">
      <c r="A27" s="0" t="s">
        <v>1128</v>
      </c>
    </row>
    <row r="28" customFormat="false" ht="15" hidden="false" customHeight="false" outlineLevel="0" collapsed="false">
      <c r="A28" s="0" t="s">
        <v>1129</v>
      </c>
    </row>
    <row r="29" customFormat="false" ht="15" hidden="false" customHeight="false" outlineLevel="0" collapsed="false">
      <c r="A29" s="0" t="s">
        <v>1130</v>
      </c>
    </row>
    <row r="30" customFormat="false" ht="15" hidden="false" customHeight="false" outlineLevel="0" collapsed="false">
      <c r="A30" s="0" t="s">
        <v>1131</v>
      </c>
    </row>
  </sheetData>
  <mergeCells count="2">
    <mergeCell ref="A4:A14"/>
    <mergeCell ref="A15:A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&amp;L&amp;"CorpoS,Regular"&amp;10Internal&amp;1#&amp;C&amp;"Times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  <Company>Daimler AG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2019-08-28T06:06:50Z</dcterms:created>
  <dc:creator>Marin Hernando, Diego (638)</dc:creator>
  <dc:description/>
  <dc:language>en-US</dc:language>
  <cp:lastModifiedBy/>
  <dcterms:modified xsi:type="dcterms:W3CDTF">2023-03-24T05:51:52Z</dcterms:modified>
  <cp:revision>358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Daimler AG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924dbb1d-991d-4bbd-aad5-33bac1d8ffaf_ActionId">
    <vt:lpwstr>6187fccb-3c77-4d83-8392-6b0b1f279713</vt:lpwstr>
  </property>
  <property fmtid="{D5CDD505-2E9C-101B-9397-08002B2CF9AE}" pid="8" name="MSIP_Label_924dbb1d-991d-4bbd-aad5-33bac1d8ffaf_ContentBits">
    <vt:lpwstr>1</vt:lpwstr>
  </property>
  <property fmtid="{D5CDD505-2E9C-101B-9397-08002B2CF9AE}" pid="9" name="MSIP_Label_924dbb1d-991d-4bbd-aad5-33bac1d8ffaf_Enabled">
    <vt:lpwstr>true</vt:lpwstr>
  </property>
  <property fmtid="{D5CDD505-2E9C-101B-9397-08002B2CF9AE}" pid="10" name="MSIP_Label_924dbb1d-991d-4bbd-aad5-33bac1d8ffaf_Method">
    <vt:lpwstr>Standard</vt:lpwstr>
  </property>
  <property fmtid="{D5CDD505-2E9C-101B-9397-08002B2CF9AE}" pid="11" name="MSIP_Label_924dbb1d-991d-4bbd-aad5-33bac1d8ffaf_Name">
    <vt:lpwstr>924dbb1d-991d-4bbd-aad5-33bac1d8ffaf</vt:lpwstr>
  </property>
  <property fmtid="{D5CDD505-2E9C-101B-9397-08002B2CF9AE}" pid="12" name="MSIP_Label_924dbb1d-991d-4bbd-aad5-33bac1d8ffaf_SetDate">
    <vt:lpwstr>2023-03-03T14:58:02Z</vt:lpwstr>
  </property>
  <property fmtid="{D5CDD505-2E9C-101B-9397-08002B2CF9AE}" pid="13" name="MSIP_Label_924dbb1d-991d-4bbd-aad5-33bac1d8ffaf_SiteId">
    <vt:lpwstr>9652d7c2-1ccf-4940-8151-4a92bd474ed0</vt:lpwstr>
  </property>
  <property fmtid="{D5CDD505-2E9C-101B-9397-08002B2CF9AE}" pid="14" name="ScaleCrop">
    <vt:bool>0</vt:bool>
  </property>
  <property fmtid="{D5CDD505-2E9C-101B-9397-08002B2CF9AE}" pid="15" name="ShareDoc">
    <vt:bool>0</vt:bool>
  </property>
</Properties>
</file>