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ublic_html\research\HIRP-BS\results\"/>
    </mc:Choice>
  </mc:AlternateContent>
  <bookViews>
    <workbookView xWindow="0" yWindow="0" windowWidth="28800" windowHeight="12300" firstSheet="3" activeTab="10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overview small set (A)" sheetId="11" r:id="rId11"/>
    <sheet name="overview medium set (B)" sheetId="13" r:id="rId12"/>
    <sheet name="overview large set (C)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2" i="13" l="1"/>
  <c r="AF4" i="15" l="1"/>
  <c r="AF5" i="15"/>
  <c r="AF6" i="15"/>
  <c r="AF7" i="15"/>
  <c r="AF8" i="15"/>
  <c r="AF13" i="15"/>
  <c r="AF3" i="15"/>
  <c r="AE13" i="15"/>
  <c r="AE4" i="15"/>
  <c r="AE5" i="15"/>
  <c r="AE6" i="15"/>
  <c r="AE7" i="15"/>
  <c r="AE8" i="15"/>
  <c r="AE9" i="15"/>
  <c r="AE10" i="15"/>
  <c r="AE11" i="15"/>
  <c r="AE12" i="15"/>
  <c r="AE3" i="15"/>
  <c r="AD4" i="15"/>
  <c r="AD5" i="15"/>
  <c r="AD6" i="15"/>
  <c r="AD7" i="15"/>
  <c r="AD8" i="15"/>
  <c r="AD9" i="15"/>
  <c r="AD10" i="15"/>
  <c r="AD11" i="15"/>
  <c r="AD12" i="15"/>
  <c r="AD3" i="15"/>
  <c r="AC4" i="15"/>
  <c r="AC5" i="15"/>
  <c r="AC6" i="15"/>
  <c r="AC7" i="15"/>
  <c r="AC8" i="15"/>
  <c r="AC9" i="15"/>
  <c r="AC10" i="15"/>
  <c r="AC11" i="15"/>
  <c r="AC12" i="15"/>
  <c r="AC3" i="15"/>
  <c r="AB3" i="15"/>
  <c r="AB4" i="15"/>
  <c r="AB5" i="15"/>
  <c r="AB6" i="15"/>
  <c r="AB7" i="15"/>
  <c r="AB8" i="15"/>
  <c r="AB9" i="15"/>
  <c r="AB10" i="15"/>
  <c r="AB11" i="15"/>
  <c r="AB12" i="15"/>
  <c r="AF4" i="13"/>
  <c r="AF5" i="13"/>
  <c r="AF6" i="13"/>
  <c r="AF7" i="13"/>
  <c r="AF8" i="13"/>
  <c r="AF9" i="13"/>
  <c r="AF10" i="13"/>
  <c r="AF11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2" i="13"/>
  <c r="AF53" i="13"/>
  <c r="AF54" i="13"/>
  <c r="AF55" i="13"/>
  <c r="AF56" i="13"/>
  <c r="AF57" i="13"/>
  <c r="AF58" i="13"/>
  <c r="AF59" i="13"/>
  <c r="AF60" i="13"/>
  <c r="AF62" i="13"/>
  <c r="AF3" i="13"/>
  <c r="AE53" i="13"/>
  <c r="AE54" i="13"/>
  <c r="AE55" i="13"/>
  <c r="AE56" i="13"/>
  <c r="AE57" i="13"/>
  <c r="AE58" i="13"/>
  <c r="AE59" i="13"/>
  <c r="AE60" i="13"/>
  <c r="AE61" i="13"/>
  <c r="AE62" i="13"/>
  <c r="AE63" i="13"/>
  <c r="AE52" i="13"/>
  <c r="AD52" i="13"/>
  <c r="AE40" i="13"/>
  <c r="AE41" i="13"/>
  <c r="AE42" i="13"/>
  <c r="AE43" i="13"/>
  <c r="AE44" i="13"/>
  <c r="AE45" i="13"/>
  <c r="AE46" i="13"/>
  <c r="AE47" i="13"/>
  <c r="AE48" i="13"/>
  <c r="AE49" i="13"/>
  <c r="AE50" i="13"/>
  <c r="AE39" i="13"/>
  <c r="AD39" i="13"/>
  <c r="AE27" i="13"/>
  <c r="AE28" i="13"/>
  <c r="AE29" i="13"/>
  <c r="AE30" i="13"/>
  <c r="AE31" i="13"/>
  <c r="AE32" i="13"/>
  <c r="AE33" i="13"/>
  <c r="AE34" i="13"/>
  <c r="AE35" i="13"/>
  <c r="AE36" i="13"/>
  <c r="AE37" i="13"/>
  <c r="AE26" i="13"/>
  <c r="AD26" i="13"/>
  <c r="AE14" i="13"/>
  <c r="AE15" i="13"/>
  <c r="AE16" i="13"/>
  <c r="AE17" i="13"/>
  <c r="AE18" i="13"/>
  <c r="AE19" i="13"/>
  <c r="AE20" i="13"/>
  <c r="AE21" i="13"/>
  <c r="AE22" i="13"/>
  <c r="AE23" i="13"/>
  <c r="AE24" i="13"/>
  <c r="AE13" i="13"/>
  <c r="AD13" i="13"/>
  <c r="AE4" i="13"/>
  <c r="AE5" i="13"/>
  <c r="AE6" i="13"/>
  <c r="AE7" i="13"/>
  <c r="AE8" i="13"/>
  <c r="AE9" i="13"/>
  <c r="AE10" i="13"/>
  <c r="AE11" i="13"/>
  <c r="AE3" i="13"/>
  <c r="AD3" i="13"/>
  <c r="AD53" i="13"/>
  <c r="AD54" i="13"/>
  <c r="AD55" i="13"/>
  <c r="AD56" i="13"/>
  <c r="AD57" i="13"/>
  <c r="AD58" i="13"/>
  <c r="AD59" i="13"/>
  <c r="AD60" i="13"/>
  <c r="AD61" i="13"/>
  <c r="AD62" i="13"/>
  <c r="AD63" i="13"/>
  <c r="AC52" i="13"/>
  <c r="AD40" i="13"/>
  <c r="AD41" i="13"/>
  <c r="AD42" i="13"/>
  <c r="AD43" i="13"/>
  <c r="AD44" i="13"/>
  <c r="AD45" i="13"/>
  <c r="AD46" i="13"/>
  <c r="AD47" i="13"/>
  <c r="AD48" i="13"/>
  <c r="AD49" i="13"/>
  <c r="AD50" i="13"/>
  <c r="AC39" i="13"/>
  <c r="AD27" i="13"/>
  <c r="AD28" i="13"/>
  <c r="AD29" i="13"/>
  <c r="AD30" i="13"/>
  <c r="AD31" i="13"/>
  <c r="AD32" i="13"/>
  <c r="AD33" i="13"/>
  <c r="AD34" i="13"/>
  <c r="AD35" i="13"/>
  <c r="AD36" i="13"/>
  <c r="AD37" i="13"/>
  <c r="AC26" i="13"/>
  <c r="AD14" i="13"/>
  <c r="AD15" i="13"/>
  <c r="AD16" i="13"/>
  <c r="AD17" i="13"/>
  <c r="AD18" i="13"/>
  <c r="AD19" i="13"/>
  <c r="AD20" i="13"/>
  <c r="AD21" i="13"/>
  <c r="AD22" i="13"/>
  <c r="AD23" i="13"/>
  <c r="AD24" i="13"/>
  <c r="AC13" i="13"/>
  <c r="AD4" i="13"/>
  <c r="AD5" i="13"/>
  <c r="AD6" i="13"/>
  <c r="AD7" i="13"/>
  <c r="AD8" i="13"/>
  <c r="AD9" i="13"/>
  <c r="AD10" i="13"/>
  <c r="AD11" i="13"/>
  <c r="AC3" i="13"/>
  <c r="AC53" i="13"/>
  <c r="AC54" i="13"/>
  <c r="AC55" i="13"/>
  <c r="AC56" i="13"/>
  <c r="AC57" i="13"/>
  <c r="AC58" i="13"/>
  <c r="AC59" i="13"/>
  <c r="AC60" i="13"/>
  <c r="AC61" i="13"/>
  <c r="AC62" i="13"/>
  <c r="AC63" i="13"/>
  <c r="AB52" i="13"/>
  <c r="AC40" i="13"/>
  <c r="AC41" i="13"/>
  <c r="AC42" i="13"/>
  <c r="AC43" i="13"/>
  <c r="AC44" i="13"/>
  <c r="AC45" i="13"/>
  <c r="AC46" i="13"/>
  <c r="AC47" i="13"/>
  <c r="AC48" i="13"/>
  <c r="AC49" i="13"/>
  <c r="AC50" i="13"/>
  <c r="AC27" i="13"/>
  <c r="AC28" i="13"/>
  <c r="AC29" i="13"/>
  <c r="AC30" i="13"/>
  <c r="AC31" i="13"/>
  <c r="AC32" i="13"/>
  <c r="AC33" i="13"/>
  <c r="AC34" i="13"/>
  <c r="AC35" i="13"/>
  <c r="AC36" i="13"/>
  <c r="AC37" i="13"/>
  <c r="AB26" i="13"/>
  <c r="AC14" i="13"/>
  <c r="AC15" i="13"/>
  <c r="AC16" i="13"/>
  <c r="AC17" i="13"/>
  <c r="AC18" i="13"/>
  <c r="AC19" i="13"/>
  <c r="AC20" i="13"/>
  <c r="AC21" i="13"/>
  <c r="AC22" i="13"/>
  <c r="AC23" i="13"/>
  <c r="AC24" i="13"/>
  <c r="AB13" i="13"/>
  <c r="AC4" i="13"/>
  <c r="AC5" i="13"/>
  <c r="AC6" i="13"/>
  <c r="AC7" i="13"/>
  <c r="AC8" i="13"/>
  <c r="AC9" i="13"/>
  <c r="AC10" i="13"/>
  <c r="AC11" i="13"/>
  <c r="AB3" i="13"/>
  <c r="AB53" i="13"/>
  <c r="AB54" i="13"/>
  <c r="AB55" i="13"/>
  <c r="AB56" i="13"/>
  <c r="AB57" i="13"/>
  <c r="AB58" i="13"/>
  <c r="AB59" i="13"/>
  <c r="AB60" i="13"/>
  <c r="AB61" i="13"/>
  <c r="AB62" i="13"/>
  <c r="AB63" i="13"/>
  <c r="AB40" i="13"/>
  <c r="AB41" i="13"/>
  <c r="AB42" i="13"/>
  <c r="AB43" i="13"/>
  <c r="AB44" i="13"/>
  <c r="AB45" i="13"/>
  <c r="AB46" i="13"/>
  <c r="AB47" i="13"/>
  <c r="AB48" i="13"/>
  <c r="AB49" i="13"/>
  <c r="AB50" i="13"/>
  <c r="AB39" i="13"/>
  <c r="AB27" i="13"/>
  <c r="AB28" i="13"/>
  <c r="AB29" i="13"/>
  <c r="AB30" i="13"/>
  <c r="AB31" i="13"/>
  <c r="AB32" i="13"/>
  <c r="AB33" i="13"/>
  <c r="AB34" i="13"/>
  <c r="AB35" i="13"/>
  <c r="AB36" i="13"/>
  <c r="AB37" i="13"/>
  <c r="AB14" i="13"/>
  <c r="AB15" i="13"/>
  <c r="AB16" i="13"/>
  <c r="AB17" i="13"/>
  <c r="AB18" i="13"/>
  <c r="AB19" i="13"/>
  <c r="AB20" i="13"/>
  <c r="AB21" i="13"/>
  <c r="AB22" i="13"/>
  <c r="AB23" i="13"/>
  <c r="AB24" i="13"/>
  <c r="AB4" i="13"/>
  <c r="AB5" i="13"/>
  <c r="AB6" i="13"/>
  <c r="AB7" i="13"/>
  <c r="AB8" i="13"/>
  <c r="AB9" i="13"/>
  <c r="AB10" i="13"/>
  <c r="AB11" i="13"/>
  <c r="J16" i="11"/>
  <c r="BB16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3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BA16" i="11" l="1"/>
  <c r="I6" i="11"/>
  <c r="I7" i="11"/>
  <c r="I8" i="11"/>
  <c r="I9" i="11"/>
  <c r="I10" i="11"/>
  <c r="I11" i="11"/>
  <c r="I12" i="11"/>
  <c r="I13" i="11"/>
  <c r="I14" i="11"/>
  <c r="I15" i="11"/>
  <c r="I5" i="11"/>
  <c r="I16" i="11" s="1"/>
  <c r="S13" i="15" l="1"/>
  <c r="U13" i="15"/>
  <c r="W13" i="15"/>
  <c r="Y13" i="15"/>
  <c r="AA13" i="15"/>
  <c r="I13" i="15"/>
  <c r="K13" i="15"/>
  <c r="M13" i="15"/>
  <c r="O13" i="15"/>
  <c r="Q13" i="15"/>
  <c r="AJ16" i="11"/>
  <c r="AK16" i="11"/>
  <c r="AL16" i="11"/>
  <c r="AM16" i="11"/>
  <c r="AN16" i="11"/>
  <c r="AO16" i="11"/>
  <c r="AP16" i="11"/>
  <c r="AQ16" i="11"/>
  <c r="AR16" i="11"/>
  <c r="AI16" i="11"/>
  <c r="I65" i="13"/>
  <c r="K65" i="13"/>
  <c r="M65" i="13"/>
  <c r="O65" i="13"/>
  <c r="Q65" i="13"/>
  <c r="S65" i="13"/>
  <c r="U65" i="13"/>
  <c r="W65" i="13"/>
  <c r="Y65" i="13"/>
  <c r="AA65" i="13"/>
  <c r="I64" i="13"/>
  <c r="K64" i="13"/>
  <c r="M64" i="13"/>
  <c r="O64" i="13"/>
  <c r="Q64" i="13"/>
  <c r="S64" i="13"/>
  <c r="U64" i="13"/>
  <c r="W64" i="13"/>
  <c r="Y64" i="13"/>
  <c r="AA64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H3" i="13"/>
  <c r="Z4" i="15"/>
  <c r="Z5" i="15"/>
  <c r="Z6" i="15"/>
  <c r="Z7" i="15"/>
  <c r="Z8" i="15"/>
  <c r="Z3" i="15"/>
  <c r="X4" i="15"/>
  <c r="X5" i="15"/>
  <c r="X6" i="15"/>
  <c r="X7" i="15"/>
  <c r="X8" i="15"/>
  <c r="X3" i="15"/>
  <c r="V4" i="15"/>
  <c r="V5" i="15"/>
  <c r="V6" i="15"/>
  <c r="V7" i="15"/>
  <c r="V8" i="15"/>
  <c r="V3" i="15"/>
  <c r="T4" i="15"/>
  <c r="T5" i="15"/>
  <c r="T6" i="15"/>
  <c r="T7" i="15"/>
  <c r="T8" i="15"/>
  <c r="T3" i="15"/>
  <c r="R4" i="15"/>
  <c r="R5" i="15"/>
  <c r="R6" i="15"/>
  <c r="R7" i="15"/>
  <c r="R8" i="15"/>
  <c r="R13" i="15"/>
  <c r="R3" i="15"/>
  <c r="P4" i="15"/>
  <c r="P5" i="15"/>
  <c r="P6" i="15"/>
  <c r="P7" i="15"/>
  <c r="P8" i="15"/>
  <c r="P3" i="15"/>
  <c r="N4" i="15"/>
  <c r="N5" i="15"/>
  <c r="N6" i="15"/>
  <c r="N7" i="15"/>
  <c r="N8" i="15"/>
  <c r="N3" i="15"/>
  <c r="L4" i="15"/>
  <c r="L5" i="15"/>
  <c r="L6" i="15"/>
  <c r="L7" i="15"/>
  <c r="L8" i="15"/>
  <c r="L13" i="15"/>
  <c r="L3" i="15"/>
  <c r="J4" i="15"/>
  <c r="J5" i="15"/>
  <c r="J6" i="15"/>
  <c r="J7" i="15"/>
  <c r="J8" i="15"/>
  <c r="J13" i="15"/>
  <c r="J3" i="15"/>
  <c r="H4" i="15"/>
  <c r="H5" i="15"/>
  <c r="H6" i="15"/>
  <c r="H7" i="15"/>
  <c r="H8" i="15"/>
  <c r="H3" i="15"/>
  <c r="V13" i="15" l="1"/>
  <c r="T13" i="15"/>
  <c r="P13" i="15"/>
  <c r="N13" i="15"/>
  <c r="Z13" i="15"/>
  <c r="X13" i="15"/>
  <c r="H13" i="15"/>
  <c r="Z62" i="13"/>
  <c r="X62" i="13"/>
  <c r="V62" i="13"/>
  <c r="R62" i="13"/>
  <c r="P62" i="13"/>
  <c r="N62" i="13"/>
  <c r="L62" i="13"/>
  <c r="J62" i="13"/>
  <c r="H62" i="13"/>
  <c r="X3" i="11"/>
  <c r="Z3" i="13" l="1"/>
  <c r="Z4" i="13"/>
  <c r="Z5" i="13"/>
  <c r="Z6" i="13"/>
  <c r="Z7" i="13"/>
  <c r="Z8" i="13"/>
  <c r="Z9" i="13"/>
  <c r="Z10" i="13"/>
  <c r="Z11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2" i="13"/>
  <c r="Z53" i="13"/>
  <c r="Z54" i="13"/>
  <c r="Z55" i="13"/>
  <c r="Z56" i="13"/>
  <c r="Z57" i="13"/>
  <c r="Z58" i="13"/>
  <c r="Z59" i="13"/>
  <c r="Z60" i="13"/>
  <c r="X3" i="13"/>
  <c r="X4" i="13"/>
  <c r="X5" i="13"/>
  <c r="X6" i="13"/>
  <c r="X7" i="13"/>
  <c r="X8" i="13"/>
  <c r="X9" i="13"/>
  <c r="X10" i="13"/>
  <c r="X11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2" i="13"/>
  <c r="X53" i="13"/>
  <c r="X54" i="13"/>
  <c r="X55" i="13"/>
  <c r="X56" i="13"/>
  <c r="X57" i="13"/>
  <c r="X58" i="13"/>
  <c r="X59" i="13"/>
  <c r="X60" i="13"/>
  <c r="V3" i="13"/>
  <c r="V4" i="13"/>
  <c r="V5" i="13"/>
  <c r="V6" i="13"/>
  <c r="V7" i="13"/>
  <c r="V8" i="13"/>
  <c r="V9" i="13"/>
  <c r="V10" i="13"/>
  <c r="V11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2" i="13"/>
  <c r="V53" i="13"/>
  <c r="V54" i="13"/>
  <c r="V55" i="13"/>
  <c r="V56" i="13"/>
  <c r="V57" i="13"/>
  <c r="V58" i="13"/>
  <c r="V59" i="13"/>
  <c r="V60" i="13"/>
  <c r="T3" i="13"/>
  <c r="T4" i="13"/>
  <c r="T5" i="13"/>
  <c r="T6" i="13"/>
  <c r="T7" i="13"/>
  <c r="T8" i="13"/>
  <c r="T9" i="13"/>
  <c r="T10" i="13"/>
  <c r="T11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2" i="13"/>
  <c r="T53" i="13"/>
  <c r="T54" i="13"/>
  <c r="T55" i="13"/>
  <c r="T56" i="13"/>
  <c r="T57" i="13"/>
  <c r="T58" i="13"/>
  <c r="T59" i="13"/>
  <c r="T60" i="13"/>
  <c r="R3" i="13"/>
  <c r="R4" i="13"/>
  <c r="R5" i="13"/>
  <c r="R6" i="13"/>
  <c r="R7" i="13"/>
  <c r="R8" i="13"/>
  <c r="R9" i="13"/>
  <c r="R10" i="13"/>
  <c r="R11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2" i="13"/>
  <c r="R53" i="13"/>
  <c r="R54" i="13"/>
  <c r="R55" i="13"/>
  <c r="R56" i="13"/>
  <c r="R57" i="13"/>
  <c r="R58" i="13"/>
  <c r="R59" i="13"/>
  <c r="R60" i="13"/>
  <c r="P3" i="13"/>
  <c r="P4" i="13"/>
  <c r="P5" i="13"/>
  <c r="P6" i="13"/>
  <c r="P7" i="13"/>
  <c r="P8" i="13"/>
  <c r="P9" i="13"/>
  <c r="P10" i="13"/>
  <c r="P11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2" i="13"/>
  <c r="P53" i="13"/>
  <c r="P54" i="13"/>
  <c r="P55" i="13"/>
  <c r="P56" i="13"/>
  <c r="P57" i="13"/>
  <c r="P58" i="13"/>
  <c r="P59" i="13"/>
  <c r="P60" i="13"/>
  <c r="N3" i="13"/>
  <c r="N4" i="13"/>
  <c r="N5" i="13"/>
  <c r="N6" i="13"/>
  <c r="N7" i="13"/>
  <c r="N8" i="13"/>
  <c r="N9" i="13"/>
  <c r="N10" i="13"/>
  <c r="N11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2" i="13"/>
  <c r="N53" i="13"/>
  <c r="N54" i="13"/>
  <c r="N55" i="13"/>
  <c r="N56" i="13"/>
  <c r="N57" i="13"/>
  <c r="N58" i="13"/>
  <c r="N59" i="13"/>
  <c r="N60" i="13"/>
  <c r="L3" i="13"/>
  <c r="L4" i="13"/>
  <c r="L5" i="13"/>
  <c r="L6" i="13"/>
  <c r="L7" i="13"/>
  <c r="L8" i="13"/>
  <c r="L9" i="13"/>
  <c r="L10" i="13"/>
  <c r="L11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2" i="13"/>
  <c r="L53" i="13"/>
  <c r="L54" i="13"/>
  <c r="L55" i="13"/>
  <c r="L56" i="13"/>
  <c r="L57" i="13"/>
  <c r="L58" i="13"/>
  <c r="L59" i="13"/>
  <c r="L60" i="13"/>
  <c r="J3" i="13"/>
  <c r="J4" i="13"/>
  <c r="J5" i="13"/>
  <c r="J6" i="13"/>
  <c r="J7" i="13"/>
  <c r="J8" i="13"/>
  <c r="J9" i="13"/>
  <c r="J10" i="13"/>
  <c r="J11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2" i="13"/>
  <c r="J53" i="13"/>
  <c r="J54" i="13"/>
  <c r="J55" i="13"/>
  <c r="J56" i="13"/>
  <c r="J57" i="13"/>
  <c r="J58" i="13"/>
  <c r="J59" i="13"/>
  <c r="J60" i="13"/>
  <c r="H4" i="13"/>
  <c r="H5" i="13"/>
  <c r="H6" i="13"/>
  <c r="H7" i="13"/>
  <c r="H8" i="13"/>
  <c r="H9" i="13"/>
  <c r="H10" i="13"/>
  <c r="H11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2" i="13"/>
  <c r="H53" i="13"/>
  <c r="H54" i="13"/>
  <c r="H55" i="13"/>
  <c r="H56" i="13"/>
  <c r="H57" i="13"/>
  <c r="H58" i="13"/>
  <c r="H59" i="13"/>
  <c r="H60" i="13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3" i="11"/>
  <c r="Z4" i="11"/>
  <c r="Z5" i="11"/>
  <c r="Z6" i="11"/>
  <c r="Z7" i="11"/>
  <c r="Z8" i="11"/>
  <c r="Z9" i="11"/>
  <c r="Z10" i="11"/>
  <c r="Z11" i="11"/>
  <c r="Z12" i="11"/>
  <c r="Z13" i="11"/>
  <c r="Z14" i="11"/>
  <c r="Z15" i="11"/>
  <c r="Z3" i="11"/>
  <c r="Y4" i="11"/>
  <c r="Y5" i="11"/>
  <c r="Y6" i="11"/>
  <c r="Y7" i="11"/>
  <c r="Y8" i="11"/>
  <c r="Y9" i="11"/>
  <c r="Y10" i="11"/>
  <c r="Y11" i="11"/>
  <c r="Y12" i="11"/>
  <c r="Y13" i="11"/>
  <c r="Y14" i="11"/>
  <c r="Y15" i="11"/>
  <c r="Y3" i="11"/>
  <c r="X4" i="11"/>
  <c r="X5" i="11"/>
  <c r="X6" i="11"/>
  <c r="BC6" i="11" s="1"/>
  <c r="X7" i="11"/>
  <c r="BC7" i="11" s="1"/>
  <c r="X8" i="11"/>
  <c r="X9" i="11"/>
  <c r="X10" i="11"/>
  <c r="X11" i="11"/>
  <c r="X12" i="11"/>
  <c r="X13" i="11"/>
  <c r="X14" i="11"/>
  <c r="X15" i="11"/>
  <c r="V5" i="11"/>
  <c r="V6" i="11"/>
  <c r="V7" i="11"/>
  <c r="V8" i="11"/>
  <c r="V9" i="11"/>
  <c r="V10" i="11"/>
  <c r="V11" i="11"/>
  <c r="V12" i="11"/>
  <c r="V13" i="11"/>
  <c r="V14" i="11"/>
  <c r="V15" i="11"/>
  <c r="U5" i="11"/>
  <c r="U6" i="11"/>
  <c r="U7" i="11"/>
  <c r="U8" i="11"/>
  <c r="U9" i="11"/>
  <c r="U10" i="11"/>
  <c r="U11" i="11"/>
  <c r="U12" i="11"/>
  <c r="U13" i="11"/>
  <c r="U14" i="11"/>
  <c r="U15" i="11"/>
  <c r="T5" i="11"/>
  <c r="T6" i="11"/>
  <c r="T7" i="11"/>
  <c r="T8" i="11"/>
  <c r="T9" i="11"/>
  <c r="T10" i="11"/>
  <c r="T11" i="11"/>
  <c r="T12" i="11"/>
  <c r="T13" i="11"/>
  <c r="T14" i="11"/>
  <c r="T15" i="11"/>
  <c r="S5" i="11"/>
  <c r="S6" i="11"/>
  <c r="S7" i="11"/>
  <c r="S8" i="11"/>
  <c r="S9" i="11"/>
  <c r="S10" i="11"/>
  <c r="S11" i="11"/>
  <c r="S12" i="11"/>
  <c r="S13" i="11"/>
  <c r="S14" i="11"/>
  <c r="S15" i="11"/>
  <c r="R5" i="11"/>
  <c r="R6" i="11"/>
  <c r="R7" i="11"/>
  <c r="R8" i="11"/>
  <c r="R9" i="11"/>
  <c r="R10" i="11"/>
  <c r="R11" i="11"/>
  <c r="R12" i="11"/>
  <c r="R13" i="11"/>
  <c r="R14" i="11"/>
  <c r="R15" i="11"/>
  <c r="Q5" i="11"/>
  <c r="Q6" i="11"/>
  <c r="Q7" i="11"/>
  <c r="Q8" i="11"/>
  <c r="Q9" i="11"/>
  <c r="Q10" i="11"/>
  <c r="Q11" i="11"/>
  <c r="Q12" i="11"/>
  <c r="Q13" i="11"/>
  <c r="Q14" i="11"/>
  <c r="Q15" i="11"/>
  <c r="P5" i="11"/>
  <c r="P6" i="11"/>
  <c r="P7" i="11"/>
  <c r="P8" i="11"/>
  <c r="P9" i="11"/>
  <c r="P10" i="11"/>
  <c r="P11" i="11"/>
  <c r="P12" i="11"/>
  <c r="P13" i="11"/>
  <c r="P14" i="11"/>
  <c r="P15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15" i="11"/>
  <c r="M5" i="11"/>
  <c r="M6" i="11"/>
  <c r="M7" i="11"/>
  <c r="M8" i="11"/>
  <c r="M9" i="11"/>
  <c r="M10" i="11"/>
  <c r="M11" i="11"/>
  <c r="M12" i="11"/>
  <c r="M13" i="11"/>
  <c r="M14" i="11"/>
  <c r="N65" i="13" l="1"/>
  <c r="N64" i="13"/>
  <c r="R64" i="13"/>
  <c r="R65" i="13"/>
  <c r="V64" i="13"/>
  <c r="V65" i="13"/>
  <c r="L64" i="13"/>
  <c r="L65" i="13"/>
  <c r="Z64" i="13"/>
  <c r="Z65" i="13"/>
  <c r="P65" i="13"/>
  <c r="P64" i="13"/>
  <c r="T64" i="13"/>
  <c r="T65" i="13"/>
  <c r="J64" i="13"/>
  <c r="J65" i="13"/>
  <c r="X64" i="13"/>
  <c r="X65" i="13"/>
  <c r="BC5" i="11"/>
  <c r="BC3" i="11"/>
  <c r="BC8" i="11"/>
  <c r="BC4" i="11"/>
  <c r="BC15" i="11"/>
  <c r="BC14" i="11"/>
  <c r="BC13" i="11"/>
  <c r="BC12" i="11"/>
  <c r="BC11" i="11"/>
  <c r="BC10" i="11"/>
  <c r="BC9" i="11"/>
  <c r="AY6" i="11"/>
  <c r="AY5" i="11"/>
  <c r="AW5" i="11"/>
  <c r="AY15" i="11"/>
  <c r="AY12" i="11"/>
  <c r="AY13" i="11"/>
  <c r="AY11" i="11"/>
  <c r="AY10" i="11"/>
  <c r="AY8" i="11"/>
  <c r="AY14" i="11"/>
  <c r="AY9" i="11"/>
  <c r="AY7" i="11"/>
  <c r="BF6" i="11"/>
  <c r="BF5" i="11"/>
  <c r="BF7" i="11"/>
  <c r="BF3" i="11"/>
  <c r="BF8" i="11"/>
  <c r="BF4" i="11"/>
  <c r="BF15" i="11"/>
  <c r="BF14" i="11"/>
  <c r="BF13" i="11"/>
  <c r="BF12" i="11"/>
  <c r="BF11" i="11"/>
  <c r="BF10" i="11"/>
  <c r="BF9" i="11"/>
  <c r="BE3" i="11"/>
  <c r="AT15" i="11"/>
  <c r="AU15" i="11"/>
  <c r="AW15" i="11"/>
  <c r="BE7" i="11"/>
  <c r="AT13" i="11"/>
  <c r="AU13" i="11"/>
  <c r="AW13" i="11"/>
  <c r="BE4" i="11"/>
  <c r="BE6" i="11"/>
  <c r="AW12" i="11"/>
  <c r="AT12" i="11"/>
  <c r="AU12" i="11"/>
  <c r="BE15" i="11"/>
  <c r="AT14" i="11"/>
  <c r="AU14" i="11"/>
  <c r="AW14" i="11"/>
  <c r="AW10" i="11"/>
  <c r="AT10" i="11"/>
  <c r="AU10" i="11"/>
  <c r="BE13" i="11"/>
  <c r="AW9" i="11"/>
  <c r="AT9" i="11"/>
  <c r="AU9" i="11"/>
  <c r="BE12" i="11"/>
  <c r="AW11" i="11"/>
  <c r="AU11" i="11"/>
  <c r="AT11" i="11"/>
  <c r="AW8" i="11"/>
  <c r="AT8" i="11"/>
  <c r="AU8" i="11"/>
  <c r="BE11" i="11"/>
  <c r="AW7" i="11"/>
  <c r="AU7" i="11"/>
  <c r="AT7" i="11"/>
  <c r="BE10" i="11"/>
  <c r="AW6" i="11"/>
  <c r="AT6" i="11"/>
  <c r="AU6" i="11"/>
  <c r="BE9" i="11"/>
  <c r="BE5" i="11"/>
  <c r="BE14" i="11"/>
  <c r="AU5" i="11"/>
  <c r="AT5" i="11"/>
  <c r="BE8" i="11"/>
  <c r="H64" i="13"/>
  <c r="H65" i="13"/>
  <c r="H51" i="13"/>
  <c r="H38" i="13"/>
  <c r="H25" i="13"/>
  <c r="H12" i="13"/>
  <c r="V16" i="11"/>
  <c r="AG16" i="11"/>
  <c r="U16" i="11"/>
  <c r="AF16" i="11"/>
  <c r="AE16" i="11"/>
  <c r="T16" i="11"/>
  <c r="AD16" i="11"/>
  <c r="S16" i="11"/>
  <c r="R16" i="11"/>
  <c r="AC16" i="11"/>
  <c r="Q16" i="11"/>
  <c r="AB16" i="11"/>
  <c r="AA16" i="11"/>
  <c r="P16" i="11"/>
  <c r="Z16" i="11"/>
  <c r="O16" i="11"/>
  <c r="N16" i="11"/>
  <c r="Y16" i="11"/>
  <c r="M16" i="11"/>
  <c r="X16" i="11"/>
  <c r="BC16" i="11" l="1"/>
  <c r="AY16" i="11"/>
  <c r="BF16" i="11"/>
  <c r="BE16" i="11"/>
  <c r="AW16" i="11"/>
  <c r="AT16" i="11"/>
  <c r="AU16" i="11"/>
</calcChain>
</file>

<file path=xl/sharedStrings.xml><?xml version="1.0" encoding="utf-8"?>
<sst xmlns="http://schemas.openxmlformats.org/spreadsheetml/2006/main" count="469" uniqueCount="53">
  <si>
    <t>|N|</t>
  </si>
  <si>
    <t>|T|</t>
  </si>
  <si>
    <t>z_RL</t>
  </si>
  <si>
    <t>t_RL(s)</t>
  </si>
  <si>
    <t>z</t>
  </si>
  <si>
    <t>z_UB</t>
  </si>
  <si>
    <t>z_LB</t>
  </si>
  <si>
    <t>CPLEX</t>
  </si>
  <si>
    <t>Run 1</t>
  </si>
  <si>
    <t>Run 2</t>
  </si>
  <si>
    <t>Run 3</t>
  </si>
  <si>
    <t>Run 4</t>
  </si>
  <si>
    <t>Run 5</t>
  </si>
  <si>
    <t>Run 6</t>
  </si>
  <si>
    <t>Run 8</t>
  </si>
  <si>
    <t>Run 9</t>
  </si>
  <si>
    <t>Run 10</t>
  </si>
  <si>
    <t>Run 7</t>
  </si>
  <si>
    <t>t_target(s)</t>
  </si>
  <si>
    <t>t_total(s)</t>
  </si>
  <si>
    <t>Instances</t>
  </si>
  <si>
    <t>Metaheuristic</t>
  </si>
  <si>
    <t>ID</t>
  </si>
  <si>
    <t>Average gap(%)</t>
  </si>
  <si>
    <t>Average group gap(%)</t>
  </si>
  <si>
    <t>null</t>
  </si>
  <si>
    <t>Average global gap(%)</t>
  </si>
  <si>
    <t>Gap(%) and t_target(s) - z_RL and z_Metaheuristic</t>
  </si>
  <si>
    <t>gap(%)</t>
  </si>
  <si>
    <t>Gap(%) and t_target(s) - z_RL and z_Meta</t>
  </si>
  <si>
    <t>Gap (%) - z_UB and z_Meta</t>
  </si>
  <si>
    <t>t_target(s) - Metaheuristic</t>
  </si>
  <si>
    <t>Average</t>
  </si>
  <si>
    <t>Stand.Dev.</t>
  </si>
  <si>
    <t>UB/Meta</t>
  </si>
  <si>
    <t>RL/Meta</t>
  </si>
  <si>
    <t>Gap (%) - z_RL and z_Metaheuristic</t>
  </si>
  <si>
    <t>Best UB</t>
  </si>
  <si>
    <t>Best</t>
  </si>
  <si>
    <t>Gap Best UB</t>
  </si>
  <si>
    <t>Worst UB</t>
  </si>
  <si>
    <t>Gap Worst UB</t>
  </si>
  <si>
    <t>Average UB</t>
  </si>
  <si>
    <t>Sdv UB</t>
  </si>
  <si>
    <t>Time(s)</t>
  </si>
  <si>
    <t>Best z</t>
  </si>
  <si>
    <t>Worst z</t>
  </si>
  <si>
    <t>Average z</t>
  </si>
  <si>
    <t>Std z</t>
  </si>
  <si>
    <t>Avg t(s)</t>
  </si>
  <si>
    <t>Avg z</t>
  </si>
  <si>
    <t>Sdv z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</si>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</sst>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2" borderId="0" xfId="0" applyFill="1" applyAlignment="1">
      <alignment vertical="center"/>
    </xf>
    <xf numFmtId="10" fontId="0" fillId="4" borderId="0" xfId="0" applyNumberFormat="1" applyFill="1" applyAlignment="1">
      <alignment horizontal="center"/>
    </xf>
    <xf numFmtId="10" fontId="0" fillId="4" borderId="0" xfId="0" applyNumberFormat="1" applyFill="1"/>
    <xf numFmtId="10" fontId="0" fillId="5" borderId="0" xfId="0" applyNumberFormat="1" applyFill="1" applyAlignment="1">
      <alignment horizontal="center"/>
    </xf>
    <xf numFmtId="10" fontId="0" fillId="5" borderId="0" xfId="0" applyNumberFormat="1" applyFill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 applyFill="1"/>
    <xf numFmtId="9" fontId="0" fillId="2" borderId="0" xfId="0" applyNumberFormat="1" applyFill="1"/>
    <xf numFmtId="10" fontId="0" fillId="2" borderId="0" xfId="0" applyNumberFormat="1" applyFill="1" applyAlignment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/>
    </xf>
    <xf numFmtId="2" fontId="0" fillId="2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1" fontId="0" fillId="2" borderId="0" xfId="0" applyNumberFormat="1" applyFill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/>
    </xf>
    <xf numFmtId="1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0" fontId="0" fillId="5" borderId="0" xfId="0" applyNumberFormat="1" applyFill="1" applyAlignment="1">
      <alignment horizontal="right"/>
    </xf>
    <xf numFmtId="10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1" zoomScale="115" zoomScaleNormal="115" workbookViewId="0">
      <selection activeCell="D1" sqref="D1:F1"/>
    </sheetView>
  </sheetViews>
  <sheetFormatPr baseColWidth="10" defaultRowHeight="15" x14ac:dyDescent="0.25"/>
  <cols>
    <col min="1" max="2" width="11.42578125" style="2"/>
    <col min="3" max="3" width="11.5703125" customWidth="1"/>
    <col min="4" max="6" width="11.42578125" style="10"/>
  </cols>
  <sheetData>
    <row r="1" spans="1:6" s="1" customFormat="1" x14ac:dyDescent="0.25">
      <c r="A1" s="49" t="s">
        <v>20</v>
      </c>
      <c r="B1" s="49"/>
      <c r="C1" s="49"/>
      <c r="D1" s="48" t="s">
        <v>21</v>
      </c>
      <c r="E1" s="48"/>
      <c r="F1" s="48"/>
    </row>
    <row r="2" spans="1:6" s="1" customFormat="1" x14ac:dyDescent="0.25">
      <c r="A2" s="3" t="s">
        <v>0</v>
      </c>
      <c r="B2" s="3" t="s">
        <v>1</v>
      </c>
      <c r="C2" s="1" t="s">
        <v>22</v>
      </c>
      <c r="D2" s="16" t="s">
        <v>4</v>
      </c>
      <c r="E2" s="16" t="s">
        <v>18</v>
      </c>
      <c r="F2" s="16" t="s">
        <v>19</v>
      </c>
    </row>
    <row r="3" spans="1:6" x14ac:dyDescent="0.25">
      <c r="A3" s="50">
        <v>19</v>
      </c>
      <c r="B3" s="50">
        <v>7</v>
      </c>
      <c r="C3">
        <v>1</v>
      </c>
      <c r="D3" s="10">
        <v>15116.9</v>
      </c>
      <c r="E3" s="10">
        <v>764.31700000000001</v>
      </c>
      <c r="F3" s="10">
        <v>1982.13</v>
      </c>
    </row>
    <row r="4" spans="1:6" x14ac:dyDescent="0.25">
      <c r="A4" s="50"/>
      <c r="B4" s="50"/>
      <c r="C4">
        <v>2</v>
      </c>
      <c r="D4" s="10">
        <v>15484.5</v>
      </c>
      <c r="E4" s="10">
        <v>4.6749999999999998</v>
      </c>
      <c r="F4" s="10">
        <v>1979.86</v>
      </c>
    </row>
    <row r="5" spans="1:6" x14ac:dyDescent="0.25">
      <c r="A5" s="50"/>
      <c r="B5" s="50"/>
      <c r="C5">
        <v>3</v>
      </c>
      <c r="D5" s="10">
        <v>14144.6</v>
      </c>
      <c r="E5" s="10">
        <v>306.82299999999998</v>
      </c>
      <c r="F5" s="10">
        <v>1825.74</v>
      </c>
    </row>
    <row r="6" spans="1:6" x14ac:dyDescent="0.25">
      <c r="A6" s="50"/>
      <c r="B6" s="50"/>
      <c r="C6">
        <v>4</v>
      </c>
      <c r="D6" s="10">
        <v>15945</v>
      </c>
      <c r="E6" s="10">
        <v>762.86099999999999</v>
      </c>
      <c r="F6" s="10">
        <v>2019.43</v>
      </c>
    </row>
    <row r="7" spans="1:6" x14ac:dyDescent="0.25">
      <c r="A7" s="50"/>
      <c r="B7" s="50"/>
      <c r="C7">
        <v>5</v>
      </c>
      <c r="D7" s="10">
        <v>14746.9</v>
      </c>
      <c r="E7" s="10">
        <v>931.18499999999995</v>
      </c>
      <c r="F7" s="10">
        <v>1837.79</v>
      </c>
    </row>
    <row r="8" spans="1:6" x14ac:dyDescent="0.25">
      <c r="A8" s="50"/>
      <c r="B8" s="50"/>
      <c r="C8">
        <v>6</v>
      </c>
      <c r="D8" s="10">
        <v>13173.8</v>
      </c>
      <c r="E8" s="10">
        <v>278.43700000000001</v>
      </c>
      <c r="F8" s="10">
        <v>1917.66</v>
      </c>
    </row>
    <row r="9" spans="1:6" x14ac:dyDescent="0.25">
      <c r="A9" s="50"/>
      <c r="B9" s="50"/>
      <c r="C9">
        <v>7</v>
      </c>
      <c r="D9" s="10">
        <v>11914</v>
      </c>
      <c r="E9" s="10">
        <v>1679.67</v>
      </c>
      <c r="F9" s="10">
        <v>1874.85</v>
      </c>
    </row>
    <row r="10" spans="1:6" x14ac:dyDescent="0.25">
      <c r="A10" s="50"/>
      <c r="B10" s="50"/>
      <c r="C10">
        <v>8</v>
      </c>
      <c r="D10" s="10">
        <v>14590</v>
      </c>
      <c r="E10" s="10">
        <v>254.125</v>
      </c>
      <c r="F10" s="10">
        <v>1814.02</v>
      </c>
    </row>
    <row r="11" spans="1:6" x14ac:dyDescent="0.25">
      <c r="A11" s="50"/>
      <c r="B11" s="50"/>
      <c r="C11">
        <v>9</v>
      </c>
      <c r="D11" s="10">
        <v>11997.7</v>
      </c>
      <c r="E11" s="10">
        <v>761.34199999999998</v>
      </c>
      <c r="F11" s="10">
        <v>1926.15</v>
      </c>
    </row>
    <row r="12" spans="1:6" x14ac:dyDescent="0.25">
      <c r="A12" s="50"/>
      <c r="B12" s="50"/>
      <c r="C12">
        <v>10</v>
      </c>
      <c r="D12" s="10">
        <v>13389.7</v>
      </c>
      <c r="E12" s="10">
        <v>1717.19</v>
      </c>
      <c r="F12" s="10">
        <v>1955.05</v>
      </c>
    </row>
    <row r="13" spans="1:6" x14ac:dyDescent="0.25">
      <c r="A13" s="50"/>
      <c r="B13" s="50"/>
      <c r="C13">
        <v>11</v>
      </c>
      <c r="D13" s="10">
        <v>16338.3</v>
      </c>
      <c r="E13" s="10">
        <v>1610.17</v>
      </c>
      <c r="F13" s="10">
        <v>1856.14</v>
      </c>
    </row>
    <row r="14" spans="1:6" x14ac:dyDescent="0.25">
      <c r="A14" s="50"/>
      <c r="B14" s="50"/>
      <c r="C14">
        <v>12</v>
      </c>
      <c r="D14" s="10">
        <v>16136.5</v>
      </c>
      <c r="E14" s="10">
        <v>1112.4000000000001</v>
      </c>
      <c r="F14" s="10">
        <v>1820.94</v>
      </c>
    </row>
    <row r="15" spans="1:6" x14ac:dyDescent="0.25">
      <c r="A15" s="50"/>
      <c r="B15" s="50"/>
      <c r="C15">
        <v>13</v>
      </c>
      <c r="D15" s="10">
        <v>16889.8</v>
      </c>
      <c r="E15" s="10">
        <v>520.47400000000005</v>
      </c>
      <c r="F15" s="10">
        <v>1879.94</v>
      </c>
    </row>
    <row r="16" spans="1:6" x14ac:dyDescent="0.25">
      <c r="A16" s="50"/>
      <c r="B16" s="50">
        <v>14</v>
      </c>
      <c r="C16">
        <v>1</v>
      </c>
      <c r="D16" s="10">
        <v>34148.300000000003</v>
      </c>
      <c r="E16" s="10">
        <v>552.88900000000001</v>
      </c>
      <c r="F16" s="10">
        <v>1897.06</v>
      </c>
    </row>
    <row r="17" spans="1:6" x14ac:dyDescent="0.25">
      <c r="A17" s="50"/>
      <c r="B17" s="50"/>
      <c r="C17">
        <v>2</v>
      </c>
      <c r="D17" s="10">
        <v>38163.5</v>
      </c>
      <c r="E17" s="10">
        <v>1312.86</v>
      </c>
      <c r="F17" s="10">
        <v>2004.32</v>
      </c>
    </row>
    <row r="18" spans="1:6" x14ac:dyDescent="0.25">
      <c r="A18" s="50"/>
      <c r="B18" s="50"/>
      <c r="C18">
        <v>3</v>
      </c>
      <c r="D18" s="10">
        <v>39490.5</v>
      </c>
      <c r="E18" s="10">
        <v>709.66499999999996</v>
      </c>
      <c r="F18" s="10">
        <v>1816.71</v>
      </c>
    </row>
    <row r="19" spans="1:6" x14ac:dyDescent="0.25">
      <c r="A19" s="50"/>
      <c r="B19" s="50">
        <v>21</v>
      </c>
      <c r="C19">
        <v>1</v>
      </c>
      <c r="D19" s="10">
        <v>74393.2</v>
      </c>
      <c r="E19" s="10">
        <v>32.645000000000003</v>
      </c>
      <c r="F19" s="10">
        <v>1800.01</v>
      </c>
    </row>
    <row r="20" spans="1:6" x14ac:dyDescent="0.25">
      <c r="A20" s="50"/>
      <c r="B20" s="50"/>
      <c r="C20">
        <v>2</v>
      </c>
      <c r="D20" s="10">
        <v>71637.7</v>
      </c>
      <c r="E20" s="10">
        <v>281.38900000000001</v>
      </c>
      <c r="F20" s="10">
        <v>1839.43</v>
      </c>
    </row>
    <row r="21" spans="1:6" x14ac:dyDescent="0.25">
      <c r="A21" s="50"/>
      <c r="B21" s="50"/>
      <c r="C21">
        <v>3</v>
      </c>
      <c r="D21" s="10">
        <v>85772</v>
      </c>
      <c r="E21" s="10">
        <v>1408.76</v>
      </c>
      <c r="F21" s="10">
        <v>1947.63</v>
      </c>
    </row>
    <row r="22" spans="1:6" x14ac:dyDescent="0.25">
      <c r="A22" s="50"/>
      <c r="B22" s="50">
        <v>28</v>
      </c>
      <c r="C22">
        <v>1</v>
      </c>
      <c r="D22" s="10">
        <v>112544</v>
      </c>
      <c r="E22" s="10">
        <v>1371.46</v>
      </c>
      <c r="F22" s="10">
        <v>1800</v>
      </c>
    </row>
    <row r="23" spans="1:6" x14ac:dyDescent="0.25">
      <c r="A23" s="50"/>
      <c r="B23" s="50"/>
      <c r="C23">
        <v>2</v>
      </c>
      <c r="D23" s="10">
        <v>115480</v>
      </c>
      <c r="E23" s="10">
        <v>426</v>
      </c>
      <c r="F23" s="10">
        <v>1800.01</v>
      </c>
    </row>
    <row r="24" spans="1:6" x14ac:dyDescent="0.25">
      <c r="A24" s="50"/>
      <c r="B24" s="50"/>
      <c r="C24">
        <v>3</v>
      </c>
      <c r="D24" s="10">
        <v>103042</v>
      </c>
      <c r="E24" s="10">
        <v>1052.32</v>
      </c>
      <c r="F24" s="10">
        <v>1802.56</v>
      </c>
    </row>
    <row r="25" spans="1:6" x14ac:dyDescent="0.25">
      <c r="A25" s="50">
        <v>34</v>
      </c>
      <c r="B25" s="50">
        <v>7</v>
      </c>
      <c r="C25">
        <v>1</v>
      </c>
      <c r="D25" s="10">
        <v>23360.1</v>
      </c>
      <c r="E25" s="10">
        <v>603.03200000000004</v>
      </c>
      <c r="F25" s="10">
        <v>2021.43</v>
      </c>
    </row>
    <row r="26" spans="1:6" x14ac:dyDescent="0.25">
      <c r="A26" s="50"/>
      <c r="B26" s="50"/>
      <c r="C26">
        <v>2</v>
      </c>
      <c r="D26" s="10">
        <v>27105.8</v>
      </c>
      <c r="E26" s="10">
        <v>48.122</v>
      </c>
      <c r="F26" s="10">
        <v>1960.74</v>
      </c>
    </row>
    <row r="27" spans="1:6" x14ac:dyDescent="0.25">
      <c r="A27" s="50"/>
      <c r="B27" s="50"/>
      <c r="C27">
        <v>3</v>
      </c>
      <c r="D27" s="10">
        <v>21754.9</v>
      </c>
      <c r="E27" s="10">
        <v>897.495</v>
      </c>
      <c r="F27" s="10">
        <v>1821.64</v>
      </c>
    </row>
    <row r="28" spans="1:6" x14ac:dyDescent="0.25">
      <c r="A28" s="50"/>
      <c r="B28" s="50">
        <v>14</v>
      </c>
      <c r="C28">
        <v>1</v>
      </c>
      <c r="D28" s="10">
        <v>68249.899999999994</v>
      </c>
      <c r="E28" s="10">
        <v>119.77200000000001</v>
      </c>
      <c r="F28" s="10">
        <v>1939.15</v>
      </c>
    </row>
    <row r="29" spans="1:6" x14ac:dyDescent="0.25">
      <c r="A29" s="50"/>
      <c r="B29" s="50"/>
      <c r="C29">
        <v>2</v>
      </c>
      <c r="D29" s="10">
        <v>64068.4</v>
      </c>
      <c r="E29" s="10">
        <v>8.8629999999999995</v>
      </c>
      <c r="F29" s="10">
        <v>1883.45</v>
      </c>
    </row>
    <row r="30" spans="1:6" x14ac:dyDescent="0.25">
      <c r="A30" s="50"/>
      <c r="B30" s="50"/>
      <c r="C30">
        <v>3</v>
      </c>
      <c r="D30" s="10">
        <v>68806.600000000006</v>
      </c>
      <c r="E30" s="10">
        <v>106.85899999999999</v>
      </c>
      <c r="F30" s="10">
        <v>1916.51</v>
      </c>
    </row>
    <row r="31" spans="1:6" x14ac:dyDescent="0.25">
      <c r="A31" s="50"/>
      <c r="B31" s="50">
        <v>21</v>
      </c>
      <c r="C31">
        <v>1</v>
      </c>
      <c r="D31" s="10">
        <v>121767</v>
      </c>
      <c r="E31" s="10">
        <v>891.94799999999998</v>
      </c>
      <c r="F31" s="10">
        <v>1997.15</v>
      </c>
    </row>
    <row r="32" spans="1:6" x14ac:dyDescent="0.25">
      <c r="A32" s="50"/>
      <c r="B32" s="50"/>
      <c r="C32">
        <v>2</v>
      </c>
      <c r="D32" s="10">
        <v>154251</v>
      </c>
      <c r="E32" s="10">
        <v>1469.13</v>
      </c>
      <c r="F32" s="10">
        <v>1800.07</v>
      </c>
    </row>
    <row r="33" spans="1:6" x14ac:dyDescent="0.25">
      <c r="A33" s="50"/>
      <c r="B33" s="50"/>
      <c r="C33">
        <v>3</v>
      </c>
      <c r="D33" s="10">
        <v>136902</v>
      </c>
      <c r="E33" s="10">
        <v>1685.02</v>
      </c>
      <c r="F33" s="10">
        <v>2004.92</v>
      </c>
    </row>
    <row r="34" spans="1:6" x14ac:dyDescent="0.25">
      <c r="A34" s="50"/>
      <c r="B34" s="50">
        <v>28</v>
      </c>
      <c r="C34">
        <v>1</v>
      </c>
      <c r="D34" s="10">
        <v>211536</v>
      </c>
      <c r="E34" s="10">
        <v>63.88</v>
      </c>
      <c r="F34" s="10">
        <v>1807.71</v>
      </c>
    </row>
    <row r="35" spans="1:6" x14ac:dyDescent="0.25">
      <c r="A35" s="50"/>
      <c r="B35" s="50"/>
      <c r="C35">
        <v>2</v>
      </c>
      <c r="D35" s="10">
        <v>212055</v>
      </c>
      <c r="E35" s="10">
        <v>340.06900000000002</v>
      </c>
      <c r="F35" s="10">
        <v>1800.1</v>
      </c>
    </row>
    <row r="36" spans="1:6" x14ac:dyDescent="0.25">
      <c r="A36" s="50"/>
      <c r="B36" s="50"/>
      <c r="C36">
        <v>3</v>
      </c>
      <c r="D36" s="10">
        <v>212518</v>
      </c>
      <c r="E36" s="10">
        <v>1139.02</v>
      </c>
      <c r="F36" s="10">
        <v>1800.17</v>
      </c>
    </row>
    <row r="37" spans="1:6" x14ac:dyDescent="0.25">
      <c r="A37" s="50">
        <v>46</v>
      </c>
      <c r="B37" s="50">
        <v>7</v>
      </c>
      <c r="C37">
        <v>1</v>
      </c>
      <c r="D37" s="10">
        <v>31746.3</v>
      </c>
      <c r="E37" s="10">
        <v>1708.27</v>
      </c>
      <c r="F37" s="10">
        <v>2025.87</v>
      </c>
    </row>
    <row r="38" spans="1:6" x14ac:dyDescent="0.25">
      <c r="A38" s="50"/>
      <c r="B38" s="50"/>
      <c r="C38">
        <v>2</v>
      </c>
      <c r="D38" s="10">
        <v>34521.699999999997</v>
      </c>
      <c r="E38" s="10">
        <v>1411.4</v>
      </c>
      <c r="F38" s="10">
        <v>2069.73</v>
      </c>
    </row>
    <row r="39" spans="1:6" x14ac:dyDescent="0.25">
      <c r="A39" s="50"/>
      <c r="B39" s="50"/>
      <c r="C39">
        <v>3</v>
      </c>
      <c r="D39" s="10">
        <v>27646.3</v>
      </c>
      <c r="E39" s="10">
        <v>1521.37</v>
      </c>
      <c r="F39" s="10">
        <v>1824.99</v>
      </c>
    </row>
    <row r="40" spans="1:6" x14ac:dyDescent="0.25">
      <c r="A40" s="50"/>
      <c r="B40" s="50">
        <v>14</v>
      </c>
      <c r="C40">
        <v>1</v>
      </c>
      <c r="D40" s="10">
        <v>75302.100000000006</v>
      </c>
      <c r="E40" s="10">
        <v>1501.71</v>
      </c>
      <c r="F40" s="10">
        <v>1830.25</v>
      </c>
    </row>
    <row r="41" spans="1:6" x14ac:dyDescent="0.25">
      <c r="A41" s="50"/>
      <c r="B41" s="50"/>
      <c r="C41">
        <v>2</v>
      </c>
      <c r="D41" s="10">
        <v>91632.2</v>
      </c>
      <c r="E41" s="10">
        <v>128.279</v>
      </c>
      <c r="F41" s="10">
        <v>1971.93</v>
      </c>
    </row>
    <row r="42" spans="1:6" x14ac:dyDescent="0.25">
      <c r="A42" s="50"/>
      <c r="B42" s="50"/>
      <c r="C42">
        <v>3</v>
      </c>
      <c r="D42" s="10">
        <v>86500.7</v>
      </c>
      <c r="E42" s="10">
        <v>1018.36</v>
      </c>
      <c r="F42" s="10">
        <v>2104.94</v>
      </c>
    </row>
    <row r="43" spans="1:6" x14ac:dyDescent="0.25">
      <c r="A43" s="50"/>
      <c r="B43" s="50">
        <v>21</v>
      </c>
      <c r="C43">
        <v>1</v>
      </c>
      <c r="D43" s="10">
        <v>174166</v>
      </c>
      <c r="E43" s="10">
        <v>243.48599999999999</v>
      </c>
      <c r="F43" s="10">
        <v>1867.04</v>
      </c>
    </row>
    <row r="44" spans="1:6" x14ac:dyDescent="0.25">
      <c r="A44" s="50"/>
      <c r="B44" s="50"/>
      <c r="C44">
        <v>2</v>
      </c>
      <c r="D44" s="10">
        <v>174721</v>
      </c>
      <c r="E44" s="10">
        <v>1685.01</v>
      </c>
      <c r="F44" s="10">
        <v>1869.78</v>
      </c>
    </row>
    <row r="45" spans="1:6" x14ac:dyDescent="0.25">
      <c r="A45" s="50"/>
      <c r="B45" s="50"/>
      <c r="C45">
        <v>3</v>
      </c>
      <c r="D45" s="10">
        <v>139200</v>
      </c>
      <c r="E45" s="10">
        <v>1402.87</v>
      </c>
      <c r="F45" s="10">
        <v>1857.35</v>
      </c>
    </row>
    <row r="46" spans="1:6" x14ac:dyDescent="0.25">
      <c r="A46" s="50"/>
      <c r="B46" s="50">
        <v>28</v>
      </c>
      <c r="C46">
        <v>1</v>
      </c>
      <c r="D46" s="10">
        <v>245253</v>
      </c>
      <c r="E46" s="10">
        <v>1211.77</v>
      </c>
      <c r="F46" s="10">
        <v>1802.93</v>
      </c>
    </row>
    <row r="47" spans="1:6" x14ac:dyDescent="0.25">
      <c r="A47" s="50"/>
      <c r="B47" s="50"/>
      <c r="C47">
        <v>2</v>
      </c>
      <c r="D47" s="10">
        <v>281977</v>
      </c>
      <c r="E47" s="10">
        <v>1797.78</v>
      </c>
      <c r="F47" s="10">
        <v>1867.24</v>
      </c>
    </row>
    <row r="48" spans="1:6" x14ac:dyDescent="0.25">
      <c r="A48" s="50"/>
      <c r="B48" s="50"/>
      <c r="C48">
        <v>3</v>
      </c>
      <c r="D48" s="10">
        <v>265153</v>
      </c>
      <c r="E48" s="10">
        <v>799.18799999999999</v>
      </c>
      <c r="F48" s="10">
        <v>1867.05</v>
      </c>
    </row>
    <row r="49" spans="1:6" x14ac:dyDescent="0.25">
      <c r="A49" s="50">
        <v>58</v>
      </c>
      <c r="B49" s="50">
        <v>7</v>
      </c>
      <c r="C49">
        <v>1</v>
      </c>
      <c r="D49" s="10">
        <v>52819.5</v>
      </c>
      <c r="E49" s="10">
        <v>389.66</v>
      </c>
      <c r="F49" s="10">
        <v>1896.75</v>
      </c>
    </row>
    <row r="50" spans="1:6" x14ac:dyDescent="0.25">
      <c r="A50" s="50"/>
      <c r="B50" s="50"/>
      <c r="C50">
        <v>2</v>
      </c>
      <c r="D50" s="10">
        <v>34370</v>
      </c>
      <c r="E50" s="10">
        <v>1114.68</v>
      </c>
      <c r="F50" s="10">
        <v>1929.17</v>
      </c>
    </row>
    <row r="51" spans="1:6" x14ac:dyDescent="0.25">
      <c r="A51" s="50"/>
      <c r="B51" s="50"/>
      <c r="C51">
        <v>3</v>
      </c>
      <c r="D51" s="10">
        <v>44197.599999999999</v>
      </c>
      <c r="E51" s="10">
        <v>1194.3399999999999</v>
      </c>
      <c r="F51" s="10">
        <v>1890.18</v>
      </c>
    </row>
    <row r="52" spans="1:6" x14ac:dyDescent="0.25">
      <c r="A52" s="50"/>
      <c r="B52" s="50">
        <v>14</v>
      </c>
      <c r="C52">
        <v>1</v>
      </c>
      <c r="D52" s="10">
        <v>113317</v>
      </c>
      <c r="E52" s="10">
        <v>1505.38</v>
      </c>
      <c r="F52" s="10">
        <v>1865.19</v>
      </c>
    </row>
    <row r="53" spans="1:6" x14ac:dyDescent="0.25">
      <c r="A53" s="50"/>
      <c r="B53" s="50"/>
      <c r="C53">
        <v>2</v>
      </c>
      <c r="D53" s="10">
        <v>124372</v>
      </c>
      <c r="E53" s="10">
        <v>1062.73</v>
      </c>
      <c r="F53" s="10">
        <v>1863.68</v>
      </c>
    </row>
    <row r="54" spans="1:6" x14ac:dyDescent="0.25">
      <c r="A54" s="50"/>
      <c r="B54" s="50"/>
      <c r="C54">
        <v>3</v>
      </c>
      <c r="D54" s="10">
        <v>132119</v>
      </c>
      <c r="E54" s="10">
        <v>471.10700000000003</v>
      </c>
      <c r="F54" s="10">
        <v>1866.49</v>
      </c>
    </row>
    <row r="55" spans="1:6" x14ac:dyDescent="0.25">
      <c r="A55" s="50"/>
      <c r="B55" s="50">
        <v>21</v>
      </c>
      <c r="C55">
        <v>1</v>
      </c>
      <c r="D55" s="10">
        <v>222601</v>
      </c>
      <c r="E55" s="10">
        <v>1599.17</v>
      </c>
      <c r="F55" s="10">
        <v>1873</v>
      </c>
    </row>
    <row r="56" spans="1:6" x14ac:dyDescent="0.25">
      <c r="A56" s="50"/>
      <c r="B56" s="50"/>
      <c r="C56">
        <v>2</v>
      </c>
      <c r="D56" s="10">
        <v>222426</v>
      </c>
      <c r="E56" s="10">
        <v>896.27700000000004</v>
      </c>
      <c r="F56" s="10">
        <v>1872.31</v>
      </c>
    </row>
    <row r="57" spans="1:6" x14ac:dyDescent="0.25">
      <c r="A57" s="50"/>
      <c r="B57" s="50"/>
      <c r="C57">
        <v>3</v>
      </c>
      <c r="D57" s="10">
        <v>217139</v>
      </c>
      <c r="E57" s="10">
        <v>98.046999999999997</v>
      </c>
      <c r="F57" s="10">
        <v>1800.03</v>
      </c>
    </row>
    <row r="58" spans="1:6" x14ac:dyDescent="0.25">
      <c r="A58" s="50"/>
      <c r="B58" s="50">
        <v>28</v>
      </c>
      <c r="C58">
        <v>1</v>
      </c>
      <c r="D58" s="10">
        <v>338614</v>
      </c>
      <c r="E58" s="10">
        <v>896.34199999999998</v>
      </c>
      <c r="F58" s="10">
        <v>1869.55</v>
      </c>
    </row>
    <row r="59" spans="1:6" x14ac:dyDescent="0.25">
      <c r="A59" s="50"/>
      <c r="B59" s="50"/>
      <c r="C59">
        <v>2</v>
      </c>
      <c r="D59" s="10">
        <v>324725</v>
      </c>
      <c r="E59" s="10">
        <v>747.18799999999999</v>
      </c>
      <c r="F59" s="10">
        <v>1823.44</v>
      </c>
    </row>
    <row r="60" spans="1:6" x14ac:dyDescent="0.25">
      <c r="A60" s="50"/>
      <c r="B60" s="50"/>
      <c r="C60">
        <v>3</v>
      </c>
      <c r="D60" s="10">
        <v>382491</v>
      </c>
      <c r="E60" s="10">
        <v>383.80799999999999</v>
      </c>
      <c r="F60" s="10">
        <v>1871.39</v>
      </c>
    </row>
    <row r="61" spans="1:6" x14ac:dyDescent="0.25">
      <c r="A61" s="50">
        <v>83</v>
      </c>
      <c r="B61" s="50">
        <v>7</v>
      </c>
      <c r="C61">
        <v>1</v>
      </c>
      <c r="D61" s="10">
        <v>54108.800000000003</v>
      </c>
      <c r="E61" s="10">
        <v>211.053</v>
      </c>
      <c r="F61" s="10">
        <v>1866.86</v>
      </c>
    </row>
    <row r="62" spans="1:6" x14ac:dyDescent="0.25">
      <c r="A62" s="50"/>
      <c r="B62" s="50"/>
      <c r="C62">
        <v>2</v>
      </c>
      <c r="D62" s="10">
        <v>53596.6</v>
      </c>
      <c r="E62" s="10">
        <v>838.31500000000005</v>
      </c>
      <c r="F62" s="10">
        <v>1818.89</v>
      </c>
    </row>
    <row r="63" spans="1:6" x14ac:dyDescent="0.25">
      <c r="A63" s="50"/>
      <c r="B63" s="50"/>
      <c r="C63">
        <v>3</v>
      </c>
      <c r="D63" s="10">
        <v>55524.800000000003</v>
      </c>
      <c r="E63" s="10">
        <v>1189.3399999999999</v>
      </c>
      <c r="F63" s="10">
        <v>1867.3</v>
      </c>
    </row>
    <row r="64" spans="1:6" x14ac:dyDescent="0.25">
      <c r="A64" s="50"/>
      <c r="B64" s="50">
        <v>14</v>
      </c>
      <c r="C64">
        <v>1</v>
      </c>
      <c r="D64" s="10">
        <v>168339</v>
      </c>
      <c r="E64" s="10">
        <v>1466.03</v>
      </c>
      <c r="F64" s="10">
        <v>1869.2</v>
      </c>
    </row>
    <row r="65" spans="1:7" x14ac:dyDescent="0.25">
      <c r="A65" s="50"/>
      <c r="B65" s="50"/>
      <c r="C65">
        <v>2</v>
      </c>
      <c r="D65" s="10">
        <v>131003</v>
      </c>
      <c r="E65" s="10">
        <v>756.76199999999994</v>
      </c>
      <c r="F65" s="10">
        <v>1872.05</v>
      </c>
    </row>
    <row r="66" spans="1:7" x14ac:dyDescent="0.25">
      <c r="A66" s="50"/>
      <c r="B66" s="50"/>
      <c r="C66">
        <v>3</v>
      </c>
      <c r="D66" s="10">
        <v>180045</v>
      </c>
      <c r="E66" s="10">
        <v>409.77300000000002</v>
      </c>
      <c r="F66" s="10">
        <v>1818.15</v>
      </c>
    </row>
    <row r="67" spans="1:7" x14ac:dyDescent="0.25">
      <c r="A67" s="50"/>
      <c r="B67" s="50">
        <v>21</v>
      </c>
      <c r="C67">
        <v>1</v>
      </c>
      <c r="D67" s="10">
        <v>242961</v>
      </c>
      <c r="E67" s="10">
        <v>1474.74</v>
      </c>
      <c r="F67" s="10">
        <v>1896.56</v>
      </c>
    </row>
    <row r="68" spans="1:7" x14ac:dyDescent="0.25">
      <c r="A68" s="50"/>
      <c r="B68" s="50"/>
      <c r="C68">
        <v>2</v>
      </c>
      <c r="D68" s="10">
        <v>298917</v>
      </c>
      <c r="E68" s="10">
        <v>966.16600000000005</v>
      </c>
      <c r="F68" s="10">
        <v>1884.52</v>
      </c>
    </row>
    <row r="69" spans="1:7" x14ac:dyDescent="0.25">
      <c r="A69" s="50"/>
      <c r="B69" s="50"/>
      <c r="C69">
        <v>3</v>
      </c>
      <c r="D69" s="10">
        <v>282195</v>
      </c>
      <c r="E69" s="10">
        <v>944.70799999999997</v>
      </c>
      <c r="F69" s="10">
        <v>1899.32</v>
      </c>
    </row>
    <row r="70" spans="1:7" x14ac:dyDescent="0.25">
      <c r="A70" s="50"/>
      <c r="B70" s="50">
        <v>28</v>
      </c>
      <c r="C70">
        <v>1</v>
      </c>
      <c r="D70" s="10">
        <v>487333</v>
      </c>
      <c r="E70" s="10">
        <v>1716.94</v>
      </c>
      <c r="F70" s="10">
        <v>1922.53</v>
      </c>
    </row>
    <row r="71" spans="1:7" x14ac:dyDescent="0.25">
      <c r="A71" s="50"/>
      <c r="B71" s="50"/>
      <c r="C71">
        <v>2</v>
      </c>
      <c r="D71" s="10">
        <v>499365</v>
      </c>
      <c r="E71" s="10">
        <v>1317.51</v>
      </c>
      <c r="F71" s="10">
        <v>1884.04</v>
      </c>
    </row>
    <row r="72" spans="1:7" x14ac:dyDescent="0.25">
      <c r="A72" s="50"/>
      <c r="B72" s="50"/>
      <c r="C72">
        <v>3</v>
      </c>
      <c r="D72" s="10">
        <v>443420</v>
      </c>
      <c r="E72" s="10">
        <v>880.5</v>
      </c>
      <c r="F72" s="10">
        <v>1898.74</v>
      </c>
    </row>
    <row r="74" spans="1:7" x14ac:dyDescent="0.25">
      <c r="A74" s="50" t="s">
        <v>20</v>
      </c>
      <c r="B74" s="50"/>
      <c r="C74" s="50"/>
      <c r="D74" s="48" t="s">
        <v>21</v>
      </c>
      <c r="E74" s="48"/>
      <c r="F74" s="48"/>
      <c r="G74" s="12"/>
    </row>
    <row r="75" spans="1:7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7" x14ac:dyDescent="0.25">
      <c r="A76" s="2">
        <v>114</v>
      </c>
      <c r="B76">
        <v>7</v>
      </c>
      <c r="C76">
        <v>1</v>
      </c>
      <c r="D76" s="10">
        <v>74074.5</v>
      </c>
      <c r="E76" s="10">
        <v>1481.41</v>
      </c>
      <c r="F76" s="10">
        <v>1709.4</v>
      </c>
    </row>
    <row r="77" spans="1:7" x14ac:dyDescent="0.25">
      <c r="A77" s="2">
        <v>114</v>
      </c>
      <c r="B77">
        <v>7</v>
      </c>
      <c r="C77">
        <v>2</v>
      </c>
      <c r="D77" s="10">
        <v>72886.399999999994</v>
      </c>
      <c r="E77" s="10">
        <v>1106.5999999999999</v>
      </c>
      <c r="F77" s="10">
        <v>1701.46</v>
      </c>
    </row>
    <row r="78" spans="1:7" x14ac:dyDescent="0.25">
      <c r="A78" s="2">
        <v>114</v>
      </c>
      <c r="B78">
        <v>7</v>
      </c>
      <c r="C78">
        <v>3</v>
      </c>
      <c r="D78" s="10">
        <v>71018.3</v>
      </c>
      <c r="E78" s="10">
        <v>1296.22</v>
      </c>
      <c r="F78" s="10">
        <v>1715.9</v>
      </c>
    </row>
    <row r="79" spans="1:7" x14ac:dyDescent="0.25">
      <c r="A79" s="2">
        <v>114</v>
      </c>
      <c r="B79">
        <v>14</v>
      </c>
      <c r="C79">
        <v>1</v>
      </c>
      <c r="D79" s="10">
        <v>184125</v>
      </c>
      <c r="E79" s="10">
        <v>618.50599999999997</v>
      </c>
      <c r="F79" s="10">
        <v>1727.07</v>
      </c>
    </row>
    <row r="80" spans="1:7" x14ac:dyDescent="0.25">
      <c r="A80" s="2">
        <v>114</v>
      </c>
      <c r="B80">
        <v>14</v>
      </c>
      <c r="C80">
        <v>2</v>
      </c>
      <c r="D80" s="10">
        <v>270216</v>
      </c>
      <c r="E80" s="10">
        <v>605.68299999999999</v>
      </c>
      <c r="F80" s="10">
        <v>1778.27</v>
      </c>
    </row>
    <row r="81" spans="1:6" x14ac:dyDescent="0.25">
      <c r="A81" s="2">
        <v>114</v>
      </c>
      <c r="B81">
        <v>21</v>
      </c>
      <c r="C81">
        <v>1</v>
      </c>
      <c r="D81" s="10">
        <v>409142</v>
      </c>
      <c r="E81" s="10">
        <v>530.38</v>
      </c>
      <c r="F81" s="10">
        <v>1713.17</v>
      </c>
    </row>
    <row r="82" spans="1:6" x14ac:dyDescent="0.25">
      <c r="A82" s="2">
        <v>149</v>
      </c>
      <c r="B82">
        <v>28</v>
      </c>
      <c r="C82">
        <v>1</v>
      </c>
      <c r="D82" s="10">
        <v>904969</v>
      </c>
      <c r="E82" s="10">
        <v>246.29599999999999</v>
      </c>
      <c r="F82" s="10">
        <v>1886.94</v>
      </c>
    </row>
    <row r="83" spans="1:6" x14ac:dyDescent="0.25">
      <c r="A83" s="2">
        <v>170</v>
      </c>
      <c r="B83">
        <v>21</v>
      </c>
      <c r="C83">
        <v>1</v>
      </c>
      <c r="D83" s="10">
        <v>539141</v>
      </c>
      <c r="E83" s="10">
        <v>1495.13</v>
      </c>
      <c r="F83" s="10">
        <v>1721.22</v>
      </c>
    </row>
    <row r="84" spans="1:6" x14ac:dyDescent="0.25">
      <c r="A84" s="2">
        <v>170</v>
      </c>
      <c r="B84">
        <v>28</v>
      </c>
      <c r="C84">
        <v>1</v>
      </c>
      <c r="D84" s="10">
        <v>854031</v>
      </c>
      <c r="E84" s="10">
        <v>1188.27</v>
      </c>
      <c r="F84" s="10">
        <v>1718.01</v>
      </c>
    </row>
    <row r="85" spans="1:6" x14ac:dyDescent="0.25">
      <c r="A85" s="2">
        <v>183</v>
      </c>
      <c r="B85">
        <v>7</v>
      </c>
      <c r="C85">
        <v>1</v>
      </c>
      <c r="D85" s="10">
        <v>99711.3</v>
      </c>
      <c r="E85" s="10">
        <v>581.96100000000001</v>
      </c>
      <c r="F85" s="10">
        <v>1775.4</v>
      </c>
    </row>
  </sheetData>
  <sortState ref="A1:H73">
    <sortCondition ref="B1:B73"/>
    <sortCondition ref="A1:A73"/>
  </sortState>
  <mergeCells count="29">
    <mergeCell ref="A74:C74"/>
    <mergeCell ref="D74:F74"/>
    <mergeCell ref="B64:B66"/>
    <mergeCell ref="B67:B69"/>
    <mergeCell ref="B70:B72"/>
    <mergeCell ref="A61:A72"/>
    <mergeCell ref="A49:A60"/>
    <mergeCell ref="B61:B63"/>
    <mergeCell ref="A25:A36"/>
    <mergeCell ref="B37:B39"/>
    <mergeCell ref="B40:B42"/>
    <mergeCell ref="B43:B45"/>
    <mergeCell ref="B46:B48"/>
    <mergeCell ref="A37:A48"/>
    <mergeCell ref="B34:B36"/>
    <mergeCell ref="B31:B33"/>
    <mergeCell ref="B28:B30"/>
    <mergeCell ref="B25:B27"/>
    <mergeCell ref="B49:B51"/>
    <mergeCell ref="B52:B54"/>
    <mergeCell ref="B55:B57"/>
    <mergeCell ref="B58:B60"/>
    <mergeCell ref="D1:F1"/>
    <mergeCell ref="A1:C1"/>
    <mergeCell ref="B22:B24"/>
    <mergeCell ref="B19:B21"/>
    <mergeCell ref="B16:B18"/>
    <mergeCell ref="B3:B15"/>
    <mergeCell ref="A3:A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58" zoomScale="145" zoomScaleNormal="145" workbookViewId="0">
      <selection activeCell="E5" sqref="E5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15104.1</v>
      </c>
      <c r="E3" s="10">
        <v>9.6150000000000002</v>
      </c>
      <c r="F3" s="10">
        <v>1897.71</v>
      </c>
    </row>
    <row r="4" spans="1:15" x14ac:dyDescent="0.25">
      <c r="A4" s="50"/>
      <c r="B4" s="50"/>
      <c r="C4">
        <v>2</v>
      </c>
      <c r="D4" s="10">
        <v>15495</v>
      </c>
      <c r="E4" s="10">
        <v>1252.79</v>
      </c>
      <c r="F4" s="10">
        <v>2007.33</v>
      </c>
    </row>
    <row r="5" spans="1:15" x14ac:dyDescent="0.25">
      <c r="A5" s="50"/>
      <c r="B5" s="50"/>
      <c r="C5">
        <v>3</v>
      </c>
      <c r="D5" s="10">
        <v>14138.5</v>
      </c>
      <c r="E5" s="10">
        <v>1630.52</v>
      </c>
      <c r="F5" s="10">
        <v>1931.8</v>
      </c>
    </row>
    <row r="6" spans="1:15" x14ac:dyDescent="0.25">
      <c r="A6" s="50"/>
      <c r="B6" s="50"/>
      <c r="C6">
        <v>4</v>
      </c>
      <c r="D6" s="10">
        <v>15930.1</v>
      </c>
      <c r="E6" s="10">
        <v>1285.05</v>
      </c>
      <c r="F6" s="10">
        <v>2040.69</v>
      </c>
    </row>
    <row r="7" spans="1:15" x14ac:dyDescent="0.25">
      <c r="A7" s="50"/>
      <c r="B7" s="50"/>
      <c r="C7">
        <v>5</v>
      </c>
      <c r="D7" s="10">
        <v>14535</v>
      </c>
      <c r="E7" s="10">
        <v>416.15</v>
      </c>
      <c r="F7" s="10">
        <v>1861.13</v>
      </c>
    </row>
    <row r="8" spans="1:15" x14ac:dyDescent="0.25">
      <c r="A8" s="50"/>
      <c r="B8" s="50"/>
      <c r="C8">
        <v>6</v>
      </c>
      <c r="D8" s="10">
        <v>13124.4</v>
      </c>
      <c r="E8" s="10">
        <v>1594.87</v>
      </c>
      <c r="F8" s="10">
        <v>1939.82</v>
      </c>
    </row>
    <row r="9" spans="1:15" x14ac:dyDescent="0.25">
      <c r="A9" s="50"/>
      <c r="B9" s="50"/>
      <c r="C9">
        <v>7</v>
      </c>
      <c r="D9" s="10">
        <v>11914.4</v>
      </c>
      <c r="E9" s="10">
        <v>1724.05</v>
      </c>
      <c r="F9" s="10">
        <v>1923.85</v>
      </c>
    </row>
    <row r="10" spans="1:15" x14ac:dyDescent="0.25">
      <c r="A10" s="50"/>
      <c r="B10" s="50"/>
      <c r="C10">
        <v>8</v>
      </c>
      <c r="D10" s="10">
        <v>14507.3</v>
      </c>
      <c r="E10" s="10">
        <v>1675.34</v>
      </c>
      <c r="F10" s="10">
        <v>1867.53</v>
      </c>
    </row>
    <row r="11" spans="1:15" x14ac:dyDescent="0.25">
      <c r="A11" s="50"/>
      <c r="B11" s="50"/>
      <c r="C11">
        <v>9</v>
      </c>
      <c r="D11" s="10">
        <v>11978.4</v>
      </c>
      <c r="E11" s="10">
        <v>1144.78</v>
      </c>
      <c r="F11" s="10">
        <v>1911.46</v>
      </c>
      <c r="I11" s="2"/>
    </row>
    <row r="12" spans="1:15" x14ac:dyDescent="0.25">
      <c r="A12" s="50"/>
      <c r="B12" s="50"/>
      <c r="C12">
        <v>10</v>
      </c>
      <c r="D12" s="10">
        <v>13414.7</v>
      </c>
      <c r="E12" s="10">
        <v>1465.41</v>
      </c>
      <c r="F12" s="10">
        <v>1950.56</v>
      </c>
      <c r="I12" s="2"/>
    </row>
    <row r="13" spans="1:15" x14ac:dyDescent="0.25">
      <c r="A13" s="50"/>
      <c r="B13" s="50"/>
      <c r="C13">
        <v>11</v>
      </c>
      <c r="D13" s="10">
        <v>16272.3</v>
      </c>
      <c r="E13" s="10">
        <v>2.2770000000000001</v>
      </c>
      <c r="F13" s="10">
        <v>1869.24</v>
      </c>
      <c r="I13" s="2"/>
    </row>
    <row r="14" spans="1:15" x14ac:dyDescent="0.25">
      <c r="A14" s="50"/>
      <c r="B14" s="50"/>
      <c r="C14">
        <v>12</v>
      </c>
      <c r="D14" s="10">
        <v>16115.8</v>
      </c>
      <c r="E14" s="10">
        <v>651.59500000000003</v>
      </c>
      <c r="F14" s="10">
        <v>1949.84</v>
      </c>
      <c r="I14" s="2"/>
    </row>
    <row r="15" spans="1:15" x14ac:dyDescent="0.25">
      <c r="A15" s="50"/>
      <c r="B15" s="50"/>
      <c r="C15">
        <v>13</v>
      </c>
      <c r="D15" s="10">
        <v>17034.900000000001</v>
      </c>
      <c r="E15" s="10">
        <v>743.92899999999997</v>
      </c>
      <c r="F15" s="10">
        <v>1801.15</v>
      </c>
    </row>
    <row r="16" spans="1:15" x14ac:dyDescent="0.25">
      <c r="A16" s="50"/>
      <c r="B16" s="50">
        <v>14</v>
      </c>
      <c r="C16">
        <v>1</v>
      </c>
      <c r="D16" s="10">
        <v>34279.599999999999</v>
      </c>
      <c r="E16" s="10">
        <v>275.26100000000002</v>
      </c>
      <c r="F16" s="10">
        <v>2043.98</v>
      </c>
    </row>
    <row r="17" spans="1:9" x14ac:dyDescent="0.25">
      <c r="A17" s="50"/>
      <c r="B17" s="50"/>
      <c r="C17">
        <v>2</v>
      </c>
      <c r="D17" s="10">
        <v>38077.1</v>
      </c>
      <c r="E17" s="10">
        <v>255.33500000000001</v>
      </c>
      <c r="F17" s="10">
        <v>1924.47</v>
      </c>
    </row>
    <row r="18" spans="1:9" x14ac:dyDescent="0.25">
      <c r="A18" s="50"/>
      <c r="B18" s="50"/>
      <c r="C18">
        <v>3</v>
      </c>
      <c r="D18" s="10">
        <v>39677.5</v>
      </c>
      <c r="E18" s="10">
        <v>788.96600000000001</v>
      </c>
      <c r="F18" s="10">
        <v>1845.18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74587.899999999994</v>
      </c>
      <c r="E19" s="10">
        <v>21.431000000000001</v>
      </c>
      <c r="F19" s="10">
        <v>2026.93</v>
      </c>
      <c r="H19" s="2"/>
      <c r="I19" s="2"/>
    </row>
    <row r="20" spans="1:9" x14ac:dyDescent="0.25">
      <c r="A20" s="50"/>
      <c r="B20" s="50"/>
      <c r="C20">
        <v>2</v>
      </c>
      <c r="D20" s="10">
        <v>71739.8</v>
      </c>
      <c r="E20" s="10">
        <v>13.305999999999999</v>
      </c>
      <c r="F20" s="10">
        <v>1893.31</v>
      </c>
      <c r="H20" s="2"/>
      <c r="I20" s="2"/>
    </row>
    <row r="21" spans="1:9" x14ac:dyDescent="0.25">
      <c r="A21" s="50"/>
      <c r="B21" s="50"/>
      <c r="C21">
        <v>3</v>
      </c>
      <c r="D21" s="10">
        <v>85671</v>
      </c>
      <c r="E21" s="10">
        <v>1311.09</v>
      </c>
      <c r="F21" s="10">
        <v>1864.74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113894</v>
      </c>
      <c r="E22" s="10">
        <v>1173.27</v>
      </c>
      <c r="F22" s="10">
        <v>1800.01</v>
      </c>
      <c r="H22" s="2"/>
      <c r="I22" s="2"/>
    </row>
    <row r="23" spans="1:9" x14ac:dyDescent="0.25">
      <c r="A23" s="50"/>
      <c r="B23" s="50"/>
      <c r="C23">
        <v>2</v>
      </c>
      <c r="D23" s="10">
        <v>115040.72516</v>
      </c>
      <c r="E23" s="10">
        <v>742.88199999999995</v>
      </c>
      <c r="F23" s="10">
        <v>1800.02</v>
      </c>
      <c r="H23" s="2"/>
      <c r="I23" s="2"/>
    </row>
    <row r="24" spans="1:9" x14ac:dyDescent="0.25">
      <c r="A24" s="50"/>
      <c r="B24" s="50"/>
      <c r="C24">
        <v>3</v>
      </c>
      <c r="D24" s="10">
        <v>103279</v>
      </c>
      <c r="E24" s="10">
        <v>956.928</v>
      </c>
      <c r="F24" s="10">
        <v>1800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23371.3</v>
      </c>
      <c r="E25" s="10">
        <v>1339.03</v>
      </c>
      <c r="F25" s="10">
        <v>1906.67</v>
      </c>
      <c r="H25" s="2"/>
      <c r="I25" s="2"/>
    </row>
    <row r="26" spans="1:9" x14ac:dyDescent="0.25">
      <c r="A26" s="50"/>
      <c r="B26" s="50"/>
      <c r="C26">
        <v>2</v>
      </c>
      <c r="D26" s="10">
        <v>27007.200000000001</v>
      </c>
      <c r="E26" s="10">
        <v>1575.06</v>
      </c>
      <c r="F26" s="10">
        <v>1855.89</v>
      </c>
      <c r="H26" s="2"/>
      <c r="I26" s="2"/>
    </row>
    <row r="27" spans="1:9" x14ac:dyDescent="0.25">
      <c r="A27" s="50"/>
      <c r="B27" s="50"/>
      <c r="C27">
        <v>3</v>
      </c>
      <c r="D27" s="10">
        <v>21726.9</v>
      </c>
      <c r="E27" s="10">
        <v>288.68200000000002</v>
      </c>
      <c r="F27" s="10">
        <v>2072.84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68316.800000000003</v>
      </c>
      <c r="E28" s="10">
        <v>830.44899999999996</v>
      </c>
      <c r="F28" s="10">
        <v>1858.49</v>
      </c>
      <c r="H28" s="2"/>
      <c r="I28" s="2"/>
    </row>
    <row r="29" spans="1:9" x14ac:dyDescent="0.25">
      <c r="A29" s="50"/>
      <c r="B29" s="50"/>
      <c r="C29">
        <v>2</v>
      </c>
      <c r="D29" s="10">
        <v>64084.1</v>
      </c>
      <c r="E29" s="10">
        <v>1675.48</v>
      </c>
      <c r="F29" s="10">
        <v>2001.3</v>
      </c>
      <c r="H29" s="2"/>
      <c r="I29" s="2"/>
    </row>
    <row r="30" spans="1:9" x14ac:dyDescent="0.25">
      <c r="A30" s="50"/>
      <c r="B30" s="50"/>
      <c r="C30">
        <v>3</v>
      </c>
      <c r="D30" s="10">
        <v>68375.600000000006</v>
      </c>
      <c r="E30" s="10">
        <v>1671.47</v>
      </c>
      <c r="F30" s="10">
        <v>1987.31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120663</v>
      </c>
      <c r="E31" s="10">
        <v>901.95299999999997</v>
      </c>
      <c r="F31" s="10">
        <v>2009.38</v>
      </c>
      <c r="H31" s="2"/>
      <c r="I31" s="2"/>
    </row>
    <row r="32" spans="1:9" x14ac:dyDescent="0.25">
      <c r="A32" s="50"/>
      <c r="B32" s="50"/>
      <c r="C32">
        <v>2</v>
      </c>
      <c r="D32" s="10">
        <v>153282</v>
      </c>
      <c r="E32" s="10">
        <v>691.41</v>
      </c>
      <c r="F32" s="10">
        <v>1800.15</v>
      </c>
      <c r="H32" s="2"/>
      <c r="I32" s="2"/>
    </row>
    <row r="33" spans="1:9" x14ac:dyDescent="0.25">
      <c r="A33" s="50"/>
      <c r="B33" s="50"/>
      <c r="C33">
        <v>3</v>
      </c>
      <c r="D33" s="10">
        <v>136352</v>
      </c>
      <c r="E33" s="10">
        <v>773.12400000000002</v>
      </c>
      <c r="F33" s="10">
        <v>1833.26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211847</v>
      </c>
      <c r="E34" s="10">
        <v>1798.83</v>
      </c>
      <c r="F34" s="10">
        <v>2106.65</v>
      </c>
      <c r="H34" s="2"/>
      <c r="I34" s="2"/>
    </row>
    <row r="35" spans="1:9" x14ac:dyDescent="0.25">
      <c r="A35" s="50"/>
      <c r="B35" s="50"/>
      <c r="C35">
        <v>2</v>
      </c>
      <c r="D35" s="10">
        <v>212430</v>
      </c>
      <c r="E35" s="10">
        <v>117.124</v>
      </c>
      <c r="F35" s="10">
        <v>1800.13</v>
      </c>
      <c r="H35" s="2"/>
      <c r="I35" s="2"/>
    </row>
    <row r="36" spans="1:9" x14ac:dyDescent="0.25">
      <c r="A36" s="50"/>
      <c r="B36" s="50"/>
      <c r="C36">
        <v>3</v>
      </c>
      <c r="D36" s="10">
        <v>213652.84385999999</v>
      </c>
      <c r="E36" s="10">
        <v>1645.08</v>
      </c>
      <c r="F36" s="10">
        <v>1962.05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31881.599999999999</v>
      </c>
      <c r="E37" s="10">
        <v>458.92500000000001</v>
      </c>
      <c r="F37" s="10">
        <v>1862.06</v>
      </c>
      <c r="H37" s="2"/>
      <c r="I37" s="2"/>
    </row>
    <row r="38" spans="1:9" x14ac:dyDescent="0.25">
      <c r="A38" s="50"/>
      <c r="B38" s="50"/>
      <c r="C38">
        <v>2</v>
      </c>
      <c r="D38" s="10">
        <v>34461.5</v>
      </c>
      <c r="E38" s="10">
        <v>568.423</v>
      </c>
      <c r="F38" s="10">
        <v>2038.67</v>
      </c>
      <c r="H38" s="2"/>
      <c r="I38" s="2"/>
    </row>
    <row r="39" spans="1:9" x14ac:dyDescent="0.25">
      <c r="A39" s="50"/>
      <c r="B39" s="50"/>
      <c r="C39">
        <v>3</v>
      </c>
      <c r="D39" s="10">
        <v>27639.9</v>
      </c>
      <c r="E39" s="10">
        <v>1525.58</v>
      </c>
      <c r="F39" s="10">
        <v>1804.82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75295.7</v>
      </c>
      <c r="E40" s="10">
        <v>1271.76</v>
      </c>
      <c r="F40" s="10">
        <v>2106.4699999999998</v>
      </c>
      <c r="H40" s="2"/>
      <c r="I40" s="2"/>
    </row>
    <row r="41" spans="1:9" x14ac:dyDescent="0.25">
      <c r="A41" s="50"/>
      <c r="B41" s="50"/>
      <c r="C41">
        <v>2</v>
      </c>
      <c r="D41" s="10">
        <v>91840</v>
      </c>
      <c r="E41" s="10">
        <v>989.63300000000004</v>
      </c>
      <c r="F41" s="10">
        <v>1957.32</v>
      </c>
      <c r="H41" s="2"/>
      <c r="I41" s="2"/>
    </row>
    <row r="42" spans="1:9" x14ac:dyDescent="0.25">
      <c r="A42" s="50"/>
      <c r="B42" s="50"/>
      <c r="C42">
        <v>3</v>
      </c>
      <c r="D42" s="10">
        <v>86194.1</v>
      </c>
      <c r="E42" s="10">
        <v>1768.8</v>
      </c>
      <c r="F42" s="10">
        <v>1864.44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174063</v>
      </c>
      <c r="E43" s="10">
        <v>1735.41</v>
      </c>
      <c r="F43" s="10">
        <v>1823.28</v>
      </c>
      <c r="H43" s="2"/>
      <c r="I43" s="2"/>
    </row>
    <row r="44" spans="1:9" x14ac:dyDescent="0.25">
      <c r="A44" s="50"/>
      <c r="B44" s="50"/>
      <c r="C44">
        <v>2</v>
      </c>
      <c r="D44" s="10">
        <v>174967</v>
      </c>
      <c r="E44" s="10">
        <v>1472.02</v>
      </c>
      <c r="F44" s="10">
        <v>1811.36</v>
      </c>
      <c r="H44" s="2"/>
      <c r="I44" s="2"/>
    </row>
    <row r="45" spans="1:9" x14ac:dyDescent="0.25">
      <c r="A45" s="50"/>
      <c r="B45" s="50"/>
      <c r="C45">
        <v>3</v>
      </c>
      <c r="D45" s="10">
        <v>139257</v>
      </c>
      <c r="E45" s="10">
        <v>1073.28</v>
      </c>
      <c r="F45" s="10">
        <v>1866.49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245113</v>
      </c>
      <c r="E46" s="10">
        <v>388.149</v>
      </c>
      <c r="F46" s="10">
        <v>1870.76</v>
      </c>
      <c r="H46" s="2"/>
      <c r="I46" s="2"/>
    </row>
    <row r="47" spans="1:9" x14ac:dyDescent="0.25">
      <c r="A47" s="50"/>
      <c r="B47" s="50"/>
      <c r="C47">
        <v>2</v>
      </c>
      <c r="D47" s="10">
        <v>282113</v>
      </c>
      <c r="E47" s="10">
        <v>979.69299999999998</v>
      </c>
      <c r="F47" s="10">
        <v>1846.37</v>
      </c>
      <c r="H47" s="2"/>
      <c r="I47" s="2"/>
    </row>
    <row r="48" spans="1:9" x14ac:dyDescent="0.25">
      <c r="A48" s="50"/>
      <c r="B48" s="50"/>
      <c r="C48">
        <v>3</v>
      </c>
      <c r="D48" s="10">
        <v>265437</v>
      </c>
      <c r="E48" s="10">
        <v>1108.3</v>
      </c>
      <c r="F48" s="10">
        <v>1871.85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53200.4</v>
      </c>
      <c r="E49" s="10">
        <v>443.66500000000002</v>
      </c>
      <c r="F49" s="10">
        <v>1908.48</v>
      </c>
      <c r="H49" s="2"/>
      <c r="I49" s="2"/>
    </row>
    <row r="50" spans="1:9" x14ac:dyDescent="0.25">
      <c r="A50" s="50"/>
      <c r="B50" s="50"/>
      <c r="C50">
        <v>2</v>
      </c>
      <c r="D50" s="10">
        <v>34237</v>
      </c>
      <c r="E50" s="10">
        <v>532.62800000000004</v>
      </c>
      <c r="F50" s="10">
        <v>1932.57</v>
      </c>
      <c r="H50" s="2"/>
      <c r="I50" s="2"/>
    </row>
    <row r="51" spans="1:9" x14ac:dyDescent="0.25">
      <c r="A51" s="50"/>
      <c r="B51" s="50"/>
      <c r="C51">
        <v>3</v>
      </c>
      <c r="D51" s="10">
        <v>43748.1</v>
      </c>
      <c r="E51" s="10">
        <v>937.05</v>
      </c>
      <c r="F51" s="10">
        <v>2033.98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112641</v>
      </c>
      <c r="E52" s="10">
        <v>1779.13</v>
      </c>
      <c r="F52" s="10">
        <v>1873.81</v>
      </c>
      <c r="H52" s="2"/>
      <c r="I52" s="2"/>
    </row>
    <row r="53" spans="1:9" x14ac:dyDescent="0.25">
      <c r="A53" s="50"/>
      <c r="B53" s="50"/>
      <c r="C53">
        <v>2</v>
      </c>
      <c r="D53" s="10">
        <v>124575</v>
      </c>
      <c r="E53" s="10">
        <v>750.89700000000005</v>
      </c>
      <c r="F53" s="10">
        <v>1864.7</v>
      </c>
      <c r="H53" s="2"/>
      <c r="I53" s="2"/>
    </row>
    <row r="54" spans="1:9" x14ac:dyDescent="0.25">
      <c r="A54" s="50"/>
      <c r="B54" s="50"/>
      <c r="C54">
        <v>3</v>
      </c>
      <c r="D54" s="10">
        <v>131651</v>
      </c>
      <c r="E54" s="10">
        <v>855.27499999999998</v>
      </c>
      <c r="F54" s="10">
        <v>1869.77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222716</v>
      </c>
      <c r="E55" s="10">
        <v>1106.82</v>
      </c>
      <c r="F55" s="10">
        <v>1881.69</v>
      </c>
      <c r="H55" s="2"/>
      <c r="I55" s="2"/>
    </row>
    <row r="56" spans="1:9" x14ac:dyDescent="0.25">
      <c r="A56" s="50"/>
      <c r="B56" s="50"/>
      <c r="C56">
        <v>2</v>
      </c>
      <c r="D56" s="10">
        <v>221933</v>
      </c>
      <c r="E56" s="10">
        <v>1220.78</v>
      </c>
      <c r="F56" s="10">
        <v>1871.85</v>
      </c>
      <c r="H56" s="2"/>
      <c r="I56" s="2"/>
    </row>
    <row r="57" spans="1:9" x14ac:dyDescent="0.25">
      <c r="A57" s="50"/>
      <c r="B57" s="50"/>
      <c r="C57">
        <v>3</v>
      </c>
      <c r="D57" s="10">
        <v>216367</v>
      </c>
      <c r="E57" s="10">
        <v>1012.37</v>
      </c>
      <c r="F57" s="10">
        <v>1865.34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340064</v>
      </c>
      <c r="E58" s="10">
        <v>671.077</v>
      </c>
      <c r="F58" s="10">
        <v>1869.76</v>
      </c>
      <c r="H58" s="2"/>
      <c r="I58" s="2"/>
    </row>
    <row r="59" spans="1:9" x14ac:dyDescent="0.25">
      <c r="A59" s="50"/>
      <c r="B59" s="50"/>
      <c r="C59">
        <v>2</v>
      </c>
      <c r="D59" s="10">
        <v>324463</v>
      </c>
      <c r="E59" s="10">
        <v>1290.6400000000001</v>
      </c>
      <c r="F59" s="10">
        <v>1872.66</v>
      </c>
      <c r="H59" s="2"/>
      <c r="I59" s="2"/>
    </row>
    <row r="60" spans="1:9" x14ac:dyDescent="0.25">
      <c r="A60" s="50"/>
      <c r="B60" s="50"/>
      <c r="C60">
        <v>3</v>
      </c>
      <c r="D60" s="10">
        <v>383685</v>
      </c>
      <c r="E60" s="10">
        <v>1613.65</v>
      </c>
      <c r="F60" s="10">
        <v>1871.6</v>
      </c>
    </row>
    <row r="61" spans="1:9" x14ac:dyDescent="0.25">
      <c r="A61" s="50">
        <v>83</v>
      </c>
      <c r="B61" s="50">
        <v>7</v>
      </c>
      <c r="C61">
        <v>1</v>
      </c>
      <c r="D61" s="10">
        <v>53916.5</v>
      </c>
      <c r="E61" s="10">
        <v>921.46299999999997</v>
      </c>
      <c r="F61" s="10">
        <v>1871.08</v>
      </c>
    </row>
    <row r="62" spans="1:9" x14ac:dyDescent="0.25">
      <c r="A62" s="50"/>
      <c r="B62" s="50"/>
      <c r="C62">
        <v>2</v>
      </c>
      <c r="D62" s="10">
        <v>53680.4</v>
      </c>
      <c r="E62" s="10">
        <v>930.56100000000004</v>
      </c>
      <c r="F62" s="10">
        <v>1864.43</v>
      </c>
    </row>
    <row r="63" spans="1:9" x14ac:dyDescent="0.25">
      <c r="A63" s="50"/>
      <c r="B63" s="50"/>
      <c r="C63">
        <v>3</v>
      </c>
      <c r="D63" s="10">
        <v>55261</v>
      </c>
      <c r="E63" s="10">
        <v>941.82500000000005</v>
      </c>
      <c r="F63" s="10">
        <v>1868.05</v>
      </c>
    </row>
    <row r="64" spans="1:9" x14ac:dyDescent="0.25">
      <c r="A64" s="50"/>
      <c r="B64" s="50">
        <v>14</v>
      </c>
      <c r="C64">
        <v>1</v>
      </c>
      <c r="D64" s="10">
        <v>168779</v>
      </c>
      <c r="E64" s="10">
        <v>1099.4100000000001</v>
      </c>
      <c r="F64" s="10">
        <v>1875.7</v>
      </c>
    </row>
    <row r="65" spans="1:6" x14ac:dyDescent="0.25">
      <c r="A65" s="50"/>
      <c r="B65" s="50"/>
      <c r="C65">
        <v>2</v>
      </c>
      <c r="D65" s="10">
        <v>130163</v>
      </c>
      <c r="E65" s="10">
        <v>857.66099999999994</v>
      </c>
      <c r="F65" s="10">
        <v>1882</v>
      </c>
    </row>
    <row r="66" spans="1:6" x14ac:dyDescent="0.25">
      <c r="A66" s="50"/>
      <c r="B66" s="50"/>
      <c r="C66">
        <v>3</v>
      </c>
      <c r="D66" s="10">
        <v>180229</v>
      </c>
      <c r="E66" s="10">
        <v>1757.77</v>
      </c>
      <c r="F66" s="10">
        <v>1875.14</v>
      </c>
    </row>
    <row r="67" spans="1:6" x14ac:dyDescent="0.25">
      <c r="A67" s="50"/>
      <c r="B67" s="50">
        <v>21</v>
      </c>
      <c r="C67">
        <v>1</v>
      </c>
      <c r="D67" s="10">
        <v>241658</v>
      </c>
      <c r="E67" s="10">
        <v>969.92499999999995</v>
      </c>
      <c r="F67" s="10">
        <v>1868.83</v>
      </c>
    </row>
    <row r="68" spans="1:6" x14ac:dyDescent="0.25">
      <c r="A68" s="50"/>
      <c r="B68" s="50"/>
      <c r="C68">
        <v>2</v>
      </c>
      <c r="D68" s="10">
        <v>299808</v>
      </c>
      <c r="E68" s="10">
        <v>327.22199999999998</v>
      </c>
      <c r="F68" s="10">
        <v>1877.72</v>
      </c>
    </row>
    <row r="69" spans="1:6" x14ac:dyDescent="0.25">
      <c r="A69" s="50"/>
      <c r="B69" s="50"/>
      <c r="C69">
        <v>3</v>
      </c>
      <c r="D69" s="10">
        <v>280941</v>
      </c>
      <c r="E69" s="10">
        <v>1329.33</v>
      </c>
      <c r="F69" s="10">
        <v>1882.93</v>
      </c>
    </row>
    <row r="70" spans="1:6" x14ac:dyDescent="0.25">
      <c r="A70" s="50"/>
      <c r="B70" s="50">
        <v>28</v>
      </c>
      <c r="C70">
        <v>1</v>
      </c>
      <c r="D70" s="10">
        <v>487447</v>
      </c>
      <c r="E70" s="10">
        <v>142.994</v>
      </c>
      <c r="F70" s="10">
        <v>1860.35</v>
      </c>
    </row>
    <row r="71" spans="1:6" x14ac:dyDescent="0.25">
      <c r="A71" s="50"/>
      <c r="B71" s="50"/>
      <c r="C71">
        <v>2</v>
      </c>
      <c r="D71" s="10">
        <v>500680</v>
      </c>
      <c r="E71" s="10">
        <v>1795.28</v>
      </c>
      <c r="F71" s="10">
        <v>1896.88</v>
      </c>
    </row>
    <row r="72" spans="1:6" x14ac:dyDescent="0.25">
      <c r="A72" s="50"/>
      <c r="B72" s="50"/>
      <c r="C72">
        <v>3</v>
      </c>
      <c r="D72" s="10">
        <v>443510</v>
      </c>
      <c r="E72" s="10">
        <v>1518.79</v>
      </c>
      <c r="F72" s="10">
        <v>1902.37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73817.3</v>
      </c>
      <c r="E76" s="19">
        <v>1169.8900000000001</v>
      </c>
      <c r="F76" s="19">
        <v>1711.38</v>
      </c>
    </row>
    <row r="77" spans="1:6" x14ac:dyDescent="0.25">
      <c r="A77" s="2">
        <v>114</v>
      </c>
      <c r="B77">
        <v>7</v>
      </c>
      <c r="C77">
        <v>2</v>
      </c>
      <c r="D77" s="19">
        <v>73121.2</v>
      </c>
      <c r="E77" s="19">
        <v>1426.1</v>
      </c>
      <c r="F77" s="19">
        <v>1705.93</v>
      </c>
    </row>
    <row r="78" spans="1:6" x14ac:dyDescent="0.25">
      <c r="A78" s="2">
        <v>114</v>
      </c>
      <c r="B78">
        <v>7</v>
      </c>
      <c r="C78">
        <v>3</v>
      </c>
      <c r="D78" s="20">
        <v>70827.199999999997</v>
      </c>
      <c r="E78" s="19">
        <v>310.08499999999998</v>
      </c>
      <c r="F78" s="19">
        <v>1715.01</v>
      </c>
    </row>
    <row r="79" spans="1:6" x14ac:dyDescent="0.25">
      <c r="A79" s="2">
        <v>114</v>
      </c>
      <c r="B79">
        <v>14</v>
      </c>
      <c r="C79">
        <v>1</v>
      </c>
      <c r="D79" s="20">
        <v>184650</v>
      </c>
      <c r="E79" s="19">
        <v>11.468999999999999</v>
      </c>
      <c r="F79" s="19">
        <v>1741.78</v>
      </c>
    </row>
    <row r="80" spans="1:6" x14ac:dyDescent="0.25">
      <c r="A80" s="2">
        <v>114</v>
      </c>
      <c r="B80">
        <v>14</v>
      </c>
      <c r="C80">
        <v>2</v>
      </c>
      <c r="D80" s="20">
        <v>271150</v>
      </c>
      <c r="E80" s="19">
        <v>45.36</v>
      </c>
      <c r="F80" s="19">
        <v>1739.95</v>
      </c>
    </row>
    <row r="81" spans="1:6" x14ac:dyDescent="0.25">
      <c r="A81" s="2">
        <v>114</v>
      </c>
      <c r="B81">
        <v>21</v>
      </c>
      <c r="C81">
        <v>1</v>
      </c>
      <c r="D81" s="20">
        <v>409233</v>
      </c>
      <c r="E81" s="19">
        <v>1545.2</v>
      </c>
      <c r="F81" s="19">
        <v>1802.1</v>
      </c>
    </row>
    <row r="82" spans="1:6" x14ac:dyDescent="0.25">
      <c r="A82" s="2">
        <v>149</v>
      </c>
      <c r="B82">
        <v>28</v>
      </c>
      <c r="C82">
        <v>1</v>
      </c>
      <c r="D82" s="20">
        <v>900932</v>
      </c>
      <c r="E82" s="19">
        <v>294.93</v>
      </c>
      <c r="F82" s="19">
        <v>1819.38</v>
      </c>
    </row>
    <row r="83" spans="1:6" x14ac:dyDescent="0.25">
      <c r="A83" s="2">
        <v>170</v>
      </c>
      <c r="B83">
        <v>21</v>
      </c>
      <c r="C83">
        <v>1</v>
      </c>
      <c r="D83" s="20">
        <v>539115</v>
      </c>
      <c r="E83" s="19">
        <v>1358.53</v>
      </c>
      <c r="F83" s="19">
        <v>1721.49</v>
      </c>
    </row>
    <row r="84" spans="1:6" x14ac:dyDescent="0.25">
      <c r="A84" s="2">
        <v>170</v>
      </c>
      <c r="B84">
        <v>28</v>
      </c>
      <c r="C84">
        <v>1</v>
      </c>
      <c r="D84" s="20">
        <v>856200</v>
      </c>
      <c r="E84" s="19">
        <v>570.61300000000006</v>
      </c>
      <c r="F84" s="19">
        <v>1747.72</v>
      </c>
    </row>
    <row r="85" spans="1:6" x14ac:dyDescent="0.25">
      <c r="A85" s="2">
        <v>183</v>
      </c>
      <c r="B85">
        <v>7</v>
      </c>
      <c r="C85">
        <v>1</v>
      </c>
      <c r="D85" s="20">
        <v>98708.7</v>
      </c>
      <c r="E85" s="19">
        <v>1340.82</v>
      </c>
      <c r="F85" s="19">
        <v>1722.35</v>
      </c>
    </row>
  </sheetData>
  <sortState ref="A1:H73">
    <sortCondition ref="C1:C73"/>
    <sortCondition ref="B1:B73"/>
    <sortCondition ref="A1:A73"/>
  </sortState>
  <mergeCells count="29">
    <mergeCell ref="B19:B21"/>
    <mergeCell ref="A74:C74"/>
    <mergeCell ref="D74:F74"/>
    <mergeCell ref="A61:A72"/>
    <mergeCell ref="B31:B33"/>
    <mergeCell ref="B34:B36"/>
    <mergeCell ref="A25:A36"/>
    <mergeCell ref="B22:B24"/>
    <mergeCell ref="B70:B72"/>
    <mergeCell ref="B67:B69"/>
    <mergeCell ref="B64:B66"/>
    <mergeCell ref="B61:B63"/>
    <mergeCell ref="B58:B60"/>
    <mergeCell ref="B16:B18"/>
    <mergeCell ref="A1:C1"/>
    <mergeCell ref="D1:F1"/>
    <mergeCell ref="A37:A48"/>
    <mergeCell ref="B49:B51"/>
    <mergeCell ref="B46:B48"/>
    <mergeCell ref="B43:B45"/>
    <mergeCell ref="B40:B42"/>
    <mergeCell ref="B37:B39"/>
    <mergeCell ref="B25:B27"/>
    <mergeCell ref="B28:B30"/>
    <mergeCell ref="A49:A60"/>
    <mergeCell ref="B3:B15"/>
    <mergeCell ref="A3:A24"/>
    <mergeCell ref="B55:B57"/>
    <mergeCell ref="B52:B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"/>
  <sheetViews>
    <sheetView tabSelected="1" zoomScale="160" zoomScaleNormal="160" workbookViewId="0">
      <selection activeCell="G12" sqref="G12"/>
    </sheetView>
  </sheetViews>
  <sheetFormatPr baseColWidth="10" defaultRowHeight="15" x14ac:dyDescent="0.25"/>
  <cols>
    <col min="1" max="2" width="11.42578125" style="2"/>
    <col min="4" max="4" width="1.42578125" customWidth="1"/>
    <col min="11" max="11" width="13.85546875" customWidth="1"/>
    <col min="12" max="12" width="1.42578125" customWidth="1"/>
    <col min="13" max="22" width="11.42578125" style="5"/>
    <col min="23" max="23" width="2.42578125" customWidth="1"/>
    <col min="24" max="33" width="11.42578125" style="5"/>
    <col min="34" max="34" width="2.85546875" customWidth="1"/>
    <col min="45" max="45" width="3.28515625" customWidth="1"/>
  </cols>
  <sheetData>
    <row r="1" spans="1:58" x14ac:dyDescent="0.25">
      <c r="A1" s="50" t="s">
        <v>20</v>
      </c>
      <c r="B1" s="50"/>
      <c r="C1" s="50"/>
      <c r="E1" s="49" t="s">
        <v>7</v>
      </c>
      <c r="F1" s="49"/>
      <c r="G1" s="49"/>
      <c r="H1" s="49"/>
      <c r="I1" s="49"/>
      <c r="J1" s="49"/>
      <c r="K1" s="49"/>
      <c r="M1" s="52" t="s">
        <v>30</v>
      </c>
      <c r="N1" s="52"/>
      <c r="O1" s="52"/>
      <c r="P1" s="52"/>
      <c r="Q1" s="52"/>
      <c r="R1" s="52"/>
      <c r="S1" s="52"/>
      <c r="T1" s="52"/>
      <c r="U1" s="52"/>
      <c r="V1" s="52"/>
      <c r="X1" s="52" t="s">
        <v>36</v>
      </c>
      <c r="Y1" s="52"/>
      <c r="Z1" s="52"/>
      <c r="AA1" s="52"/>
      <c r="AB1" s="52"/>
      <c r="AC1" s="52"/>
      <c r="AD1" s="52"/>
      <c r="AE1" s="52"/>
      <c r="AF1" s="52"/>
      <c r="AG1" s="52"/>
      <c r="AI1" s="49" t="s">
        <v>31</v>
      </c>
      <c r="AJ1" s="49"/>
      <c r="AK1" s="49"/>
      <c r="AL1" s="49"/>
      <c r="AM1" s="49"/>
      <c r="AN1" s="49"/>
      <c r="AO1" s="49"/>
      <c r="AP1" s="49"/>
      <c r="AQ1" s="49"/>
      <c r="AR1" s="49"/>
      <c r="AT1" s="49" t="s">
        <v>34</v>
      </c>
      <c r="AU1" s="49"/>
      <c r="AV1" s="49"/>
      <c r="AW1" s="49"/>
      <c r="AX1" s="49"/>
      <c r="AY1" s="49"/>
      <c r="AZ1" s="49"/>
      <c r="BA1" s="49"/>
      <c r="BB1" s="40"/>
      <c r="BC1" s="49" t="s">
        <v>35</v>
      </c>
      <c r="BD1" s="49"/>
      <c r="BE1" s="49"/>
      <c r="BF1" s="49"/>
    </row>
    <row r="2" spans="1:58" s="1" customFormat="1" x14ac:dyDescent="0.25">
      <c r="A2" s="3" t="s">
        <v>0</v>
      </c>
      <c r="B2" s="3" t="s">
        <v>1</v>
      </c>
      <c r="C2" s="1" t="s">
        <v>22</v>
      </c>
      <c r="E2" s="1" t="s">
        <v>2</v>
      </c>
      <c r="F2" s="1" t="s">
        <v>3</v>
      </c>
      <c r="G2" s="1" t="s">
        <v>6</v>
      </c>
      <c r="H2" s="1" t="s">
        <v>5</v>
      </c>
      <c r="I2" s="12" t="s">
        <v>28</v>
      </c>
      <c r="J2" s="40" t="s">
        <v>18</v>
      </c>
      <c r="K2" s="1" t="s">
        <v>19</v>
      </c>
      <c r="M2" s="29" t="s">
        <v>8</v>
      </c>
      <c r="N2" s="4" t="s">
        <v>9</v>
      </c>
      <c r="O2" s="4" t="s">
        <v>10</v>
      </c>
      <c r="P2" s="4" t="s">
        <v>11</v>
      </c>
      <c r="Q2" s="27" t="s">
        <v>12</v>
      </c>
      <c r="R2" s="4" t="s">
        <v>13</v>
      </c>
      <c r="S2" s="4" t="s">
        <v>17</v>
      </c>
      <c r="T2" s="4" t="s">
        <v>14</v>
      </c>
      <c r="U2" s="4" t="s">
        <v>15</v>
      </c>
      <c r="V2" s="4" t="s">
        <v>16</v>
      </c>
      <c r="X2" s="29" t="s">
        <v>8</v>
      </c>
      <c r="Y2" s="4" t="s">
        <v>9</v>
      </c>
      <c r="Z2" s="27" t="s">
        <v>10</v>
      </c>
      <c r="AA2" s="4" t="s">
        <v>11</v>
      </c>
      <c r="AB2" s="4" t="s">
        <v>12</v>
      </c>
      <c r="AC2" s="4" t="s">
        <v>13</v>
      </c>
      <c r="AD2" s="4" t="s">
        <v>17</v>
      </c>
      <c r="AE2" s="4" t="s">
        <v>14</v>
      </c>
      <c r="AF2" s="4" t="s">
        <v>15</v>
      </c>
      <c r="AG2" s="4" t="s">
        <v>16</v>
      </c>
      <c r="AI2" s="13" t="s">
        <v>8</v>
      </c>
      <c r="AJ2" s="13" t="s">
        <v>9</v>
      </c>
      <c r="AK2" s="13" t="s">
        <v>10</v>
      </c>
      <c r="AL2" s="13" t="s">
        <v>11</v>
      </c>
      <c r="AM2" s="13" t="s">
        <v>12</v>
      </c>
      <c r="AN2" s="13" t="s">
        <v>13</v>
      </c>
      <c r="AO2" s="13" t="s">
        <v>17</v>
      </c>
      <c r="AP2" s="13" t="s">
        <v>14</v>
      </c>
      <c r="AQ2" s="13" t="s">
        <v>15</v>
      </c>
      <c r="AR2" s="13" t="s">
        <v>16</v>
      </c>
      <c r="AT2" s="15" t="s">
        <v>32</v>
      </c>
      <c r="AU2" s="15" t="s">
        <v>33</v>
      </c>
      <c r="AV2" s="41" t="s">
        <v>37</v>
      </c>
      <c r="AW2" s="15" t="s">
        <v>39</v>
      </c>
      <c r="AX2" s="41" t="s">
        <v>40</v>
      </c>
      <c r="AY2" s="41" t="s">
        <v>41</v>
      </c>
      <c r="AZ2" s="41" t="s">
        <v>42</v>
      </c>
      <c r="BA2" s="41" t="s">
        <v>43</v>
      </c>
      <c r="BB2" s="41" t="s">
        <v>44</v>
      </c>
      <c r="BC2" s="15" t="s">
        <v>32</v>
      </c>
      <c r="BD2" s="41"/>
      <c r="BE2" s="15" t="s">
        <v>33</v>
      </c>
      <c r="BF2" s="1" t="s">
        <v>38</v>
      </c>
    </row>
    <row r="3" spans="1:58" x14ac:dyDescent="0.25">
      <c r="A3" s="50">
        <v>19</v>
      </c>
      <c r="B3" s="50">
        <v>7</v>
      </c>
      <c r="C3">
        <v>1</v>
      </c>
      <c r="E3">
        <v>14362.217021</v>
      </c>
      <c r="F3">
        <v>0.59199999999999997</v>
      </c>
      <c r="G3" s="6" t="s">
        <v>25</v>
      </c>
      <c r="H3" s="6" t="s">
        <v>25</v>
      </c>
      <c r="I3" s="6" t="s">
        <v>25</v>
      </c>
      <c r="J3" s="46" t="s">
        <v>25</v>
      </c>
      <c r="K3" s="6" t="s">
        <v>25</v>
      </c>
      <c r="L3" s="6"/>
      <c r="M3" s="39" t="s">
        <v>25</v>
      </c>
      <c r="N3" s="6" t="s">
        <v>25</v>
      </c>
      <c r="O3" s="6" t="s">
        <v>25</v>
      </c>
      <c r="P3" s="6" t="s">
        <v>25</v>
      </c>
      <c r="Q3" s="38" t="s">
        <v>25</v>
      </c>
      <c r="R3" s="6" t="s">
        <v>25</v>
      </c>
      <c r="S3" s="6" t="s">
        <v>25</v>
      </c>
      <c r="T3" s="6" t="s">
        <v>25</v>
      </c>
      <c r="U3" s="6" t="s">
        <v>25</v>
      </c>
      <c r="V3" s="6" t="s">
        <v>25</v>
      </c>
      <c r="X3" s="30">
        <f>('Run 1'!D3-'overview small set (A)'!E3)/'Run 1'!D3</f>
        <v>4.9923130999080453E-2</v>
      </c>
      <c r="Y3" s="5">
        <f>('Run 2'!D3-'overview small set (A)'!E3)/'Run 2'!D3</f>
        <v>5.4283577561797899E-2</v>
      </c>
      <c r="Z3" s="28">
        <f>('Run 3'!D3-'overview small set (A)'!E3)/'Run 3'!D3</f>
        <v>5.3791364148444883E-2</v>
      </c>
      <c r="AA3" s="5">
        <f>('Run 4'!D3-'overview small set (A)'!E3)/'Run 4'!D3</f>
        <v>4.701062186892449E-2</v>
      </c>
      <c r="AB3" s="5">
        <f>('Run 5'!D3-'overview small set (A)'!E3)/'Run 5'!D3</f>
        <v>5.4140327772765222E-2</v>
      </c>
      <c r="AC3" s="5">
        <f>('Run 6'!D3-'overview small set (A)'!E3)/'Run 6'!D3</f>
        <v>4.8840902733166908E-2</v>
      </c>
      <c r="AD3" s="5">
        <f>('Run 7'!D3-'overview small set (A)'!E3)/'Run 7'!D3</f>
        <v>5.0507264150943414E-2</v>
      </c>
      <c r="AE3" s="5">
        <f>('Run 8'!D3-'overview small set (A)'!E3)/'Run 8'!D3</f>
        <v>5.0821017434175761E-2</v>
      </c>
      <c r="AF3" s="5">
        <f>('Run 9'!D3-'overview small set (A)'!E3)/'Run 9'!D3</f>
        <v>5.1710947152270606E-2</v>
      </c>
      <c r="AG3" s="5">
        <f>('Run 10'!D3-'overview small set (A)'!E3)/'Run 10'!D3</f>
        <v>4.9117986440767737E-2</v>
      </c>
      <c r="AI3" s="32">
        <v>764.31700000000001</v>
      </c>
      <c r="AJ3" s="32">
        <v>802.72400000000005</v>
      </c>
      <c r="AK3" s="32">
        <v>1269.3699999999999</v>
      </c>
      <c r="AL3" s="32">
        <v>9.9190000000000005</v>
      </c>
      <c r="AM3" s="32">
        <v>1302.6199999999999</v>
      </c>
      <c r="AN3" s="32">
        <v>1230.0899999999999</v>
      </c>
      <c r="AO3" s="32">
        <v>623.17899999999997</v>
      </c>
      <c r="AP3" s="32">
        <v>1079.28</v>
      </c>
      <c r="AQ3" s="32">
        <v>798.726</v>
      </c>
      <c r="AR3" s="32">
        <v>9.6150000000000002</v>
      </c>
      <c r="AT3" s="6" t="s">
        <v>25</v>
      </c>
      <c r="AU3" s="6" t="s">
        <v>25</v>
      </c>
      <c r="AV3" s="19">
        <f>MIN('Run 1'!D3,'Run 2'!D3,'Run 3'!D3,'Run 4'!D3,'Run 5'!D3,'Run 6'!D3,'Run 7'!D3,'Run 8'!D3,'Run 9'!D3,'Run 10'!D3)</f>
        <v>15070.7</v>
      </c>
      <c r="AW3" s="6" t="s">
        <v>25</v>
      </c>
      <c r="AX3" s="19">
        <f>MAX('Run 1'!D3,'Run 2'!D3,'Run 3'!D3,'Run 4'!D3,'Run 5'!D3,'Run 6'!D3,'Run 7'!D3,'Run 8'!D3,'Run 9'!D3,'Run 10'!D3)</f>
        <v>15186.6</v>
      </c>
      <c r="AY3" s="19" t="s">
        <v>25</v>
      </c>
      <c r="AZ3" s="19">
        <f>AVERAGE('Run 1'!D3,'Run 2'!D3,'Run 3'!D3,'Run 4'!D3,'Run 5'!D3,'Run 6'!D3,'Run 7'!D3,'Run 8'!D3,'Run 9'!D3,'Run 10'!D3)</f>
        <v>15134.38</v>
      </c>
      <c r="BA3" s="19">
        <f>_xlfn.STDEV.S('Run 1'!D3,'Run 2'!D3,'Run 3'!D3,'Run 4'!D3,'Run 5'!D3,'Run 6'!D3,'Run 7'!D3,'Run 8'!D3,'Run 9'!D3,'Run 10'!D3)</f>
        <v>39.245574414334861</v>
      </c>
      <c r="BB3" s="45">
        <f>AVERAGE(AI3:AR3)</f>
        <v>788.98399999999992</v>
      </c>
      <c r="BC3" s="5">
        <f>AVERAGE(X3:AG3)</f>
        <v>5.101471402623374E-2</v>
      </c>
      <c r="BD3" s="5"/>
      <c r="BE3" s="5">
        <f>_xlfn.STDEV.S(X3:AG3)</f>
        <v>2.4606191384384905E-3</v>
      </c>
      <c r="BF3" s="5">
        <f>MIN(X3:AG3)</f>
        <v>4.701062186892449E-2</v>
      </c>
    </row>
    <row r="4" spans="1:58" x14ac:dyDescent="0.25">
      <c r="A4" s="50"/>
      <c r="B4" s="50"/>
      <c r="C4">
        <v>2</v>
      </c>
      <c r="E4">
        <v>14349.829007</v>
      </c>
      <c r="F4">
        <v>0.75800000000000001</v>
      </c>
      <c r="G4" s="6" t="s">
        <v>25</v>
      </c>
      <c r="H4" s="6" t="s">
        <v>25</v>
      </c>
      <c r="I4" s="6" t="s">
        <v>25</v>
      </c>
      <c r="J4" s="46" t="s">
        <v>25</v>
      </c>
      <c r="K4" s="6" t="s">
        <v>25</v>
      </c>
      <c r="L4" s="6"/>
      <c r="M4" s="39" t="s">
        <v>25</v>
      </c>
      <c r="N4" s="6" t="s">
        <v>25</v>
      </c>
      <c r="O4" s="6" t="s">
        <v>25</v>
      </c>
      <c r="P4" s="6" t="s">
        <v>25</v>
      </c>
      <c r="Q4" s="38" t="s">
        <v>25</v>
      </c>
      <c r="R4" s="6" t="s">
        <v>25</v>
      </c>
      <c r="S4" s="6" t="s">
        <v>25</v>
      </c>
      <c r="T4" s="6" t="s">
        <v>25</v>
      </c>
      <c r="U4" s="6" t="s">
        <v>25</v>
      </c>
      <c r="V4" s="6" t="s">
        <v>25</v>
      </c>
      <c r="X4" s="30">
        <f>('Run 1'!D4-'overview small set (A)'!E4)/'Run 1'!D4</f>
        <v>7.3277858051599976E-2</v>
      </c>
      <c r="Y4" s="5">
        <f>('Run 2'!D4-'overview small set (A)'!E4)/'Run 2'!D4</f>
        <v>7.5486969236220711E-2</v>
      </c>
      <c r="Z4" s="28">
        <f>('Run 3'!D4-'overview small set (A)'!E4)/'Run 3'!D4</f>
        <v>7.2229326501583993E-2</v>
      </c>
      <c r="AA4" s="5">
        <f>('Run 4'!D4-'overview small set (A)'!E4)/'Run 4'!D4</f>
        <v>7.1526983817848833E-2</v>
      </c>
      <c r="AB4" s="5">
        <f>('Run 5'!D4-'overview small set (A)'!E4)/'Run 5'!D4</f>
        <v>7.7424665715149069E-2</v>
      </c>
      <c r="AC4" s="5">
        <f>('Run 6'!D4-'overview small set (A)'!E4)/'Run 6'!D4</f>
        <v>7.0534691362022894E-2</v>
      </c>
      <c r="AD4" s="5">
        <f>('Run 7'!D4-'overview small set (A)'!E4)/'Run 7'!D4</f>
        <v>7.0010628122954485E-2</v>
      </c>
      <c r="AE4" s="5">
        <f>('Run 8'!D4-'overview small set (A)'!E4)/'Run 8'!D4</f>
        <v>7.258309644604434E-2</v>
      </c>
      <c r="AF4" s="5">
        <f>('Run 9'!D4-'overview small set (A)'!E4)/'Run 9'!D4</f>
        <v>7.1262579720275152E-2</v>
      </c>
      <c r="AG4" s="5">
        <f>('Run 10'!D4-'overview small set (A)'!E4)/'Run 10'!D4</f>
        <v>7.3905840141981261E-2</v>
      </c>
      <c r="AI4" s="32">
        <v>4.6749999999999998</v>
      </c>
      <c r="AJ4" s="32">
        <v>250.53200000000001</v>
      </c>
      <c r="AK4" s="32">
        <v>3.024</v>
      </c>
      <c r="AL4" s="32">
        <v>1522.03</v>
      </c>
      <c r="AM4" s="32">
        <v>501.27199999999999</v>
      </c>
      <c r="AN4" s="32">
        <v>1008.81</v>
      </c>
      <c r="AO4" s="32">
        <v>1190.81</v>
      </c>
      <c r="AP4" s="32">
        <v>9.5039999999999996</v>
      </c>
      <c r="AQ4" s="32">
        <v>519.04200000000003</v>
      </c>
      <c r="AR4" s="32">
        <v>1252.79</v>
      </c>
      <c r="AT4" s="6" t="s">
        <v>25</v>
      </c>
      <c r="AU4" s="6" t="s">
        <v>25</v>
      </c>
      <c r="AV4" s="19">
        <f>MIN('Run 1'!D4,'Run 2'!D4,'Run 3'!D4,'Run 4'!D4,'Run 5'!D4,'Run 6'!D4,'Run 7'!D4,'Run 8'!D4,'Run 9'!D4,'Run 10'!D4)</f>
        <v>15430.1</v>
      </c>
      <c r="AW4" s="6" t="s">
        <v>25</v>
      </c>
      <c r="AX4" s="19">
        <f>MAX('Run 1'!D4,'Run 2'!D4,'Run 3'!D4,'Run 4'!D4,'Run 5'!D4,'Run 6'!D4,'Run 7'!D4,'Run 8'!D4,'Run 9'!D4,'Run 10'!D4)</f>
        <v>15554.1</v>
      </c>
      <c r="AY4" s="19" t="s">
        <v>25</v>
      </c>
      <c r="AZ4" s="19">
        <f>AVERAGE('Run 1'!D4,'Run 2'!D4,'Run 3'!D4,'Run 4'!D4,'Run 5'!D4,'Run 6'!D4,'Run 7'!D4,'Run 8'!D4,'Run 9'!D4,'Run 10'!D4)</f>
        <v>15477.01</v>
      </c>
      <c r="BA4" s="19">
        <f>_xlfn.STDEV.S('Run 1'!D4,'Run 2'!D4,'Run 3'!D4,'Run 4'!D4,'Run 5'!D4,'Run 6'!D4,'Run 7'!D4,'Run 8'!D4,'Run 9'!D4,'Run 10'!D4)</f>
        <v>38.344446215267865</v>
      </c>
      <c r="BB4" s="45">
        <f t="shared" ref="BB4:BB15" si="0">AVERAGE(AI4:AR4)</f>
        <v>626.24890000000005</v>
      </c>
      <c r="BC4" s="5">
        <f t="shared" ref="BC4:BC15" si="1">AVERAGE(X4:AG4)</f>
        <v>7.2824263911568071E-2</v>
      </c>
      <c r="BD4" s="5"/>
      <c r="BE4" s="5">
        <f t="shared" ref="BE4:BE15" si="2">_xlfn.STDEV.S(X4:AG4)</f>
        <v>2.293029180899484E-3</v>
      </c>
      <c r="BF4" s="5">
        <f t="shared" ref="BF4:BF15" si="3">MIN(X4:AG4)</f>
        <v>7.0010628122954485E-2</v>
      </c>
    </row>
    <row r="5" spans="1:58" x14ac:dyDescent="0.25">
      <c r="A5" s="50"/>
      <c r="B5" s="50"/>
      <c r="C5">
        <v>3</v>
      </c>
      <c r="E5">
        <v>13192.779783</v>
      </c>
      <c r="F5">
        <v>0.61799999999999999</v>
      </c>
      <c r="G5">
        <v>13468.212883</v>
      </c>
      <c r="H5">
        <v>13787.0749</v>
      </c>
      <c r="I5" s="5">
        <f>(H5-G5)/H5</f>
        <v>2.3127604608864458E-2</v>
      </c>
      <c r="J5" s="46">
        <v>2755</v>
      </c>
      <c r="K5">
        <v>3605.4490000000001</v>
      </c>
      <c r="M5" s="30">
        <f>('Run 1'!D5-'overview small set (A)'!H5)/'Run 1'!D5</f>
        <v>2.5276437651117794E-2</v>
      </c>
      <c r="N5" s="5">
        <f>('Run 2'!D5-'overview small set (A)'!H5)/'Run 2'!D5</f>
        <v>1.6389268591975321E-2</v>
      </c>
      <c r="O5" s="5">
        <f>('Run 3'!D5-'overview small set (A)'!H5)/'Run 3'!D5</f>
        <v>1.9509088710939169E-2</v>
      </c>
      <c r="P5" s="5">
        <f>('Run 4'!D5-'overview small set (A)'!H5)/'Run 4'!D5</f>
        <v>2.062348871240428E-2</v>
      </c>
      <c r="Q5" s="28">
        <f>('Run 5'!D5-'overview small set (A)'!H5)/'Run 5'!D5</f>
        <v>1.5244105567658326E-2</v>
      </c>
      <c r="R5" s="5">
        <f>('Run 6'!D5-'overview small set (A)'!H5)/'Run 6'!D5</f>
        <v>2.0672185877355663E-2</v>
      </c>
      <c r="S5" s="5">
        <f>('Run 7'!D5-'overview small set (A)'!H5)/'Run 7'!D5</f>
        <v>2.0421691711961378E-2</v>
      </c>
      <c r="T5" s="5">
        <f>('Run 8'!D5-'overview small set (A)'!H5)/'Run 8'!D5</f>
        <v>2.8305982930078237E-2</v>
      </c>
      <c r="U5" s="5">
        <f>('Run 9'!D5-'overview small set (A)'!H5)/'Run 9'!D5</f>
        <v>2.084606479837512E-2</v>
      </c>
      <c r="V5" s="5">
        <f>('Run 10'!D5-'overview small set (A)'!H5)/'Run 10'!D5</f>
        <v>2.485589701877854E-2</v>
      </c>
      <c r="X5" s="30">
        <f>('Run 1'!D5-'overview small set (A)'!E5)/'Run 1'!D5</f>
        <v>6.7292126818715298E-2</v>
      </c>
      <c r="Y5" s="5">
        <f>('Run 2'!D5-'overview small set (A)'!E5)/'Run 2'!D5</f>
        <v>5.8788041279036536E-2</v>
      </c>
      <c r="Z5" s="28">
        <f>('Run 3'!D5-'overview small set (A)'!E5)/'Run 3'!D5</f>
        <v>6.1773380815565999E-2</v>
      </c>
      <c r="AA5" s="5">
        <f>('Run 4'!D5-'overview small set (A)'!E5)/'Run 4'!D5</f>
        <v>6.2839744341994949E-2</v>
      </c>
      <c r="AB5" s="5">
        <f>('Run 5'!D5-'overview small set (A)'!E5)/'Run 5'!D5</f>
        <v>5.7692240777115107E-2</v>
      </c>
      <c r="AC5" s="5">
        <f>('Run 6'!D5-'overview small set (A)'!E5)/'Run 6'!D5</f>
        <v>6.2886342404159676E-2</v>
      </c>
      <c r="AD5" s="5">
        <f>('Run 7'!D5-'overview small set (A)'!E5)/'Run 7'!D5</f>
        <v>6.2646645848875623E-2</v>
      </c>
      <c r="AE5" s="5">
        <f>('Run 8'!D5-'overview small set (A)'!E5)/'Run 8'!D5</f>
        <v>7.0191082833522503E-2</v>
      </c>
      <c r="AF5" s="5">
        <f>('Run 9'!D5-'overview small set (A)'!E5)/'Run 9'!D5</f>
        <v>6.3052726233257139E-2</v>
      </c>
      <c r="AG5" s="5">
        <f>('Run 10'!D5-'overview small set (A)'!E5)/'Run 10'!D5</f>
        <v>6.6889713689571029E-2</v>
      </c>
      <c r="AI5" s="32">
        <v>306.82299999999998</v>
      </c>
      <c r="AJ5" s="32">
        <v>920.30600000000004</v>
      </c>
      <c r="AK5" s="32">
        <v>1090.2</v>
      </c>
      <c r="AL5" s="32">
        <v>927.84</v>
      </c>
      <c r="AM5" s="32">
        <v>1777.84</v>
      </c>
      <c r="AN5" s="32">
        <v>251.28399999999999</v>
      </c>
      <c r="AO5" s="32">
        <v>1630.73</v>
      </c>
      <c r="AP5" s="32">
        <v>1.9770000000000001</v>
      </c>
      <c r="AQ5" s="32">
        <v>929.49099999999999</v>
      </c>
      <c r="AR5" s="32">
        <v>1630.52</v>
      </c>
      <c r="AT5" s="5">
        <f>AVERAGE(M5:V5)</f>
        <v>2.1214421157064383E-2</v>
      </c>
      <c r="AU5" s="5">
        <f>_xlfn.STDEV.S(M5:V5)</f>
        <v>3.9901660189355396E-3</v>
      </c>
      <c r="AV5" s="19">
        <f>MIN('Run 1'!D5,'Run 2'!D5,'Run 3'!D5,'Run 4'!D5,'Run 5'!D5,'Run 6'!D5,'Run 7'!D5,'Run 8'!D5,'Run 9'!D5,'Run 10'!D5)</f>
        <v>14000.5</v>
      </c>
      <c r="AW5" s="5">
        <f>MIN(M5:V5)</f>
        <v>1.5244105567658326E-2</v>
      </c>
      <c r="AX5" s="19">
        <f>MAX('Run 1'!D5,'Run 2'!D5,'Run 3'!D5,'Run 4'!D5,'Run 5'!D5,'Run 6'!D5,'Run 7'!D5,'Run 8'!D5,'Run 9'!D5,'Run 10'!D5)</f>
        <v>14188.7</v>
      </c>
      <c r="AY5" s="43">
        <f>MAX(M5:V5)</f>
        <v>2.8305982930078237E-2</v>
      </c>
      <c r="AZ5" s="19">
        <f>AVERAGE('Run 1'!D5,'Run 2'!D5,'Run 3'!D5,'Run 4'!D5,'Run 5'!D5,'Run 6'!D5,'Run 7'!D5,'Run 8'!D5,'Run 9'!D5,'Run 10'!D5)</f>
        <v>14086.110000000004</v>
      </c>
      <c r="BA5" s="19">
        <f>_xlfn.STDEV.S('Run 1'!D5,'Run 2'!D5,'Run 3'!D5,'Run 4'!D5,'Run 5'!D5,'Run 6'!D5,'Run 7'!D5,'Run 8'!D5,'Run 9'!D5,'Run 10'!D5)</f>
        <v>57.483532907743154</v>
      </c>
      <c r="BB5" s="45">
        <f t="shared" si="0"/>
        <v>946.70109999999988</v>
      </c>
      <c r="BC5" s="5">
        <f t="shared" si="1"/>
        <v>6.3405204504181384E-2</v>
      </c>
      <c r="BD5" s="5"/>
      <c r="BE5" s="5">
        <f t="shared" si="2"/>
        <v>3.8181689711010705E-3</v>
      </c>
      <c r="BF5" s="5">
        <f t="shared" si="3"/>
        <v>5.7692240777115107E-2</v>
      </c>
    </row>
    <row r="6" spans="1:58" x14ac:dyDescent="0.25">
      <c r="A6" s="50"/>
      <c r="B6" s="50"/>
      <c r="C6">
        <v>4</v>
      </c>
      <c r="E6">
        <v>15117.767609</v>
      </c>
      <c r="F6">
        <v>0.80300000000000005</v>
      </c>
      <c r="G6">
        <v>15410.032663</v>
      </c>
      <c r="H6">
        <v>16070.717329999999</v>
      </c>
      <c r="I6" s="5">
        <f t="shared" ref="I6:I15" si="4">(H6-G6)/H6</f>
        <v>4.111108754098157E-2</v>
      </c>
      <c r="J6" s="46">
        <v>3602</v>
      </c>
      <c r="K6">
        <v>3603.047</v>
      </c>
      <c r="M6" s="30">
        <f>('Run 1'!D6-'overview small set (A)'!H6)/'Run 1'!D6</f>
        <v>-7.8844358733144871E-3</v>
      </c>
      <c r="N6" s="5">
        <f>('Run 2'!D6-'overview small set (A)'!H6)/'Run 2'!D6</f>
        <v>-1.2807142271939466E-2</v>
      </c>
      <c r="O6" s="5">
        <f>('Run 3'!D6-'overview small set (A)'!H6)/'Run 3'!D6</f>
        <v>-1.2966739993696784E-2</v>
      </c>
      <c r="P6" s="5">
        <f>('Run 4'!D6-'overview small set (A)'!H6)/'Run 4'!D6</f>
        <v>-1.3234977428629087E-2</v>
      </c>
      <c r="Q6" s="28">
        <f>('Run 5'!D6-'overview small set (A)'!H6)/'Run 5'!D6</f>
        <v>-9.169235841177464E-3</v>
      </c>
      <c r="R6" s="5">
        <f>('Run 6'!D6-'overview small set (A)'!H6)/'Run 6'!D6</f>
        <v>-8.6815125153774618E-3</v>
      </c>
      <c r="S6" s="5">
        <f>('Run 7'!D6-'overview small set (A)'!H6)/'Run 7'!D6</f>
        <v>-1.0908602718700674E-2</v>
      </c>
      <c r="T6" s="5">
        <f>('Run 8'!D6-'overview small set (A)'!H6)/'Run 8'!D6</f>
        <v>-1.0743295869785336E-2</v>
      </c>
      <c r="U6" s="5">
        <f>('Run 9'!D6-'overview small set (A)'!H6)/'Run 9'!D6</f>
        <v>-1.2622071907450339E-2</v>
      </c>
      <c r="V6" s="5">
        <f>('Run 10'!D6-'overview small set (A)'!H6)/'Run 10'!D6</f>
        <v>-8.827146722242744E-3</v>
      </c>
      <c r="X6" s="30">
        <f>('Run 1'!D6-'overview small set (A)'!E6)/'Run 1'!D6</f>
        <v>5.1880363185951683E-2</v>
      </c>
      <c r="Y6" s="5">
        <f>('Run 2'!D6-'overview small set (A)'!E6)/'Run 2'!D6</f>
        <v>4.7249559855049604E-2</v>
      </c>
      <c r="Z6" s="28">
        <f>('Run 3'!D6-'overview small set (A)'!E6)/'Run 3'!D6</f>
        <v>4.7099425843050713E-2</v>
      </c>
      <c r="AA6" s="5">
        <f>('Run 4'!D6-'overview small set (A)'!E6)/'Run 4'!D6</f>
        <v>4.6847094156662897E-2</v>
      </c>
      <c r="AB6" s="5">
        <f>('Run 5'!D6-'overview small set (A)'!E6)/'Run 5'!D6</f>
        <v>5.0671748353187204E-2</v>
      </c>
      <c r="AC6" s="5">
        <f>('Run 6'!D6-'overview small set (A)'!E6)/'Run 6'!D6</f>
        <v>5.1130551015540607E-2</v>
      </c>
      <c r="AD6" s="5">
        <f>('Run 7'!D6-'overview small set (A)'!E6)/'Run 7'!D6</f>
        <v>4.9035521189132673E-2</v>
      </c>
      <c r="AE6" s="5">
        <f>('Run 8'!D6-'overview small set (A)'!E6)/'Run 8'!D6</f>
        <v>4.9191025792615001E-2</v>
      </c>
      <c r="AF6" s="5">
        <f>('Run 9'!D6-'overview small set (A)'!E6)/'Run 9'!D6</f>
        <v>4.7423656051517243E-2</v>
      </c>
      <c r="AG6" s="5">
        <f>('Run 10'!D6-'overview small set (A)'!E6)/'Run 10'!D6</f>
        <v>5.0993552520072059E-2</v>
      </c>
      <c r="AI6" s="32">
        <v>762.86099999999999</v>
      </c>
      <c r="AJ6" s="32">
        <v>1517.42</v>
      </c>
      <c r="AK6" s="32">
        <v>1041.8900000000001</v>
      </c>
      <c r="AL6" s="32">
        <v>528.08199999999999</v>
      </c>
      <c r="AM6" s="32">
        <v>4.2830000000000004</v>
      </c>
      <c r="AN6" s="32">
        <v>764.68399999999997</v>
      </c>
      <c r="AO6" s="32">
        <v>263.86</v>
      </c>
      <c r="AP6" s="32">
        <v>1490.57</v>
      </c>
      <c r="AQ6" s="32">
        <v>749.95500000000004</v>
      </c>
      <c r="AR6" s="32">
        <v>1285.05</v>
      </c>
      <c r="AT6" s="5">
        <f t="shared" ref="AT6:AT15" si="5">AVERAGE(M6:V6)</f>
        <v>-1.0784516114231386E-2</v>
      </c>
      <c r="AU6" s="5">
        <f t="shared" ref="AU6:AU15" si="6">_xlfn.STDEV.S(M6:V6)</f>
        <v>2.041924501059055E-3</v>
      </c>
      <c r="AV6" s="19">
        <f>MIN('Run 1'!D6,'Run 2'!D6,'Run 3'!D6,'Run 4'!D6,'Run 5'!D6,'Run 6'!D6,'Run 7'!D6,'Run 8'!D6,'Run 9'!D6,'Run 10'!D6)</f>
        <v>15860.8</v>
      </c>
      <c r="AW6" s="5">
        <f t="shared" ref="AW6:AW15" si="7">MIN(M6:V6)</f>
        <v>-1.3234977428629087E-2</v>
      </c>
      <c r="AX6" s="19">
        <f>MAX('Run 1'!D6,'Run 2'!D6,'Run 3'!D6,'Run 4'!D6,'Run 5'!D6,'Run 6'!D6,'Run 7'!D6,'Run 8'!D6,'Run 9'!D6,'Run 10'!D6)</f>
        <v>15945</v>
      </c>
      <c r="AY6" s="43">
        <f t="shared" ref="AY6:AY15" si="8">MAX(M6:V6)</f>
        <v>-7.8844358733144871E-3</v>
      </c>
      <c r="AZ6" s="19">
        <f>AVERAGE('Run 1'!D6,'Run 2'!D6,'Run 3'!D6,'Run 4'!D6,'Run 5'!D6,'Run 6'!D6,'Run 7'!D6,'Run 8'!D6,'Run 9'!D6,'Run 10'!D6)</f>
        <v>15899.310000000001</v>
      </c>
      <c r="BA6" s="19">
        <f>_xlfn.STDEV.S('Run 1'!D6,'Run 2'!D6,'Run 3'!D6,'Run 4'!D6,'Run 5'!D6,'Run 6'!D6,'Run 7'!D6,'Run 8'!D6,'Run 9'!D6,'Run 10'!D6)</f>
        <v>32.123803912018118</v>
      </c>
      <c r="BB6" s="45">
        <f t="shared" si="0"/>
        <v>840.86549999999988</v>
      </c>
      <c r="BC6" s="5">
        <f t="shared" si="1"/>
        <v>4.9152249796277962E-2</v>
      </c>
      <c r="BD6" s="5"/>
      <c r="BE6" s="5">
        <f t="shared" si="2"/>
        <v>1.9208439454353882E-3</v>
      </c>
      <c r="BF6" s="5">
        <f t="shared" si="3"/>
        <v>4.6847094156662897E-2</v>
      </c>
    </row>
    <row r="7" spans="1:58" x14ac:dyDescent="0.25">
      <c r="A7" s="50"/>
      <c r="B7" s="50"/>
      <c r="C7">
        <v>5</v>
      </c>
      <c r="E7">
        <v>12649.018248</v>
      </c>
      <c r="F7">
        <v>0.69699999999999995</v>
      </c>
      <c r="G7">
        <v>13048.715404</v>
      </c>
      <c r="H7">
        <v>14871.80963</v>
      </c>
      <c r="I7" s="5">
        <f t="shared" si="4"/>
        <v>0.1225872487180297</v>
      </c>
      <c r="J7" s="46">
        <v>3606</v>
      </c>
      <c r="K7">
        <v>3607.4360000000001</v>
      </c>
      <c r="M7" s="30">
        <f>('Run 1'!D7-'overview small set (A)'!H7)/'Run 1'!D7</f>
        <v>-8.4702296753894121E-3</v>
      </c>
      <c r="N7" s="5">
        <f>('Run 2'!D7-'overview small set (A)'!H7)/'Run 2'!D7</f>
        <v>-2.0014377914951972E-2</v>
      </c>
      <c r="O7" s="5">
        <f>('Run 3'!D7-'overview small set (A)'!H7)/'Run 3'!D7</f>
        <v>-2.7768460953697286E-2</v>
      </c>
      <c r="P7" s="5">
        <f>('Run 4'!D7-'overview small set (A)'!H7)/'Run 4'!D7</f>
        <v>-1.1446909239296749E-2</v>
      </c>
      <c r="Q7" s="28">
        <f>('Run 5'!D7-'overview small set (A)'!H7)/'Run 5'!D7</f>
        <v>-2.6973567798248693E-2</v>
      </c>
      <c r="R7" s="5">
        <f>('Run 6'!D7-'overview small set (A)'!H7)/'Run 6'!D7</f>
        <v>-1.8282320196099947E-2</v>
      </c>
      <c r="S7" s="5">
        <f>('Run 7'!D7-'overview small set (A)'!H7)/'Run 7'!D7</f>
        <v>-2.2482923794070766E-2</v>
      </c>
      <c r="T7" s="5">
        <f>('Run 8'!D7-'overview small set (A)'!H7)/'Run 8'!D7</f>
        <v>-2.6612014800190559E-2</v>
      </c>
      <c r="U7" s="5">
        <f>('Run 9'!D7-'overview small set (A)'!H7)/'Run 9'!D7</f>
        <v>-1.8491530496240222E-2</v>
      </c>
      <c r="V7" s="5">
        <f>('Run 10'!D7-'overview small set (A)'!H7)/'Run 10'!D7</f>
        <v>-2.3172317165462659E-2</v>
      </c>
      <c r="X7" s="30">
        <f>('Run 1'!D7-'overview small set (A)'!E7)/'Run 1'!D7</f>
        <v>0.14225916985942805</v>
      </c>
      <c r="Y7" s="5">
        <f>('Run 2'!D7-'overview small set (A)'!E7)/'Run 2'!D7</f>
        <v>0.13244044938271604</v>
      </c>
      <c r="Z7" s="28">
        <f>('Run 3'!D7-'overview small set (A)'!E7)/'Run 3'!D7</f>
        <v>0.12584531803731858</v>
      </c>
      <c r="AA7" s="5">
        <f>('Run 4'!D7-'overview small set (A)'!E7)/'Run 4'!D7</f>
        <v>0.13972739497398576</v>
      </c>
      <c r="AB7" s="5">
        <f>('Run 5'!D7-'overview small set (A)'!E7)/'Run 5'!D7</f>
        <v>0.12652140375107038</v>
      </c>
      <c r="AC7" s="5">
        <f>('Run 6'!D7-'overview small set (A)'!E7)/'Run 6'!D7</f>
        <v>0.13391362784837854</v>
      </c>
      <c r="AD7" s="5">
        <f>('Run 7'!D7-'overview small set (A)'!E7)/'Run 7'!D7</f>
        <v>0.13034086078873544</v>
      </c>
      <c r="AE7" s="5">
        <f>('Run 8'!D7-'overview small set (A)'!E7)/'Run 8'!D7</f>
        <v>0.12682891780509856</v>
      </c>
      <c r="AF7" s="5">
        <f>('Run 9'!D7-'overview small set (A)'!E7)/'Run 9'!D7</f>
        <v>0.13373568683313009</v>
      </c>
      <c r="AG7" s="5">
        <f>('Run 10'!D7-'overview small set (A)'!E7)/'Run 10'!D7</f>
        <v>0.12975450650154796</v>
      </c>
      <c r="AI7" s="32">
        <v>931.18499999999995</v>
      </c>
      <c r="AJ7" s="32">
        <v>1434.45</v>
      </c>
      <c r="AK7" s="32">
        <v>1119.6600000000001</v>
      </c>
      <c r="AL7" s="32">
        <v>331.92700000000002</v>
      </c>
      <c r="AM7" s="32">
        <v>179.62299999999999</v>
      </c>
      <c r="AN7" s="32">
        <v>857.51400000000001</v>
      </c>
      <c r="AO7" s="32">
        <v>913.09500000000003</v>
      </c>
      <c r="AP7" s="32">
        <v>874.34699999999998</v>
      </c>
      <c r="AQ7" s="32">
        <v>158.00700000000001</v>
      </c>
      <c r="AR7" s="32">
        <v>416.15</v>
      </c>
      <c r="AT7" s="5">
        <f t="shared" si="5"/>
        <v>-2.0371465203364827E-2</v>
      </c>
      <c r="AU7" s="5">
        <f t="shared" si="6"/>
        <v>6.4881438204381445E-3</v>
      </c>
      <c r="AV7" s="19">
        <f>MIN('Run 1'!D7,'Run 2'!D7,'Run 3'!D7,'Run 4'!D7,'Run 5'!D7,'Run 6'!D7,'Run 7'!D7,'Run 8'!D7,'Run 9'!D7,'Run 10'!D7)</f>
        <v>14470</v>
      </c>
      <c r="AW7" s="5">
        <f t="shared" si="7"/>
        <v>-2.7768460953697286E-2</v>
      </c>
      <c r="AX7" s="19">
        <f>MAX('Run 1'!D7,'Run 2'!D7,'Run 3'!D7,'Run 4'!D7,'Run 5'!D7,'Run 6'!D7,'Run 7'!D7,'Run 8'!D7,'Run 9'!D7,'Run 10'!D7)</f>
        <v>14746.9</v>
      </c>
      <c r="AY7" s="43">
        <f t="shared" si="8"/>
        <v>-8.4702296753894121E-3</v>
      </c>
      <c r="AZ7" s="19">
        <f>AVERAGE('Run 1'!D7,'Run 2'!D7,'Run 3'!D7,'Run 4'!D7,'Run 5'!D7,'Run 6'!D7,'Run 7'!D7,'Run 8'!D7,'Run 9'!D7,'Run 10'!D7)</f>
        <v>14575.430000000002</v>
      </c>
      <c r="BA7" s="19">
        <f>_xlfn.STDEV.S('Run 1'!D7,'Run 2'!D7,'Run 3'!D7,'Run 4'!D7,'Run 5'!D7,'Run 6'!D7,'Run 7'!D7,'Run 8'!D7,'Run 9'!D7,'Run 10'!D7)</f>
        <v>93.031930599719857</v>
      </c>
      <c r="BB7" s="45">
        <f t="shared" si="0"/>
        <v>721.59579999999994</v>
      </c>
      <c r="BC7" s="5">
        <f t="shared" si="1"/>
        <v>0.13213673357814093</v>
      </c>
      <c r="BD7" s="5"/>
      <c r="BE7" s="5">
        <f t="shared" si="2"/>
        <v>5.5184037196669422E-3</v>
      </c>
      <c r="BF7" s="5">
        <f t="shared" si="3"/>
        <v>0.12584531803731858</v>
      </c>
    </row>
    <row r="8" spans="1:58" x14ac:dyDescent="0.25">
      <c r="A8" s="50"/>
      <c r="B8" s="50"/>
      <c r="C8">
        <v>6</v>
      </c>
      <c r="E8">
        <v>12013.272747000001</v>
      </c>
      <c r="F8">
        <v>0.68700000000000006</v>
      </c>
      <c r="G8">
        <v>12365.089024000001</v>
      </c>
      <c r="H8">
        <v>12709.81594</v>
      </c>
      <c r="I8" s="5">
        <f t="shared" si="4"/>
        <v>2.712288813837847E-2</v>
      </c>
      <c r="J8" s="46">
        <v>3605</v>
      </c>
      <c r="K8">
        <v>3607.5819999999999</v>
      </c>
      <c r="M8" s="30">
        <f>('Run 1'!D8-'overview small set (A)'!H8)/'Run 1'!D8</f>
        <v>3.5220214364875657E-2</v>
      </c>
      <c r="N8" s="5">
        <f>('Run 2'!D8-'overview small set (A)'!H8)/'Run 2'!D8</f>
        <v>3.3775329364988858E-2</v>
      </c>
      <c r="O8" s="5">
        <f>('Run 3'!D8-'overview small set (A)'!H8)/'Run 3'!D8</f>
        <v>3.1492868300934986E-2</v>
      </c>
      <c r="P8" s="5">
        <f>('Run 4'!D8-'overview small set (A)'!H8)/'Run 4'!D8</f>
        <v>3.2134517735573104E-2</v>
      </c>
      <c r="Q8" s="28">
        <f>('Run 5'!D8-'overview small set (A)'!H8)/'Run 5'!D8</f>
        <v>3.1500248415020748E-2</v>
      </c>
      <c r="R8" s="5">
        <f>('Run 6'!D8-'overview small set (A)'!H8)/'Run 6'!D8</f>
        <v>3.2009204804228447E-2</v>
      </c>
      <c r="S8" s="5">
        <f>('Run 7'!D8-'overview small set (A)'!H8)/'Run 7'!D8</f>
        <v>3.6273643105200128E-2</v>
      </c>
      <c r="T8" s="5">
        <f>('Run 8'!D8-'overview small set (A)'!H8)/'Run 8'!D8</f>
        <v>2.8123207622193669E-2</v>
      </c>
      <c r="U8" s="5">
        <f>('Run 9'!D8-'overview small set (A)'!H8)/'Run 9'!D8</f>
        <v>3.5293443543734926E-2</v>
      </c>
      <c r="V8" s="5">
        <f>('Run 10'!D8-'overview small set (A)'!H8)/'Run 10'!D8</f>
        <v>3.1588801011855724E-2</v>
      </c>
      <c r="X8" s="30">
        <f>('Run 1'!D8-'overview small set (A)'!E8)/'Run 1'!D8</f>
        <v>8.8093583704018458E-2</v>
      </c>
      <c r="Y8" s="5">
        <f>('Run 2'!D8-'overview small set (A)'!E8)/'Run 2'!D8</f>
        <v>8.6727883549615664E-2</v>
      </c>
      <c r="Z8" s="28">
        <f>('Run 3'!D8-'overview small set (A)'!E8)/'Run 3'!D8</f>
        <v>8.4570509483277531E-2</v>
      </c>
      <c r="AA8" s="5">
        <f>('Run 4'!D8-'overview small set (A)'!E8)/'Run 4'!D8</f>
        <v>8.517699424298257E-2</v>
      </c>
      <c r="AB8" s="5">
        <f>('Run 5'!D8-'overview small set (A)'!E8)/'Run 5'!D8</f>
        <v>8.4577485140819295E-2</v>
      </c>
      <c r="AC8" s="5">
        <f>('Run 6'!D8-'overview small set (A)'!E8)/'Run 6'!D8</f>
        <v>8.5058548906710496E-2</v>
      </c>
      <c r="AD8" s="5">
        <f>('Run 7'!D8-'overview small set (A)'!E8)/'Run 7'!D8</f>
        <v>8.908928079646955E-2</v>
      </c>
      <c r="AE8" s="5">
        <f>('Run 8'!D8-'overview small set (A)'!E8)/'Run 8'!D8</f>
        <v>8.1385518214351221E-2</v>
      </c>
      <c r="AF8" s="5">
        <f>('Run 9'!D8-'overview small set (A)'!E8)/'Run 9'!D8</f>
        <v>8.8162799662992869E-2</v>
      </c>
      <c r="AG8" s="5">
        <f>('Run 10'!D8-'overview small set (A)'!E8)/'Run 10'!D8</f>
        <v>8.4661184739873732E-2</v>
      </c>
      <c r="AI8" s="32">
        <v>278.43700000000001</v>
      </c>
      <c r="AJ8" s="32">
        <v>156.40100000000001</v>
      </c>
      <c r="AK8" s="32">
        <v>460.99599999999998</v>
      </c>
      <c r="AL8" s="32">
        <v>5.609</v>
      </c>
      <c r="AM8" s="32">
        <v>1049.81</v>
      </c>
      <c r="AN8" s="32">
        <v>1639.22</v>
      </c>
      <c r="AO8" s="32">
        <v>1582.13</v>
      </c>
      <c r="AP8" s="32">
        <v>1146.77</v>
      </c>
      <c r="AQ8" s="32">
        <v>1600.13</v>
      </c>
      <c r="AR8" s="32">
        <v>1594.87</v>
      </c>
      <c r="AT8" s="5">
        <f t="shared" si="5"/>
        <v>3.2741147826860627E-2</v>
      </c>
      <c r="AU8" s="5">
        <f t="shared" si="6"/>
        <v>2.4235668701934497E-3</v>
      </c>
      <c r="AV8" s="19">
        <f>MIN('Run 1'!D8,'Run 2'!D8,'Run 3'!D8,'Run 4'!D8,'Run 5'!D8,'Run 6'!D8,'Run 7'!D8,'Run 8'!D8,'Run 9'!D8,'Run 10'!D8)</f>
        <v>13077.6</v>
      </c>
      <c r="AW8" s="5">
        <f t="shared" si="7"/>
        <v>2.8123207622193669E-2</v>
      </c>
      <c r="AX8" s="19">
        <f>MAX('Run 1'!D8,'Run 2'!D8,'Run 3'!D8,'Run 4'!D8,'Run 5'!D8,'Run 6'!D8,'Run 7'!D8,'Run 8'!D8,'Run 9'!D8,'Run 10'!D8)</f>
        <v>13188.2</v>
      </c>
      <c r="AY8" s="43">
        <f t="shared" si="8"/>
        <v>3.6273643105200128E-2</v>
      </c>
      <c r="AZ8" s="19">
        <f>AVERAGE('Run 1'!D8,'Run 2'!D8,'Run 3'!D8,'Run 4'!D8,'Run 5'!D8,'Run 6'!D8,'Run 7'!D8,'Run 8'!D8,'Run 9'!D8,'Run 10'!D8)</f>
        <v>13140.11</v>
      </c>
      <c r="BA8" s="19">
        <f>_xlfn.STDEV.S('Run 1'!D8,'Run 2'!D8,'Run 3'!D8,'Run 4'!D8,'Run 5'!D8,'Run 6'!D8,'Run 7'!D8,'Run 8'!D8,'Run 9'!D8,'Run 10'!D8)</f>
        <v>32.906650796862586</v>
      </c>
      <c r="BB8" s="45">
        <f t="shared" si="0"/>
        <v>951.43729999999994</v>
      </c>
      <c r="BC8" s="5">
        <f t="shared" si="1"/>
        <v>8.5750378844111158E-2</v>
      </c>
      <c r="BD8" s="5"/>
      <c r="BE8" s="5">
        <f t="shared" si="2"/>
        <v>2.2907467716032871E-3</v>
      </c>
      <c r="BF8" s="5">
        <f t="shared" si="3"/>
        <v>8.1385518214351221E-2</v>
      </c>
    </row>
    <row r="9" spans="1:58" x14ac:dyDescent="0.25">
      <c r="A9" s="50"/>
      <c r="B9" s="50"/>
      <c r="C9">
        <v>7</v>
      </c>
      <c r="E9">
        <v>11091.079675999999</v>
      </c>
      <c r="F9">
        <v>0.47799999999999998</v>
      </c>
      <c r="G9">
        <v>11395.598152</v>
      </c>
      <c r="H9">
        <v>11667.717420000001</v>
      </c>
      <c r="I9" s="5">
        <f t="shared" si="4"/>
        <v>2.3322408163018431E-2</v>
      </c>
      <c r="J9" s="46">
        <v>3605</v>
      </c>
      <c r="K9">
        <v>3606.2910000000002</v>
      </c>
      <c r="M9" s="30">
        <f>('Run 1'!D9-'overview small set (A)'!H9)/'Run 1'!D9</f>
        <v>2.0671695484304108E-2</v>
      </c>
      <c r="N9" s="5">
        <f>('Run 2'!D9-'overview small set (A)'!H9)/'Run 2'!D9</f>
        <v>2.3466708514324412E-2</v>
      </c>
      <c r="O9" s="5">
        <f>('Run 3'!D9-'overview small set (A)'!H9)/'Run 3'!D9</f>
        <v>1.9255815009077939E-2</v>
      </c>
      <c r="P9" s="5">
        <f>('Run 4'!D9-'overview small set (A)'!H9)/'Run 4'!D9</f>
        <v>1.9544261909363498E-2</v>
      </c>
      <c r="Q9" s="28">
        <f>('Run 5'!D9-'overview small set (A)'!H9)/'Run 5'!D9</f>
        <v>1.5855881980819341E-2</v>
      </c>
      <c r="R9" s="5">
        <f>('Run 6'!D9-'overview small set (A)'!H9)/'Run 6'!D9</f>
        <v>1.9898407338339759E-2</v>
      </c>
      <c r="S9" s="5">
        <f>('Run 7'!D9-'overview small set (A)'!H9)/'Run 7'!D9</f>
        <v>2.1328852541519807E-2</v>
      </c>
      <c r="T9" s="5">
        <f>('Run 8'!D9-'overview small set (A)'!H9)/'Run 8'!D9</f>
        <v>2.098395509238269E-2</v>
      </c>
      <c r="U9" s="5">
        <f>('Run 9'!D9-'overview small set (A)'!H9)/'Run 9'!D9</f>
        <v>2.193593810250296E-2</v>
      </c>
      <c r="V9" s="5">
        <f>('Run 10'!D9-'overview small set (A)'!H9)/'Run 10'!D9</f>
        <v>2.070457429664933E-2</v>
      </c>
      <c r="X9" s="30">
        <f>('Run 1'!D9-'overview small set (A)'!E9)/'Run 1'!D9</f>
        <v>6.9071707570925012E-2</v>
      </c>
      <c r="Y9" s="5">
        <f>('Run 2'!D9-'overview small set (A)'!E9)/'Run 2'!D9</f>
        <v>7.1728586469815364E-2</v>
      </c>
      <c r="Z9" s="28">
        <f>('Run 3'!D9-'overview small set (A)'!E9)/'Run 3'!D9</f>
        <v>6.7725802232533119E-2</v>
      </c>
      <c r="AA9" s="5">
        <f>('Run 4'!D9-'overview small set (A)'!E9)/'Run 4'!D9</f>
        <v>6.7999993613606369E-2</v>
      </c>
      <c r="AB9" s="5">
        <f>('Run 5'!D9-'overview small set (A)'!E9)/'Run 5'!D9</f>
        <v>6.4493899474514477E-2</v>
      </c>
      <c r="AC9" s="5">
        <f>('Run 6'!D9-'overview small set (A)'!E9)/'Run 6'!D9</f>
        <v>6.833663659425776E-2</v>
      </c>
      <c r="AD9" s="5">
        <f>('Run 7'!D9-'overview small set (A)'!E9)/'Run 7'!D9</f>
        <v>6.9696386847844377E-2</v>
      </c>
      <c r="AE9" s="5">
        <f>('Run 8'!D9-'overview small set (A)'!E9)/'Run 8'!D9</f>
        <v>6.9368534796690653E-2</v>
      </c>
      <c r="AF9" s="5">
        <f>('Run 9'!D9-'overview small set (A)'!E9)/'Run 9'!D9</f>
        <v>7.0273469244052533E-2</v>
      </c>
      <c r="AG9" s="5">
        <f>('Run 10'!D9-'overview small set (A)'!E9)/'Run 10'!D9</f>
        <v>6.9102961458403306E-2</v>
      </c>
      <c r="AI9" s="32">
        <v>1679.67</v>
      </c>
      <c r="AJ9" s="32">
        <v>252.024</v>
      </c>
      <c r="AK9" s="32">
        <v>1461.63</v>
      </c>
      <c r="AL9" s="32">
        <v>672.875</v>
      </c>
      <c r="AM9" s="32">
        <v>281.233</v>
      </c>
      <c r="AN9" s="32">
        <v>1462.37</v>
      </c>
      <c r="AO9" s="32">
        <v>1303.69</v>
      </c>
      <c r="AP9" s="32">
        <v>229.52500000000001</v>
      </c>
      <c r="AQ9" s="32">
        <v>1562.89</v>
      </c>
      <c r="AR9" s="32">
        <v>1724.05</v>
      </c>
      <c r="AT9" s="5">
        <f t="shared" si="5"/>
        <v>2.0364609026928385E-2</v>
      </c>
      <c r="AU9" s="5">
        <f t="shared" si="6"/>
        <v>2.0017683025173884E-3</v>
      </c>
      <c r="AV9" s="19">
        <f>MIN('Run 1'!D9,'Run 2'!D9,'Run 3'!D9,'Run 4'!D9,'Run 5'!D9,'Run 6'!D9,'Run 7'!D9,'Run 8'!D9,'Run 9'!D9,'Run 10'!D9)</f>
        <v>11855.7</v>
      </c>
      <c r="AW9" s="5">
        <f t="shared" si="7"/>
        <v>1.5855881980819341E-2</v>
      </c>
      <c r="AX9" s="19">
        <f>MAX('Run 1'!D9,'Run 2'!D9,'Run 3'!D9,'Run 4'!D9,'Run 5'!D9,'Run 6'!D9,'Run 7'!D9,'Run 8'!D9,'Run 9'!D9,'Run 10'!D9)</f>
        <v>11948.1</v>
      </c>
      <c r="AY9" s="43">
        <f t="shared" si="8"/>
        <v>2.3466708514324412E-2</v>
      </c>
      <c r="AZ9" s="19">
        <f>AVERAGE('Run 1'!D9,'Run 2'!D9,'Run 3'!D9,'Run 4'!D9,'Run 5'!D9,'Run 6'!D9,'Run 7'!D9,'Run 8'!D9,'Run 9'!D9,'Run 10'!D9)</f>
        <v>11910.31</v>
      </c>
      <c r="BA9" s="19">
        <f>_xlfn.STDEV.S('Run 1'!D9,'Run 2'!D9,'Run 3'!D9,'Run 4'!D9,'Run 5'!D9,'Run 6'!D9,'Run 7'!D9,'Run 8'!D9,'Run 9'!D9,'Run 10'!D9)</f>
        <v>24.297208344444179</v>
      </c>
      <c r="BB9" s="45">
        <f t="shared" si="0"/>
        <v>1062.9956999999999</v>
      </c>
      <c r="BC9" s="5">
        <f t="shared" si="1"/>
        <v>6.8779797830264305E-2</v>
      </c>
      <c r="BD9" s="5"/>
      <c r="BE9" s="5">
        <f t="shared" si="2"/>
        <v>1.9028376276969885E-3</v>
      </c>
      <c r="BF9" s="5">
        <f t="shared" si="3"/>
        <v>6.4493899474514477E-2</v>
      </c>
    </row>
    <row r="10" spans="1:58" x14ac:dyDescent="0.25">
      <c r="A10" s="50"/>
      <c r="B10" s="50"/>
      <c r="C10">
        <v>8</v>
      </c>
      <c r="E10">
        <v>13417.14826</v>
      </c>
      <c r="F10">
        <v>0.85199999999999998</v>
      </c>
      <c r="G10">
        <v>13674.959021000001</v>
      </c>
      <c r="H10">
        <v>13948.059230000001</v>
      </c>
      <c r="I10" s="5">
        <f t="shared" si="4"/>
        <v>1.9579799920307634E-2</v>
      </c>
      <c r="J10" s="46">
        <v>3603</v>
      </c>
      <c r="K10">
        <v>3603.393</v>
      </c>
      <c r="M10" s="30">
        <f>('Run 1'!D10-'overview small set (A)'!H10)/'Run 1'!D10</f>
        <v>4.3998681973954713E-2</v>
      </c>
      <c r="N10" s="5">
        <f>('Run 2'!D10-'overview small set (A)'!H10)/'Run 2'!D10</f>
        <v>3.7892364837832912E-2</v>
      </c>
      <c r="O10" s="5">
        <f>('Run 3'!D10-'overview small set (A)'!H10)/'Run 3'!D10</f>
        <v>4.7465411695610873E-2</v>
      </c>
      <c r="P10" s="5">
        <f>('Run 4'!D10-'overview small set (A)'!H10)/'Run 4'!D10</f>
        <v>4.6475623295209767E-2</v>
      </c>
      <c r="Q10" s="28">
        <f>('Run 5'!D10-'overview small set (A)'!H10)/'Run 5'!D10</f>
        <v>4.7218157288941312E-2</v>
      </c>
      <c r="R10" s="5">
        <f>('Run 6'!D10-'overview small set (A)'!H10)/'Run 6'!D10</f>
        <v>4.1304609938827362E-2</v>
      </c>
      <c r="S10" s="5">
        <f>('Run 7'!D10-'overview small set (A)'!H10)/'Run 7'!D10</f>
        <v>4.8777612815668954E-2</v>
      </c>
      <c r="T10" s="5">
        <f>('Run 8'!D10-'overview small set (A)'!H10)/'Run 8'!D10</f>
        <v>3.8548921577412652E-2</v>
      </c>
      <c r="U10" s="5">
        <f>('Run 9'!D10-'overview small set (A)'!H10)/'Run 9'!D10</f>
        <v>4.5320445305334627E-2</v>
      </c>
      <c r="V10" s="5">
        <f>('Run 10'!D10-'overview small set (A)'!H10)/'Run 10'!D10</f>
        <v>3.8548921577412652E-2</v>
      </c>
      <c r="X10" s="30">
        <f>('Run 1'!D10-'overview small set (A)'!E10)/'Run 1'!D10</f>
        <v>8.0387370801919128E-2</v>
      </c>
      <c r="Y10" s="5">
        <f>('Run 2'!D10-'overview small set (A)'!E10)/'Run 2'!D10</f>
        <v>7.451348103797921E-2</v>
      </c>
      <c r="Z10" s="28">
        <f>('Run 3'!D10-'overview small set (A)'!E10)/'Run 3'!D10</f>
        <v>8.372214490101143E-2</v>
      </c>
      <c r="AA10" s="5">
        <f>('Run 4'!D10-'overview small set (A)'!E10)/'Run 4'!D10</f>
        <v>8.2770031241668304E-2</v>
      </c>
      <c r="AB10" s="5">
        <f>('Run 5'!D10-'overview small set (A)'!E10)/'Run 5'!D10</f>
        <v>8.3484301845033526E-2</v>
      </c>
      <c r="AC10" s="5">
        <f>('Run 6'!D10-'overview small set (A)'!E10)/'Run 6'!D10</f>
        <v>7.7795844387930441E-2</v>
      </c>
      <c r="AD10" s="5">
        <f>('Run 7'!D10-'overview small set (A)'!E10)/'Run 7'!D10</f>
        <v>8.4984399146167608E-2</v>
      </c>
      <c r="AE10" s="5">
        <f>('Run 8'!D10-'overview small set (A)'!E10)/'Run 8'!D10</f>
        <v>7.51450469763498E-2</v>
      </c>
      <c r="AF10" s="5">
        <f>('Run 9'!D10-'overview small set (A)'!E10)/'Run 9'!D10</f>
        <v>8.1658823287840049E-2</v>
      </c>
      <c r="AG10" s="5">
        <f>('Run 10'!D10-'overview small set (A)'!E10)/'Run 10'!D10</f>
        <v>7.51450469763498E-2</v>
      </c>
      <c r="AI10" s="32">
        <v>254.125</v>
      </c>
      <c r="AJ10" s="32">
        <v>1073.55</v>
      </c>
      <c r="AK10" s="32">
        <v>259.08999999999997</v>
      </c>
      <c r="AL10" s="32">
        <v>1.6859999999999999</v>
      </c>
      <c r="AM10" s="32">
        <v>567.93700000000001</v>
      </c>
      <c r="AN10" s="32">
        <v>530.35599999999999</v>
      </c>
      <c r="AO10" s="32">
        <v>902.77099999999996</v>
      </c>
      <c r="AP10" s="32">
        <v>189.304</v>
      </c>
      <c r="AQ10" s="32">
        <v>4.4720000000000004</v>
      </c>
      <c r="AR10" s="32">
        <v>1675.34</v>
      </c>
      <c r="AT10" s="5">
        <f t="shared" si="5"/>
        <v>4.3555075030620574E-2</v>
      </c>
      <c r="AU10" s="5">
        <f t="shared" si="6"/>
        <v>4.1510474116631113E-3</v>
      </c>
      <c r="AV10" s="19">
        <f>MIN('Run 1'!D10,'Run 2'!D10,'Run 3'!D10,'Run 4'!D10,'Run 5'!D10,'Run 6'!D10,'Run 7'!D10,'Run 8'!D10,'Run 9'!D10,'Run 10'!D10)</f>
        <v>14497.4</v>
      </c>
      <c r="AW10" s="5">
        <f t="shared" si="7"/>
        <v>3.7892364837832912E-2</v>
      </c>
      <c r="AX10" s="19">
        <f>MAX('Run 1'!D10,'Run 2'!D10,'Run 3'!D10,'Run 4'!D10,'Run 5'!D10,'Run 6'!D10,'Run 7'!D10,'Run 8'!D10,'Run 9'!D10,'Run 10'!D10)</f>
        <v>14663.3</v>
      </c>
      <c r="AY10" s="43">
        <f t="shared" si="8"/>
        <v>4.8777612815668954E-2</v>
      </c>
      <c r="AZ10" s="19">
        <f>AVERAGE('Run 1'!D10,'Run 2'!D10,'Run 3'!D10,'Run 4'!D10,'Run 5'!D10,'Run 6'!D10,'Run 7'!D10,'Run 8'!D10,'Run 9'!D10,'Run 10'!D10)</f>
        <v>14583.48</v>
      </c>
      <c r="BA10" s="19">
        <f>_xlfn.STDEV.S('Run 1'!D10,'Run 2'!D10,'Run 3'!D10,'Run 4'!D10,'Run 5'!D10,'Run 6'!D10,'Run 7'!D10,'Run 8'!D10,'Run 9'!D10,'Run 10'!D10)</f>
        <v>63.225061838201945</v>
      </c>
      <c r="BB10" s="45">
        <f t="shared" si="0"/>
        <v>545.86309999999992</v>
      </c>
      <c r="BC10" s="5">
        <f t="shared" si="1"/>
        <v>7.9960649060224931E-2</v>
      </c>
      <c r="BD10" s="5"/>
      <c r="BE10" s="5">
        <f t="shared" si="2"/>
        <v>3.9930443109089959E-3</v>
      </c>
      <c r="BF10" s="5">
        <f t="shared" si="3"/>
        <v>7.451348103797921E-2</v>
      </c>
    </row>
    <row r="11" spans="1:58" x14ac:dyDescent="0.25">
      <c r="A11" s="50"/>
      <c r="B11" s="50"/>
      <c r="C11">
        <v>9</v>
      </c>
      <c r="E11">
        <v>11195.59974</v>
      </c>
      <c r="F11">
        <v>0.55800000000000005</v>
      </c>
      <c r="G11">
        <v>11491.109619000001</v>
      </c>
      <c r="H11">
        <v>11722.880870000001</v>
      </c>
      <c r="I11" s="5">
        <f t="shared" si="4"/>
        <v>1.9770844178168306E-2</v>
      </c>
      <c r="J11" s="46">
        <v>3560</v>
      </c>
      <c r="K11">
        <v>3603.9090000000001</v>
      </c>
      <c r="M11" s="30">
        <f>('Run 1'!D11-'overview small set (A)'!H11)/'Run 1'!D11</f>
        <v>2.2905984480358722E-2</v>
      </c>
      <c r="N11" s="5">
        <f>('Run 2'!D11-'overview small set (A)'!H11)/'Run 2'!D11</f>
        <v>2.0914796255000579E-2</v>
      </c>
      <c r="O11" s="5">
        <f>('Run 3'!D11-'overview small set (A)'!H11)/'Run 3'!D11</f>
        <v>2.0841195583174533E-2</v>
      </c>
      <c r="P11" s="5">
        <f>('Run 4'!D11-'overview small set (A)'!H11)/'Run 4'!D11</f>
        <v>2.0980209786121671E-2</v>
      </c>
      <c r="Q11" s="28">
        <f>('Run 5'!D11-'overview small set (A)'!H11)/'Run 5'!D11</f>
        <v>1.9293021290835249E-2</v>
      </c>
      <c r="R11" s="5">
        <f>('Run 6'!D11-'overview small set (A)'!H11)/'Run 6'!D11</f>
        <v>2.2213252760818057E-2</v>
      </c>
      <c r="S11" s="5">
        <f>('Run 7'!D11-'overview small set (A)'!H11)/'Run 7'!D11</f>
        <v>2.1094662435806367E-2</v>
      </c>
      <c r="T11" s="5">
        <f>('Run 8'!D11-'overview small set (A)'!H11)/'Run 8'!D11</f>
        <v>2.1740001168282688E-2</v>
      </c>
      <c r="U11" s="5">
        <f>('Run 9'!D11-'overview small set (A)'!H11)/'Run 9'!D11</f>
        <v>2.2547516530062487E-2</v>
      </c>
      <c r="V11" s="5">
        <f>('Run 10'!D11-'overview small set (A)'!H11)/'Run 10'!D11</f>
        <v>2.1331657817404561E-2</v>
      </c>
      <c r="X11" s="30">
        <f>('Run 1'!D11-'overview small set (A)'!E11)/'Run 1'!D11</f>
        <v>6.6854502112905057E-2</v>
      </c>
      <c r="Y11" s="5">
        <f>('Run 2'!D11-'overview small set (A)'!E11)/'Run 2'!D11</f>
        <v>6.4952875147202493E-2</v>
      </c>
      <c r="Z11" s="28">
        <f>('Run 3'!D11-'overview small set (A)'!E11)/'Run 3'!D11</f>
        <v>6.4882584945374355E-2</v>
      </c>
      <c r="AA11" s="5">
        <f>('Run 4'!D11-'overview small set (A)'!E11)/'Run 4'!D11</f>
        <v>6.5015346456101145E-2</v>
      </c>
      <c r="AB11" s="5">
        <f>('Run 5'!D11-'overview small set (A)'!E11)/'Run 5'!D11</f>
        <v>6.3404045676998394E-2</v>
      </c>
      <c r="AC11" s="5">
        <f>('Run 6'!D11-'overview small set (A)'!E11)/'Run 6'!D11</f>
        <v>6.619292863577228E-2</v>
      </c>
      <c r="AD11" s="5">
        <f>('Run 7'!D11-'overview small set (A)'!E11)/'Run 7'!D11</f>
        <v>6.5124651162790731E-2</v>
      </c>
      <c r="AE11" s="5">
        <f>('Run 8'!D11-'overview small set (A)'!E11)/'Run 8'!D11</f>
        <v>6.5740963332610106E-2</v>
      </c>
      <c r="AF11" s="5">
        <f>('Run 9'!D11-'overview small set (A)'!E11)/'Run 9'!D11</f>
        <v>6.6512157621338552E-2</v>
      </c>
      <c r="AG11" s="5">
        <f>('Run 10'!D11-'overview small set (A)'!E11)/'Run 10'!D11</f>
        <v>6.5350986776197162E-2</v>
      </c>
      <c r="AI11" s="32">
        <v>761.34199999999998</v>
      </c>
      <c r="AJ11" s="32">
        <v>1635.42</v>
      </c>
      <c r="AK11" s="32">
        <v>1483.34</v>
      </c>
      <c r="AL11" s="32">
        <v>1014.46</v>
      </c>
      <c r="AM11" s="32">
        <v>761.64700000000005</v>
      </c>
      <c r="AN11" s="32">
        <v>1589.22</v>
      </c>
      <c r="AO11" s="32">
        <v>7.9039999999999999</v>
      </c>
      <c r="AP11" s="32">
        <v>1024.75</v>
      </c>
      <c r="AQ11" s="32">
        <v>520.34699999999998</v>
      </c>
      <c r="AR11" s="32">
        <v>1144.78</v>
      </c>
      <c r="AT11" s="5">
        <f t="shared" si="5"/>
        <v>2.1386229810786493E-2</v>
      </c>
      <c r="AU11" s="5">
        <f t="shared" si="6"/>
        <v>1.0339266009380778E-3</v>
      </c>
      <c r="AV11" s="19">
        <f>MIN('Run 1'!D11,'Run 2'!D11,'Run 3'!D11,'Run 4'!D11,'Run 5'!D11,'Run 6'!D11,'Run 7'!D11,'Run 8'!D11,'Run 9'!D11,'Run 10'!D11)</f>
        <v>11953.5</v>
      </c>
      <c r="AW11" s="5">
        <f t="shared" si="7"/>
        <v>1.9293021290835249E-2</v>
      </c>
      <c r="AX11" s="19">
        <f>MAX('Run 1'!D11,'Run 2'!D11,'Run 3'!D11,'Run 4'!D11,'Run 5'!D11,'Run 6'!D11,'Run 7'!D11,'Run 8'!D11,'Run 9'!D11,'Run 10'!D11)</f>
        <v>11997.7</v>
      </c>
      <c r="AY11" s="43">
        <f t="shared" si="8"/>
        <v>2.2905984480358722E-2</v>
      </c>
      <c r="AZ11" s="19">
        <f>AVERAGE('Run 1'!D11,'Run 2'!D11,'Run 3'!D11,'Run 4'!D11,'Run 5'!D11,'Run 6'!D11,'Run 7'!D11,'Run 8'!D11,'Run 9'!D11,'Run 10'!D11)</f>
        <v>11979.079999999998</v>
      </c>
      <c r="BA11" s="19">
        <f>_xlfn.STDEV.S('Run 1'!D11,'Run 2'!D11,'Run 3'!D11,'Run 4'!D11,'Run 5'!D11,'Run 6'!D11,'Run 7'!D11,'Run 8'!D11,'Run 9'!D11,'Run 10'!D11)</f>
        <v>12.651025430550979</v>
      </c>
      <c r="BB11" s="45">
        <f t="shared" si="0"/>
        <v>994.32100000000014</v>
      </c>
      <c r="BC11" s="5">
        <f t="shared" si="1"/>
        <v>6.5403104186729039E-2</v>
      </c>
      <c r="BD11" s="5"/>
      <c r="BE11" s="5">
        <f t="shared" si="2"/>
        <v>9.8742182173531179E-4</v>
      </c>
      <c r="BF11" s="5">
        <f t="shared" si="3"/>
        <v>6.3404045676998394E-2</v>
      </c>
    </row>
    <row r="12" spans="1:58" x14ac:dyDescent="0.25">
      <c r="A12" s="50"/>
      <c r="B12" s="50"/>
      <c r="C12">
        <v>10</v>
      </c>
      <c r="E12">
        <v>12406.952229</v>
      </c>
      <c r="F12">
        <v>0.73</v>
      </c>
      <c r="G12">
        <v>12752.754129999999</v>
      </c>
      <c r="H12">
        <v>13327.03082</v>
      </c>
      <c r="I12" s="5">
        <f t="shared" si="4"/>
        <v>4.3091120427078043E-2</v>
      </c>
      <c r="J12" s="46">
        <v>3603</v>
      </c>
      <c r="K12">
        <v>3604.0709999999999</v>
      </c>
      <c r="M12" s="30">
        <f>('Run 1'!D12-'overview small set (A)'!H12)/'Run 1'!D12</f>
        <v>4.680402100121793E-3</v>
      </c>
      <c r="N12" s="5">
        <f>('Run 2'!D12-'overview small set (A)'!H12)/'Run 2'!D12</f>
        <v>1.1818493869352254E-3</v>
      </c>
      <c r="O12" s="5">
        <f>('Run 3'!D12-'overview small set (A)'!H12)/'Run 3'!D12</f>
        <v>3.1542036920683943E-3</v>
      </c>
      <c r="P12" s="5">
        <f>('Run 4'!D12-'overview small set (A)'!H12)/'Run 4'!D12</f>
        <v>-1.8243099229992531E-4</v>
      </c>
      <c r="Q12" s="28">
        <f>('Run 5'!D12-'overview small set (A)'!H12)/'Run 5'!D12</f>
        <v>4.888495799888001E-3</v>
      </c>
      <c r="R12" s="5">
        <f>('Run 6'!D12-'overview small set (A)'!H12)/'Run 6'!D12</f>
        <v>6.9424583836307039E-3</v>
      </c>
      <c r="S12" s="5">
        <f>('Run 7'!D12-'overview small set (A)'!H12)/'Run 7'!D12</f>
        <v>3.3480294350797446E-3</v>
      </c>
      <c r="T12" s="5">
        <f>('Run 8'!D12-'overview small set (A)'!H12)/'Run 8'!D12</f>
        <v>4.6655349340901488E-3</v>
      </c>
      <c r="U12" s="5">
        <f>('Run 9'!D12-'overview small set (A)'!H12)/'Run 9'!D12</f>
        <v>-1.2988975857959495E-4</v>
      </c>
      <c r="V12" s="5">
        <f>('Run 10'!D12-'overview small set (A)'!H12)/'Run 10'!D12</f>
        <v>6.535306790312178E-3</v>
      </c>
      <c r="X12" s="30">
        <f>('Run 1'!D12-'overview small set (A)'!E12)/'Run 1'!D12</f>
        <v>7.3395802071741734E-2</v>
      </c>
      <c r="Y12" s="5">
        <f>('Run 2'!D12-'overview small set (A)'!E12)/'Run 2'!D12</f>
        <v>7.0138784288155329E-2</v>
      </c>
      <c r="Z12" s="28">
        <f>('Run 3'!D12-'overview small set (A)'!E12)/'Run 3'!D12</f>
        <v>7.1974970155282314E-2</v>
      </c>
      <c r="AA12" s="5">
        <f>('Run 4'!D12-'overview small set (A)'!E12)/'Run 4'!D12</f>
        <v>6.886869181814087E-2</v>
      </c>
      <c r="AB12" s="5">
        <f>('Run 5'!D12-'overview small set (A)'!E12)/'Run 5'!D12</f>
        <v>7.3589529288781E-2</v>
      </c>
      <c r="AC12" s="5">
        <f>('Run 6'!D12-'overview small set (A)'!E12)/'Run 6'!D12</f>
        <v>7.5501689319086171E-2</v>
      </c>
      <c r="AD12" s="5">
        <f>('Run 7'!D12-'overview small set (A)'!E12)/'Run 7'!D12</f>
        <v>7.2155414454299266E-2</v>
      </c>
      <c r="AE12" s="5">
        <f>('Run 8'!D12-'overview small set (A)'!E12)/'Run 8'!D12</f>
        <v>7.3381961312969091E-2</v>
      </c>
      <c r="AF12" s="5">
        <f>('Run 9'!D12-'overview small set (A)'!E12)/'Run 9'!D12</f>
        <v>6.8917605682423583E-2</v>
      </c>
      <c r="AG12" s="5">
        <f>('Run 10'!D12-'overview small set (A)'!E12)/'Run 10'!D12</f>
        <v>7.5122646872460827E-2</v>
      </c>
      <c r="AI12" s="32">
        <v>1717.19</v>
      </c>
      <c r="AJ12" s="32">
        <v>1319.28</v>
      </c>
      <c r="AK12" s="32">
        <v>1741.17</v>
      </c>
      <c r="AL12" s="32">
        <v>474.755</v>
      </c>
      <c r="AM12" s="32">
        <v>3.6739999999999999</v>
      </c>
      <c r="AN12" s="32">
        <v>1135.6300000000001</v>
      </c>
      <c r="AO12" s="32">
        <v>895.70899999999995</v>
      </c>
      <c r="AP12" s="32">
        <v>460.38200000000001</v>
      </c>
      <c r="AQ12" s="32">
        <v>485.71199999999999</v>
      </c>
      <c r="AR12" s="32">
        <v>1465.41</v>
      </c>
      <c r="AT12" s="5">
        <f t="shared" si="5"/>
        <v>3.5083959771246669E-3</v>
      </c>
      <c r="AU12" s="5">
        <f t="shared" si="6"/>
        <v>2.5384932883157026E-3</v>
      </c>
      <c r="AV12" s="19">
        <f>MIN('Run 1'!D12,'Run 2'!D12,'Run 3'!D12,'Run 4'!D12,'Run 5'!D12,'Run 6'!D12,'Run 7'!D12,'Run 8'!D12,'Run 9'!D12,'Run 10'!D12)</f>
        <v>13324.6</v>
      </c>
      <c r="AW12" s="5">
        <f t="shared" si="7"/>
        <v>-1.8243099229992531E-4</v>
      </c>
      <c r="AX12" s="19">
        <f>MAX('Run 1'!D12,'Run 2'!D12,'Run 3'!D12,'Run 4'!D12,'Run 5'!D12,'Run 6'!D12,'Run 7'!D12,'Run 8'!D12,'Run 9'!D12,'Run 10'!D12)</f>
        <v>13420.2</v>
      </c>
      <c r="AY12" s="43">
        <f t="shared" si="8"/>
        <v>6.9424583836307039E-3</v>
      </c>
      <c r="AZ12" s="19">
        <f>AVERAGE('Run 1'!D12,'Run 2'!D12,'Run 3'!D12,'Run 4'!D12,'Run 5'!D12,'Run 6'!D12,'Run 7'!D12,'Run 8'!D12,'Run 9'!D12,'Run 10'!D12)</f>
        <v>13374.029999999999</v>
      </c>
      <c r="BA12" s="19">
        <f>_xlfn.STDEV.S('Run 1'!D12,'Run 2'!D12,'Run 3'!D12,'Run 4'!D12,'Run 5'!D12,'Run 6'!D12,'Run 7'!D12,'Run 8'!D12,'Run 9'!D12,'Run 10'!D12)</f>
        <v>34.047811154969558</v>
      </c>
      <c r="BB12" s="45">
        <f t="shared" si="0"/>
        <v>969.89120000000003</v>
      </c>
      <c r="BC12" s="5">
        <f t="shared" si="1"/>
        <v>7.2304709526334027E-2</v>
      </c>
      <c r="BD12" s="5"/>
      <c r="BE12" s="5">
        <f t="shared" si="2"/>
        <v>2.3632394482426835E-3</v>
      </c>
      <c r="BF12" s="5">
        <f t="shared" si="3"/>
        <v>6.886869181814087E-2</v>
      </c>
    </row>
    <row r="13" spans="1:58" x14ac:dyDescent="0.25">
      <c r="A13" s="50"/>
      <c r="B13" s="50"/>
      <c r="C13">
        <v>11</v>
      </c>
      <c r="E13">
        <v>15287.849257</v>
      </c>
      <c r="F13">
        <v>0.80300000000000005</v>
      </c>
      <c r="G13">
        <v>15568.402135</v>
      </c>
      <c r="H13">
        <v>17630.62833</v>
      </c>
      <c r="I13" s="5">
        <f t="shared" si="4"/>
        <v>0.11696838912376978</v>
      </c>
      <c r="J13" s="46">
        <v>3600</v>
      </c>
      <c r="K13">
        <v>3600.145</v>
      </c>
      <c r="M13" s="30">
        <f>('Run 1'!D13-'overview small set (A)'!H13)/'Run 1'!D13</f>
        <v>-7.9098090376599789E-2</v>
      </c>
      <c r="N13" s="5">
        <f>('Run 2'!D13-'overview small set (A)'!H13)/'Run 2'!D13</f>
        <v>-7.7429681121513549E-2</v>
      </c>
      <c r="O13" s="5">
        <f>('Run 3'!D13-'overview small set (A)'!H13)/'Run 3'!D13</f>
        <v>-8.1726548906040961E-2</v>
      </c>
      <c r="P13" s="5">
        <f>('Run 4'!D13-'overview small set (A)'!H13)/'Run 4'!D13</f>
        <v>-7.8174221974890407E-2</v>
      </c>
      <c r="Q13" s="28">
        <f>('Run 5'!D13-'overview small set (A)'!H13)/'Run 5'!D13</f>
        <v>-8.0149262976032934E-2</v>
      </c>
      <c r="R13" s="5">
        <f>('Run 6'!D13-'overview small set (A)'!H13)/'Run 6'!D13</f>
        <v>-8.2018652649408913E-2</v>
      </c>
      <c r="S13" s="5">
        <f>('Run 7'!D13-'overview small set (A)'!H13)/'Run 7'!D13</f>
        <v>-7.9415209844797469E-2</v>
      </c>
      <c r="T13" s="5">
        <f>('Run 8'!D13-'overview small set (A)'!H13)/'Run 8'!D13</f>
        <v>-7.9454862884117336E-2</v>
      </c>
      <c r="U13" s="5">
        <f>('Run 9'!D13-'overview small set (A)'!H13)/'Run 9'!D13</f>
        <v>-8.4061138746272301E-2</v>
      </c>
      <c r="V13" s="5">
        <f>('Run 10'!D13-'overview small set (A)'!H13)/'Run 10'!D13</f>
        <v>-8.3474882468981049E-2</v>
      </c>
      <c r="X13" s="30">
        <f>('Run 1'!D13-'overview small set (A)'!E13)/'Run 1'!D13</f>
        <v>6.4293760244333836E-2</v>
      </c>
      <c r="Y13" s="5">
        <f>('Run 2'!D13-'overview small set (A)'!E13)/'Run 2'!D13</f>
        <v>6.5740469273265087E-2</v>
      </c>
      <c r="Z13" s="28">
        <f>('Run 3'!D13-'overview small set (A)'!E13)/'Run 3'!D13</f>
        <v>6.2014574441976639E-2</v>
      </c>
      <c r="AA13" s="5">
        <f>('Run 4'!D13-'overview small set (A)'!E13)/'Run 4'!D13</f>
        <v>6.5094863902937172E-2</v>
      </c>
      <c r="AB13" s="5">
        <f>('Run 5'!D13-'overview small set (A)'!E13)/'Run 5'!D13</f>
        <v>6.3382268722736834E-2</v>
      </c>
      <c r="AC13" s="5">
        <f>('Run 6'!D13-'overview small set (A)'!E13)/'Run 6'!D13</f>
        <v>6.176128579494549E-2</v>
      </c>
      <c r="AD13" s="5">
        <f>('Run 7'!D13-'overview small set (A)'!E13)/'Run 7'!D13</f>
        <v>6.4018779992040906E-2</v>
      </c>
      <c r="AE13" s="5">
        <f>('Run 8'!D13-'overview small set (A)'!E13)/'Run 8'!D13</f>
        <v>6.3984396096222945E-2</v>
      </c>
      <c r="AF13" s="5">
        <f>('Run 9'!D13-'overview small set (A)'!E13)/'Run 9'!D13</f>
        <v>5.9990207704368685E-2</v>
      </c>
      <c r="AG13" s="5">
        <f>('Run 10'!D13-'overview small set (A)'!E13)/'Run 10'!D13</f>
        <v>6.0498561543236018E-2</v>
      </c>
      <c r="AI13" s="32">
        <v>1610.17</v>
      </c>
      <c r="AJ13" s="32">
        <v>1784.07</v>
      </c>
      <c r="AK13" s="32">
        <v>1094.3399999999999</v>
      </c>
      <c r="AL13" s="32">
        <v>1460.57</v>
      </c>
      <c r="AM13" s="32">
        <v>916.54100000000005</v>
      </c>
      <c r="AN13" s="32">
        <v>1797.7</v>
      </c>
      <c r="AO13" s="32">
        <v>1146.46</v>
      </c>
      <c r="AP13" s="32">
        <v>1442.53</v>
      </c>
      <c r="AQ13" s="32">
        <v>1193.31</v>
      </c>
      <c r="AR13" s="32">
        <v>2.2770000000000001</v>
      </c>
      <c r="AT13" s="5">
        <f t="shared" si="5"/>
        <v>-8.0500255194865464E-2</v>
      </c>
      <c r="AU13" s="5">
        <f t="shared" si="6"/>
        <v>2.224507737638741E-3</v>
      </c>
      <c r="AV13" s="19">
        <f>MIN('Run 1'!D13,'Run 2'!D13,'Run 3'!D13,'Run 4'!D13,'Run 5'!D13,'Run 6'!D13,'Run 7'!D13,'Run 8'!D13,'Run 9'!D13,'Run 10'!D13)</f>
        <v>16263.5</v>
      </c>
      <c r="AW13" s="5">
        <f t="shared" si="7"/>
        <v>-8.4061138746272301E-2</v>
      </c>
      <c r="AX13" s="19">
        <f>MAX('Run 1'!D13,'Run 2'!D13,'Run 3'!D13,'Run 4'!D13,'Run 5'!D13,'Run 6'!D13,'Run 7'!D13,'Run 8'!D13,'Run 9'!D13,'Run 10'!D13)</f>
        <v>16363.6</v>
      </c>
      <c r="AY13" s="43">
        <f t="shared" si="8"/>
        <v>-7.7429681121513549E-2</v>
      </c>
      <c r="AZ13" s="19">
        <f>AVERAGE('Run 1'!D13,'Run 2'!D13,'Run 3'!D13,'Run 4'!D13,'Run 5'!D13,'Run 6'!D13,'Run 7'!D13,'Run 8'!D13,'Run 9'!D13,'Run 10'!D13)</f>
        <v>16317.159999999998</v>
      </c>
      <c r="BA13" s="19">
        <f>_xlfn.STDEV.S('Run 1'!D13,'Run 2'!D13,'Run 3'!D13,'Run 4'!D13,'Run 5'!D13,'Run 6'!D13,'Run 7'!D13,'Run 8'!D13,'Run 9'!D13,'Run 10'!D13)</f>
        <v>33.572548309593586</v>
      </c>
      <c r="BB13" s="45">
        <f t="shared" si="0"/>
        <v>1244.7967999999998</v>
      </c>
      <c r="BC13" s="5">
        <f t="shared" si="1"/>
        <v>6.3077916771606374E-2</v>
      </c>
      <c r="BD13" s="5"/>
      <c r="BE13" s="5">
        <f t="shared" si="2"/>
        <v>1.9289124770547083E-3</v>
      </c>
      <c r="BF13" s="5">
        <f t="shared" si="3"/>
        <v>5.9990207704368685E-2</v>
      </c>
    </row>
    <row r="14" spans="1:58" x14ac:dyDescent="0.25">
      <c r="A14" s="50"/>
      <c r="B14" s="50"/>
      <c r="C14">
        <v>12</v>
      </c>
      <c r="E14">
        <v>15118.760995000001</v>
      </c>
      <c r="F14">
        <v>0.748</v>
      </c>
      <c r="G14">
        <v>15388.557008</v>
      </c>
      <c r="H14">
        <v>15689.12945</v>
      </c>
      <c r="I14" s="5">
        <f t="shared" si="4"/>
        <v>1.9158006373642393E-2</v>
      </c>
      <c r="J14" s="46">
        <v>3562</v>
      </c>
      <c r="K14">
        <v>3608.6289999999999</v>
      </c>
      <c r="M14" s="30">
        <f>('Run 1'!D14-'overview small set (A)'!H14)/'Run 1'!D14</f>
        <v>2.7724137824187377E-2</v>
      </c>
      <c r="N14" s="5">
        <f>('Run 2'!D14-'overview small set (A)'!H14)/'Run 2'!D14</f>
        <v>2.6167115643640583E-2</v>
      </c>
      <c r="O14" s="5">
        <f>('Run 3'!D14-'overview small set (A)'!H14)/'Run 3'!D14</f>
        <v>2.4392810949295414E-2</v>
      </c>
      <c r="P14" s="5">
        <f>('Run 4'!D14-'overview small set (A)'!H14)/'Run 4'!D14</f>
        <v>2.4532324651665993E-2</v>
      </c>
      <c r="Q14" s="28">
        <f>('Run 5'!D14-'overview small set (A)'!H14)/'Run 5'!D14</f>
        <v>2.6015976335034351E-2</v>
      </c>
      <c r="R14" s="5">
        <f>('Run 6'!D14-'overview small set (A)'!H14)/'Run 6'!D14</f>
        <v>2.8103584879946412E-2</v>
      </c>
      <c r="S14" s="5">
        <f>('Run 7'!D14-'overview small set (A)'!H14)/'Run 7'!D14</f>
        <v>2.1947893549111062E-2</v>
      </c>
      <c r="T14" s="5">
        <f>('Run 8'!D14-'overview small set (A)'!H14)/'Run 8'!D14</f>
        <v>2.5665152399642246E-2</v>
      </c>
      <c r="U14" s="5">
        <f>('Run 9'!D14-'overview small set (A)'!H14)/'Run 9'!D14</f>
        <v>2.7193620293036225E-2</v>
      </c>
      <c r="V14" s="5">
        <f>('Run 10'!D14-'overview small set (A)'!H14)/'Run 10'!D14</f>
        <v>2.6475294431551579E-2</v>
      </c>
      <c r="X14" s="30">
        <f>('Run 1'!D14-'overview small set (A)'!E14)/'Run 1'!D14</f>
        <v>6.3070616614507455E-2</v>
      </c>
      <c r="Y14" s="5">
        <f>('Run 2'!D14-'overview small set (A)'!E14)/'Run 2'!D14</f>
        <v>6.1570198998181343E-2</v>
      </c>
      <c r="Z14" s="28">
        <f>('Run 3'!D14-'overview small set (A)'!E14)/'Run 3'!D14</f>
        <v>5.986039803748424E-2</v>
      </c>
      <c r="AA14" s="5">
        <f>('Run 4'!D14-'overview small set (A)'!E14)/'Run 4'!D14</f>
        <v>5.9994839806760888E-2</v>
      </c>
      <c r="AB14" s="5">
        <f>('Run 5'!D14-'overview small set (A)'!E14)/'Run 5'!D14</f>
        <v>6.1424554264287765E-2</v>
      </c>
      <c r="AC14" s="5">
        <f>('Run 6'!D14-'overview small set (A)'!E14)/'Run 6'!D14</f>
        <v>6.3436269110687046E-2</v>
      </c>
      <c r="AD14" s="5">
        <f>('Run 7'!D14-'overview small set (A)'!E14)/'Run 7'!D14</f>
        <v>5.7504364075006864E-2</v>
      </c>
      <c r="AE14" s="5">
        <f>('Run 8'!D14-'overview small set (A)'!E14)/'Run 8'!D14</f>
        <v>6.1086484312897399E-2</v>
      </c>
      <c r="AF14" s="5">
        <f>('Run 9'!D14-'overview small set (A)'!E14)/'Run 9'!D14</f>
        <v>6.2559385715260082E-2</v>
      </c>
      <c r="AG14" s="5">
        <f>('Run 10'!D14-'overview small set (A)'!E14)/'Run 10'!D14</f>
        <v>6.1867174139664104E-2</v>
      </c>
      <c r="AI14" s="32">
        <v>1112.4000000000001</v>
      </c>
      <c r="AJ14" s="32">
        <v>507.64100000000002</v>
      </c>
      <c r="AK14" s="32">
        <v>259.52800000000002</v>
      </c>
      <c r="AL14" s="32">
        <v>1528.17</v>
      </c>
      <c r="AM14" s="32">
        <v>469.459</v>
      </c>
      <c r="AN14" s="32">
        <v>3.97</v>
      </c>
      <c r="AO14" s="32">
        <v>1463.57</v>
      </c>
      <c r="AP14" s="32">
        <v>188.95</v>
      </c>
      <c r="AQ14" s="32">
        <v>975.23400000000004</v>
      </c>
      <c r="AR14" s="32">
        <v>651.59500000000003</v>
      </c>
      <c r="AT14" s="5">
        <f t="shared" si="5"/>
        <v>2.5821791095711123E-2</v>
      </c>
      <c r="AU14" s="5">
        <f t="shared" si="6"/>
        <v>1.8265866986178784E-3</v>
      </c>
      <c r="AV14" s="19">
        <f>MIN('Run 1'!D14,'Run 2'!D14,'Run 3'!D14,'Run 4'!D14,'Run 5'!D14,'Run 6'!D14,'Run 7'!D14,'Run 8'!D14,'Run 9'!D14,'Run 10'!D14)</f>
        <v>16041.2</v>
      </c>
      <c r="AW14" s="5">
        <f t="shared" si="7"/>
        <v>2.1947893549111062E-2</v>
      </c>
      <c r="AX14" s="19">
        <f>MAX('Run 1'!D14,'Run 2'!D14,'Run 3'!D14,'Run 4'!D14,'Run 5'!D14,'Run 6'!D14,'Run 7'!D14,'Run 8'!D14,'Run 9'!D14,'Run 10'!D14)</f>
        <v>16142.8</v>
      </c>
      <c r="AY14" s="43">
        <f t="shared" si="8"/>
        <v>2.8103584879946412E-2</v>
      </c>
      <c r="AZ14" s="19">
        <f>AVERAGE('Run 1'!D14,'Run 2'!D14,'Run 3'!D14,'Run 4'!D14,'Run 5'!D14,'Run 6'!D14,'Run 7'!D14,'Run 8'!D14,'Run 9'!D14,'Run 10'!D14)</f>
        <v>16105.039999999999</v>
      </c>
      <c r="BA14" s="19">
        <f>_xlfn.STDEV.S('Run 1'!D14,'Run 2'!D14,'Run 3'!D14,'Run 4'!D14,'Run 5'!D14,'Run 6'!D14,'Run 7'!D14,'Run 8'!D14,'Run 9'!D14,'Run 10'!D14)</f>
        <v>30.154387924663581</v>
      </c>
      <c r="BB14" s="45">
        <f t="shared" si="0"/>
        <v>716.0517000000001</v>
      </c>
      <c r="BC14" s="5">
        <f t="shared" si="1"/>
        <v>6.1237428507473726E-2</v>
      </c>
      <c r="BD14" s="5"/>
      <c r="BE14" s="5">
        <f t="shared" si="2"/>
        <v>1.7601822855155185E-3</v>
      </c>
      <c r="BF14" s="5">
        <f t="shared" si="3"/>
        <v>5.7504364075006864E-2</v>
      </c>
    </row>
    <row r="15" spans="1:58" x14ac:dyDescent="0.25">
      <c r="A15" s="50"/>
      <c r="B15" s="50"/>
      <c r="C15">
        <v>13</v>
      </c>
      <c r="E15">
        <v>16058.636646999999</v>
      </c>
      <c r="F15">
        <v>0.77300000000000002</v>
      </c>
      <c r="G15">
        <v>16285.275884999999</v>
      </c>
      <c r="H15">
        <v>16535.688760000001</v>
      </c>
      <c r="I15" s="5">
        <f t="shared" si="4"/>
        <v>1.5143782556294425E-2</v>
      </c>
      <c r="J15" s="46">
        <v>3607</v>
      </c>
      <c r="K15">
        <v>3609.3130000000001</v>
      </c>
      <c r="M15" s="30">
        <f>('Run 1'!D15-'overview small set (A)'!H15)/'Run 1'!D15</f>
        <v>2.0965981835190373E-2</v>
      </c>
      <c r="N15" s="5">
        <f>('Run 2'!D15-'overview small set (A)'!H15)/'Run 2'!D15</f>
        <v>2.7649888568085222E-2</v>
      </c>
      <c r="O15" s="5">
        <f>('Run 3'!D15-'overview small set (A)'!H15)/'Run 3'!D15</f>
        <v>2.8506791062752293E-2</v>
      </c>
      <c r="P15" s="5">
        <f>('Run 4'!D15-'overview small set (A)'!H15)/'Run 4'!D15</f>
        <v>2.7146468515217164E-2</v>
      </c>
      <c r="Q15" s="28">
        <f>('Run 5'!D15-'overview small set (A)'!H15)/'Run 5'!D15</f>
        <v>2.7518363170152067E-2</v>
      </c>
      <c r="R15" s="5">
        <f>('Run 6'!D15-'overview small set (A)'!H15)/'Run 6'!D15</f>
        <v>2.4575499489744659E-2</v>
      </c>
      <c r="S15" s="5">
        <f>('Run 7'!D15-'overview small set (A)'!H15)/'Run 7'!D15</f>
        <v>2.6000391115090192E-2</v>
      </c>
      <c r="T15" s="5">
        <f>('Run 8'!D15-'overview small set (A)'!H15)/'Run 8'!D15</f>
        <v>2.9960064295100459E-2</v>
      </c>
      <c r="U15" s="5">
        <f>('Run 9'!D15-'overview small set (A)'!H15)/'Run 9'!D15</f>
        <v>2.2811611126541648E-2</v>
      </c>
      <c r="V15" s="5">
        <f>('Run 10'!D15-'overview small set (A)'!H15)/'Run 10'!D15</f>
        <v>2.9305205196390967E-2</v>
      </c>
      <c r="X15" s="30">
        <f>('Run 1'!D15-'overview small set (A)'!E15)/'Run 1'!D15</f>
        <v>4.9210964783478785E-2</v>
      </c>
      <c r="Y15" s="5">
        <f>('Run 2'!D15-'overview small set (A)'!E15)/'Run 2'!D15</f>
        <v>5.5702041820779966E-2</v>
      </c>
      <c r="Z15" s="28">
        <f>('Run 3'!D15-'overview small set (A)'!E15)/'Run 3'!D15</f>
        <v>5.6534222808429756E-2</v>
      </c>
      <c r="AA15" s="5">
        <f>('Run 4'!D15-'overview small set (A)'!E15)/'Run 4'!D15</f>
        <v>5.5213145360090796E-2</v>
      </c>
      <c r="AB15" s="5">
        <f>('Run 5'!D15-'overview small set (A)'!E15)/'Run 5'!D15</f>
        <v>5.5574310910630649E-2</v>
      </c>
      <c r="AC15" s="5">
        <f>('Run 6'!D15-'overview small set (A)'!E15)/'Run 6'!D15</f>
        <v>5.2716348401101912E-2</v>
      </c>
      <c r="AD15" s="5">
        <f>('Run 7'!D15-'overview small set (A)'!E15)/'Run 7'!D15</f>
        <v>5.4100132119148693E-2</v>
      </c>
      <c r="AE15" s="5">
        <f>('Run 8'!D15-'overview small set (A)'!E15)/'Run 8'!D15</f>
        <v>5.7945569328421369E-2</v>
      </c>
      <c r="AF15" s="5">
        <f>('Run 9'!D15-'overview small set (A)'!E15)/'Run 9'!D15</f>
        <v>5.1003347949674163E-2</v>
      </c>
      <c r="AG15" s="5">
        <f>('Run 10'!D15-'overview small set (A)'!E15)/'Run 10'!D15</f>
        <v>5.7309602815396744E-2</v>
      </c>
      <c r="AI15" s="32">
        <v>520.47400000000005</v>
      </c>
      <c r="AJ15" s="32">
        <v>401.12900000000002</v>
      </c>
      <c r="AK15" s="32">
        <v>184.68899999999999</v>
      </c>
      <c r="AL15" s="32">
        <v>697.21699999999998</v>
      </c>
      <c r="AM15" s="32">
        <v>1491.34</v>
      </c>
      <c r="AN15" s="32">
        <v>1590.82</v>
      </c>
      <c r="AO15" s="32">
        <v>4.8220000000000001</v>
      </c>
      <c r="AP15" s="32">
        <v>7.1790000000000003</v>
      </c>
      <c r="AQ15" s="32">
        <v>713.50800000000004</v>
      </c>
      <c r="AR15" s="32">
        <v>743.92899999999997</v>
      </c>
      <c r="AT15" s="5">
        <f t="shared" si="5"/>
        <v>2.6444026437426504E-2</v>
      </c>
      <c r="AU15" s="5">
        <f t="shared" si="6"/>
        <v>2.8828460220415904E-3</v>
      </c>
      <c r="AV15" s="19">
        <f>MIN('Run 1'!D15,'Run 2'!D15,'Run 3'!D15,'Run 4'!D15,'Run 5'!D15,'Run 6'!D15,'Run 7'!D15,'Run 8'!D15,'Run 9'!D15,'Run 10'!D15)</f>
        <v>16889.8</v>
      </c>
      <c r="AW15" s="5">
        <f t="shared" si="7"/>
        <v>2.0965981835190373E-2</v>
      </c>
      <c r="AX15" s="19">
        <f>MAX('Run 1'!D15,'Run 2'!D15,'Run 3'!D15,'Run 4'!D15,'Run 5'!D15,'Run 6'!D15,'Run 7'!D15,'Run 8'!D15,'Run 9'!D15,'Run 10'!D15)</f>
        <v>17046.400000000001</v>
      </c>
      <c r="AY15" s="43">
        <f t="shared" si="8"/>
        <v>2.9960064295100459E-2</v>
      </c>
      <c r="AZ15" s="19">
        <f>AVERAGE('Run 1'!D15,'Run 2'!D15,'Run 3'!D15,'Run 4'!D15,'Run 5'!D15,'Run 6'!D15,'Run 7'!D15,'Run 8'!D15,'Run 9'!D15,'Run 10'!D15)</f>
        <v>16984.969999999998</v>
      </c>
      <c r="BA15" s="19">
        <f>_xlfn.STDEV.S('Run 1'!D15,'Run 2'!D15,'Run 3'!D15,'Run 4'!D15,'Run 5'!D15,'Run 6'!D15,'Run 7'!D15,'Run 8'!D15,'Run 9'!D15,'Run 10'!D15)</f>
        <v>50.199137885470726</v>
      </c>
      <c r="BB15" s="45">
        <f t="shared" si="0"/>
        <v>635.51070000000004</v>
      </c>
      <c r="BC15" s="5">
        <f t="shared" si="1"/>
        <v>5.4530968629715279E-2</v>
      </c>
      <c r="BD15" s="5"/>
      <c r="BE15" s="5">
        <f t="shared" si="2"/>
        <v>2.7996763515047715E-3</v>
      </c>
      <c r="BF15" s="5">
        <f t="shared" si="3"/>
        <v>4.9210964783478785E-2</v>
      </c>
    </row>
    <row r="16" spans="1:58" x14ac:dyDescent="0.25">
      <c r="A16" s="26"/>
      <c r="B16" s="51" t="s">
        <v>23</v>
      </c>
      <c r="C16" s="51"/>
      <c r="D16" s="22"/>
      <c r="E16" s="22"/>
      <c r="F16" s="22"/>
      <c r="G16" s="22"/>
      <c r="H16" s="22"/>
      <c r="I16" s="37">
        <f>AVERAGE(I5:I15)</f>
        <v>4.2816652704412109E-2</v>
      </c>
      <c r="J16" s="47">
        <f>AVERAGE(J5:J15)</f>
        <v>3518.909090909091</v>
      </c>
      <c r="K16" s="22"/>
      <c r="L16" s="22"/>
      <c r="M16" s="23">
        <f>AVERAGE(M5:M15)</f>
        <v>9.6355254353460758E-3</v>
      </c>
      <c r="N16" s="23">
        <f t="shared" ref="N16:V16" si="9">AVERAGE(N5:N15)</f>
        <v>7.0169199867616463E-3</v>
      </c>
      <c r="O16" s="23">
        <f t="shared" si="9"/>
        <v>6.5596759227653234E-3</v>
      </c>
      <c r="P16" s="23">
        <f t="shared" si="9"/>
        <v>8.0362140882217561E-3</v>
      </c>
      <c r="Q16" s="23">
        <f t="shared" si="9"/>
        <v>6.4765621120809365E-3</v>
      </c>
      <c r="R16" s="23">
        <f t="shared" si="9"/>
        <v>7.885156192000432E-3</v>
      </c>
      <c r="S16" s="23">
        <f t="shared" si="9"/>
        <v>7.8532763956244301E-3</v>
      </c>
      <c r="T16" s="23">
        <f t="shared" si="9"/>
        <v>7.380240587735413E-3</v>
      </c>
      <c r="U16" s="23">
        <f t="shared" si="9"/>
        <v>7.3312735264586841E-3</v>
      </c>
      <c r="V16" s="23">
        <f t="shared" si="9"/>
        <v>7.6246647076062823E-3</v>
      </c>
      <c r="W16" s="22"/>
      <c r="X16" s="23">
        <f>AVERAGE(X3:X15)</f>
        <v>7.2231612062969602E-2</v>
      </c>
      <c r="Y16" s="23">
        <f t="shared" ref="Y16:AF16" si="10">AVERAGE(Y3:Y15)</f>
        <v>7.0717147530755017E-2</v>
      </c>
      <c r="Z16" s="23">
        <f t="shared" si="10"/>
        <v>7.0155694027025664E-2</v>
      </c>
      <c r="AA16" s="23">
        <f t="shared" si="10"/>
        <v>7.0621980430900386E-2</v>
      </c>
      <c r="AB16" s="23">
        <f t="shared" si="10"/>
        <v>7.049082936100684E-2</v>
      </c>
      <c r="AC16" s="23">
        <f t="shared" si="10"/>
        <v>7.0623512808750788E-2</v>
      </c>
      <c r="AD16" s="23">
        <f t="shared" si="10"/>
        <v>7.0708794514954584E-2</v>
      </c>
      <c r="AE16" s="23">
        <f t="shared" si="10"/>
        <v>7.0588739590920685E-2</v>
      </c>
      <c r="AF16" s="23">
        <f t="shared" si="10"/>
        <v>7.0481799450646213E-2</v>
      </c>
      <c r="AG16" s="23">
        <f>AVERAGE(AG3:AG15)</f>
        <v>7.0747674201194002E-2</v>
      </c>
      <c r="AH16" s="22"/>
      <c r="AI16" s="33">
        <f>AVERAGE(AI3:AI15)</f>
        <v>823.35915384615384</v>
      </c>
      <c r="AJ16" s="33">
        <f t="shared" ref="AJ16:AR16" si="11">AVERAGE(AJ3:AJ15)</f>
        <v>927.30361538461534</v>
      </c>
      <c r="AK16" s="33">
        <f t="shared" si="11"/>
        <v>882.22515384615394</v>
      </c>
      <c r="AL16" s="33">
        <f t="shared" si="11"/>
        <v>705.78</v>
      </c>
      <c r="AM16" s="33">
        <f t="shared" si="11"/>
        <v>715.94453846153851</v>
      </c>
      <c r="AN16" s="33">
        <f t="shared" si="11"/>
        <v>1066.2821538461537</v>
      </c>
      <c r="AO16" s="33">
        <f t="shared" si="11"/>
        <v>917.59461538461562</v>
      </c>
      <c r="AP16" s="33">
        <f t="shared" si="11"/>
        <v>626.54369230769225</v>
      </c>
      <c r="AQ16" s="33">
        <f t="shared" si="11"/>
        <v>785.44800000000009</v>
      </c>
      <c r="AR16" s="33">
        <f t="shared" si="11"/>
        <v>1045.8750769230769</v>
      </c>
      <c r="AS16" s="22"/>
      <c r="AT16" s="23">
        <f>AVERAGE(AT5:AT15)</f>
        <v>7.5799508954600978E-3</v>
      </c>
      <c r="AU16" s="23">
        <f>AVERAGE(AU5:AU15)</f>
        <v>2.8729979338507892E-3</v>
      </c>
      <c r="AV16" s="23"/>
      <c r="AW16" s="23">
        <f>AVERAGE(AW5:AW15)</f>
        <v>3.0977680511583947E-3</v>
      </c>
      <c r="AX16" s="23"/>
      <c r="AY16" s="23">
        <f>AVERAGE(AY5:AY15)</f>
        <v>1.1904699339462777E-2</v>
      </c>
      <c r="AZ16" s="23"/>
      <c r="BA16" s="44">
        <f>AVERAGE(BA3:BA15)</f>
        <v>41.637163056449303</v>
      </c>
      <c r="BB16" s="33">
        <f>AVERAGE(BB3:BB15)</f>
        <v>849.63559999999984</v>
      </c>
      <c r="BC16" s="23">
        <f>AVERAGE(BC3:BC15)</f>
        <v>7.0736778397912384E-2</v>
      </c>
      <c r="BD16" s="23"/>
      <c r="BE16" s="23">
        <f>AVERAGE(BE3:BE15)</f>
        <v>2.6182404653695107E-3</v>
      </c>
      <c r="BF16" s="23">
        <f>AVERAGE(BF3:BF15)</f>
        <v>6.6675159672908768E-2</v>
      </c>
    </row>
  </sheetData>
  <mergeCells count="10">
    <mergeCell ref="BC1:BF1"/>
    <mergeCell ref="AT1:BA1"/>
    <mergeCell ref="A1:C1"/>
    <mergeCell ref="AI1:AR1"/>
    <mergeCell ref="B16:C16"/>
    <mergeCell ref="E1:K1"/>
    <mergeCell ref="M1:V1"/>
    <mergeCell ref="A3:A15"/>
    <mergeCell ref="X1:AG1"/>
    <mergeCell ref="B3:B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zoomScaleNormal="100" workbookViewId="0">
      <selection activeCell="AE51" sqref="AE51"/>
    </sheetView>
  </sheetViews>
  <sheetFormatPr baseColWidth="10" defaultRowHeight="15" x14ac:dyDescent="0.25"/>
  <cols>
    <col min="4" max="4" width="2.42578125" customWidth="1"/>
    <col min="5" max="5" width="13.140625" style="8" bestFit="1" customWidth="1"/>
    <col min="6" max="6" width="11.5703125" style="8" bestFit="1" customWidth="1"/>
    <col min="7" max="7" width="2" style="5" customWidth="1"/>
    <col min="8" max="8" width="11.5703125" style="5" bestFit="1" customWidth="1"/>
    <col min="9" max="9" width="11.5703125" style="32" customWidth="1"/>
    <col min="10" max="10" width="11.5703125" style="5" bestFit="1" customWidth="1"/>
    <col min="11" max="11" width="11.5703125" style="32" customWidth="1"/>
    <col min="12" max="12" width="11.5703125" style="5" bestFit="1" customWidth="1"/>
    <col min="13" max="13" width="11.5703125" style="32" customWidth="1"/>
    <col min="14" max="14" width="11.5703125" style="5" bestFit="1" customWidth="1"/>
    <col min="15" max="15" width="11.5703125" style="32" customWidth="1"/>
    <col min="16" max="16" width="11.5703125" style="5" bestFit="1" customWidth="1"/>
    <col min="17" max="17" width="11.5703125" style="32" customWidth="1"/>
    <col min="18" max="18" width="11.5703125" style="5" bestFit="1" customWidth="1"/>
    <col min="19" max="19" width="11.5703125" style="32" customWidth="1"/>
    <col min="20" max="20" width="11.5703125" style="5" bestFit="1" customWidth="1"/>
    <col min="21" max="21" width="11.5703125" style="32" customWidth="1"/>
    <col min="22" max="22" width="11.5703125" style="5" bestFit="1" customWidth="1"/>
    <col min="23" max="23" width="11.5703125" style="35" customWidth="1"/>
    <col min="24" max="24" width="11.5703125" style="5" bestFit="1" customWidth="1"/>
    <col min="25" max="25" width="11.5703125" style="35" customWidth="1"/>
    <col min="26" max="26" width="11.5703125" style="5" bestFit="1" customWidth="1"/>
    <col min="27" max="27" width="11.42578125" style="32"/>
  </cols>
  <sheetData>
    <row r="1" spans="1:45" x14ac:dyDescent="0.25">
      <c r="A1" s="49" t="s">
        <v>20</v>
      </c>
      <c r="B1" s="49"/>
      <c r="C1" s="49"/>
      <c r="E1" s="55" t="s">
        <v>7</v>
      </c>
      <c r="F1" s="55"/>
      <c r="H1" s="52" t="s">
        <v>29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45" s="1" customFormat="1" x14ac:dyDescent="0.25">
      <c r="A2" s="1" t="s">
        <v>0</v>
      </c>
      <c r="B2" s="1" t="s">
        <v>1</v>
      </c>
      <c r="C2" s="1" t="s">
        <v>22</v>
      </c>
      <c r="E2" s="7" t="s">
        <v>2</v>
      </c>
      <c r="F2" s="7" t="s">
        <v>3</v>
      </c>
      <c r="G2" s="4"/>
      <c r="H2" s="4" t="s">
        <v>8</v>
      </c>
      <c r="I2" s="31" t="s">
        <v>18</v>
      </c>
      <c r="J2" s="4" t="s">
        <v>9</v>
      </c>
      <c r="K2" s="31" t="s">
        <v>18</v>
      </c>
      <c r="L2" s="4" t="s">
        <v>10</v>
      </c>
      <c r="M2" s="31" t="s">
        <v>18</v>
      </c>
      <c r="N2" s="4" t="s">
        <v>11</v>
      </c>
      <c r="O2" s="31" t="s">
        <v>18</v>
      </c>
      <c r="P2" s="4" t="s">
        <v>12</v>
      </c>
      <c r="Q2" s="31" t="s">
        <v>18</v>
      </c>
      <c r="R2" s="4" t="s">
        <v>13</v>
      </c>
      <c r="S2" s="31" t="s">
        <v>18</v>
      </c>
      <c r="T2" s="4" t="s">
        <v>17</v>
      </c>
      <c r="U2" s="31" t="s">
        <v>18</v>
      </c>
      <c r="V2" s="29" t="s">
        <v>14</v>
      </c>
      <c r="W2" s="31" t="s">
        <v>18</v>
      </c>
      <c r="X2" s="27" t="s">
        <v>15</v>
      </c>
      <c r="Y2" s="31" t="s">
        <v>18</v>
      </c>
      <c r="Z2" s="4" t="s">
        <v>16</v>
      </c>
      <c r="AA2" s="31" t="s">
        <v>18</v>
      </c>
      <c r="AB2" s="1" t="s">
        <v>45</v>
      </c>
      <c r="AC2" s="1" t="s">
        <v>46</v>
      </c>
      <c r="AD2" s="1" t="s">
        <v>47</v>
      </c>
      <c r="AE2" s="1" t="s">
        <v>48</v>
      </c>
      <c r="AF2" s="1" t="s">
        <v>49</v>
      </c>
    </row>
    <row r="3" spans="1:45" x14ac:dyDescent="0.25">
      <c r="A3" s="50">
        <v>19</v>
      </c>
      <c r="B3" s="50">
        <v>14</v>
      </c>
      <c r="C3">
        <v>1</v>
      </c>
      <c r="E3" s="8">
        <v>31765.050571</v>
      </c>
      <c r="F3" s="8">
        <v>1.379</v>
      </c>
      <c r="H3" s="5">
        <f>('Run 1'!D16-'overview medium set (B)'!E3)/'Run 1'!D16</f>
        <v>6.979115882781875E-2</v>
      </c>
      <c r="I3" s="32">
        <v>552.88900000000001</v>
      </c>
      <c r="J3" s="5">
        <f>('Run 2'!D16-'overview medium set (B)'!E3)/'Run 2'!D16</f>
        <v>7.3683779474976605E-2</v>
      </c>
      <c r="K3" s="32">
        <v>805.81500000000005</v>
      </c>
      <c r="L3" s="5">
        <f>('Run 3'!D16-'overview medium set (B)'!E3)/'Run 3'!D16</f>
        <v>6.1898627595168489E-2</v>
      </c>
      <c r="M3" s="32">
        <v>1041.28</v>
      </c>
      <c r="N3" s="5">
        <f>('Run 4'!D16-'overview medium set (B)'!E3)/'Run 4'!D16</f>
        <v>7.4185944465817985E-2</v>
      </c>
      <c r="O3" s="32">
        <v>520.20899999999995</v>
      </c>
      <c r="P3" s="5">
        <f>('Run 5'!D16-'overview medium set (B)'!E3)/'Run 5'!D16</f>
        <v>6.6689077914370079E-2</v>
      </c>
      <c r="Q3" s="32">
        <v>19.821999999999999</v>
      </c>
      <c r="R3" s="5">
        <f>('Run 6'!D16-'overview medium set (B)'!E3)/'Run 6'!D16</f>
        <v>7.2623667371236017E-2</v>
      </c>
      <c r="S3" s="32">
        <v>555.39200000000005</v>
      </c>
      <c r="T3" s="5">
        <f>('Run 7'!D16-'overview medium set (B)'!E3)/'Run 7'!D16</f>
        <v>6.9136932596419648E-2</v>
      </c>
      <c r="U3" s="32">
        <v>268.41000000000003</v>
      </c>
      <c r="V3" s="30">
        <f>('Run 8'!D16-'overview medium set (B)'!E3)/'Run 8'!D16</f>
        <v>6.4506659588754706E-2</v>
      </c>
      <c r="W3" s="32">
        <v>559.52499999999998</v>
      </c>
      <c r="X3" s="28">
        <f>('Run 9'!D16-'overview medium set (B)'!E3)/'Run 9'!D16</f>
        <v>6.8446272002111508E-2</v>
      </c>
      <c r="Y3" s="32">
        <v>1080.3599999999999</v>
      </c>
      <c r="Z3" s="5">
        <f>('Run 10'!D16-'overview medium set (B)'!E3)/'Run 10'!D16</f>
        <v>7.3354106494824878E-2</v>
      </c>
      <c r="AA3" s="32">
        <v>275.26100000000002</v>
      </c>
      <c r="AB3" s="10">
        <f>MIN('Run 1'!D16,'Run 2'!D16,'Run 3'!D16,'Run 4'!D16,'Run 5'!D16,'Run 6'!D16,'Run 7'!D16,'Run 8'!D16,'Run 9'!D16,'Run 10'!D16)</f>
        <v>33861</v>
      </c>
      <c r="AC3" s="10">
        <f>MAX('Run 1'!D16,'Run 2'!D16,'Run 3'!D16,'Run 4'!D16,'Run 5'!D16,'Run 6'!D16,'Run 7'!D16,'Run 8'!D16,'Run 9'!D16,'Run 10'!D16)</f>
        <v>34310.400000000001</v>
      </c>
      <c r="AD3" s="10">
        <f>AVERAGE('Run 1'!D16,'Run 2'!D16,'Run 3'!D16,'Run 4'!D16,'Run 5'!D16,'Run 6'!D16,'Run 7'!D16,'Run 8'!D16,'Run 9'!D16,'Run 10'!D16)</f>
        <v>34135.72</v>
      </c>
      <c r="AE3">
        <f>_xlfn.STDEV.S('Run 1'!D16,'Run 2'!D16,'Run 3'!D16,'Run 4'!D16,'Run 5'!D16,'Run 6'!D16,'Run 7'!D16,'Run 8'!D16,'Run 9'!D16,'Run 10'!D16)</f>
        <v>152.40469371599622</v>
      </c>
      <c r="AF3" s="32">
        <f>AVERAGE(I3,K3,M3,O3,Q3,S3,U3,W3,Y3,AA3)</f>
        <v>567.8963</v>
      </c>
      <c r="AG3" s="8"/>
      <c r="AH3" s="8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5">
      <c r="A4" s="50"/>
      <c r="B4" s="50"/>
      <c r="C4">
        <v>2</v>
      </c>
      <c r="E4" s="8">
        <v>35995.553793999999</v>
      </c>
      <c r="F4" s="8">
        <v>1.1459999999999999</v>
      </c>
      <c r="H4" s="5">
        <f>('Run 1'!D17-'overview medium set (B)'!E4)/'Run 1'!D17</f>
        <v>5.6806797227717601E-2</v>
      </c>
      <c r="I4" s="32">
        <v>1312.86</v>
      </c>
      <c r="J4" s="5">
        <f>('Run 2'!D17-'overview medium set (B)'!E4)/'Run 2'!D17</f>
        <v>5.4306489992801313E-2</v>
      </c>
      <c r="K4" s="32">
        <v>1041.67</v>
      </c>
      <c r="L4" s="5">
        <f>('Run 3'!D17-'overview medium set (B)'!E4)/'Run 3'!D17</f>
        <v>5.3679962510581741E-2</v>
      </c>
      <c r="M4" s="32">
        <v>1690.02</v>
      </c>
      <c r="N4" s="5">
        <f>('Run 4'!D17-'overview medium set (B)'!E4)/'Run 4'!D17</f>
        <v>5.7335391895749419E-2</v>
      </c>
      <c r="O4" s="32">
        <v>2.2959999999999998</v>
      </c>
      <c r="P4" s="5">
        <f>('Run 5'!D17-'overview medium set (B)'!E4)/'Run 5'!D17</f>
        <v>5.4057967287386384E-2</v>
      </c>
      <c r="Q4" s="32">
        <v>1272.8499999999999</v>
      </c>
      <c r="R4" s="5">
        <f>('Run 6'!D17-'overview medium set (B)'!E4)/'Run 6'!D17</f>
        <v>5.4187215393427975E-2</v>
      </c>
      <c r="S4" s="32">
        <v>1227.6500000000001</v>
      </c>
      <c r="T4" s="5">
        <f>('Run 7'!D17-'overview medium set (B)'!E4)/'Run 7'!D17</f>
        <v>5.6371620698423733E-2</v>
      </c>
      <c r="U4" s="32">
        <v>670.57500000000005</v>
      </c>
      <c r="V4" s="30">
        <f>('Run 8'!D17-'overview medium set (B)'!E4)/'Run 8'!D17</f>
        <v>5.5244727246958086E-2</v>
      </c>
      <c r="W4" s="32">
        <v>719.49699999999996</v>
      </c>
      <c r="X4" s="28">
        <f>('Run 9'!D17-'overview medium set (B)'!E4)/'Run 9'!D17</f>
        <v>5.5195131711567987E-2</v>
      </c>
      <c r="Y4" s="32">
        <v>1151.6199999999999</v>
      </c>
      <c r="Z4" s="5">
        <f>('Run 10'!D17-'overview medium set (B)'!E4)/'Run 10'!D17</f>
        <v>5.4666616050066813E-2</v>
      </c>
      <c r="AA4" s="32">
        <v>255.33500000000001</v>
      </c>
      <c r="AB4" s="10">
        <f>MIN('Run 1'!D17,'Run 2'!D17,'Run 3'!D17,'Run 4'!D17,'Run 5'!D17,'Run 6'!D17,'Run 7'!D17,'Run 8'!D17,'Run 9'!D17,'Run 10'!D17)</f>
        <v>38037.4</v>
      </c>
      <c r="AC4" s="10">
        <f>MAX('Run 1'!D17,'Run 2'!D17,'Run 3'!D17,'Run 4'!D17,'Run 5'!D17,'Run 6'!D17,'Run 7'!D17,'Run 8'!D17,'Run 9'!D17,'Run 10'!D17)</f>
        <v>38184.9</v>
      </c>
      <c r="AD4" s="10">
        <f>AVERAGE('Run 1'!D17,'Run 2'!D17,'Run 3'!D17,'Run 4'!D17,'Run 5'!D17,'Run 6'!D17,'Run 7'!D17,'Run 8'!D17,'Run 9'!D17,'Run 10'!D17)</f>
        <v>38098.060000000005</v>
      </c>
      <c r="AE4">
        <f>_xlfn.STDEV.S('Run 1'!D17,'Run 2'!D17,'Run 3'!D17,'Run 4'!D17,'Run 5'!D17,'Run 6'!D17,'Run 7'!D17,'Run 8'!D17,'Run 9'!D17,'Run 10'!D17)</f>
        <v>50.751775010010228</v>
      </c>
      <c r="AF4" s="32">
        <f t="shared" ref="AF4:AF63" si="0">AVERAGE(I4,K4,M4,O4,Q4,S4,U4,W4,Y4,AA4)</f>
        <v>934.43729999999994</v>
      </c>
      <c r="AG4" s="8"/>
      <c r="AH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50"/>
      <c r="B5" s="50"/>
      <c r="C5">
        <v>3</v>
      </c>
      <c r="E5" s="8">
        <v>36849.878251000002</v>
      </c>
      <c r="F5" s="8">
        <v>1.5760000000000001</v>
      </c>
      <c r="H5" s="5">
        <f>('Run 1'!D18-'overview medium set (B)'!E5)/'Run 1'!D18</f>
        <v>6.6867265519555283E-2</v>
      </c>
      <c r="I5" s="32">
        <v>709.66499999999996</v>
      </c>
      <c r="J5" s="5">
        <f>('Run 2'!D18-'overview medium set (B)'!E5)/'Run 2'!D18</f>
        <v>6.961198144267422E-2</v>
      </c>
      <c r="K5" s="32">
        <v>1177.3</v>
      </c>
      <c r="L5" s="5">
        <f>('Run 3'!D18-'overview medium set (B)'!E5)/'Run 3'!D18</f>
        <v>6.592587074500568E-2</v>
      </c>
      <c r="M5" s="32">
        <v>1299.98</v>
      </c>
      <c r="N5" s="5">
        <f>('Run 4'!D18-'overview medium set (B)'!E5)/'Run 4'!D18</f>
        <v>6.9943079545999404E-2</v>
      </c>
      <c r="O5" s="32">
        <v>1316.06</v>
      </c>
      <c r="P5" s="5">
        <f>('Run 5'!D18-'overview medium set (B)'!E5)/'Run 5'!D18</f>
        <v>6.830642956651449E-2</v>
      </c>
      <c r="Q5" s="32">
        <v>62.488999999999997</v>
      </c>
      <c r="R5" s="5">
        <f>('Run 6'!D18-'overview medium set (B)'!E5)/'Run 6'!D18</f>
        <v>6.8212194171565793E-2</v>
      </c>
      <c r="S5" s="32">
        <v>675.36199999999997</v>
      </c>
      <c r="T5" s="5">
        <f>('Run 7'!D18-'overview medium set (B)'!E5)/'Run 7'!D18</f>
        <v>6.7835061887355608E-2</v>
      </c>
      <c r="U5" s="32">
        <v>673.83699999999999</v>
      </c>
      <c r="V5" s="30">
        <f>('Run 8'!D18-'overview medium set (B)'!E5)/'Run 8'!D18</f>
        <v>6.4510211698103573E-2</v>
      </c>
      <c r="W5" s="32">
        <v>693.24199999999996</v>
      </c>
      <c r="X5" s="28">
        <f>('Run 9'!D18-'overview medium set (B)'!E5)/'Run 9'!D18</f>
        <v>6.6233570319052582E-2</v>
      </c>
      <c r="Y5" s="32">
        <v>1051.82</v>
      </c>
      <c r="Z5" s="5">
        <f>('Run 10'!D18-'overview medium set (B)'!E5)/'Run 10'!D18</f>
        <v>7.1265118744880548E-2</v>
      </c>
      <c r="AA5" s="32">
        <v>788.96600000000001</v>
      </c>
      <c r="AB5" s="10">
        <f>MIN('Run 1'!D18,'Run 2'!D18,'Run 3'!D18,'Run 4'!D18,'Run 5'!D18,'Run 6'!D18,'Run 7'!D18,'Run 8'!D18,'Run 9'!D18,'Run 10'!D18)</f>
        <v>39391</v>
      </c>
      <c r="AC5" s="10">
        <f>MAX('Run 1'!D18,'Run 2'!D18,'Run 3'!D18,'Run 4'!D18,'Run 5'!D18,'Run 6'!D18,'Run 7'!D18,'Run 8'!D18,'Run 9'!D18,'Run 10'!D18)</f>
        <v>39677.5</v>
      </c>
      <c r="AD5" s="10">
        <f>AVERAGE('Run 1'!D18,'Run 2'!D18,'Run 3'!D18,'Run 4'!D18,'Run 5'!D18,'Run 6'!D18,'Run 7'!D18,'Run 8'!D18,'Run 9'!D18,'Run 10'!D18)</f>
        <v>39533.199999999997</v>
      </c>
      <c r="AE5">
        <f>_xlfn.STDEV.S('Run 1'!D18,'Run 2'!D18,'Run 3'!D18,'Run 4'!D18,'Run 5'!D18,'Run 6'!D18,'Run 7'!D18,'Run 8'!D18,'Run 9'!D18,'Run 10'!D18)</f>
        <v>87.062072364747408</v>
      </c>
      <c r="AF5" s="32">
        <f t="shared" si="0"/>
        <v>844.87209999999993</v>
      </c>
    </row>
    <row r="6" spans="1:45" x14ac:dyDescent="0.25">
      <c r="A6" s="50"/>
      <c r="B6" s="50">
        <v>21</v>
      </c>
      <c r="C6">
        <v>1</v>
      </c>
      <c r="E6" s="8">
        <v>70705.513909999994</v>
      </c>
      <c r="F6" s="8">
        <v>1.776</v>
      </c>
      <c r="H6" s="5">
        <f>('Run 1'!D19-'overview medium set (B)'!E6)/'Run 1'!D19</f>
        <v>4.9570203862718674E-2</v>
      </c>
      <c r="I6" s="32">
        <v>32.645000000000003</v>
      </c>
      <c r="J6" s="5">
        <f>('Run 2'!D19-'overview medium set (B)'!E6)/'Run 2'!D19</f>
        <v>4.947054247204425E-2</v>
      </c>
      <c r="K6" s="32">
        <v>18.366</v>
      </c>
      <c r="L6" s="5">
        <f>('Run 3'!D19-'overview medium set (B)'!E6)/'Run 3'!D19</f>
        <v>4.9480765115034818E-2</v>
      </c>
      <c r="M6" s="32">
        <v>1270.48</v>
      </c>
      <c r="N6" s="5">
        <f>('Run 4'!D19-'overview medium set (B)'!E6)/'Run 4'!D19</f>
        <v>5.0874095447504146E-2</v>
      </c>
      <c r="O6" s="32">
        <v>560.89</v>
      </c>
      <c r="P6" s="5">
        <f>('Run 5'!D19-'overview medium set (B)'!E6)/'Run 5'!D19</f>
        <v>5.276359908365047E-2</v>
      </c>
      <c r="Q6" s="32">
        <v>11.682</v>
      </c>
      <c r="R6" s="5">
        <f>('Run 6'!D19-'overview medium set (B)'!E6)/'Run 6'!D19</f>
        <v>5.0958176827467797E-2</v>
      </c>
      <c r="S6" s="32">
        <v>573.21799999999996</v>
      </c>
      <c r="T6" s="5">
        <f>('Run 7'!D19-'overview medium set (B)'!E6)/'Run 7'!D19</f>
        <v>4.8581610261061232E-2</v>
      </c>
      <c r="U6" s="32">
        <v>1775.51</v>
      </c>
      <c r="V6" s="30">
        <f>('Run 8'!D19-'overview medium set (B)'!E6)/'Run 8'!D19</f>
        <v>5.328487328797861E-2</v>
      </c>
      <c r="W6" s="32">
        <v>1190.78</v>
      </c>
      <c r="X6" s="28">
        <f>('Run 9'!D19-'overview medium set (B)'!E6)/'Run 9'!D19</f>
        <v>4.9456485978896202E-2</v>
      </c>
      <c r="Y6" s="32">
        <v>885.57100000000003</v>
      </c>
      <c r="Z6" s="5">
        <f>('Run 10'!D19-'overview medium set (B)'!E6)/'Run 10'!D19</f>
        <v>5.2051151594293445E-2</v>
      </c>
      <c r="AA6" s="32">
        <v>21.431000000000001</v>
      </c>
      <c r="AB6" s="10">
        <f>MIN('Run 1'!D19,'Run 2'!D19,'Run 3'!D19,'Run 4'!D19,'Run 5'!D19,'Run 6'!D19,'Run 7'!D19,'Run 8'!D19,'Run 9'!D19,'Run 10'!D19)</f>
        <v>74315.899999999994</v>
      </c>
      <c r="AC6" s="10">
        <f>MAX('Run 1'!D19,'Run 2'!D19,'Run 3'!D19,'Run 4'!D19,'Run 5'!D19,'Run 6'!D19,'Run 7'!D19,'Run 8'!D19,'Run 9'!D19,'Run 10'!D19)</f>
        <v>74685.100000000006</v>
      </c>
      <c r="AD6" s="10">
        <f>AVERAGE('Run 1'!D19,'Run 2'!D19,'Run 3'!D19,'Run 4'!D19,'Run 5'!D19,'Run 6'!D19,'Run 7'!D19,'Run 8'!D19,'Run 9'!D19,'Run 10'!D19)</f>
        <v>74477.94</v>
      </c>
      <c r="AE6">
        <f>_xlfn.STDEV.S('Run 1'!D19,'Run 2'!D19,'Run 3'!D19,'Run 4'!D19,'Run 5'!D19,'Run 6'!D19,'Run 7'!D19,'Run 8'!D19,'Run 9'!D19,'Run 10'!D19)</f>
        <v>125.89779099642004</v>
      </c>
      <c r="AF6" s="32">
        <f t="shared" si="0"/>
        <v>634.05729999999994</v>
      </c>
    </row>
    <row r="7" spans="1:45" x14ac:dyDescent="0.25">
      <c r="A7" s="50"/>
      <c r="B7" s="50"/>
      <c r="C7">
        <v>2</v>
      </c>
      <c r="E7" s="8">
        <v>67279.766896000001</v>
      </c>
      <c r="F7" s="8">
        <v>1.5860000000000001</v>
      </c>
      <c r="H7" s="5">
        <f>('Run 1'!D20-'overview medium set (B)'!E7)/'Run 1'!D20</f>
        <v>6.0832956725299613E-2</v>
      </c>
      <c r="I7" s="32">
        <v>281.38900000000001</v>
      </c>
      <c r="J7" s="5">
        <f>('Run 2'!D20-'overview medium set (B)'!E7)/'Run 2'!D20</f>
        <v>6.2300286607070703E-2</v>
      </c>
      <c r="K7" s="32">
        <v>17.260000000000002</v>
      </c>
      <c r="L7" s="5">
        <f>('Run 3'!D20-'overview medium set (B)'!E7)/'Run 3'!D20</f>
        <v>6.2419199625412231E-2</v>
      </c>
      <c r="M7" s="32">
        <v>1126.99</v>
      </c>
      <c r="N7" s="5">
        <f>('Run 4'!D20-'overview medium set (B)'!E7)/'Run 4'!D20</f>
        <v>6.5036771975464105E-2</v>
      </c>
      <c r="O7" s="32">
        <v>1408.35</v>
      </c>
      <c r="P7" s="5">
        <f>('Run 5'!D20-'overview medium set (B)'!E7)/'Run 5'!D20</f>
        <v>6.300287317070459E-2</v>
      </c>
      <c r="Q7" s="32">
        <v>811.66099999999994</v>
      </c>
      <c r="R7" s="5">
        <f>('Run 6'!D20-'overview medium set (B)'!E7)/'Run 6'!D20</f>
        <v>6.3607976395267912E-2</v>
      </c>
      <c r="S7" s="32">
        <v>849.93200000000002</v>
      </c>
      <c r="T7" s="5">
        <f>('Run 7'!D20-'overview medium set (B)'!E7)/'Run 7'!D20</f>
        <v>6.1739290138047992E-2</v>
      </c>
      <c r="U7" s="32">
        <v>1110.75</v>
      </c>
      <c r="V7" s="30">
        <f>('Run 8'!D20-'overview medium set (B)'!E7)/'Run 8'!D20</f>
        <v>6.2824061657698271E-2</v>
      </c>
      <c r="W7" s="32">
        <v>282.62299999999999</v>
      </c>
      <c r="X7" s="28">
        <f>('Run 9'!D20-'overview medium set (B)'!E7)/'Run 9'!D20</f>
        <v>6.2197029964358254E-2</v>
      </c>
      <c r="Y7" s="32">
        <v>1071.55</v>
      </c>
      <c r="Z7" s="5">
        <f>('Run 10'!D20-'overview medium set (B)'!E7)/'Run 10'!D20</f>
        <v>6.2169578169997713E-2</v>
      </c>
      <c r="AA7" s="32">
        <v>13.305999999999999</v>
      </c>
      <c r="AB7" s="10">
        <f>MIN('Run 1'!D20,'Run 2'!D20,'Run 3'!D20,'Run 4'!D20,'Run 5'!D20,'Run 6'!D20,'Run 7'!D20,'Run 8'!D20,'Run 9'!D20,'Run 10'!D20)</f>
        <v>71637.7</v>
      </c>
      <c r="AC7" s="10">
        <f>MAX('Run 1'!D20,'Run 2'!D20,'Run 3'!D20,'Run 4'!D20,'Run 5'!D20,'Run 6'!D20,'Run 7'!D20,'Run 8'!D20,'Run 9'!D20,'Run 10'!D20)</f>
        <v>71959.8</v>
      </c>
      <c r="AD7" s="10">
        <f>AVERAGE('Run 1'!D20,'Run 2'!D20,'Run 3'!D20,'Run 4'!D20,'Run 5'!D20,'Run 6'!D20,'Run 7'!D20,'Run 8'!D20,'Run 9'!D20,'Run 10'!D20)</f>
        <v>71773.830000000016</v>
      </c>
      <c r="AE7">
        <f>_xlfn.STDEV.S('Run 1'!D20,'Run 2'!D20,'Run 3'!D20,'Run 4'!D20,'Run 5'!D20,'Run 6'!D20,'Run 7'!D20,'Run 8'!D20,'Run 9'!D20,'Run 10'!D20)</f>
        <v>86.615447044202241</v>
      </c>
      <c r="AF7" s="32">
        <f t="shared" si="0"/>
        <v>697.38109999999995</v>
      </c>
    </row>
    <row r="8" spans="1:45" x14ac:dyDescent="0.25">
      <c r="A8" s="50"/>
      <c r="B8" s="50"/>
      <c r="C8">
        <v>3</v>
      </c>
      <c r="E8" s="8">
        <v>81136.084373000005</v>
      </c>
      <c r="F8" s="8">
        <v>1.6120000000000001</v>
      </c>
      <c r="H8" s="5">
        <f>('Run 1'!D21-'overview medium set (B)'!E8)/'Run 1'!D21</f>
        <v>5.4049289126987768E-2</v>
      </c>
      <c r="I8" s="32">
        <v>1408.76</v>
      </c>
      <c r="J8" s="5">
        <f>('Run 2'!D21-'overview medium set (B)'!E8)/'Run 2'!D21</f>
        <v>5.4540911979733528E-2</v>
      </c>
      <c r="K8" s="32">
        <v>620.22</v>
      </c>
      <c r="L8" s="5">
        <f>('Run 3'!D21-'overview medium set (B)'!E8)/'Run 3'!D21</f>
        <v>5.6794056690412646E-2</v>
      </c>
      <c r="M8" s="32">
        <v>1549.76</v>
      </c>
      <c r="N8" s="5">
        <f>('Run 4'!D21-'overview medium set (B)'!E8)/'Run 4'!D21</f>
        <v>5.7675894397465337E-2</v>
      </c>
      <c r="O8" s="32">
        <v>585.78099999999995</v>
      </c>
      <c r="P8" s="5">
        <f>('Run 5'!D21-'overview medium set (B)'!E8)/'Run 5'!D21</f>
        <v>5.6780898798424434E-2</v>
      </c>
      <c r="Q8" s="32">
        <v>1060.5999999999999</v>
      </c>
      <c r="R8" s="5">
        <f>('Run 6'!D21-'overview medium set (B)'!E8)/'Run 6'!D21</f>
        <v>5.8796347607900278E-2</v>
      </c>
      <c r="S8" s="32">
        <v>1754.96</v>
      </c>
      <c r="T8" s="5">
        <f>('Run 7'!D21-'overview medium set (B)'!E8)/'Run 7'!D21</f>
        <v>5.2641040895795931E-2</v>
      </c>
      <c r="U8" s="32">
        <v>633.62800000000004</v>
      </c>
      <c r="V8" s="30">
        <f>('Run 8'!D21-'overview medium set (B)'!E8)/'Run 8'!D21</f>
        <v>5.8414053529318929E-2</v>
      </c>
      <c r="W8" s="32">
        <v>605.49099999999999</v>
      </c>
      <c r="X8" s="28">
        <f>('Run 9'!D21-'overview medium set (B)'!E8)/'Run 9'!D21</f>
        <v>5.8259955858883009E-2</v>
      </c>
      <c r="Y8" s="32">
        <v>1163.08</v>
      </c>
      <c r="Z8" s="5">
        <f>('Run 10'!D21-'overview medium set (B)'!E8)/'Run 10'!D21</f>
        <v>5.2934080692416279E-2</v>
      </c>
      <c r="AA8" s="32">
        <v>1311.09</v>
      </c>
      <c r="AB8" s="10">
        <f>MIN('Run 1'!D21,'Run 2'!D21,'Run 3'!D21,'Run 4'!D21,'Run 5'!D21,'Run 6'!D21,'Run 7'!D21,'Run 8'!D21,'Run 9'!D21,'Run 10'!D21)</f>
        <v>85644.5</v>
      </c>
      <c r="AC8" s="10">
        <f>MAX('Run 1'!D21,'Run 2'!D21,'Run 3'!D21,'Run 4'!D21,'Run 5'!D21,'Run 6'!D21,'Run 7'!D21,'Run 8'!D21,'Run 9'!D21,'Run 10'!D21)</f>
        <v>86204.6</v>
      </c>
      <c r="AD8" s="10">
        <f>AVERAGE('Run 1'!D21,'Run 2'!D21,'Run 3'!D21,'Run 4'!D21,'Run 5'!D21,'Run 6'!D21,'Run 7'!D21,'Run 8'!D21,'Run 9'!D21,'Run 10'!D21)</f>
        <v>85957.790000000008</v>
      </c>
      <c r="AE8">
        <f>_xlfn.STDEV.S('Run 1'!D21,'Run 2'!D21,'Run 3'!D21,'Run 4'!D21,'Run 5'!D21,'Run 6'!D21,'Run 7'!D21,'Run 8'!D21,'Run 9'!D21,'Run 10'!D21)</f>
        <v>213.05624426949524</v>
      </c>
      <c r="AF8" s="32">
        <f t="shared" si="0"/>
        <v>1069.337</v>
      </c>
    </row>
    <row r="9" spans="1:45" x14ac:dyDescent="0.25">
      <c r="A9" s="50"/>
      <c r="B9" s="50">
        <v>28</v>
      </c>
      <c r="C9">
        <v>1</v>
      </c>
      <c r="E9" s="8">
        <v>105572.10301000001</v>
      </c>
      <c r="F9" s="8">
        <v>2.7330000000000001</v>
      </c>
      <c r="H9" s="5">
        <f>('Run 1'!D22-'overview medium set (B)'!E9)/'Run 1'!D22</f>
        <v>6.1948189063832759E-2</v>
      </c>
      <c r="I9" s="32">
        <v>1371.46</v>
      </c>
      <c r="J9" s="5">
        <f>('Run 2'!D22-'overview medium set (B)'!E9)/'Run 2'!D22</f>
        <v>7.4610786701027262E-2</v>
      </c>
      <c r="K9" s="32">
        <v>1055.5999999999999</v>
      </c>
      <c r="L9" s="5">
        <f>('Run 3'!D22-'overview medium set (B)'!E9)/'Run 3'!D22</f>
        <v>7.4700004294666666E-2</v>
      </c>
      <c r="M9" s="32">
        <v>1619.12</v>
      </c>
      <c r="N9" s="5">
        <f>('Run 4'!D22-'overview medium set (B)'!E9)/'Run 4'!D22</f>
        <v>6.5046866193752884E-2</v>
      </c>
      <c r="O9" s="32">
        <v>1333.55</v>
      </c>
      <c r="P9" s="5">
        <f>('Run 5'!D22-'overview medium set (B)'!E9)/'Run 5'!D22</f>
        <v>7.4172559764974069E-2</v>
      </c>
      <c r="Q9" s="32">
        <v>1404.68</v>
      </c>
      <c r="R9" s="5">
        <f>('Run 6'!D22-'overview medium set (B)'!E9)/'Run 6'!D22</f>
        <v>5.9474280500103387E-2</v>
      </c>
      <c r="S9" s="32">
        <v>905.34500000000003</v>
      </c>
      <c r="T9" s="5">
        <f>('Run 7'!D22-'overview medium set (B)'!E9)/'Run 7'!D22</f>
        <v>6.0696273733473263E-2</v>
      </c>
      <c r="U9" s="32">
        <v>47.244</v>
      </c>
      <c r="V9" s="30">
        <f>('Run 8'!D22-'overview medium set (B)'!E9)/'Run 8'!D22</f>
        <v>7.5186343042354636E-2</v>
      </c>
      <c r="W9" s="32">
        <v>1606.7</v>
      </c>
      <c r="X9" s="28">
        <f>('Run 9'!D22-'overview medium set (B)'!E9)/'Run 9'!D22</f>
        <v>6.2664449880138445E-2</v>
      </c>
      <c r="Y9" s="32">
        <v>1612.37</v>
      </c>
      <c r="Z9" s="5">
        <f>('Run 10'!D22-'overview medium set (B)'!E9)/'Run 10'!D22</f>
        <v>7.3067035928143662E-2</v>
      </c>
      <c r="AA9" s="32">
        <v>1173.27</v>
      </c>
      <c r="AB9" s="10">
        <f>MIN('Run 1'!D22,'Run 2'!D22,'Run 3'!D22,'Run 4'!D22,'Run 5'!D22,'Run 6'!D22,'Run 7'!D22,'Run 8'!D22,'Run 9'!D22,'Run 10'!D22)</f>
        <v>112247.97027999999</v>
      </c>
      <c r="AC9" s="10">
        <f>MAX('Run 1'!D22,'Run 2'!D22,'Run 3'!D22,'Run 4'!D22,'Run 5'!D22,'Run 6'!D22,'Run 7'!D22,'Run 8'!D22,'Run 9'!D22,'Run 10'!D22)</f>
        <v>114155</v>
      </c>
      <c r="AD9" s="10">
        <f>AVERAGE('Run 1'!D22,'Run 2'!D22,'Run 3'!D22,'Run 4'!D22,'Run 5'!D22,'Run 6'!D22,'Run 7'!D22,'Run 8'!D22,'Run 9'!D22,'Run 10'!D22)</f>
        <v>113299.097028</v>
      </c>
      <c r="AE9">
        <f>_xlfn.STDEV.S('Run 1'!D22,'Run 2'!D22,'Run 3'!D22,'Run 4'!D22,'Run 5'!D22,'Run 6'!D22,'Run 7'!D22,'Run 8'!D22,'Run 9'!D22,'Run 10'!D22)</f>
        <v>813.64484322631438</v>
      </c>
      <c r="AF9" s="32">
        <f t="shared" si="0"/>
        <v>1212.9339</v>
      </c>
    </row>
    <row r="10" spans="1:45" x14ac:dyDescent="0.25">
      <c r="A10" s="50"/>
      <c r="B10" s="50"/>
      <c r="C10">
        <v>2</v>
      </c>
      <c r="E10" s="8">
        <v>108853.944439</v>
      </c>
      <c r="F10" s="8">
        <v>2.5249999999999999</v>
      </c>
      <c r="H10" s="5">
        <f>('Run 1'!D23-'overview medium set (B)'!E10)/'Run 1'!D23</f>
        <v>5.7378382066158654E-2</v>
      </c>
      <c r="I10" s="32">
        <v>426</v>
      </c>
      <c r="J10" s="5">
        <f>('Run 2'!D23-'overview medium set (B)'!E10)/'Run 2'!D23</f>
        <v>6.7720005489846788E-2</v>
      </c>
      <c r="K10" s="32">
        <v>1179.21</v>
      </c>
      <c r="L10" s="5">
        <f>('Run 3'!D23-'overview medium set (B)'!E10)/'Run 3'!D23</f>
        <v>5.7084435405911099E-2</v>
      </c>
      <c r="M10" s="32">
        <v>230.398</v>
      </c>
      <c r="N10" s="5">
        <f>('Run 4'!D23-'overview medium set (B)'!E10)/'Run 4'!D23</f>
        <v>5.9203273534190699E-2</v>
      </c>
      <c r="O10" s="32">
        <v>1179.8499999999999</v>
      </c>
      <c r="P10" s="5">
        <f>('Run 5'!D23-'overview medium set (B)'!E10)/'Run 5'!D23</f>
        <v>5.8047243566224198E-2</v>
      </c>
      <c r="Q10" s="32">
        <v>1117.32</v>
      </c>
      <c r="R10" s="5">
        <f>('Run 6'!D23-'overview medium set (B)'!E10)/'Run 6'!D23</f>
        <v>5.4644152302294489E-2</v>
      </c>
      <c r="S10" s="32">
        <v>325.17599999999999</v>
      </c>
      <c r="T10" s="5">
        <f>('Run 7'!D23-'overview medium set (B)'!E10)/'Run 7'!D23</f>
        <v>5.970712956308416E-2</v>
      </c>
      <c r="U10" s="32">
        <v>303.286</v>
      </c>
      <c r="V10" s="30">
        <f>('Run 8'!D23-'overview medium set (B)'!E10)/'Run 8'!D23</f>
        <v>5.8608402713080099E-2</v>
      </c>
      <c r="W10" s="32">
        <v>1301.03</v>
      </c>
      <c r="X10" s="28">
        <f>('Run 9'!D23-'overview medium set (B)'!E10)/'Run 9'!D23</f>
        <v>5.4800117752789486E-2</v>
      </c>
      <c r="Y10" s="32">
        <v>422.69600000000003</v>
      </c>
      <c r="Z10" s="5">
        <f>('Run 10'!D23-'overview medium set (B)'!E10)/'Run 10'!D23</f>
        <v>5.3779048353488339E-2</v>
      </c>
      <c r="AA10" s="32">
        <v>742.88199999999995</v>
      </c>
      <c r="AB10" s="10">
        <f>MIN('Run 1'!D23,'Run 2'!D23,'Run 3'!D23,'Run 4'!D23,'Run 5'!D23,'Run 6'!D23,'Run 7'!D23,'Run 8'!D23,'Run 9'!D23,'Run 10'!D23)</f>
        <v>115040.72516</v>
      </c>
      <c r="AC10" s="10">
        <f>MAX('Run 1'!D23,'Run 2'!D23,'Run 3'!D23,'Run 4'!D23,'Run 5'!D23,'Run 6'!D23,'Run 7'!D23,'Run 8'!D23,'Run 9'!D23,'Run 10'!D23)</f>
        <v>116761</v>
      </c>
      <c r="AD10" s="10">
        <f>AVERAGE('Run 1'!D23,'Run 2'!D23,'Run 3'!D23,'Run 4'!D23,'Run 5'!D23,'Run 6'!D23,'Run 7'!D23,'Run 8'!D23,'Run 9'!D23,'Run 10'!D23)</f>
        <v>115569.96111299998</v>
      </c>
      <c r="AE10">
        <f>_xlfn.STDEV.S('Run 1'!D23,'Run 2'!D23,'Run 3'!D23,'Run 4'!D23,'Run 5'!D23,'Run 6'!D23,'Run 7'!D23,'Run 8'!D23,'Run 9'!D23,'Run 10'!D23)</f>
        <v>486.08789128417658</v>
      </c>
      <c r="AF10" s="32">
        <f t="shared" si="0"/>
        <v>722.7847999999999</v>
      </c>
    </row>
    <row r="11" spans="1:45" x14ac:dyDescent="0.25">
      <c r="A11" s="50"/>
      <c r="B11" s="50"/>
      <c r="C11">
        <v>3</v>
      </c>
      <c r="E11" s="8">
        <v>96870.655624999999</v>
      </c>
      <c r="F11" s="8">
        <v>2.5019999999999998</v>
      </c>
      <c r="H11" s="5">
        <f>('Run 1'!D24-'overview medium set (B)'!E11)/'Run 1'!D24</f>
        <v>5.9891543011587514E-2</v>
      </c>
      <c r="I11" s="32">
        <v>1052.32</v>
      </c>
      <c r="J11" s="5">
        <f>('Run 2'!D24-'overview medium set (B)'!E11)/'Run 2'!D24</f>
        <v>7.0169650656069726E-2</v>
      </c>
      <c r="K11" s="32">
        <v>177.03899999999999</v>
      </c>
      <c r="L11" s="5">
        <f>('Run 3'!D24-'overview medium set (B)'!E11)/'Run 3'!D24</f>
        <v>6.1903531516612924E-2</v>
      </c>
      <c r="M11" s="32">
        <v>1025.0899999999999</v>
      </c>
      <c r="N11" s="5">
        <f>('Run 4'!D24-'overview medium set (B)'!E11)/'Run 4'!D24</f>
        <v>5.959949883506456E-2</v>
      </c>
      <c r="O11" s="32">
        <v>1441.6</v>
      </c>
      <c r="P11" s="5">
        <f>('Run 5'!D24-'overview medium set (B)'!E11)/'Run 5'!D24</f>
        <v>5.8544341819527654E-2</v>
      </c>
      <c r="Q11" s="32">
        <v>68.72</v>
      </c>
      <c r="R11" s="5">
        <f>('Run 6'!D24-'overview medium set (B)'!E11)/'Run 6'!D24</f>
        <v>5.7467569349173457E-2</v>
      </c>
      <c r="S11" s="32">
        <v>1233.8</v>
      </c>
      <c r="T11" s="5">
        <f>('Run 7'!D24-'overview medium set (B)'!E11)/'Run 7'!D24</f>
        <v>6.2339386657761522E-2</v>
      </c>
      <c r="U11" s="32">
        <v>340.67</v>
      </c>
      <c r="V11" s="30">
        <f>('Run 8'!D24-'overview medium set (B)'!E11)/'Run 8'!D24</f>
        <v>6.9928609318893178E-2</v>
      </c>
      <c r="W11" s="32">
        <v>177.81299999999999</v>
      </c>
      <c r="X11" s="28">
        <f>('Run 9'!D24-'overview medium set (B)'!E11)/'Run 9'!D24</f>
        <v>6.1939868254137338E-2</v>
      </c>
      <c r="Y11" s="32">
        <v>1006.53</v>
      </c>
      <c r="Z11" s="5">
        <f>('Run 10'!D24-'overview medium set (B)'!E11)/'Run 10'!D24</f>
        <v>6.2048861578830168E-2</v>
      </c>
      <c r="AA11" s="32">
        <v>956.928</v>
      </c>
      <c r="AB11" s="10">
        <f>MIN('Run 1'!D24,'Run 2'!D24,'Run 3'!D24,'Run 4'!D24,'Run 5'!D24,'Run 6'!D24,'Run 7'!D24,'Run 8'!D24,'Run 9'!D24,'Run 10'!D24)</f>
        <v>102777</v>
      </c>
      <c r="AC11" s="10">
        <f>MAX('Run 1'!D24,'Run 2'!D24,'Run 3'!D24,'Run 4'!D24,'Run 5'!D24,'Run 6'!D24,'Run 7'!D24,'Run 8'!D24,'Run 9'!D24,'Run 10'!D24)</f>
        <v>104181</v>
      </c>
      <c r="AD11" s="10">
        <f>AVERAGE('Run 1'!D24,'Run 2'!D24,'Run 3'!D24,'Run 4'!D24,'Run 5'!D24,'Run 6'!D24,'Run 7'!D24,'Run 8'!D24,'Run 9'!D24,'Run 10'!D24)</f>
        <v>103317.85492899999</v>
      </c>
      <c r="AE11">
        <f>_xlfn.STDEV.S('Run 1'!D24,'Run 2'!D24,'Run 3'!D24,'Run 4'!D24,'Run 5'!D24,'Run 6'!D24,'Run 7'!D24,'Run 8'!D24,'Run 9'!D24,'Run 10'!D24)</f>
        <v>482.34292703469316</v>
      </c>
      <c r="AF11" s="32">
        <f t="shared" si="0"/>
        <v>748.05099999999993</v>
      </c>
    </row>
    <row r="12" spans="1:45" x14ac:dyDescent="0.25">
      <c r="A12" s="21"/>
      <c r="B12" s="21"/>
      <c r="C12" s="22"/>
      <c r="D12" s="22"/>
      <c r="E12" s="54" t="s">
        <v>24</v>
      </c>
      <c r="F12" s="54"/>
      <c r="G12" s="23"/>
      <c r="H12" s="23">
        <f>AVERAGE(H3:H5,H6:H8,H9:H11)</f>
        <v>5.968175393685296E-2</v>
      </c>
      <c r="I12" s="33">
        <f t="shared" ref="I12:AA12" si="1">AVERAGE(I3:I5,I6:I8,I9:I11)</f>
        <v>794.22088888888879</v>
      </c>
      <c r="J12" s="23">
        <f t="shared" si="1"/>
        <v>6.4046048312916048E-2</v>
      </c>
      <c r="K12" s="33">
        <f t="shared" si="1"/>
        <v>676.9422222222222</v>
      </c>
      <c r="L12" s="23">
        <f t="shared" si="1"/>
        <v>6.043182816653403E-2</v>
      </c>
      <c r="M12" s="33">
        <f t="shared" si="1"/>
        <v>1205.902</v>
      </c>
      <c r="N12" s="23">
        <f t="shared" si="1"/>
        <v>6.2100090699000944E-2</v>
      </c>
      <c r="O12" s="33">
        <f t="shared" si="1"/>
        <v>927.62066666666658</v>
      </c>
      <c r="P12" s="23">
        <f t="shared" si="1"/>
        <v>6.1373887885752931E-2</v>
      </c>
      <c r="Q12" s="33">
        <f t="shared" si="1"/>
        <v>647.75822222222223</v>
      </c>
      <c r="R12" s="23">
        <f t="shared" si="1"/>
        <v>5.9996842213159672E-2</v>
      </c>
      <c r="S12" s="33">
        <f t="shared" si="1"/>
        <v>900.09277777777788</v>
      </c>
      <c r="T12" s="23">
        <f t="shared" si="1"/>
        <v>5.9894260714602562E-2</v>
      </c>
      <c r="U12" s="33">
        <f t="shared" si="1"/>
        <v>647.10111111111109</v>
      </c>
      <c r="V12" s="23">
        <f t="shared" si="1"/>
        <v>6.2500882453682238E-2</v>
      </c>
      <c r="W12" s="33">
        <f t="shared" si="1"/>
        <v>792.96677777777779</v>
      </c>
      <c r="X12" s="23">
        <f t="shared" si="1"/>
        <v>5.991032019132609E-2</v>
      </c>
      <c r="Y12" s="33">
        <f t="shared" si="1"/>
        <v>1049.5107777777778</v>
      </c>
      <c r="Z12" s="23">
        <f t="shared" si="1"/>
        <v>6.1703955289660217E-2</v>
      </c>
      <c r="AA12" s="33">
        <f t="shared" si="1"/>
        <v>615.38544444444449</v>
      </c>
      <c r="AB12" s="10"/>
      <c r="AF12" s="32"/>
    </row>
    <row r="13" spans="1:45" x14ac:dyDescent="0.25">
      <c r="A13" s="50">
        <v>34</v>
      </c>
      <c r="B13" s="50">
        <v>7</v>
      </c>
      <c r="C13">
        <v>1</v>
      </c>
      <c r="E13" s="8">
        <v>21504.213119</v>
      </c>
      <c r="F13" s="8">
        <v>4.0330000000000004</v>
      </c>
      <c r="H13" s="5">
        <f>('Run 1'!D25-'overview medium set (B)'!E13)/'Run 1'!D25</f>
        <v>7.9446872273663149E-2</v>
      </c>
      <c r="I13" s="32">
        <v>603.03200000000004</v>
      </c>
      <c r="J13" s="5">
        <f>('Run 2'!D25-'overview medium set (B)'!E13)/'Run 2'!D25</f>
        <v>7.5985789340254142E-2</v>
      </c>
      <c r="K13" s="32">
        <v>878.50800000000004</v>
      </c>
      <c r="L13" s="5">
        <f>('Run 3'!D25-'overview medium set (B)'!E13)/'Run 3'!D25</f>
        <v>8.199338656728529E-2</v>
      </c>
      <c r="M13" s="32">
        <v>656.37</v>
      </c>
      <c r="N13" s="5">
        <f>('Run 4'!D25-'overview medium set (B)'!E13)/'Run 4'!D25</f>
        <v>7.8768571214373598E-2</v>
      </c>
      <c r="O13" s="32">
        <v>1632.6</v>
      </c>
      <c r="P13" s="5">
        <f>('Run 5'!D25-'overview medium set (B)'!E13)/'Run 5'!D25</f>
        <v>7.8496181050737052E-2</v>
      </c>
      <c r="Q13" s="32">
        <v>16.454999999999998</v>
      </c>
      <c r="R13" s="5">
        <f>('Run 6'!D25-'overview medium set (B)'!E13)/'Run 6'!D25</f>
        <v>8.3452825438364714E-2</v>
      </c>
      <c r="S13" s="32">
        <v>47.46</v>
      </c>
      <c r="T13" s="5">
        <f>('Run 7'!D25-'overview medium set (B)'!E13)/'Run 7'!D25</f>
        <v>8.1240333807576809E-2</v>
      </c>
      <c r="U13" s="32">
        <v>1732.1</v>
      </c>
      <c r="V13" s="30">
        <f>('Run 8'!D25-'overview medium set (B)'!E13)/'Run 8'!D25</f>
        <v>8.3226193320373176E-2</v>
      </c>
      <c r="W13" s="32">
        <v>645.84</v>
      </c>
      <c r="X13" s="28">
        <f>('Run 9'!D25-'overview medium set (B)'!E13)/'Run 9'!D25</f>
        <v>7.6703872404006779E-2</v>
      </c>
      <c r="Y13" s="32">
        <v>1731.6</v>
      </c>
      <c r="Z13" s="5">
        <f>('Run 10'!D25-'overview medium set (B)'!E13)/'Run 10'!D25</f>
        <v>7.9888019964657483E-2</v>
      </c>
      <c r="AA13" s="32">
        <v>1339.03</v>
      </c>
      <c r="AB13" s="10">
        <f>MIN('Run 1'!D25,'Run 2'!D25,'Run 3'!D25,'Run 4'!D25,'Run 5'!D25,'Run 6'!D25,'Run 7'!D25,'Run 8'!D25,'Run 9'!D25,'Run 10'!D25)</f>
        <v>23272.6</v>
      </c>
      <c r="AC13" s="10">
        <f>MAX('Run 1'!D25,'Run 2'!D25,'Run 3'!D25,'Run 4'!D25,'Run 5'!D25,'Run 6'!D25,'Run 7'!D25,'Run 8'!D25,'Run 9'!D25,'Run 10'!D25)</f>
        <v>23462.2</v>
      </c>
      <c r="AD13" s="10">
        <f>AVERAGE('Run 1'!D25,'Run 2'!D25,'Run 3'!D25,'Run 4'!D25,'Run 5'!D25,'Run 6'!D25,'Run 7'!D25,'Run 8'!D25,'Run 9'!D25,'Run 10'!D25)</f>
        <v>23372.280000000002</v>
      </c>
      <c r="AE13" s="10">
        <f>_xlfn.STDEV.S('Run 1'!D25,'Run 2'!D25,'Run 3'!D25,'Run 4'!D25,'Run 5'!D25,'Run 6'!D25,'Run 7'!D25,'Run 8'!D25,'Run 9'!D25,'Run 10'!D25)</f>
        <v>64.950986648908909</v>
      </c>
      <c r="AF13" s="32">
        <f t="shared" si="0"/>
        <v>928.29950000000008</v>
      </c>
    </row>
    <row r="14" spans="1:45" x14ac:dyDescent="0.25">
      <c r="A14" s="50"/>
      <c r="B14" s="50"/>
      <c r="C14">
        <v>2</v>
      </c>
      <c r="E14" s="8">
        <v>25220.853470999999</v>
      </c>
      <c r="F14" s="8">
        <v>3.5089999999999999</v>
      </c>
      <c r="H14" s="5">
        <f>('Run 1'!D26-'overview medium set (B)'!E14)/'Run 1'!D26</f>
        <v>6.9540339300076026E-2</v>
      </c>
      <c r="I14" s="32">
        <v>48.122</v>
      </c>
      <c r="J14" s="5">
        <f>('Run 2'!D26-'overview medium set (B)'!E14)/'Run 2'!D26</f>
        <v>6.3048760271937052E-2</v>
      </c>
      <c r="K14" s="32">
        <v>46.737000000000002</v>
      </c>
      <c r="L14" s="5">
        <f>('Run 3'!D26-'overview medium set (B)'!E14)/'Run 3'!D26</f>
        <v>7.2029233732545994E-2</v>
      </c>
      <c r="M14" s="32">
        <v>1606.83</v>
      </c>
      <c r="N14" s="5">
        <f>('Run 4'!D26-'overview medium set (B)'!E14)/'Run 4'!D26</f>
        <v>7.3542735307406737E-2</v>
      </c>
      <c r="O14" s="32">
        <v>692.91300000000001</v>
      </c>
      <c r="P14" s="5">
        <f>('Run 5'!D26-'overview medium set (B)'!E14)/'Run 5'!D26</f>
        <v>6.9742824278816978E-2</v>
      </c>
      <c r="Q14" s="32">
        <v>1055.98</v>
      </c>
      <c r="R14" s="5">
        <f>('Run 6'!D26-'overview medium set (B)'!E14)/'Run 6'!D26</f>
        <v>7.9141042521651606E-2</v>
      </c>
      <c r="S14" s="32">
        <v>1687.92</v>
      </c>
      <c r="T14" s="5">
        <f>('Run 7'!D26-'overview medium set (B)'!E14)/'Run 7'!D26</f>
        <v>7.3113730058103024E-2</v>
      </c>
      <c r="U14" s="32">
        <v>36.384</v>
      </c>
      <c r="V14" s="30">
        <f>('Run 8'!D26-'overview medium set (B)'!E14)/'Run 8'!D26</f>
        <v>7.647720305096424E-2</v>
      </c>
      <c r="W14" s="32">
        <v>1052.3599999999999</v>
      </c>
      <c r="X14" s="28">
        <f>('Run 9'!D26-'overview medium set (B)'!E14)/'Run 9'!D26</f>
        <v>7.3954342904351072E-2</v>
      </c>
      <c r="Y14" s="32">
        <v>624.53800000000001</v>
      </c>
      <c r="Z14" s="5">
        <f>('Run 10'!D26-'overview medium set (B)'!E14)/'Run 10'!D26</f>
        <v>6.6143344330400866E-2</v>
      </c>
      <c r="AA14" s="32">
        <v>1575.06</v>
      </c>
      <c r="AB14" s="10">
        <f>MIN('Run 1'!D26,'Run 2'!D26,'Run 3'!D26,'Run 4'!D26,'Run 5'!D26,'Run 6'!D26,'Run 7'!D26,'Run 8'!D26,'Run 9'!D26,'Run 10'!D26)</f>
        <v>26918</v>
      </c>
      <c r="AC14" s="10">
        <f>MAX('Run 1'!D26,'Run 2'!D26,'Run 3'!D26,'Run 4'!D26,'Run 5'!D26,'Run 6'!D26,'Run 7'!D26,'Run 8'!D26,'Run 9'!D26,'Run 10'!D26)</f>
        <v>27388.400000000001</v>
      </c>
      <c r="AD14" s="10">
        <f>AVERAGE('Run 1'!D26,'Run 2'!D26,'Run 3'!D26,'Run 4'!D26,'Run 5'!D26,'Run 6'!D26,'Run 7'!D26,'Run 8'!D26,'Run 9'!D26,'Run 10'!D26)</f>
        <v>27168.720000000001</v>
      </c>
      <c r="AE14" s="10">
        <f>_xlfn.STDEV.S('Run 1'!D26,'Run 2'!D26,'Run 3'!D26,'Run 4'!D26,'Run 5'!D26,'Run 6'!D26,'Run 7'!D26,'Run 8'!D26,'Run 9'!D26,'Run 10'!D26)</f>
        <v>138.78947126253286</v>
      </c>
      <c r="AF14" s="32">
        <f t="shared" si="0"/>
        <v>842.68439999999987</v>
      </c>
    </row>
    <row r="15" spans="1:45" x14ac:dyDescent="0.25">
      <c r="A15" s="50"/>
      <c r="B15" s="50"/>
      <c r="C15">
        <v>3</v>
      </c>
      <c r="E15" s="8">
        <v>19551.365619</v>
      </c>
      <c r="F15" s="8">
        <v>3.0859999999999999</v>
      </c>
      <c r="H15" s="5">
        <f>('Run 1'!D27-'overview medium set (B)'!E15)/'Run 1'!D27</f>
        <v>0.10128910640821154</v>
      </c>
      <c r="I15" s="32">
        <v>897.495</v>
      </c>
      <c r="J15" s="5">
        <f>('Run 2'!D27-'overview medium set (B)'!E15)/'Run 2'!D27</f>
        <v>9.5610403269452235E-2</v>
      </c>
      <c r="K15" s="32">
        <v>924.68100000000004</v>
      </c>
      <c r="L15" s="5">
        <f>('Run 3'!D27-'overview medium set (B)'!E15)/'Run 3'!D27</f>
        <v>9.6926270958623134E-2</v>
      </c>
      <c r="M15" s="32">
        <v>389.42399999999998</v>
      </c>
      <c r="N15" s="5">
        <f>('Run 4'!D27-'overview medium set (B)'!E15)/'Run 4'!D27</f>
        <v>0.10173916791480209</v>
      </c>
      <c r="O15" s="32">
        <v>284.43799999999999</v>
      </c>
      <c r="P15" s="5">
        <f>('Run 5'!D27-'overview medium set (B)'!E15)/'Run 5'!D27</f>
        <v>0.10205682967827863</v>
      </c>
      <c r="Q15" s="32">
        <v>1261.79</v>
      </c>
      <c r="R15" s="5">
        <f>('Run 6'!D27-'overview medium set (B)'!E15)/'Run 6'!D27</f>
        <v>9.5292349669376761E-2</v>
      </c>
      <c r="S15" s="32">
        <v>326.00599999999997</v>
      </c>
      <c r="T15" s="5">
        <f>('Run 7'!D27-'overview medium set (B)'!E15)/'Run 7'!D27</f>
        <v>9.8317332358692472E-2</v>
      </c>
      <c r="U15" s="32">
        <v>990.58199999999999</v>
      </c>
      <c r="V15" s="30">
        <f>('Run 8'!D27-'overview medium set (B)'!E15)/'Run 8'!D27</f>
        <v>0.10205682967827863</v>
      </c>
      <c r="W15" s="32">
        <v>349.71899999999999</v>
      </c>
      <c r="X15" s="28">
        <f>('Run 9'!D27-'overview medium set (B)'!E15)/'Run 9'!D27</f>
        <v>9.6392031288995692E-2</v>
      </c>
      <c r="Y15" s="32">
        <v>632.04</v>
      </c>
      <c r="Z15" s="5">
        <f>('Run 10'!D27-'overview medium set (B)'!E15)/'Run 10'!D27</f>
        <v>0.10013091517887969</v>
      </c>
      <c r="AA15" s="32">
        <v>288.68200000000002</v>
      </c>
      <c r="AB15" s="10">
        <f>MIN('Run 1'!D27,'Run 2'!D27,'Run 3'!D27,'Run 4'!D27,'Run 5'!D27,'Run 6'!D27,'Run 7'!D27,'Run 8'!D27,'Run 9'!D27,'Run 10'!D27)</f>
        <v>21610.7</v>
      </c>
      <c r="AC15" s="10">
        <f>MAX('Run 1'!D27,'Run 2'!D27,'Run 3'!D27,'Run 4'!D27,'Run 5'!D27,'Run 6'!D27,'Run 7'!D27,'Run 8'!D27,'Run 9'!D27,'Run 10'!D27)</f>
        <v>21773.5</v>
      </c>
      <c r="AD15" s="10">
        <f>AVERAGE('Run 1'!D27,'Run 2'!D27,'Run 3'!D27,'Run 4'!D27,'Run 5'!D27,'Run 6'!D27,'Run 7'!D27,'Run 8'!D27,'Run 9'!D27,'Run 10'!D27)</f>
        <v>21699.360000000001</v>
      </c>
      <c r="AE15" s="10">
        <f>_xlfn.STDEV.S('Run 1'!D27,'Run 2'!D27,'Run 3'!D27,'Run 4'!D27,'Run 5'!D27,'Run 6'!D27,'Run 7'!D27,'Run 8'!D27,'Run 9'!D27,'Run 10'!D27)</f>
        <v>66.906505247580114</v>
      </c>
      <c r="AF15" s="32">
        <f t="shared" si="0"/>
        <v>634.48569999999995</v>
      </c>
    </row>
    <row r="16" spans="1:45" x14ac:dyDescent="0.25">
      <c r="A16" s="50"/>
      <c r="B16" s="50">
        <v>14</v>
      </c>
      <c r="C16">
        <v>1</v>
      </c>
      <c r="E16" s="8">
        <v>64725.842274000002</v>
      </c>
      <c r="F16" s="8">
        <v>4.7439999999999998</v>
      </c>
      <c r="H16" s="5">
        <f>('Run 1'!D28-'overview medium set (B)'!E16)/'Run 1'!D28</f>
        <v>5.1634621091019801E-2</v>
      </c>
      <c r="I16" s="32">
        <v>119.77200000000001</v>
      </c>
      <c r="J16" s="5">
        <f>('Run 2'!D28-'overview medium set (B)'!E16)/'Run 2'!D28</f>
        <v>5.492335416441553E-2</v>
      </c>
      <c r="K16" s="32">
        <v>1571.7</v>
      </c>
      <c r="L16" s="5">
        <f>('Run 3'!D28-'overview medium set (B)'!E16)/'Run 3'!D28</f>
        <v>5.6962617391874436E-2</v>
      </c>
      <c r="M16" s="32">
        <v>1123.58</v>
      </c>
      <c r="N16" s="5">
        <f>('Run 4'!D28-'overview medium set (B)'!E16)/'Run 4'!D28</f>
        <v>5.736090302849358E-2</v>
      </c>
      <c r="O16" s="32">
        <v>1136.0899999999999</v>
      </c>
      <c r="P16" s="5">
        <f>('Run 5'!D28-'overview medium set (B)'!E16)/'Run 5'!D28</f>
        <v>5.6823825085172433E-2</v>
      </c>
      <c r="Q16" s="32">
        <v>1457.47</v>
      </c>
      <c r="R16" s="5">
        <f>('Run 6'!D28-'overview medium set (B)'!E16)/'Run 6'!D28</f>
        <v>5.5439165470019619E-2</v>
      </c>
      <c r="S16" s="32">
        <v>1660.41</v>
      </c>
      <c r="T16" s="5">
        <f>('Run 7'!D28-'overview medium set (B)'!E16)/'Run 7'!D28</f>
        <v>5.5174434294422689E-2</v>
      </c>
      <c r="U16" s="32">
        <v>1798.89</v>
      </c>
      <c r="V16" s="30">
        <f>('Run 8'!D28-'overview medium set (B)'!E16)/'Run 8'!D28</f>
        <v>5.2191502796895557E-2</v>
      </c>
      <c r="W16" s="32">
        <v>1250.04</v>
      </c>
      <c r="X16" s="28">
        <f>('Run 9'!D28-'overview medium set (B)'!E16)/'Run 9'!D28</f>
        <v>5.5110987080480539E-2</v>
      </c>
      <c r="Y16" s="32">
        <v>805.44600000000003</v>
      </c>
      <c r="Z16" s="5">
        <f>('Run 10'!D28-'overview medium set (B)'!E16)/'Run 10'!D28</f>
        <v>5.2563318627336181E-2</v>
      </c>
      <c r="AA16" s="32">
        <v>830.44899999999996</v>
      </c>
      <c r="AB16" s="10">
        <f>MIN('Run 1'!D28,'Run 2'!D28,'Run 3'!D28,'Run 4'!D28,'Run 5'!D28,'Run 6'!D28,'Run 7'!D28,'Run 8'!D28,'Run 9'!D28,'Run 10'!D28)</f>
        <v>68249.899999999994</v>
      </c>
      <c r="AC16" s="10">
        <f>MAX('Run 1'!D28,'Run 2'!D28,'Run 3'!D28,'Run 4'!D28,'Run 5'!D28,'Run 6'!D28,'Run 7'!D28,'Run 8'!D28,'Run 9'!D28,'Run 10'!D28)</f>
        <v>68664.5</v>
      </c>
      <c r="AD16" s="10">
        <f>AVERAGE('Run 1'!D28,'Run 2'!D28,'Run 3'!D28,'Run 4'!D28,'Run 5'!D28,'Run 6'!D28,'Run 7'!D28,'Run 8'!D28,'Run 9'!D28,'Run 10'!D28)</f>
        <v>68480.09</v>
      </c>
      <c r="AE16" s="10">
        <f>_xlfn.STDEV.S('Run 1'!D28,'Run 2'!D28,'Run 3'!D28,'Run 4'!D28,'Run 5'!D28,'Run 6'!D28,'Run 7'!D28,'Run 8'!D28,'Run 9'!D28,'Run 10'!D28)</f>
        <v>148.39885781231627</v>
      </c>
      <c r="AF16" s="32">
        <f t="shared" si="0"/>
        <v>1175.3847000000001</v>
      </c>
    </row>
    <row r="17" spans="1:32" x14ac:dyDescent="0.25">
      <c r="A17" s="50"/>
      <c r="B17" s="50"/>
      <c r="C17">
        <v>2</v>
      </c>
      <c r="E17" s="8">
        <v>58026.869963999998</v>
      </c>
      <c r="F17" s="8">
        <v>8.7140000000000004</v>
      </c>
      <c r="H17" s="5">
        <f>('Run 1'!D29-'overview medium set (B)'!E17)/'Run 1'!D29</f>
        <v>9.4298125690668158E-2</v>
      </c>
      <c r="I17" s="32">
        <v>8.8629999999999995</v>
      </c>
      <c r="J17" s="5">
        <f>('Run 2'!D29-'overview medium set (B)'!E17)/'Run 2'!D29</f>
        <v>9.645022712196949E-2</v>
      </c>
      <c r="K17" s="32">
        <v>949.71400000000006</v>
      </c>
      <c r="L17" s="5">
        <f>('Run 3'!D29-'overview medium set (B)'!E17)/'Run 3'!D29</f>
        <v>9.7638930917369582E-2</v>
      </c>
      <c r="M17" s="32">
        <v>16.213999999999999</v>
      </c>
      <c r="N17" s="5">
        <f>('Run 4'!D29-'overview medium set (B)'!E17)/'Run 4'!D29</f>
        <v>9.743260766298191E-2</v>
      </c>
      <c r="O17" s="32">
        <v>648.73099999999999</v>
      </c>
      <c r="P17" s="5">
        <f>('Run 5'!D29-'overview medium set (B)'!E17)/'Run 5'!D29</f>
        <v>9.6640123858674112E-2</v>
      </c>
      <c r="Q17" s="32">
        <v>325.988</v>
      </c>
      <c r="R17" s="5">
        <f>('Run 6'!D29-'overview medium set (B)'!E17)/'Run 6'!D29</f>
        <v>9.3170044648508241E-2</v>
      </c>
      <c r="S17" s="32">
        <v>9.1340000000000003</v>
      </c>
      <c r="T17" s="5">
        <f>('Run 7'!D29-'overview medium set (B)'!E17)/'Run 7'!D29</f>
        <v>9.6468516948162941E-2</v>
      </c>
      <c r="U17" s="32">
        <v>675.90300000000002</v>
      </c>
      <c r="V17" s="30">
        <f>('Run 8'!D29-'overview medium set (B)'!E17)/'Run 8'!D29</f>
        <v>9.755893922074535E-2</v>
      </c>
      <c r="W17" s="32">
        <v>7.077</v>
      </c>
      <c r="X17" s="28">
        <f>('Run 9'!D29-'overview medium set (B)'!E17)/'Run 9'!D29</f>
        <v>9.1247124831449672E-2</v>
      </c>
      <c r="Y17" s="32">
        <v>389.67399999999998</v>
      </c>
      <c r="Z17" s="5">
        <f>('Run 10'!D29-'overview medium set (B)'!E17)/'Run 10'!D29</f>
        <v>9.452001410646324E-2</v>
      </c>
      <c r="AA17" s="32">
        <v>1675.48</v>
      </c>
      <c r="AB17" s="10">
        <f>MIN('Run 1'!D29,'Run 2'!D29,'Run 3'!D29,'Run 4'!D29,'Run 5'!D29,'Run 6'!D29,'Run 7'!D29,'Run 8'!D29,'Run 9'!D29,'Run 10'!D29)</f>
        <v>63853.3</v>
      </c>
      <c r="AC17" s="10">
        <f>MAX('Run 1'!D29,'Run 2'!D29,'Run 3'!D29,'Run 4'!D29,'Run 5'!D29,'Run 6'!D29,'Run 7'!D29,'Run 8'!D29,'Run 9'!D29,'Run 10'!D29)</f>
        <v>64305.599999999999</v>
      </c>
      <c r="AD17" s="10">
        <f>AVERAGE('Run 1'!D29,'Run 2'!D29,'Run 3'!D29,'Run 4'!D29,'Run 5'!D29,'Run 6'!D29,'Run 7'!D29,'Run 8'!D29,'Run 9'!D29,'Run 10'!D29)</f>
        <v>64156.87000000001</v>
      </c>
      <c r="AE17" s="10">
        <f>_xlfn.STDEV.S('Run 1'!D29,'Run 2'!D29,'Run 3'!D29,'Run 4'!D29,'Run 5'!D29,'Run 6'!D29,'Run 7'!D29,'Run 8'!D29,'Run 9'!D29,'Run 10'!D29)</f>
        <v>152.21355648488662</v>
      </c>
      <c r="AF17" s="32">
        <f t="shared" si="0"/>
        <v>470.67780000000005</v>
      </c>
    </row>
    <row r="18" spans="1:32" x14ac:dyDescent="0.25">
      <c r="A18" s="50"/>
      <c r="B18" s="50"/>
      <c r="C18">
        <v>3</v>
      </c>
      <c r="E18" s="8">
        <v>60027.356516</v>
      </c>
      <c r="F18" s="8">
        <v>7.4029999999999996</v>
      </c>
      <c r="H18" s="5">
        <f>('Run 1'!D30-'overview medium set (B)'!E18)/'Run 1'!D30</f>
        <v>0.12759304316737063</v>
      </c>
      <c r="I18" s="32">
        <v>106.85899999999999</v>
      </c>
      <c r="J18" s="5">
        <f>('Run 2'!D30-'overview medium set (B)'!E18)/'Run 2'!D30</f>
        <v>0.11927172733341648</v>
      </c>
      <c r="K18" s="32">
        <v>845.298</v>
      </c>
      <c r="L18" s="5">
        <f>('Run 3'!D30-'overview medium set (B)'!E18)/'Run 3'!D30</f>
        <v>0.10277435468803486</v>
      </c>
      <c r="M18" s="32">
        <v>1706.57</v>
      </c>
      <c r="N18" s="5">
        <f>('Run 4'!D30-'overview medium set (B)'!E18)/'Run 4'!D30</f>
        <v>0.10920269141558875</v>
      </c>
      <c r="O18" s="32">
        <v>1029.71</v>
      </c>
      <c r="P18" s="5">
        <f>('Run 5'!D30-'overview medium set (B)'!E18)/'Run 5'!D30</f>
        <v>0.11885414410738031</v>
      </c>
      <c r="Q18" s="32">
        <v>969.45500000000004</v>
      </c>
      <c r="R18" s="5">
        <f>('Run 6'!D30-'overview medium set (B)'!E18)/'Run 6'!D30</f>
        <v>0.11470474086681044</v>
      </c>
      <c r="S18" s="32">
        <v>773.31200000000001</v>
      </c>
      <c r="T18" s="5">
        <f>('Run 7'!D30-'overview medium set (B)'!E18)/'Run 7'!D30</f>
        <v>0.10808160727711452</v>
      </c>
      <c r="U18" s="32">
        <v>405.55700000000002</v>
      </c>
      <c r="V18" s="30">
        <f>('Run 8'!D30-'overview medium set (B)'!E18)/'Run 8'!D30</f>
        <v>0.13522196635817774</v>
      </c>
      <c r="W18" s="32">
        <v>1460.59</v>
      </c>
      <c r="X18" s="28">
        <f>('Run 9'!D30-'overview medium set (B)'!E18)/'Run 9'!D30</f>
        <v>0.11275372523863442</v>
      </c>
      <c r="Y18" s="32">
        <v>481.78100000000001</v>
      </c>
      <c r="Z18" s="5">
        <f>('Run 10'!D30-'overview medium set (B)'!E18)/'Run 10'!D30</f>
        <v>0.12209389729669656</v>
      </c>
      <c r="AA18" s="32">
        <v>1671.47</v>
      </c>
      <c r="AB18" s="10">
        <f>MIN('Run 1'!D30,'Run 2'!D30,'Run 3'!D30,'Run 4'!D30,'Run 5'!D30,'Run 6'!D30,'Run 7'!D30,'Run 8'!D30,'Run 9'!D30,'Run 10'!D30)</f>
        <v>66903.3</v>
      </c>
      <c r="AC18" s="10">
        <f>MAX('Run 1'!D30,'Run 2'!D30,'Run 3'!D30,'Run 4'!D30,'Run 5'!D30,'Run 6'!D30,'Run 7'!D30,'Run 8'!D30,'Run 9'!D30,'Run 10'!D30)</f>
        <v>69413.600000000006</v>
      </c>
      <c r="AD18" s="10">
        <f>AVERAGE('Run 1'!D30,'Run 2'!D30,'Run 3'!D30,'Run 4'!D30,'Run 5'!D30,'Run 6'!D30,'Run 7'!D30,'Run 8'!D30,'Run 9'!D30,'Run 10'!D30)</f>
        <v>67992.800000000003</v>
      </c>
      <c r="AE18" s="10">
        <f>_xlfn.STDEV.S('Run 1'!D30,'Run 2'!D30,'Run 3'!D30,'Run 4'!D30,'Run 5'!D30,'Run 6'!D30,'Run 7'!D30,'Run 8'!D30,'Run 9'!D30,'Run 10'!D30)</f>
        <v>749.33652727670619</v>
      </c>
      <c r="AF18" s="32">
        <f t="shared" si="0"/>
        <v>945.0601999999999</v>
      </c>
    </row>
    <row r="19" spans="1:32" x14ac:dyDescent="0.25">
      <c r="A19" s="50"/>
      <c r="B19" s="50">
        <v>21</v>
      </c>
      <c r="C19">
        <v>1</v>
      </c>
      <c r="E19" s="8">
        <v>112811.339456</v>
      </c>
      <c r="F19" s="8">
        <v>14.257999999999999</v>
      </c>
      <c r="H19" s="5">
        <f>('Run 1'!D31-'overview medium set (B)'!E19)/'Run 1'!D31</f>
        <v>7.3547517340494542E-2</v>
      </c>
      <c r="I19" s="32">
        <v>891.94799999999998</v>
      </c>
      <c r="J19" s="5">
        <f>('Run 2'!D31-'overview medium set (B)'!E19)/'Run 2'!D31</f>
        <v>6.3129899130492537E-2</v>
      </c>
      <c r="K19" s="32">
        <v>134.636</v>
      </c>
      <c r="L19" s="5">
        <f>('Run 3'!D31-'overview medium set (B)'!E19)/'Run 3'!D31</f>
        <v>6.925944709007803E-2</v>
      </c>
      <c r="M19" s="32">
        <v>808.71500000000003</v>
      </c>
      <c r="N19" s="5">
        <f>('Run 4'!D31-'overview medium set (B)'!E19)/'Run 4'!D31</f>
        <v>6.526465385125281E-2</v>
      </c>
      <c r="O19" s="32">
        <v>840.46199999999999</v>
      </c>
      <c r="P19" s="5">
        <f>('Run 5'!D31-'overview medium set (B)'!E19)/'Run 5'!D31</f>
        <v>7.0570705685591165E-2</v>
      </c>
      <c r="Q19" s="32">
        <v>1312.81</v>
      </c>
      <c r="R19" s="5">
        <f>('Run 6'!D31-'overview medium set (B)'!E19)/'Run 6'!D31</f>
        <v>6.6618076201980736E-2</v>
      </c>
      <c r="S19" s="32">
        <v>96.831999999999994</v>
      </c>
      <c r="T19" s="5">
        <f>('Run 7'!D31-'overview medium set (B)'!E19)/'Run 7'!D31</f>
        <v>6.4349842780127717E-2</v>
      </c>
      <c r="U19" s="32">
        <v>51.768000000000001</v>
      </c>
      <c r="V19" s="30">
        <f>('Run 8'!D31-'overview medium set (B)'!E19)/'Run 8'!D31</f>
        <v>6.7119778248213802E-2</v>
      </c>
      <c r="W19" s="32">
        <v>1180.9100000000001</v>
      </c>
      <c r="X19" s="28">
        <f>('Run 9'!D31-'overview medium set (B)'!E19)/'Run 9'!D31</f>
        <v>7.1740809215831466E-2</v>
      </c>
      <c r="Y19" s="32">
        <v>1662.94</v>
      </c>
      <c r="Z19" s="5">
        <f>('Run 10'!D31-'overview medium set (B)'!E19)/'Run 10'!D31</f>
        <v>6.5070987328344224E-2</v>
      </c>
      <c r="AA19" s="32">
        <v>901.95299999999997</v>
      </c>
      <c r="AB19" s="10">
        <f>MIN('Run 1'!D31,'Run 2'!D31,'Run 3'!D31,'Run 4'!D31,'Run 5'!D31,'Run 6'!D31,'Run 7'!D31,'Run 8'!D31,'Run 9'!D31,'Run 10'!D31)</f>
        <v>120413</v>
      </c>
      <c r="AC19" s="10">
        <f>MAX('Run 1'!D31,'Run 2'!D31,'Run 3'!D31,'Run 4'!D31,'Run 5'!D31,'Run 6'!D31,'Run 7'!D31,'Run 8'!D31,'Run 9'!D31,'Run 10'!D31)</f>
        <v>121767</v>
      </c>
      <c r="AD19" s="10">
        <f>AVERAGE('Run 1'!D31,'Run 2'!D31,'Run 3'!D31,'Run 4'!D31,'Run 5'!D31,'Run 6'!D31,'Run 7'!D31,'Run 8'!D31,'Run 9'!D31,'Run 10'!D31)</f>
        <v>121000.5</v>
      </c>
      <c r="AE19" s="10">
        <f>_xlfn.STDEV.S('Run 1'!D31,'Run 2'!D31,'Run 3'!D31,'Run 4'!D31,'Run 5'!D31,'Run 6'!D31,'Run 7'!D31,'Run 8'!D31,'Run 9'!D31,'Run 10'!D31)</f>
        <v>449.454793178481</v>
      </c>
      <c r="AF19" s="32">
        <f t="shared" si="0"/>
        <v>788.29739999999981</v>
      </c>
    </row>
    <row r="20" spans="1:32" x14ac:dyDescent="0.25">
      <c r="A20" s="50"/>
      <c r="B20" s="50"/>
      <c r="C20">
        <v>2</v>
      </c>
      <c r="E20" s="8">
        <v>142540.13833099999</v>
      </c>
      <c r="F20" s="8">
        <v>12.294</v>
      </c>
      <c r="H20" s="5">
        <f>('Run 1'!D32-'overview medium set (B)'!E20)/'Run 1'!D32</f>
        <v>7.5920815223240082E-2</v>
      </c>
      <c r="I20" s="32">
        <v>1469.13</v>
      </c>
      <c r="J20" s="5">
        <f>('Run 2'!D32-'overview medium set (B)'!E20)/'Run 2'!D32</f>
        <v>7.5884869324775547E-2</v>
      </c>
      <c r="K20" s="32">
        <v>1259.6099999999999</v>
      </c>
      <c r="L20" s="5">
        <f>('Run 3'!D32-'overview medium set (B)'!E20)/'Run 3'!D32</f>
        <v>7.1091122581444038E-2</v>
      </c>
      <c r="M20" s="32">
        <v>1422.26</v>
      </c>
      <c r="N20" s="5">
        <f>('Run 4'!D32-'overview medium set (B)'!E20)/'Run 4'!D32</f>
        <v>7.5741057761264718E-2</v>
      </c>
      <c r="O20" s="32">
        <v>65.772999999999996</v>
      </c>
      <c r="P20" s="5">
        <f>('Run 5'!D32-'overview medium set (B)'!E20)/'Run 5'!D32</f>
        <v>6.3665074813442676E-2</v>
      </c>
      <c r="Q20" s="32">
        <v>111.554</v>
      </c>
      <c r="R20" s="5">
        <f>('Run 6'!D32-'overview medium set (B)'!E20)/'Run 6'!D32</f>
        <v>7.6435732643500939E-2</v>
      </c>
      <c r="S20" s="32">
        <v>1689.93</v>
      </c>
      <c r="T20" s="5">
        <f>('Run 7'!D32-'overview medium set (B)'!E20)/'Run 7'!D32</f>
        <v>7.6375888010523141E-2</v>
      </c>
      <c r="U20" s="32">
        <v>851.50800000000004</v>
      </c>
      <c r="V20" s="30">
        <f>('Run 8'!D32-'overview medium set (B)'!E20)/'Run 8'!D32</f>
        <v>6.4635879447470346E-2</v>
      </c>
      <c r="W20" s="32">
        <v>1688.01</v>
      </c>
      <c r="X20" s="28">
        <f>('Run 9'!D32-'overview medium set (B)'!E20)/'Run 9'!D32</f>
        <v>7.5051339136698147E-2</v>
      </c>
      <c r="Y20" s="32">
        <v>940.98299999999995</v>
      </c>
      <c r="Z20" s="5">
        <f>('Run 10'!D32-'overview medium set (B)'!E20)/'Run 10'!D32</f>
        <v>7.0079080837932739E-2</v>
      </c>
      <c r="AA20" s="32">
        <v>691.41</v>
      </c>
      <c r="AB20" s="10">
        <f>MIN('Run 1'!D32,'Run 2'!D32,'Run 3'!D32,'Run 4'!D32,'Run 5'!D32,'Run 6'!D32,'Run 7'!D32,'Run 8'!D32,'Run 9'!D32,'Run 10'!D32)</f>
        <v>152232</v>
      </c>
      <c r="AC20" s="10">
        <f>MAX('Run 1'!D32,'Run 2'!D32,'Run 3'!D32,'Run 4'!D32,'Run 5'!D32,'Run 6'!D32,'Run 7'!D32,'Run 8'!D32,'Run 9'!D32,'Run 10'!D32)</f>
        <v>154337</v>
      </c>
      <c r="AD20" s="10">
        <f>AVERAGE('Run 1'!D32,'Run 2'!D32,'Run 3'!D32,'Run 4'!D32,'Run 5'!D32,'Run 6'!D32,'Run 7'!D32,'Run 8'!D32,'Run 9'!D32,'Run 10'!D32)</f>
        <v>153684</v>
      </c>
      <c r="AE20" s="10">
        <f>_xlfn.STDEV.S('Run 1'!D32,'Run 2'!D32,'Run 3'!D32,'Run 4'!D32,'Run 5'!D32,'Run 6'!D32,'Run 7'!D32,'Run 8'!D32,'Run 9'!D32,'Run 10'!D32)</f>
        <v>812.54675079174501</v>
      </c>
      <c r="AF20" s="32">
        <f t="shared" si="0"/>
        <v>1019.0168</v>
      </c>
    </row>
    <row r="21" spans="1:32" x14ac:dyDescent="0.25">
      <c r="A21" s="50"/>
      <c r="B21" s="50"/>
      <c r="C21">
        <v>3</v>
      </c>
      <c r="E21" s="8">
        <v>125961.645993</v>
      </c>
      <c r="F21" s="8">
        <v>16.061</v>
      </c>
      <c r="H21" s="5">
        <f>('Run 1'!D33-'overview medium set (B)'!E21)/'Run 1'!D33</f>
        <v>7.9913763180961578E-2</v>
      </c>
      <c r="I21" s="32">
        <v>1685.02</v>
      </c>
      <c r="J21" s="5">
        <f>('Run 2'!D33-'overview medium set (B)'!E21)/'Run 2'!D33</f>
        <v>7.0517230235097927E-2</v>
      </c>
      <c r="K21" s="32">
        <v>1411.44</v>
      </c>
      <c r="L21" s="5">
        <f>('Run 3'!D33-'overview medium set (B)'!E21)/'Run 3'!D33</f>
        <v>7.8864127703918221E-2</v>
      </c>
      <c r="M21" s="32">
        <v>1043.1400000000001</v>
      </c>
      <c r="N21" s="5">
        <f>('Run 4'!D33-'overview medium set (B)'!E21)/'Run 4'!D33</f>
        <v>8.0712839688806839E-2</v>
      </c>
      <c r="O21" s="32">
        <v>32.939</v>
      </c>
      <c r="P21" s="5">
        <f>('Run 5'!D33-'overview medium set (B)'!E21)/'Run 5'!D33</f>
        <v>7.9853272314873672E-2</v>
      </c>
      <c r="Q21" s="32">
        <v>14.545999999999999</v>
      </c>
      <c r="R21" s="5">
        <f>('Run 6'!D33-'overview medium set (B)'!E21)/'Run 6'!D33</f>
        <v>7.687267962125599E-2</v>
      </c>
      <c r="S21" s="32">
        <v>1658.99</v>
      </c>
      <c r="T21" s="5">
        <f>('Run 7'!D33-'overview medium set (B)'!E21)/'Run 7'!D33</f>
        <v>7.7143210958964342E-2</v>
      </c>
      <c r="U21" s="32">
        <v>1412.14</v>
      </c>
      <c r="V21" s="30">
        <f>('Run 8'!D33-'overview medium set (B)'!E21)/'Run 8'!D33</f>
        <v>7.2474698882212613E-2</v>
      </c>
      <c r="W21" s="32">
        <v>1363.03</v>
      </c>
      <c r="X21" s="28">
        <f>('Run 9'!D33-'overview medium set (B)'!E21)/'Run 9'!D33</f>
        <v>7.7089117377255795E-2</v>
      </c>
      <c r="Y21" s="32">
        <v>12.731999999999999</v>
      </c>
      <c r="Z21" s="5">
        <f>('Run 10'!D33-'overview medium set (B)'!E21)/'Run 10'!D33</f>
        <v>7.6202431992196687E-2</v>
      </c>
      <c r="AA21" s="32">
        <v>773.12400000000002</v>
      </c>
      <c r="AB21" s="10">
        <f>MIN('Run 1'!D33,'Run 2'!D33,'Run 3'!D33,'Run 4'!D33,'Run 5'!D33,'Run 6'!D33,'Run 7'!D33,'Run 8'!D33,'Run 9'!D33,'Run 10'!D33)</f>
        <v>135518</v>
      </c>
      <c r="AC21" s="10">
        <f>MAX('Run 1'!D33,'Run 2'!D33,'Run 3'!D33,'Run 4'!D33,'Run 5'!D33,'Run 6'!D33,'Run 7'!D33,'Run 8'!D33,'Run 9'!D33,'Run 10'!D33)</f>
        <v>137021</v>
      </c>
      <c r="AD21" s="10">
        <f>AVERAGE('Run 1'!D33,'Run 2'!D33,'Run 3'!D33,'Run 4'!D33,'Run 5'!D33,'Run 6'!D33,'Run 7'!D33,'Run 8'!D33,'Run 9'!D33,'Run 10'!D33)</f>
        <v>136466.1</v>
      </c>
      <c r="AE21" s="10">
        <f>_xlfn.STDEV.S('Run 1'!D33,'Run 2'!D33,'Run 3'!D33,'Run 4'!D33,'Run 5'!D33,'Run 6'!D33,'Run 7'!D33,'Run 8'!D33,'Run 9'!D33,'Run 10'!D33)</f>
        <v>484.18693589241843</v>
      </c>
      <c r="AF21" s="32">
        <f t="shared" si="0"/>
        <v>940.71010000000001</v>
      </c>
    </row>
    <row r="22" spans="1:32" x14ac:dyDescent="0.25">
      <c r="A22" s="50"/>
      <c r="B22" s="50">
        <v>28</v>
      </c>
      <c r="C22">
        <v>1</v>
      </c>
      <c r="E22" s="8">
        <v>199983.60024500001</v>
      </c>
      <c r="F22" s="8">
        <v>14.58</v>
      </c>
      <c r="H22" s="5">
        <f>('Run 1'!D34-'overview medium set (B)'!E22)/'Run 1'!D34</f>
        <v>5.4611979781219233E-2</v>
      </c>
      <c r="I22" s="32">
        <v>63.88</v>
      </c>
      <c r="J22" s="5">
        <f>('Run 2'!D34-'overview medium set (B)'!E22)/'Run 2'!D34</f>
        <v>5.2475373023656853E-2</v>
      </c>
      <c r="K22" s="32">
        <v>97.546999999999997</v>
      </c>
      <c r="L22" s="5">
        <f>('Run 3'!D34-'overview medium set (B)'!E22)/'Run 3'!D34</f>
        <v>5.373968967214119E-2</v>
      </c>
      <c r="M22" s="32">
        <v>1506.85</v>
      </c>
      <c r="N22" s="5">
        <f>('Run 4'!D34-'overview medium set (B)'!E22)/'Run 4'!D34</f>
        <v>5.0189264145028951E-2</v>
      </c>
      <c r="O22" s="32">
        <v>732.31200000000001</v>
      </c>
      <c r="P22" s="5">
        <f>('Run 5'!D34-'overview medium set (B)'!E22)/'Run 5'!D34</f>
        <v>5.339032274936923E-2</v>
      </c>
      <c r="Q22" s="32">
        <v>1558.09</v>
      </c>
      <c r="R22" s="5">
        <f>('Run 6'!D34-'overview medium set (B)'!E22)/'Run 6'!D34</f>
        <v>5.2012740832211413E-2</v>
      </c>
      <c r="S22" s="32">
        <v>1647.25</v>
      </c>
      <c r="T22" s="5">
        <f>('Run 7'!D34-'overview medium set (B)'!E22)/'Run 7'!D34</f>
        <v>5.4428708740159301E-2</v>
      </c>
      <c r="U22" s="32">
        <v>406.08100000000002</v>
      </c>
      <c r="V22" s="30">
        <f>('Run 8'!D34-'overview medium set (B)'!E22)/'Run 8'!D34</f>
        <v>5.3976932907272637E-2</v>
      </c>
      <c r="W22" s="32">
        <v>1285.18</v>
      </c>
      <c r="X22" s="28">
        <f>('Run 9'!D34-'overview medium set (B)'!E22)/'Run 9'!D34</f>
        <v>5.5308654814541842E-2</v>
      </c>
      <c r="Y22" s="32">
        <v>388.62</v>
      </c>
      <c r="Z22" s="5">
        <f>('Run 10'!D34-'overview medium set (B)'!E22)/'Run 10'!D34</f>
        <v>5.5999847791094473E-2</v>
      </c>
      <c r="AA22" s="32">
        <v>1798.83</v>
      </c>
      <c r="AB22" s="10">
        <f>MIN('Run 1'!D34,'Run 2'!D34,'Run 3'!D34,'Run 4'!D34,'Run 5'!D34,'Run 6'!D34,'Run 7'!D34,'Run 8'!D34,'Run 9'!D34,'Run 10'!D34)</f>
        <v>210551</v>
      </c>
      <c r="AC22" s="10">
        <f>MAX('Run 1'!D34,'Run 2'!D34,'Run 3'!D34,'Run 4'!D34,'Run 5'!D34,'Run 6'!D34,'Run 7'!D34,'Run 8'!D34,'Run 9'!D34,'Run 10'!D34)</f>
        <v>211847</v>
      </c>
      <c r="AD22" s="10">
        <f>AVERAGE('Run 1'!D34,'Run 2'!D34,'Run 3'!D34,'Run 4'!D34,'Run 5'!D34,'Run 6'!D34,'Run 7'!D34,'Run 8'!D34,'Run 9'!D34,'Run 10'!D34)</f>
        <v>211313.4</v>
      </c>
      <c r="AE22" s="10">
        <f>_xlfn.STDEV.S('Run 1'!D34,'Run 2'!D34,'Run 3'!D34,'Run 4'!D34,'Run 5'!D34,'Run 6'!D34,'Run 7'!D34,'Run 8'!D34,'Run 9'!D34,'Run 10'!D34)</f>
        <v>379.19540550428025</v>
      </c>
      <c r="AF22" s="32">
        <f t="shared" si="0"/>
        <v>948.46399999999994</v>
      </c>
    </row>
    <row r="23" spans="1:32" x14ac:dyDescent="0.25">
      <c r="A23" s="50"/>
      <c r="B23" s="50"/>
      <c r="C23">
        <v>2</v>
      </c>
      <c r="E23" s="8">
        <v>194899.215482</v>
      </c>
      <c r="F23" s="8">
        <v>18.193000000000001</v>
      </c>
      <c r="H23" s="5">
        <f>('Run 1'!D35-'overview medium set (B)'!E23)/'Run 1'!D35</f>
        <v>8.0902523015255481E-2</v>
      </c>
      <c r="I23" s="32">
        <v>340.06900000000002</v>
      </c>
      <c r="J23" s="5">
        <f>('Run 2'!D35-'overview medium set (B)'!E23)/'Run 2'!D35</f>
        <v>8.195021370061753E-2</v>
      </c>
      <c r="K23" s="32">
        <v>1748.54</v>
      </c>
      <c r="L23" s="5">
        <f>('Run 3'!D35-'overview medium set (B)'!E23)/'Run 3'!D35</f>
        <v>8.1764228320785476E-2</v>
      </c>
      <c r="M23" s="32">
        <v>167.85499999999999</v>
      </c>
      <c r="N23" s="5">
        <f>('Run 4'!D35-'overview medium set (B)'!E23)/'Run 4'!D35</f>
        <v>8.1534886819572008E-2</v>
      </c>
      <c r="O23" s="32">
        <v>884.42899999999997</v>
      </c>
      <c r="P23" s="5">
        <f>('Run 5'!D35-'overview medium set (B)'!E23)/'Run 5'!D35</f>
        <v>8.1184136838462026E-2</v>
      </c>
      <c r="Q23" s="32">
        <v>426.80900000000003</v>
      </c>
      <c r="R23" s="5">
        <f>('Run 6'!D35-'overview medium set (B)'!E23)/'Run 6'!D35</f>
        <v>8.0386458732825003E-2</v>
      </c>
      <c r="S23" s="32">
        <v>1517.42</v>
      </c>
      <c r="T23" s="5">
        <f>('Run 7'!D35-'overview medium set (B)'!E23)/'Run 7'!D35</f>
        <v>8.1158172105565876E-2</v>
      </c>
      <c r="U23" s="32">
        <v>1723.43</v>
      </c>
      <c r="V23" s="30">
        <f>('Run 8'!D35-'overview medium set (B)'!E23)/'Run 8'!D35</f>
        <v>8.5091887929172966E-2</v>
      </c>
      <c r="W23" s="32">
        <v>1784.13</v>
      </c>
      <c r="X23" s="28">
        <f>('Run 9'!D35-'overview medium set (B)'!E23)/'Run 9'!D35</f>
        <v>8.1184162351499153E-2</v>
      </c>
      <c r="Y23" s="32">
        <v>426.80900000000003</v>
      </c>
      <c r="Z23" s="5">
        <f>('Run 10'!D35-'overview medium set (B)'!E23)/'Run 10'!D35</f>
        <v>8.25249942004425E-2</v>
      </c>
      <c r="AA23" s="32">
        <v>117.124</v>
      </c>
      <c r="AB23" s="10">
        <f>MIN('Run 1'!D35,'Run 2'!D35,'Run 3'!D35,'Run 4'!D35,'Run 5'!D35,'Run 6'!D35,'Run 7'!D35,'Run 8'!D35,'Run 9'!D35,'Run 10'!D35)</f>
        <v>211936</v>
      </c>
      <c r="AC23" s="10">
        <f>MAX('Run 1'!D35,'Run 2'!D35,'Run 3'!D35,'Run 4'!D35,'Run 5'!D35,'Run 6'!D35,'Run 7'!D35,'Run 8'!D35,'Run 9'!D35,'Run 10'!D35)</f>
        <v>213026</v>
      </c>
      <c r="AD23" s="10">
        <f>AVERAGE('Run 1'!D35,'Run 2'!D35,'Run 3'!D35,'Run 4'!D35,'Run 5'!D35,'Run 6'!D35,'Run 7'!D35,'Run 8'!D35,'Run 9'!D35,'Run 10'!D35)</f>
        <v>212255.29941100004</v>
      </c>
      <c r="AE23" s="10">
        <f>_xlfn.STDEV.S('Run 1'!D35,'Run 2'!D35,'Run 3'!D35,'Run 4'!D35,'Run 5'!D35,'Run 6'!D35,'Run 7'!D35,'Run 8'!D35,'Run 9'!D35,'Run 10'!D35)</f>
        <v>303.28565446991882</v>
      </c>
      <c r="AF23" s="32">
        <f t="shared" si="0"/>
        <v>913.66149999999993</v>
      </c>
    </row>
    <row r="24" spans="1:32" x14ac:dyDescent="0.25">
      <c r="A24" s="50"/>
      <c r="B24" s="50"/>
      <c r="C24">
        <v>3</v>
      </c>
      <c r="E24" s="8">
        <v>198494.932768</v>
      </c>
      <c r="F24" s="8">
        <v>18.276</v>
      </c>
      <c r="H24" s="5">
        <f>('Run 1'!D36-'overview medium set (B)'!E24)/'Run 1'!D36</f>
        <v>6.5985315276823622E-2</v>
      </c>
      <c r="I24" s="32">
        <v>1139.02</v>
      </c>
      <c r="J24" s="5">
        <f>('Run 2'!D36-'overview medium set (B)'!E24)/'Run 2'!D36</f>
        <v>6.532119977209265E-2</v>
      </c>
      <c r="K24" s="32">
        <v>1452.93</v>
      </c>
      <c r="L24" s="5">
        <f>('Run 3'!D36-'overview medium set (B)'!E24)/'Run 3'!D36</f>
        <v>7.2514261833338006E-2</v>
      </c>
      <c r="M24" s="32">
        <v>638.197</v>
      </c>
      <c r="N24" s="5">
        <f>('Run 4'!D36-'overview medium set (B)'!E24)/'Run 4'!D36</f>
        <v>6.7875722506327812E-2</v>
      </c>
      <c r="O24" s="32">
        <v>1346.95</v>
      </c>
      <c r="P24" s="5">
        <f>('Run 5'!D36-'overview medium set (B)'!E24)/'Run 5'!D36</f>
        <v>7.2373237893973971E-2</v>
      </c>
      <c r="Q24" s="32">
        <v>1747.9</v>
      </c>
      <c r="R24" s="5">
        <f>('Run 6'!D36-'overview medium set (B)'!E24)/'Run 6'!D36</f>
        <v>7.1368735588304102E-2</v>
      </c>
      <c r="S24" s="32">
        <v>1179.21</v>
      </c>
      <c r="T24" s="5">
        <f>('Run 7'!D36-'overview medium set (B)'!E24)/'Run 7'!D36</f>
        <v>6.7669947825760218E-2</v>
      </c>
      <c r="U24" s="32">
        <v>1122.76</v>
      </c>
      <c r="V24" s="30">
        <f>('Run 8'!D36-'overview medium set (B)'!E24)/'Run 8'!D36</f>
        <v>6.3846555430499219E-2</v>
      </c>
      <c r="W24" s="32">
        <v>403.74799999999999</v>
      </c>
      <c r="X24" s="28">
        <f>('Run 9'!D36-'overview medium set (B)'!E24)/'Run 9'!D36</f>
        <v>6.5752322650789549E-2</v>
      </c>
      <c r="Y24" s="32">
        <v>1591.79</v>
      </c>
      <c r="Z24" s="5">
        <f>('Run 10'!D36-'overview medium set (B)'!E24)/'Run 10'!D36</f>
        <v>7.0946451346711292E-2</v>
      </c>
      <c r="AA24" s="32">
        <v>1645.08</v>
      </c>
      <c r="AB24" s="10">
        <f>MIN('Run 1'!D36,'Run 2'!D36,'Run 3'!D36,'Run 4'!D36,'Run 5'!D36,'Run 6'!D36,'Run 7'!D36,'Run 8'!D36,'Run 9'!D36,'Run 10'!D36)</f>
        <v>212032.476</v>
      </c>
      <c r="AC24" s="10">
        <f>MAX('Run 1'!D36,'Run 2'!D36,'Run 3'!D36,'Run 4'!D36,'Run 5'!D36,'Run 6'!D36,'Run 7'!D36,'Run 8'!D36,'Run 9'!D36,'Run 10'!D36)</f>
        <v>214014</v>
      </c>
      <c r="AD24" s="10">
        <f>AVERAGE('Run 1'!D36,'Run 2'!D36,'Run 3'!D36,'Run 4'!D36,'Run 5'!D36,'Run 6'!D36,'Run 7'!D36,'Run 8'!D36,'Run 9'!D36,'Run 10'!D36)</f>
        <v>213063.17840400003</v>
      </c>
      <c r="AE24" s="10">
        <f>_xlfn.STDEV.S('Run 1'!D36,'Run 2'!D36,'Run 3'!D36,'Run 4'!D36,'Run 5'!D36,'Run 6'!D36,'Run 7'!D36,'Run 8'!D36,'Run 9'!D36,'Run 10'!D36)</f>
        <v>730.89014415596307</v>
      </c>
      <c r="AF24" s="32">
        <f t="shared" si="0"/>
        <v>1226.7584999999997</v>
      </c>
    </row>
    <row r="25" spans="1:32" x14ac:dyDescent="0.25">
      <c r="A25" s="21"/>
      <c r="B25" s="21"/>
      <c r="C25" s="22"/>
      <c r="D25" s="22"/>
      <c r="E25" s="54" t="s">
        <v>24</v>
      </c>
      <c r="F25" s="54"/>
      <c r="G25" s="23"/>
      <c r="H25" s="23">
        <f>AVERAGE(H13:H15,H16:H18,H19:H21,H22:H24)</f>
        <v>7.9557001812416997E-2</v>
      </c>
      <c r="I25" s="33">
        <f t="shared" ref="I25:AA25" si="2">AVERAGE(I13:I15,I16:I18,I19:I21,I22:I24)</f>
        <v>614.43416666666678</v>
      </c>
      <c r="J25" s="23">
        <f t="shared" si="2"/>
        <v>7.6214087224014834E-2</v>
      </c>
      <c r="K25" s="33">
        <f t="shared" si="2"/>
        <v>943.4450833333334</v>
      </c>
      <c r="L25" s="23">
        <f t="shared" si="2"/>
        <v>7.7963139288119848E-2</v>
      </c>
      <c r="M25" s="33">
        <f t="shared" si="2"/>
        <v>923.8337499999999</v>
      </c>
      <c r="N25" s="23">
        <f t="shared" si="2"/>
        <v>7.8280425109658311E-2</v>
      </c>
      <c r="O25" s="33">
        <f t="shared" si="2"/>
        <v>777.27891666666665</v>
      </c>
      <c r="P25" s="23">
        <f t="shared" si="2"/>
        <v>7.8637556529564362E-2</v>
      </c>
      <c r="Q25" s="33">
        <f t="shared" si="2"/>
        <v>854.90391666666665</v>
      </c>
      <c r="R25" s="23">
        <f t="shared" si="2"/>
        <v>7.8741216019567475E-2</v>
      </c>
      <c r="S25" s="33">
        <f t="shared" si="2"/>
        <v>1024.4894999999999</v>
      </c>
      <c r="T25" s="23">
        <f t="shared" si="2"/>
        <v>7.7793477097097746E-2</v>
      </c>
      <c r="U25" s="33">
        <f t="shared" si="2"/>
        <v>933.92525000000012</v>
      </c>
      <c r="V25" s="23">
        <f t="shared" si="2"/>
        <v>7.9489863939189692E-2</v>
      </c>
      <c r="W25" s="33">
        <f t="shared" si="2"/>
        <v>1039.2195000000002</v>
      </c>
      <c r="X25" s="23">
        <f t="shared" si="2"/>
        <v>7.7690707441211176E-2</v>
      </c>
      <c r="Y25" s="33">
        <f t="shared" si="2"/>
        <v>807.41275000000007</v>
      </c>
      <c r="Z25" s="23">
        <f t="shared" si="2"/>
        <v>7.801360858342965E-2</v>
      </c>
      <c r="AA25" s="33">
        <f t="shared" si="2"/>
        <v>1108.9743333333333</v>
      </c>
      <c r="AB25" s="10"/>
      <c r="AF25" s="32"/>
    </row>
    <row r="26" spans="1:32" x14ac:dyDescent="0.25">
      <c r="A26" s="50">
        <v>46</v>
      </c>
      <c r="B26" s="50">
        <v>7</v>
      </c>
      <c r="C26">
        <v>1</v>
      </c>
      <c r="E26" s="8">
        <v>28952.920224000001</v>
      </c>
      <c r="F26" s="8">
        <v>9.1110000000000007</v>
      </c>
      <c r="H26" s="5">
        <f>('Run 1'!D37-'overview medium set (B)'!E26)/'Run 1'!D37</f>
        <v>8.7990719422420816E-2</v>
      </c>
      <c r="I26" s="32">
        <v>1708.27</v>
      </c>
      <c r="J26" s="5">
        <f>('Run 2'!D37-'overview medium set (B)'!E26)/'Run 2'!D37</f>
        <v>0.10130150003879995</v>
      </c>
      <c r="K26" s="32">
        <v>1091.2</v>
      </c>
      <c r="L26" s="5">
        <f>('Run 3'!D37-'overview medium set (B)'!E26)/'Run 3'!D37</f>
        <v>9.5011964516794431E-2</v>
      </c>
      <c r="M26" s="32">
        <v>154.816</v>
      </c>
      <c r="N26" s="5">
        <f>('Run 4'!D37-'overview medium set (B)'!E26)/'Run 4'!D37</f>
        <v>8.1783721651544294E-2</v>
      </c>
      <c r="O26" s="32">
        <v>1170.06</v>
      </c>
      <c r="P26" s="5">
        <f>('Run 5'!D37-'overview medium set (B)'!E26)/'Run 5'!D37</f>
        <v>8.6503056545909951E-2</v>
      </c>
      <c r="Q26" s="32">
        <v>870.95600000000002</v>
      </c>
      <c r="R26" s="5">
        <f>('Run 6'!D37-'overview medium set (B)'!E26)/'Run 6'!D37</f>
        <v>8.8986494320505927E-2</v>
      </c>
      <c r="S26" s="32">
        <v>1011.59</v>
      </c>
      <c r="T26" s="5">
        <f>('Run 7'!D37-'overview medium set (B)'!E26)/'Run 7'!D37</f>
        <v>9.3853528169080186E-2</v>
      </c>
      <c r="U26" s="32">
        <v>1420.67</v>
      </c>
      <c r="V26" s="30">
        <f>('Run 8'!D37-'overview medium set (B)'!E26)/'Run 8'!D37</f>
        <v>8.9023757751956215E-2</v>
      </c>
      <c r="W26" s="32">
        <v>1655.42</v>
      </c>
      <c r="X26" s="28">
        <f>('Run 9'!D37-'overview medium set (B)'!E26)/'Run 9'!D37</f>
        <v>8.9106872884235411E-2</v>
      </c>
      <c r="Y26" s="32">
        <v>1159.48</v>
      </c>
      <c r="Z26" s="5">
        <f>('Run 10'!D37-'overview medium set (B)'!E26)/'Run 10'!D37</f>
        <v>9.186112917795837E-2</v>
      </c>
      <c r="AA26" s="32">
        <v>458.92500000000001</v>
      </c>
      <c r="AB26" s="10">
        <f>MIN('Run 1'!D37,'Run 2'!D37,'Run 3'!D37,'Run 4'!D37,'Run 5'!D37,'Run 6'!D37,'Run 7'!D37,'Run 8'!D37,'Run 9'!D37,'Run 10'!D37)</f>
        <v>31531.7</v>
      </c>
      <c r="AC26" s="10">
        <f>MAX('Run 1'!D37,'Run 2'!D37,'Run 3'!D37,'Run 4'!D37,'Run 5'!D37,'Run 6'!D37,'Run 7'!D37,'Run 8'!D37,'Run 9'!D37,'Run 10'!D37)</f>
        <v>32216.5</v>
      </c>
      <c r="AD26" s="10">
        <f>AVERAGE('Run 1'!D37,'Run 2'!D37,'Run 3'!D37,'Run 4'!D37,'Run 5'!D37,'Run 6'!D37,'Run 7'!D37,'Run 8'!D37,'Run 9'!D37,'Run 10'!D37)</f>
        <v>31836.349999999995</v>
      </c>
      <c r="AE26" s="10">
        <f>_xlfn.STDEV.S('Run 1'!D37,'Run 2'!D37,'Run 3'!D37,'Run 4'!D37,'Run 5'!D37,'Run 6'!D37,'Run 7'!D37,'Run 8'!D37,'Run 9'!D37,'Run 10'!D37)</f>
        <v>186.75483185776528</v>
      </c>
      <c r="AF26" s="32">
        <f t="shared" si="0"/>
        <v>1070.1387</v>
      </c>
    </row>
    <row r="27" spans="1:32" x14ac:dyDescent="0.25">
      <c r="A27" s="50"/>
      <c r="B27" s="50"/>
      <c r="C27">
        <v>2</v>
      </c>
      <c r="E27" s="8">
        <v>31393.567993000001</v>
      </c>
      <c r="F27" s="8">
        <v>7.633</v>
      </c>
      <c r="H27" s="5">
        <f>('Run 1'!D38-'overview medium set (B)'!E27)/'Run 1'!D38</f>
        <v>9.0613498379280191E-2</v>
      </c>
      <c r="I27" s="32">
        <v>1411.4</v>
      </c>
      <c r="J27" s="5">
        <f>('Run 2'!D38-'overview medium set (B)'!E27)/'Run 2'!D38</f>
        <v>9.6132786496796935E-2</v>
      </c>
      <c r="K27" s="32">
        <v>1026.52</v>
      </c>
      <c r="L27" s="5">
        <f>('Run 3'!D38-'overview medium set (B)'!E27)/'Run 3'!D38</f>
        <v>9.8062217928680667E-2</v>
      </c>
      <c r="M27" s="32">
        <v>359.75799999999998</v>
      </c>
      <c r="N27" s="5">
        <f>('Run 4'!D38-'overview medium set (B)'!E27)/'Run 4'!D38</f>
        <v>9.7841906271283433E-2</v>
      </c>
      <c r="O27" s="32">
        <v>48.414999999999999</v>
      </c>
      <c r="P27" s="5">
        <f>('Run 5'!D38-'overview medium set (B)'!E27)/'Run 5'!D38</f>
        <v>9.0552906684357226E-2</v>
      </c>
      <c r="Q27" s="32">
        <v>74.293999999999997</v>
      </c>
      <c r="R27" s="5">
        <f>('Run 6'!D38-'overview medium set (B)'!E27)/'Run 6'!D38</f>
        <v>9.8318680604422504E-2</v>
      </c>
      <c r="S27" s="32">
        <v>1458.42</v>
      </c>
      <c r="T27" s="5">
        <f>('Run 7'!D38-'overview medium set (B)'!E27)/'Run 7'!D38</f>
        <v>0.10311522779541125</v>
      </c>
      <c r="U27" s="32">
        <v>1656.51</v>
      </c>
      <c r="V27" s="30">
        <f>('Run 8'!D38-'overview medium set (B)'!E27)/'Run 8'!D38</f>
        <v>9.9547157456645982E-2</v>
      </c>
      <c r="W27" s="32">
        <v>1073.31</v>
      </c>
      <c r="X27" s="28">
        <f>('Run 9'!D38-'overview medium set (B)'!E27)/'Run 9'!D38</f>
        <v>9.9831169627700972E-2</v>
      </c>
      <c r="Y27" s="32">
        <v>47.621000000000002</v>
      </c>
      <c r="Z27" s="5">
        <f>('Run 10'!D38-'overview medium set (B)'!E27)/'Run 10'!D38</f>
        <v>8.9024912061285766E-2</v>
      </c>
      <c r="AA27" s="32">
        <v>568.423</v>
      </c>
      <c r="AB27" s="10">
        <f>MIN('Run 1'!D38,'Run 2'!D38,'Run 3'!D38,'Run 4'!D38,'Run 5'!D38,'Run 6'!D38,'Run 7'!D38,'Run 8'!D38,'Run 9'!D38,'Run 10'!D38)</f>
        <v>34461.5</v>
      </c>
      <c r="AC27" s="10">
        <f>MAX('Run 1'!D38,'Run 2'!D38,'Run 3'!D38,'Run 4'!D38,'Run 5'!D38,'Run 6'!D38,'Run 7'!D38,'Run 8'!D38,'Run 9'!D38,'Run 10'!D38)</f>
        <v>35002.9</v>
      </c>
      <c r="AD27" s="10">
        <f>AVERAGE('Run 1'!D38,'Run 2'!D38,'Run 3'!D38,'Run 4'!D38,'Run 5'!D38,'Run 6'!D38,'Run 7'!D38,'Run 8'!D38,'Run 9'!D38,'Run 10'!D38)</f>
        <v>34739.919999999998</v>
      </c>
      <c r="AE27" s="10">
        <f>_xlfn.STDEV.S('Run 1'!D38,'Run 2'!D38,'Run 3'!D38,'Run 4'!D38,'Run 5'!D38,'Run 6'!D38,'Run 7'!D38,'Run 8'!D38,'Run 9'!D38,'Run 10'!D38)</f>
        <v>179.66103763600071</v>
      </c>
      <c r="AF27" s="32">
        <f t="shared" si="0"/>
        <v>772.46710000000007</v>
      </c>
    </row>
    <row r="28" spans="1:32" x14ac:dyDescent="0.25">
      <c r="A28" s="50"/>
      <c r="B28" s="50"/>
      <c r="C28">
        <v>3</v>
      </c>
      <c r="E28" s="8">
        <v>25408.630410999998</v>
      </c>
      <c r="F28" s="8">
        <v>4.7569999999999997</v>
      </c>
      <c r="H28" s="5">
        <f>('Run 1'!D39-'overview medium set (B)'!E28)/'Run 1'!D39</f>
        <v>8.0939206656948703E-2</v>
      </c>
      <c r="I28" s="32">
        <v>1521.37</v>
      </c>
      <c r="J28" s="5">
        <f>('Run 2'!D39-'overview medium set (B)'!E28)/'Run 2'!D39</f>
        <v>8.3141288614967238E-2</v>
      </c>
      <c r="K28" s="32">
        <v>86.272999999999996</v>
      </c>
      <c r="L28" s="5">
        <f>('Run 3'!D39-'overview medium set (B)'!E28)/'Run 3'!D39</f>
        <v>8.3455482934254949E-2</v>
      </c>
      <c r="M28" s="32">
        <v>184.77600000000001</v>
      </c>
      <c r="N28" s="5">
        <f>('Run 4'!D39-'overview medium set (B)'!E28)/'Run 4'!D39</f>
        <v>8.2008403237169708E-2</v>
      </c>
      <c r="O28" s="32">
        <v>1522.32</v>
      </c>
      <c r="P28" s="5">
        <f>('Run 5'!D39-'overview medium set (B)'!E28)/'Run 5'!D39</f>
        <v>8.0729724638205561E-2</v>
      </c>
      <c r="Q28" s="32">
        <v>92.533000000000001</v>
      </c>
      <c r="R28" s="5">
        <f>('Run 6'!D39-'overview medium set (B)'!E28)/'Run 6'!D39</f>
        <v>8.0383704034803272E-2</v>
      </c>
      <c r="S28" s="32">
        <v>897.59900000000005</v>
      </c>
      <c r="T28" s="5">
        <f>('Run 7'!D39-'overview medium set (B)'!E28)/'Run 7'!D39</f>
        <v>8.7504115215548905E-2</v>
      </c>
      <c r="U28" s="32">
        <v>471.98200000000003</v>
      </c>
      <c r="V28" s="30">
        <f>('Run 8'!D39-'overview medium set (B)'!E28)/'Run 8'!D39</f>
        <v>8.470021826447513E-2</v>
      </c>
      <c r="W28" s="32">
        <v>1556.8</v>
      </c>
      <c r="X28" s="28">
        <f>('Run 9'!D39-'overview medium set (B)'!E28)/'Run 9'!D39</f>
        <v>7.825528694977113E-2</v>
      </c>
      <c r="Y28" s="32">
        <v>472.91899999999998</v>
      </c>
      <c r="Z28" s="5">
        <f>('Run 10'!D39-'overview medium set (B)'!E28)/'Run 10'!D39</f>
        <v>8.0726398756869711E-2</v>
      </c>
      <c r="AA28" s="32">
        <v>1525.58</v>
      </c>
      <c r="AB28" s="10">
        <f>MIN('Run 1'!D39,'Run 2'!D39,'Run 3'!D39,'Run 4'!D39,'Run 5'!D39,'Run 6'!D39,'Run 7'!D39,'Run 8'!D39,'Run 9'!D39,'Run 10'!D39)</f>
        <v>27565.8</v>
      </c>
      <c r="AC28" s="10">
        <f>MAX('Run 1'!D39,'Run 2'!D39,'Run 3'!D39,'Run 4'!D39,'Run 5'!D39,'Run 6'!D39,'Run 7'!D39,'Run 8'!D39,'Run 9'!D39,'Run 10'!D39)</f>
        <v>27845.200000000001</v>
      </c>
      <c r="AD28" s="10">
        <f>AVERAGE('Run 1'!D39,'Run 2'!D39,'Run 3'!D39,'Run 4'!D39,'Run 5'!D39,'Run 6'!D39,'Run 7'!D39,'Run 8'!D39,'Run 9'!D39,'Run 10'!D39)</f>
        <v>27684.010000000002</v>
      </c>
      <c r="AE28" s="10">
        <f>_xlfn.STDEV.S('Run 1'!D39,'Run 2'!D39,'Run 3'!D39,'Run 4'!D39,'Run 5'!D39,'Run 6'!D39,'Run 7'!D39,'Run 8'!D39,'Run 9'!D39,'Run 10'!D39)</f>
        <v>79.086541206453646</v>
      </c>
      <c r="AF28" s="32">
        <f t="shared" si="0"/>
        <v>833.21519999999987</v>
      </c>
    </row>
    <row r="29" spans="1:32" x14ac:dyDescent="0.25">
      <c r="A29" s="50"/>
      <c r="B29" s="50">
        <v>14</v>
      </c>
      <c r="C29">
        <v>1</v>
      </c>
      <c r="E29" s="8">
        <v>70858.714995000002</v>
      </c>
      <c r="F29" s="8">
        <v>14.246</v>
      </c>
      <c r="H29" s="5">
        <f>('Run 1'!D40-'overview medium set (B)'!E29)/'Run 1'!D40</f>
        <v>5.900745138581797E-2</v>
      </c>
      <c r="I29" s="32">
        <v>1501.71</v>
      </c>
      <c r="J29" s="5">
        <f>('Run 2'!D40-'overview medium set (B)'!E29)/'Run 2'!D40</f>
        <v>6.2034268337721486E-2</v>
      </c>
      <c r="K29" s="32">
        <v>1717.54</v>
      </c>
      <c r="L29" s="5">
        <f>('Run 3'!D40-'overview medium set (B)'!E29)/'Run 3'!D40</f>
        <v>5.7608295285429115E-2</v>
      </c>
      <c r="M29" s="32">
        <v>677.97299999999996</v>
      </c>
      <c r="N29" s="5">
        <f>('Run 4'!D40-'overview medium set (B)'!E29)/'Run 4'!D40</f>
        <v>5.8374716849497986E-2</v>
      </c>
      <c r="O29" s="32">
        <v>224.59200000000001</v>
      </c>
      <c r="P29" s="5">
        <f>('Run 5'!D40-'overview medium set (B)'!E29)/'Run 5'!D40</f>
        <v>6.0696404374482163E-2</v>
      </c>
      <c r="Q29" s="32">
        <v>605.58900000000006</v>
      </c>
      <c r="R29" s="5">
        <f>('Run 6'!D40-'overview medium set (B)'!E29)/'Run 6'!D40</f>
        <v>5.6475166511318217E-2</v>
      </c>
      <c r="S29" s="32">
        <v>331.07100000000003</v>
      </c>
      <c r="T29" s="5">
        <f>('Run 7'!D40-'overview medium set (B)'!E29)/'Run 7'!D40</f>
        <v>5.2707439643428666E-2</v>
      </c>
      <c r="U29" s="32">
        <v>1010.7</v>
      </c>
      <c r="V29" s="30">
        <f>('Run 8'!D40-'overview medium set (B)'!E29)/'Run 8'!D40</f>
        <v>5.8794967463681437E-2</v>
      </c>
      <c r="W29" s="32">
        <v>1446.81</v>
      </c>
      <c r="X29" s="28">
        <f>('Run 9'!D40-'overview medium set (B)'!E29)/'Run 9'!D40</f>
        <v>5.6643488445470347E-2</v>
      </c>
      <c r="Y29" s="32">
        <v>1795.61</v>
      </c>
      <c r="Z29" s="5">
        <f>('Run 10'!D40-'overview medium set (B)'!E29)/'Run 10'!D40</f>
        <v>5.8927468700071789E-2</v>
      </c>
      <c r="AA29" s="32">
        <v>1271.76</v>
      </c>
      <c r="AB29" s="10">
        <f>MIN('Run 1'!D40,'Run 2'!D40,'Run 3'!D40,'Run 4'!D40,'Run 5'!D40,'Run 6'!D40,'Run 7'!D40,'Run 8'!D40,'Run 9'!D40,'Run 10'!D40)</f>
        <v>74801.3</v>
      </c>
      <c r="AC29" s="10">
        <f>MAX('Run 1'!D40,'Run 2'!D40,'Run 3'!D40,'Run 4'!D40,'Run 5'!D40,'Run 6'!D40,'Run 7'!D40,'Run 8'!D40,'Run 9'!D40,'Run 10'!D40)</f>
        <v>75545.100000000006</v>
      </c>
      <c r="AD29" s="10">
        <f>AVERAGE('Run 1'!D40,'Run 2'!D40,'Run 3'!D40,'Run 4'!D40,'Run 5'!D40,'Run 6'!D40,'Run 7'!D40,'Run 8'!D40,'Run 9'!D40,'Run 10'!D40)</f>
        <v>75232.2</v>
      </c>
      <c r="AE29" s="10">
        <f>_xlfn.STDEV.S('Run 1'!D40,'Run 2'!D40,'Run 3'!D40,'Run 4'!D40,'Run 5'!D40,'Run 6'!D40,'Run 7'!D40,'Run 8'!D40,'Run 9'!D40,'Run 10'!D40)</f>
        <v>203.07753308636782</v>
      </c>
      <c r="AF29" s="32">
        <f t="shared" si="0"/>
        <v>1058.3354999999999</v>
      </c>
    </row>
    <row r="30" spans="1:32" x14ac:dyDescent="0.25">
      <c r="A30" s="50"/>
      <c r="B30" s="50"/>
      <c r="C30">
        <v>2</v>
      </c>
      <c r="E30" s="8">
        <v>85473.879105</v>
      </c>
      <c r="F30" s="8">
        <v>19.850000000000001</v>
      </c>
      <c r="H30" s="5">
        <f>('Run 1'!D41-'overview medium set (B)'!E30)/'Run 1'!D41</f>
        <v>6.7206952304975726E-2</v>
      </c>
      <c r="I30" s="32">
        <v>128.279</v>
      </c>
      <c r="J30" s="5">
        <f>('Run 2'!D41-'overview medium set (B)'!E30)/'Run 2'!D41</f>
        <v>6.7782770578304036E-2</v>
      </c>
      <c r="K30" s="32">
        <v>356.62</v>
      </c>
      <c r="L30" s="5">
        <f>('Run 3'!D41-'overview medium set (B)'!E30)/'Run 3'!D41</f>
        <v>6.5662165844817516E-2</v>
      </c>
      <c r="M30" s="32">
        <v>1793.26</v>
      </c>
      <c r="N30" s="5">
        <f>('Run 4'!D41-'overview medium set (B)'!E30)/'Run 4'!D41</f>
        <v>6.8331475549034945E-2</v>
      </c>
      <c r="O30" s="32">
        <v>499.488</v>
      </c>
      <c r="P30" s="5">
        <f>('Run 5'!D41-'overview medium set (B)'!E30)/'Run 5'!D41</f>
        <v>6.8414740929254175E-2</v>
      </c>
      <c r="Q30" s="32">
        <v>200.268</v>
      </c>
      <c r="R30" s="5">
        <f>('Run 6'!D41-'overview medium set (B)'!E30)/'Run 6'!D41</f>
        <v>6.7665833254251628E-2</v>
      </c>
      <c r="S30" s="32">
        <v>1739.21</v>
      </c>
      <c r="T30" s="5">
        <f>('Run 7'!D41-'overview medium set (B)'!E30)/'Run 7'!D41</f>
        <v>6.8644151422631403E-2</v>
      </c>
      <c r="U30" s="32">
        <v>207.32599999999999</v>
      </c>
      <c r="V30" s="30">
        <f>('Run 8'!D41-'overview medium set (B)'!E30)/'Run 8'!D41</f>
        <v>6.7934237059137176E-2</v>
      </c>
      <c r="W30" s="32">
        <v>1259.32</v>
      </c>
      <c r="X30" s="28">
        <f>('Run 9'!D41-'overview medium set (B)'!E30)/'Run 9'!D41</f>
        <v>6.6618191273980443E-2</v>
      </c>
      <c r="Y30" s="32">
        <v>843.03399999999999</v>
      </c>
      <c r="Z30" s="5">
        <f>('Run 10'!D41-'overview medium set (B)'!E30)/'Run 10'!D41</f>
        <v>6.9317518456010446E-2</v>
      </c>
      <c r="AA30" s="32">
        <v>989.63300000000004</v>
      </c>
      <c r="AB30" s="10">
        <f>MIN('Run 1'!D41,'Run 2'!D41,'Run 3'!D41,'Run 4'!D41,'Run 5'!D41,'Run 6'!D41,'Run 7'!D41,'Run 8'!D41,'Run 9'!D41,'Run 10'!D41)</f>
        <v>91480.7</v>
      </c>
      <c r="AC30" s="10">
        <f>MAX('Run 1'!D41,'Run 2'!D41,'Run 3'!D41,'Run 4'!D41,'Run 5'!D41,'Run 6'!D41,'Run 7'!D41,'Run 8'!D41,'Run 9'!D41,'Run 10'!D41)</f>
        <v>91840</v>
      </c>
      <c r="AD30" s="10">
        <f>AVERAGE('Run 1'!D41,'Run 2'!D41,'Run 3'!D41,'Run 4'!D41,'Run 5'!D41,'Run 6'!D41,'Run 7'!D41,'Run 8'!D41,'Run 9'!D41,'Run 10'!D41)</f>
        <v>91686.45</v>
      </c>
      <c r="AE30" s="10">
        <f>_xlfn.STDEV.S('Run 1'!D41,'Run 2'!D41,'Run 3'!D41,'Run 4'!D41,'Run 5'!D41,'Run 6'!D41,'Run 7'!D41,'Run 8'!D41,'Run 9'!D41,'Run 10'!D41)</f>
        <v>103.67303571003302</v>
      </c>
      <c r="AF30" s="32">
        <f t="shared" si="0"/>
        <v>801.64379999999994</v>
      </c>
    </row>
    <row r="31" spans="1:32" x14ac:dyDescent="0.25">
      <c r="A31" s="50"/>
      <c r="B31" s="50"/>
      <c r="C31">
        <v>3</v>
      </c>
      <c r="E31" s="8">
        <v>78769.421730000002</v>
      </c>
      <c r="F31" s="8">
        <v>13.58</v>
      </c>
      <c r="H31" s="5">
        <f>('Run 1'!D42-'overview medium set (B)'!E31)/'Run 1'!D42</f>
        <v>8.9378216245648831E-2</v>
      </c>
      <c r="I31" s="32">
        <v>1018.36</v>
      </c>
      <c r="J31" s="5">
        <f>('Run 2'!D42-'overview medium set (B)'!E31)/'Run 2'!D42</f>
        <v>8.2675972385747018E-2</v>
      </c>
      <c r="K31" s="32">
        <v>160.61199999999999</v>
      </c>
      <c r="L31" s="5">
        <f>('Run 3'!D42-'overview medium set (B)'!E31)/'Run 3'!D42</f>
        <v>8.6691103723990109E-2</v>
      </c>
      <c r="M31" s="32">
        <v>607.71400000000006</v>
      </c>
      <c r="N31" s="5">
        <f>('Run 4'!D42-'overview medium set (B)'!E31)/'Run 4'!D42</f>
        <v>7.9208071863679258E-2</v>
      </c>
      <c r="O31" s="32">
        <v>71.287000000000006</v>
      </c>
      <c r="P31" s="5">
        <f>('Run 5'!D42-'overview medium set (B)'!E31)/'Run 5'!D42</f>
        <v>8.7957972697589301E-2</v>
      </c>
      <c r="Q31" s="32">
        <v>923.005</v>
      </c>
      <c r="R31" s="5">
        <f>('Run 6'!D42-'overview medium set (B)'!E31)/'Run 6'!D42</f>
        <v>8.5618181786522696E-2</v>
      </c>
      <c r="S31" s="32">
        <v>721.32100000000003</v>
      </c>
      <c r="T31" s="5">
        <f>('Run 7'!D42-'overview medium set (B)'!E31)/'Run 7'!D42</f>
        <v>8.461614222777962E-2</v>
      </c>
      <c r="U31" s="32">
        <v>1322.09</v>
      </c>
      <c r="V31" s="30">
        <f>('Run 8'!D42-'overview medium set (B)'!E31)/'Run 8'!D42</f>
        <v>8.3717436600156112E-2</v>
      </c>
      <c r="W31" s="32">
        <v>304.55</v>
      </c>
      <c r="X31" s="28">
        <f>('Run 9'!D42-'overview medium set (B)'!E31)/'Run 9'!D42</f>
        <v>8.4748031037692156E-2</v>
      </c>
      <c r="Y31" s="32">
        <v>1603.54</v>
      </c>
      <c r="Z31" s="5">
        <f>('Run 10'!D42-'overview medium set (B)'!E31)/'Run 10'!D42</f>
        <v>8.6139054413237146E-2</v>
      </c>
      <c r="AA31" s="32">
        <v>1768.8</v>
      </c>
      <c r="AB31" s="10">
        <f>MIN('Run 1'!D42,'Run 2'!D42,'Run 3'!D42,'Run 4'!D42,'Run 5'!D42,'Run 6'!D42,'Run 7'!D42,'Run 8'!D42,'Run 9'!D42,'Run 10'!D42)</f>
        <v>85545.3</v>
      </c>
      <c r="AC31" s="10">
        <f>MAX('Run 1'!D42,'Run 2'!D42,'Run 3'!D42,'Run 4'!D42,'Run 5'!D42,'Run 6'!D42,'Run 7'!D42,'Run 8'!D42,'Run 9'!D42,'Run 10'!D42)</f>
        <v>86500.7</v>
      </c>
      <c r="AD31" s="10">
        <f>AVERAGE('Run 1'!D42,'Run 2'!D42,'Run 3'!D42,'Run 4'!D42,'Run 5'!D42,'Run 6'!D42,'Run 7'!D42,'Run 8'!D42,'Run 9'!D42,'Run 10'!D42)</f>
        <v>86094.61</v>
      </c>
      <c r="AE31" s="10">
        <f>_xlfn.STDEV.S('Run 1'!D42,'Run 2'!D42,'Run 3'!D42,'Run 4'!D42,'Run 5'!D42,'Run 6'!D42,'Run 7'!D42,'Run 8'!D42,'Run 9'!D42,'Run 10'!D42)</f>
        <v>267.94273621221447</v>
      </c>
      <c r="AF31" s="32">
        <f t="shared" si="0"/>
        <v>850.12790000000007</v>
      </c>
    </row>
    <row r="32" spans="1:32" x14ac:dyDescent="0.25">
      <c r="A32" s="50"/>
      <c r="B32" s="50">
        <v>21</v>
      </c>
      <c r="C32">
        <v>1</v>
      </c>
      <c r="E32" s="8">
        <v>163482.680693</v>
      </c>
      <c r="F32" s="8">
        <v>49.027999999999999</v>
      </c>
      <c r="H32" s="5">
        <f>('Run 1'!D43-'overview medium set (B)'!E32)/'Run 1'!D43</f>
        <v>6.133986717843895E-2</v>
      </c>
      <c r="I32" s="32">
        <v>243.48599999999999</v>
      </c>
      <c r="J32" s="5">
        <f>('Run 2'!D43-'overview medium set (B)'!E32)/'Run 2'!D43</f>
        <v>6.1323698529538409E-2</v>
      </c>
      <c r="K32" s="32">
        <v>1669.2</v>
      </c>
      <c r="L32" s="5">
        <f>('Run 3'!D43-'overview medium set (B)'!E32)/'Run 3'!D43</f>
        <v>6.0681892550159718E-2</v>
      </c>
      <c r="M32" s="32">
        <v>1613.37</v>
      </c>
      <c r="N32" s="5">
        <f>('Run 4'!D43-'overview medium set (B)'!E32)/'Run 4'!D43</f>
        <v>6.1064924371823211E-2</v>
      </c>
      <c r="O32" s="32">
        <v>928.97199999999998</v>
      </c>
      <c r="P32" s="5">
        <f>('Run 5'!D43-'overview medium set (B)'!E32)/'Run 5'!D43</f>
        <v>6.1426090566189376E-2</v>
      </c>
      <c r="Q32" s="32">
        <v>458.90199999999999</v>
      </c>
      <c r="R32" s="5">
        <f>('Run 6'!D43-'overview medium set (B)'!E32)/'Run 6'!D43</f>
        <v>6.1862353494430818E-2</v>
      </c>
      <c r="S32" s="32">
        <v>1484.65</v>
      </c>
      <c r="T32" s="5">
        <f>('Run 7'!D43-'overview medium set (B)'!E32)/'Run 7'!D43</f>
        <v>6.157155661877399E-2</v>
      </c>
      <c r="U32" s="32">
        <v>796.1</v>
      </c>
      <c r="V32" s="30">
        <f>('Run 8'!D43-'overview medium set (B)'!E32)/'Run 8'!D43</f>
        <v>6.2556305948667359E-2</v>
      </c>
      <c r="W32" s="32">
        <v>372.95800000000003</v>
      </c>
      <c r="X32" s="28">
        <f>('Run 9'!D43-'overview medium set (B)'!E32)/'Run 9'!D43</f>
        <v>6.1318308856122446E-2</v>
      </c>
      <c r="Y32" s="32">
        <v>142.28800000000001</v>
      </c>
      <c r="Z32" s="5">
        <f>('Run 10'!D43-'overview medium set (B)'!E32)/'Run 10'!D43</f>
        <v>6.0784424645099748E-2</v>
      </c>
      <c r="AA32" s="32">
        <v>1735.41</v>
      </c>
      <c r="AB32" s="10">
        <f>MIN('Run 1'!D43,'Run 2'!D43,'Run 3'!D43,'Run 4'!D43,'Run 5'!D43,'Run 6'!D43,'Run 7'!D43,'Run 8'!D43,'Run 9'!D43,'Run 10'!D43)</f>
        <v>174044</v>
      </c>
      <c r="AC32" s="10">
        <f>MAX('Run 1'!D43,'Run 2'!D43,'Run 3'!D43,'Run 4'!D43,'Run 5'!D43,'Run 6'!D43,'Run 7'!D43,'Run 8'!D43,'Run 9'!D43,'Run 10'!D43)</f>
        <v>174392</v>
      </c>
      <c r="AD32" s="10">
        <f>AVERAGE('Run 1'!D43,'Run 2'!D43,'Run 3'!D43,'Run 4'!D43,'Run 5'!D43,'Run 6'!D43,'Run 7'!D43,'Run 8'!D43,'Run 9'!D43,'Run 10'!D43)</f>
        <v>174175.9</v>
      </c>
      <c r="AE32" s="10">
        <f>_xlfn.STDEV.S('Run 1'!D43,'Run 2'!D43,'Run 3'!D43,'Run 4'!D43,'Run 5'!D43,'Run 6'!D43,'Run 7'!D43,'Run 8'!D43,'Run 9'!D43,'Run 10'!D43)</f>
        <v>99.849275299211754</v>
      </c>
      <c r="AF32" s="32">
        <f t="shared" si="0"/>
        <v>944.53359999999998</v>
      </c>
    </row>
    <row r="33" spans="1:32" x14ac:dyDescent="0.25">
      <c r="A33" s="50"/>
      <c r="B33" s="50"/>
      <c r="C33">
        <v>2</v>
      </c>
      <c r="E33" s="8">
        <v>165078.23746999999</v>
      </c>
      <c r="F33" s="8">
        <v>47.826999999999998</v>
      </c>
      <c r="H33" s="5">
        <f>('Run 1'!D44-'overview medium set (B)'!E33)/'Run 1'!D44</f>
        <v>5.518948798369977E-2</v>
      </c>
      <c r="I33" s="32">
        <v>1685.01</v>
      </c>
      <c r="J33" s="5">
        <f>('Run 2'!D44-'overview medium set (B)'!E33)/'Run 2'!D44</f>
        <v>4.7519314827423102E-2</v>
      </c>
      <c r="K33" s="32">
        <v>422.52800000000002</v>
      </c>
      <c r="L33" s="5">
        <f>('Run 3'!D44-'overview medium set (B)'!E33)/'Run 3'!D44</f>
        <v>5.3341911515082045E-2</v>
      </c>
      <c r="M33" s="32">
        <v>1260.8699999999999</v>
      </c>
      <c r="N33" s="5">
        <f>('Run 4'!D44-'overview medium set (B)'!E33)/'Run 4'!D44</f>
        <v>5.4832455583865375E-2</v>
      </c>
      <c r="O33" s="32">
        <v>1176.22</v>
      </c>
      <c r="P33" s="5">
        <f>('Run 5'!D44-'overview medium set (B)'!E33)/'Run 5'!D44</f>
        <v>4.6606155023448191E-2</v>
      </c>
      <c r="Q33" s="32">
        <v>38.621000000000002</v>
      </c>
      <c r="R33" s="5">
        <f>('Run 6'!D44-'overview medium set (B)'!E33)/'Run 6'!D44</f>
        <v>5.6539440993078893E-2</v>
      </c>
      <c r="S33" s="32">
        <v>177.10499999999999</v>
      </c>
      <c r="T33" s="5">
        <f>('Run 7'!D44-'overview medium set (B)'!E33)/'Run 7'!D44</f>
        <v>5.444265781891712E-2</v>
      </c>
      <c r="U33" s="32">
        <v>1358.83</v>
      </c>
      <c r="V33" s="30">
        <f>('Run 8'!D44-'overview medium set (B)'!E33)/'Run 8'!D44</f>
        <v>4.9865677441263523E-2</v>
      </c>
      <c r="W33" s="32">
        <v>1617.97</v>
      </c>
      <c r="X33" s="28">
        <f>('Run 9'!D44-'overview medium set (B)'!E33)/'Run 9'!D44</f>
        <v>5.5746136285635878E-2</v>
      </c>
      <c r="Y33" s="32">
        <v>1669.7</v>
      </c>
      <c r="Z33" s="5">
        <f>('Run 10'!D44-'overview medium set (B)'!E33)/'Run 10'!D44</f>
        <v>5.6517872113027071E-2</v>
      </c>
      <c r="AA33" s="32">
        <v>1472.02</v>
      </c>
      <c r="AB33" s="10">
        <f>MIN('Run 1'!D44,'Run 2'!D44,'Run 3'!D44,'Run 4'!D44,'Run 5'!D44,'Run 6'!D44,'Run 7'!D44,'Run 8'!D44,'Run 9'!D44,'Run 10'!D44)</f>
        <v>173148</v>
      </c>
      <c r="AC33" s="10">
        <f>MAX('Run 1'!D44,'Run 2'!D44,'Run 3'!D44,'Run 4'!D44,'Run 5'!D44,'Run 6'!D44,'Run 7'!D44,'Run 8'!D44,'Run 9'!D44,'Run 10'!D44)</f>
        <v>174971</v>
      </c>
      <c r="AD33" s="10">
        <f>AVERAGE('Run 1'!D44,'Run 2'!D44,'Run 3'!D44,'Run 4'!D44,'Run 5'!D44,'Run 6'!D44,'Run 7'!D44,'Run 8'!D44,'Run 9'!D44,'Run 10'!D44)</f>
        <v>174330.5</v>
      </c>
      <c r="AE33" s="10">
        <f>_xlfn.STDEV.S('Run 1'!D44,'Run 2'!D44,'Run 3'!D44,'Run 4'!D44,'Run 5'!D44,'Run 6'!D44,'Run 7'!D44,'Run 8'!D44,'Run 9'!D44,'Run 10'!D44)</f>
        <v>679.93647579101912</v>
      </c>
      <c r="AF33" s="32">
        <f t="shared" si="0"/>
        <v>1087.8874000000001</v>
      </c>
    </row>
    <row r="34" spans="1:32" x14ac:dyDescent="0.25">
      <c r="A34" s="50"/>
      <c r="B34" s="50"/>
      <c r="C34">
        <v>3</v>
      </c>
      <c r="E34" s="8">
        <v>129226.169647</v>
      </c>
      <c r="F34" s="8">
        <v>32.591000000000001</v>
      </c>
      <c r="H34" s="5">
        <f>('Run 1'!D45-'overview medium set (B)'!E34)/'Run 1'!D45</f>
        <v>7.1651080122126426E-2</v>
      </c>
      <c r="I34" s="32">
        <v>1402.87</v>
      </c>
      <c r="J34" s="5">
        <f>('Run 2'!D45-'overview medium set (B)'!E34)/'Run 2'!D45</f>
        <v>7.1377563456190382E-2</v>
      </c>
      <c r="K34" s="32">
        <v>1323.15</v>
      </c>
      <c r="L34" s="5">
        <f>('Run 3'!D45-'overview medium set (B)'!E34)/'Run 3'!D45</f>
        <v>7.1691093437064479E-2</v>
      </c>
      <c r="M34" s="32">
        <v>1422.08</v>
      </c>
      <c r="N34" s="5">
        <f>('Run 4'!D45-'overview medium set (B)'!E34)/'Run 4'!D45</f>
        <v>7.1350870274154696E-2</v>
      </c>
      <c r="O34" s="32">
        <v>473.13600000000002</v>
      </c>
      <c r="P34" s="5">
        <f>('Run 5'!D45-'overview medium set (B)'!E34)/'Run 5'!D45</f>
        <v>7.1484320840668206E-2</v>
      </c>
      <c r="Q34" s="32">
        <v>456.23399999999998</v>
      </c>
      <c r="R34" s="5">
        <f>('Run 6'!D45-'overview medium set (B)'!E34)/'Run 6'!D45</f>
        <v>6.9846903858058002E-2</v>
      </c>
      <c r="S34" s="32">
        <v>376.01</v>
      </c>
      <c r="T34" s="5">
        <f>('Run 7'!D45-'overview medium set (B)'!E34)/'Run 7'!D45</f>
        <v>7.1410927775861555E-2</v>
      </c>
      <c r="U34" s="32">
        <v>535.92399999999998</v>
      </c>
      <c r="V34" s="30">
        <f>('Run 8'!D45-'overview medium set (B)'!E34)/'Run 8'!D45</f>
        <v>7.2590482004578682E-2</v>
      </c>
      <c r="W34" s="32">
        <v>1497.6</v>
      </c>
      <c r="X34" s="28">
        <f>('Run 9'!D45-'overview medium set (B)'!E34)/'Run 9'!D45</f>
        <v>7.0803321658409593E-2</v>
      </c>
      <c r="Y34" s="32">
        <v>316.05700000000002</v>
      </c>
      <c r="Z34" s="5">
        <f>('Run 10'!D45-'overview medium set (B)'!E34)/'Run 10'!D45</f>
        <v>7.2031067400561533E-2</v>
      </c>
      <c r="AA34" s="32">
        <v>1073.28</v>
      </c>
      <c r="AB34" s="10">
        <f>MIN('Run 1'!D45,'Run 2'!D45,'Run 3'!D45,'Run 4'!D45,'Run 5'!D45,'Run 6'!D45,'Run 7'!D45,'Run 8'!D45,'Run 9'!D45,'Run 10'!D45)</f>
        <v>138930</v>
      </c>
      <c r="AC34" s="10">
        <f>MAX('Run 1'!D45,'Run 2'!D45,'Run 3'!D45,'Run 4'!D45,'Run 5'!D45,'Run 6'!D45,'Run 7'!D45,'Run 8'!D45,'Run 9'!D45,'Run 10'!D45)</f>
        <v>139341</v>
      </c>
      <c r="AD34" s="10">
        <f>AVERAGE('Run 1'!D45,'Run 2'!D45,'Run 3'!D45,'Run 4'!D45,'Run 5'!D45,'Run 6'!D45,'Run 7'!D45,'Run 8'!D45,'Run 9'!D45,'Run 10'!D45)</f>
        <v>139166</v>
      </c>
      <c r="AE34" s="10">
        <f>_xlfn.STDEV.S('Run 1'!D45,'Run 2'!D45,'Run 3'!D45,'Run 4'!D45,'Run 5'!D45,'Run 6'!D45,'Run 7'!D45,'Run 8'!D45,'Run 9'!D45,'Run 10'!D45)</f>
        <v>108.65950896672085</v>
      </c>
      <c r="AF34" s="32">
        <f t="shared" si="0"/>
        <v>887.63409999999999</v>
      </c>
    </row>
    <row r="35" spans="1:32" x14ac:dyDescent="0.25">
      <c r="A35" s="50"/>
      <c r="B35" s="50">
        <v>28</v>
      </c>
      <c r="C35">
        <v>1</v>
      </c>
      <c r="E35" s="8">
        <v>232277.48233200001</v>
      </c>
      <c r="F35" s="8">
        <v>56.347999999999999</v>
      </c>
      <c r="H35" s="5">
        <f>('Run 1'!D46-'overview medium set (B)'!E35)/'Run 1'!D46</f>
        <v>5.2906662377218569E-2</v>
      </c>
      <c r="I35" s="32">
        <v>1211.77</v>
      </c>
      <c r="J35" s="5">
        <f>('Run 2'!D46-'overview medium set (B)'!E35)/'Run 2'!D46</f>
        <v>5.3084267233050222E-2</v>
      </c>
      <c r="K35" s="32">
        <v>535.149</v>
      </c>
      <c r="L35" s="5">
        <f>('Run 3'!D46-'overview medium set (B)'!E35)/'Run 3'!D46</f>
        <v>5.3832564138284945E-2</v>
      </c>
      <c r="M35" s="32">
        <v>1121.3</v>
      </c>
      <c r="N35" s="5">
        <f>('Run 4'!D46-'overview medium set (B)'!E35)/'Run 4'!D46</f>
        <v>5.375932957461884E-2</v>
      </c>
      <c r="O35" s="32">
        <v>164.77500000000001</v>
      </c>
      <c r="P35" s="5">
        <f>('Run 5'!D46-'overview medium set (B)'!E35)/'Run 5'!D46</f>
        <v>5.4071461253079697E-2</v>
      </c>
      <c r="Q35" s="32">
        <v>845.08199999999999</v>
      </c>
      <c r="R35" s="5">
        <f>('Run 6'!D46-'overview medium set (B)'!E35)/'Run 6'!D46</f>
        <v>5.4048347449999735E-2</v>
      </c>
      <c r="S35" s="32">
        <v>1765.49</v>
      </c>
      <c r="T35" s="5">
        <f>('Run 7'!D46-'overview medium set (B)'!E35)/'Run 7'!D46</f>
        <v>5.289507713761462E-2</v>
      </c>
      <c r="U35" s="32">
        <v>1691.21</v>
      </c>
      <c r="V35" s="30">
        <f>('Run 8'!D46-'overview medium set (B)'!E35)/'Run 8'!D46</f>
        <v>5.367451749425544E-2</v>
      </c>
      <c r="W35" s="32">
        <v>334.19</v>
      </c>
      <c r="X35" s="28">
        <f>('Run 9'!D46-'overview medium set (B)'!E35)/'Run 9'!D46</f>
        <v>5.3608970472833889E-2</v>
      </c>
      <c r="Y35" s="32">
        <v>820.197</v>
      </c>
      <c r="Z35" s="5">
        <f>('Run 10'!D46-'overview medium set (B)'!E35)/'Run 10'!D46</f>
        <v>5.2365715682154701E-2</v>
      </c>
      <c r="AA35" s="32">
        <v>388.149</v>
      </c>
      <c r="AB35" s="10">
        <f>MIN('Run 1'!D46,'Run 2'!D46,'Run 3'!D46,'Run 4'!D46,'Run 5'!D46,'Run 6'!D46,'Run 7'!D46,'Run 8'!D46,'Run 9'!D46,'Run 10'!D46)</f>
        <v>245113</v>
      </c>
      <c r="AC35" s="10">
        <f>MAX('Run 1'!D46,'Run 2'!D46,'Run 3'!D46,'Run 4'!D46,'Run 5'!D46,'Run 6'!D46,'Run 7'!D46,'Run 8'!D46,'Run 9'!D46,'Run 10'!D46)</f>
        <v>245555</v>
      </c>
      <c r="AD35" s="10">
        <f>AVERAGE('Run 1'!D46,'Run 2'!D46,'Run 3'!D46,'Run 4'!D46,'Run 5'!D46,'Run 6'!D46,'Run 7'!D46,'Run 8'!D46,'Run 9'!D46,'Run 10'!D46)</f>
        <v>245387.3</v>
      </c>
      <c r="AE35" s="10">
        <f>_xlfn.STDEV.S('Run 1'!D46,'Run 2'!D46,'Run 3'!D46,'Run 4'!D46,'Run 5'!D46,'Run 6'!D46,'Run 7'!D46,'Run 8'!D46,'Run 9'!D46,'Run 10'!D46)</f>
        <v>148.82730484244706</v>
      </c>
      <c r="AF35" s="32">
        <f t="shared" si="0"/>
        <v>887.73119999999983</v>
      </c>
    </row>
    <row r="36" spans="1:32" x14ac:dyDescent="0.25">
      <c r="A36" s="50"/>
      <c r="B36" s="50"/>
      <c r="C36">
        <v>2</v>
      </c>
      <c r="E36" s="8">
        <v>263986.86910100002</v>
      </c>
      <c r="F36" s="8">
        <v>62.941000000000003</v>
      </c>
      <c r="H36" s="5">
        <f>('Run 1'!D47-'overview medium set (B)'!E36)/'Run 1'!D47</f>
        <v>6.3799993967593033E-2</v>
      </c>
      <c r="I36" s="32">
        <v>1797.78</v>
      </c>
      <c r="J36" s="5">
        <f>('Run 2'!D47-'overview medium set (B)'!E36)/'Run 2'!D47</f>
        <v>6.347118575766815E-2</v>
      </c>
      <c r="K36" s="32">
        <v>1608.75</v>
      </c>
      <c r="L36" s="5">
        <f>('Run 3'!D47-'overview medium set (B)'!E36)/'Run 3'!D47</f>
        <v>6.3338268434348741E-2</v>
      </c>
      <c r="M36" s="32">
        <v>998.00800000000004</v>
      </c>
      <c r="N36" s="5">
        <f>('Run 4'!D47-'overview medium set (B)'!E36)/'Run 4'!D47</f>
        <v>6.53744030808774E-2</v>
      </c>
      <c r="O36" s="32">
        <v>363.54399999999998</v>
      </c>
      <c r="P36" s="5">
        <f>('Run 5'!D47-'overview medium set (B)'!E36)/'Run 5'!D47</f>
        <v>6.3690416887750692E-2</v>
      </c>
      <c r="Q36" s="32">
        <v>1202.51</v>
      </c>
      <c r="R36" s="5">
        <f>('Run 6'!D47-'overview medium set (B)'!E36)/'Run 6'!D47</f>
        <v>6.138669555772041E-2</v>
      </c>
      <c r="S36" s="32">
        <v>510.738</v>
      </c>
      <c r="T36" s="5">
        <f>('Run 7'!D47-'overview medium set (B)'!E36)/'Run 7'!D47</f>
        <v>6.554974566467843E-2</v>
      </c>
      <c r="U36" s="32">
        <v>590.70299999999997</v>
      </c>
      <c r="V36" s="30">
        <f>('Run 8'!D47-'overview medium set (B)'!E36)/'Run 8'!D47</f>
        <v>6.235017599212897E-2</v>
      </c>
      <c r="W36" s="32">
        <v>878.84500000000003</v>
      </c>
      <c r="X36" s="28">
        <f>('Run 9'!D47-'overview medium set (B)'!E36)/'Run 9'!D47</f>
        <v>6.2323531873705679E-2</v>
      </c>
      <c r="Y36" s="32">
        <v>430.928</v>
      </c>
      <c r="Z36" s="5">
        <f>('Run 10'!D47-'overview medium set (B)'!E36)/'Run 10'!D47</f>
        <v>6.4251313831691498E-2</v>
      </c>
      <c r="AA36" s="32">
        <v>979.69299999999998</v>
      </c>
      <c r="AB36" s="10">
        <f>MIN('Run 1'!D47,'Run 2'!D47,'Run 3'!D47,'Run 4'!D47,'Run 5'!D47,'Run 6'!D47,'Run 7'!D47,'Run 8'!D47,'Run 9'!D47,'Run 10'!D47)</f>
        <v>281252</v>
      </c>
      <c r="AC36" s="10">
        <f>MAX('Run 1'!D47,'Run 2'!D47,'Run 3'!D47,'Run 4'!D47,'Run 5'!D47,'Run 6'!D47,'Run 7'!D47,'Run 8'!D47,'Run 9'!D47,'Run 10'!D47)</f>
        <v>282505</v>
      </c>
      <c r="AD36" s="10">
        <f>AVERAGE('Run 1'!D47,'Run 2'!D47,'Run 3'!D47,'Run 4'!D47,'Run 5'!D47,'Run 6'!D47,'Run 7'!D47,'Run 8'!D47,'Run 9'!D47,'Run 10'!D47)</f>
        <v>281903.3</v>
      </c>
      <c r="AE36" s="10">
        <f>_xlfn.STDEV.S('Run 1'!D47,'Run 2'!D47,'Run 3'!D47,'Run 4'!D47,'Run 5'!D47,'Run 6'!D47,'Run 7'!D47,'Run 8'!D47,'Run 9'!D47,'Run 10'!D47)</f>
        <v>396.04378265259737</v>
      </c>
      <c r="AF36" s="32">
        <f t="shared" si="0"/>
        <v>936.1499</v>
      </c>
    </row>
    <row r="37" spans="1:32" x14ac:dyDescent="0.25">
      <c r="A37" s="50"/>
      <c r="B37" s="50"/>
      <c r="C37">
        <v>3</v>
      </c>
      <c r="E37" s="8">
        <v>249555.83956299999</v>
      </c>
      <c r="F37" s="8">
        <v>59.98</v>
      </c>
      <c r="H37" s="5">
        <f>('Run 1'!D48-'overview medium set (B)'!E37)/'Run 1'!D48</f>
        <v>5.8823247095073458E-2</v>
      </c>
      <c r="I37" s="32">
        <v>799.18799999999999</v>
      </c>
      <c r="J37" s="5">
        <f>('Run 2'!D48-'overview medium set (B)'!E37)/'Run 2'!D48</f>
        <v>5.884809336626947E-2</v>
      </c>
      <c r="K37" s="32">
        <v>926.28200000000004</v>
      </c>
      <c r="L37" s="5">
        <f>('Run 3'!D48-'overview medium set (B)'!E37)/'Run 3'!D48</f>
        <v>6.0269242987486919E-2</v>
      </c>
      <c r="M37" s="32">
        <v>1119.6099999999999</v>
      </c>
      <c r="N37" s="5">
        <f>('Run 4'!D48-'overview medium set (B)'!E37)/'Run 4'!D48</f>
        <v>6.0647727377779834E-2</v>
      </c>
      <c r="O37" s="32">
        <v>1624.96</v>
      </c>
      <c r="P37" s="5">
        <f>('Run 5'!D48-'overview medium set (B)'!E37)/'Run 5'!D48</f>
        <v>6.0099356479720437E-2</v>
      </c>
      <c r="Q37" s="32">
        <v>522.59400000000005</v>
      </c>
      <c r="R37" s="5">
        <f>('Run 6'!D48-'overview medium set (B)'!E37)/'Run 6'!D48</f>
        <v>6.0003768323000133E-2</v>
      </c>
      <c r="S37" s="32">
        <v>766.50400000000002</v>
      </c>
      <c r="T37" s="5">
        <f>('Run 7'!D48-'overview medium set (B)'!E37)/'Run 7'!D48</f>
        <v>5.9018432464329931E-2</v>
      </c>
      <c r="U37" s="32">
        <v>890.85400000000004</v>
      </c>
      <c r="V37" s="30">
        <f>('Run 8'!D48-'overview medium set (B)'!E37)/'Run 8'!D48</f>
        <v>6.0248010532658068E-2</v>
      </c>
      <c r="W37" s="32">
        <v>1729.55</v>
      </c>
      <c r="X37" s="28">
        <f>('Run 9'!D48-'overview medium set (B)'!E37)/'Run 9'!D48</f>
        <v>6.0453217414057341E-2</v>
      </c>
      <c r="Y37" s="32">
        <v>1045.8399999999999</v>
      </c>
      <c r="Z37" s="5">
        <f>('Run 10'!D48-'overview medium set (B)'!E37)/'Run 10'!D48</f>
        <v>5.9830243850706621E-2</v>
      </c>
      <c r="AA37" s="32">
        <v>1108.3</v>
      </c>
      <c r="AB37" s="10">
        <f>MIN('Run 1'!D48,'Run 2'!D48,'Run 3'!D48,'Run 4'!D48,'Run 5'!D48,'Run 6'!D48,'Run 7'!D48,'Run 8'!D48,'Run 9'!D48,'Run 10'!D48)</f>
        <v>265153</v>
      </c>
      <c r="AC37" s="10">
        <f>MAX('Run 1'!D48,'Run 2'!D48,'Run 3'!D48,'Run 4'!D48,'Run 5'!D48,'Run 6'!D48,'Run 7'!D48,'Run 8'!D48,'Run 9'!D48,'Run 10'!D48)</f>
        <v>265668</v>
      </c>
      <c r="AD37" s="10">
        <f>AVERAGE('Run 1'!D48,'Run 2'!D48,'Run 3'!D48,'Run 4'!D48,'Run 5'!D48,'Run 6'!D48,'Run 7'!D48,'Run 8'!D48,'Run 9'!D48,'Run 10'!D48)</f>
        <v>265435.40000000002</v>
      </c>
      <c r="AE37" s="10">
        <f>_xlfn.STDEV.S('Run 1'!D48,'Run 2'!D48,'Run 3'!D48,'Run 4'!D48,'Run 5'!D48,'Run 6'!D48,'Run 7'!D48,'Run 8'!D48,'Run 9'!D48,'Run 10'!D48)</f>
        <v>191.95323504552991</v>
      </c>
      <c r="AF37" s="32">
        <f t="shared" si="0"/>
        <v>1053.3681999999999</v>
      </c>
    </row>
    <row r="38" spans="1:32" x14ac:dyDescent="0.25">
      <c r="A38" s="21"/>
      <c r="B38" s="21"/>
      <c r="C38" s="22"/>
      <c r="D38" s="22"/>
      <c r="E38" s="54" t="s">
        <v>24</v>
      </c>
      <c r="F38" s="54"/>
      <c r="G38" s="23"/>
      <c r="H38" s="23">
        <f>AVERAGE(H26:H28,H29:H31,H32:H34,H35:H37)</f>
        <v>6.9903865259936873E-2</v>
      </c>
      <c r="I38" s="33">
        <f t="shared" ref="I38:AA38" si="3">AVERAGE(I26:I28,I29:I31,I32:I34,I35:I37)</f>
        <v>1202.4577500000003</v>
      </c>
      <c r="J38" s="23">
        <f t="shared" si="3"/>
        <v>7.0724392468539718E-2</v>
      </c>
      <c r="K38" s="33">
        <f t="shared" si="3"/>
        <v>910.31866666666656</v>
      </c>
      <c r="L38" s="23">
        <f t="shared" si="3"/>
        <v>7.0803850274699473E-2</v>
      </c>
      <c r="M38" s="33">
        <f t="shared" si="3"/>
        <v>942.79458333333332</v>
      </c>
      <c r="N38" s="23">
        <f t="shared" si="3"/>
        <v>6.9548167140444067E-2</v>
      </c>
      <c r="O38" s="33">
        <f t="shared" si="3"/>
        <v>688.98075000000006</v>
      </c>
      <c r="P38" s="23">
        <f t="shared" si="3"/>
        <v>6.9352717243387915E-2</v>
      </c>
      <c r="Q38" s="33">
        <f t="shared" si="3"/>
        <v>524.21566666666672</v>
      </c>
      <c r="R38" s="23">
        <f t="shared" si="3"/>
        <v>7.0094630849009368E-2</v>
      </c>
      <c r="S38" s="33">
        <f t="shared" si="3"/>
        <v>936.64233333333334</v>
      </c>
      <c r="T38" s="23">
        <f t="shared" si="3"/>
        <v>7.1277416829504642E-2</v>
      </c>
      <c r="U38" s="33">
        <f t="shared" si="3"/>
        <v>996.07491666666658</v>
      </c>
      <c r="V38" s="23">
        <f t="shared" si="3"/>
        <v>7.0416912000800344E-2</v>
      </c>
      <c r="W38" s="33">
        <f t="shared" si="3"/>
        <v>1143.9435833333332</v>
      </c>
      <c r="X38" s="23">
        <f t="shared" si="3"/>
        <v>6.9954710564967923E-2</v>
      </c>
      <c r="Y38" s="33">
        <f t="shared" si="3"/>
        <v>862.26783333333333</v>
      </c>
      <c r="Z38" s="23">
        <f t="shared" si="3"/>
        <v>7.0148093257389535E-2</v>
      </c>
      <c r="AA38" s="33">
        <f t="shared" si="3"/>
        <v>1111.6644166666667</v>
      </c>
      <c r="AB38" s="10"/>
      <c r="AF38" s="32"/>
    </row>
    <row r="39" spans="1:32" x14ac:dyDescent="0.25">
      <c r="A39" s="50">
        <v>58</v>
      </c>
      <c r="B39" s="50">
        <v>7</v>
      </c>
      <c r="C39">
        <v>1</v>
      </c>
      <c r="E39" s="8">
        <v>46315.261643999998</v>
      </c>
      <c r="F39" s="8">
        <v>24.869</v>
      </c>
      <c r="H39" s="5">
        <f>('Run 1'!D49-'overview medium set (B)'!E39)/'Run 1'!D49</f>
        <v>0.12314085434356632</v>
      </c>
      <c r="I39" s="32">
        <v>389.66</v>
      </c>
      <c r="J39" s="5">
        <f>('Run 2'!D49-'overview medium set (B)'!E39)/'Run 2'!D49</f>
        <v>0.13003214544525615</v>
      </c>
      <c r="K39" s="32">
        <v>429.065</v>
      </c>
      <c r="L39" s="5">
        <f>('Run 3'!D49-'overview medium set (B)'!E39)/'Run 3'!D49</f>
        <v>0.12528047631008882</v>
      </c>
      <c r="M39" s="32">
        <v>1123.3800000000001</v>
      </c>
      <c r="N39" s="5">
        <f>('Run 4'!D49-'overview medium set (B)'!E39)/'Run 4'!D49</f>
        <v>0.12137260412951593</v>
      </c>
      <c r="O39" s="32">
        <v>439.38299999999998</v>
      </c>
      <c r="P39" s="5">
        <f>('Run 5'!D49-'overview medium set (B)'!E39)/'Run 5'!D49</f>
        <v>0.12380770901083432</v>
      </c>
      <c r="Q39" s="32">
        <v>1651.68</v>
      </c>
      <c r="R39" s="5">
        <f>('Run 6'!D49-'overview medium set (B)'!E39)/'Run 6'!D49</f>
        <v>0.12703798406568248</v>
      </c>
      <c r="S39" s="32">
        <v>1205.82</v>
      </c>
      <c r="T39" s="5">
        <f>('Run 7'!D49-'overview medium set (B)'!E39)/'Run 7'!D49</f>
        <v>0.12142927191814344</v>
      </c>
      <c r="U39" s="32">
        <v>525.63599999999997</v>
      </c>
      <c r="V39" s="30">
        <f>('Run 8'!D49-'overview medium set (B)'!E39)/'Run 8'!D49</f>
        <v>0.13149385131498761</v>
      </c>
      <c r="W39" s="32">
        <v>8.391</v>
      </c>
      <c r="X39" s="28">
        <f>('Run 9'!D49-'overview medium set (B)'!E39)/'Run 9'!D49</f>
        <v>0.1324650544699853</v>
      </c>
      <c r="Y39" s="32">
        <v>543.64300000000003</v>
      </c>
      <c r="Z39" s="5">
        <f>('Run 10'!D49-'overview medium set (B)'!E39)/'Run 10'!D49</f>
        <v>0.12941892083518175</v>
      </c>
      <c r="AA39" s="32">
        <v>443.66500000000002</v>
      </c>
      <c r="AB39" s="10">
        <f>MIN('Run 1'!D49,'Run 2'!D49,'Run 3'!D49,'Run 4'!D49,'Run 5'!D49,'Run 6'!D49,'Run 7'!D49,'Run 8'!D49,'Run 9'!D49,'Run 10'!D49)</f>
        <v>52713.2</v>
      </c>
      <c r="AC39" s="10">
        <f>MAX('Run 1'!D49,'Run 2'!D49,'Run 3'!D49,'Run 4'!D49,'Run 5'!D49,'Run 6'!D49,'Run 7'!D49,'Run 8'!D49,'Run 9'!D49,'Run 10'!D49)</f>
        <v>53387.199999999997</v>
      </c>
      <c r="AD39" s="10">
        <f>AVERAGE('Run 1'!D49,'Run 2'!D49,'Run 3'!D49,'Run 4'!D49,'Run 5'!D49,'Run 6'!D49,'Run 7'!D49,'Run 8'!D49,'Run 9'!D49,'Run 10'!D49)</f>
        <v>53026.6</v>
      </c>
      <c r="AE39" s="10">
        <f>_xlfn.STDEV.S('Run 1'!D49,'Run 2'!D49,'Run 3'!D49,'Run 4'!D49,'Run 5'!D49,'Run 6'!D49,'Run 7'!D49,'Run 8'!D49,'Run 9'!D49,'Run 10'!D49)</f>
        <v>251.08320444736228</v>
      </c>
      <c r="AF39" s="32">
        <f t="shared" si="0"/>
        <v>676.03229999999996</v>
      </c>
    </row>
    <row r="40" spans="1:32" x14ac:dyDescent="0.25">
      <c r="A40" s="50"/>
      <c r="B40" s="50"/>
      <c r="C40">
        <v>2</v>
      </c>
      <c r="E40" s="8">
        <v>27474.703157</v>
      </c>
      <c r="F40" s="8">
        <v>21.408999999999999</v>
      </c>
      <c r="H40" s="5">
        <f>('Run 1'!D50-'overview medium set (B)'!E40)/'Run 1'!D50</f>
        <v>0.20061963465231306</v>
      </c>
      <c r="I40" s="32">
        <v>1114.68</v>
      </c>
      <c r="J40" s="5">
        <f>('Run 2'!D50-'overview medium set (B)'!E40)/'Run 2'!D50</f>
        <v>0.19004091385597752</v>
      </c>
      <c r="K40" s="32">
        <v>1548.68</v>
      </c>
      <c r="L40" s="5">
        <f>('Run 3'!D50-'overview medium set (B)'!E40)/'Run 3'!D50</f>
        <v>0.19442961021406857</v>
      </c>
      <c r="M40" s="32">
        <v>1121.2</v>
      </c>
      <c r="N40" s="5">
        <f>('Run 4'!D50-'overview medium set (B)'!E40)/'Run 4'!D50</f>
        <v>0.18637106745715629</v>
      </c>
      <c r="O40" s="32">
        <v>433.459</v>
      </c>
      <c r="P40" s="5">
        <f>('Run 5'!D50-'overview medium set (B)'!E40)/'Run 5'!D50</f>
        <v>0.20056381135138907</v>
      </c>
      <c r="Q40" s="32">
        <v>756.13300000000004</v>
      </c>
      <c r="R40" s="5">
        <f>('Run 6'!D50-'overview medium set (B)'!E40)/'Run 6'!D50</f>
        <v>0.19527902205208267</v>
      </c>
      <c r="S40" s="32">
        <v>1454.41</v>
      </c>
      <c r="T40" s="5">
        <f>('Run 7'!D50-'overview medium set (B)'!E40)/'Run 7'!D50</f>
        <v>0.19510928301698852</v>
      </c>
      <c r="U40" s="32">
        <v>849.34400000000005</v>
      </c>
      <c r="V40" s="30">
        <f>('Run 8'!D50-'overview medium set (B)'!E40)/'Run 8'!D50</f>
        <v>0.18990717645324409</v>
      </c>
      <c r="W40" s="32">
        <v>1468.4</v>
      </c>
      <c r="X40" s="28">
        <f>('Run 9'!D50-'overview medium set (B)'!E40)/'Run 9'!D50</f>
        <v>0.19452880064848824</v>
      </c>
      <c r="Y40" s="32">
        <v>1078.3900000000001</v>
      </c>
      <c r="Z40" s="5">
        <f>('Run 10'!D50-'overview medium set (B)'!E40)/'Run 10'!D50</f>
        <v>0.19751429281187019</v>
      </c>
      <c r="AA40" s="32">
        <v>532.62800000000004</v>
      </c>
      <c r="AB40" s="10">
        <f>MIN('Run 1'!D50,'Run 2'!D50,'Run 3'!D50,'Run 4'!D50,'Run 5'!D50,'Run 6'!D50,'Run 7'!D50,'Run 8'!D50,'Run 9'!D50,'Run 10'!D50)</f>
        <v>33768.1</v>
      </c>
      <c r="AC40" s="10">
        <f>MAX('Run 1'!D50,'Run 2'!D50,'Run 3'!D50,'Run 4'!D50,'Run 5'!D50,'Run 6'!D50,'Run 7'!D50,'Run 8'!D50,'Run 9'!D50,'Run 10'!D50)</f>
        <v>34370</v>
      </c>
      <c r="AD40" s="10">
        <f>AVERAGE('Run 1'!D50,'Run 2'!D50,'Run 3'!D50,'Run 4'!D50,'Run 5'!D50,'Run 6'!D50,'Run 7'!D50,'Run 8'!D50,'Run 9'!D50,'Run 10'!D50)</f>
        <v>34107.189999999995</v>
      </c>
      <c r="AE40" s="10">
        <f>_xlfn.STDEV.S('Run 1'!D50,'Run 2'!D50,'Run 3'!D50,'Run 4'!D50,'Run 5'!D50,'Run 6'!D50,'Run 7'!D50,'Run 8'!D50,'Run 9'!D50,'Run 10'!D50)</f>
        <v>194.9533816069885</v>
      </c>
      <c r="AF40" s="32">
        <f t="shared" si="0"/>
        <v>1035.7324000000001</v>
      </c>
    </row>
    <row r="41" spans="1:32" x14ac:dyDescent="0.25">
      <c r="A41" s="50"/>
      <c r="B41" s="50"/>
      <c r="C41">
        <v>3</v>
      </c>
      <c r="E41" s="8">
        <v>37506.269533999999</v>
      </c>
      <c r="F41" s="8">
        <v>18.196000000000002</v>
      </c>
      <c r="H41" s="5">
        <f>('Run 1'!D51-'overview medium set (B)'!E41)/'Run 1'!D51</f>
        <v>0.15139578768982931</v>
      </c>
      <c r="I41" s="32">
        <v>1194.3399999999999</v>
      </c>
      <c r="J41" s="5">
        <f>('Run 2'!D51-'overview medium set (B)'!E41)/'Run 2'!D51</f>
        <v>0.15210943569316474</v>
      </c>
      <c r="K41" s="32">
        <v>1222.75</v>
      </c>
      <c r="L41" s="5">
        <f>('Run 3'!D51-'overview medium set (B)'!E41)/'Run 3'!D51</f>
        <v>0.14987625323559678</v>
      </c>
      <c r="M41" s="32">
        <v>1208.1600000000001</v>
      </c>
      <c r="N41" s="5">
        <f>('Run 4'!D51-'overview medium set (B)'!E41)/'Run 4'!D51</f>
        <v>0.15082707992211558</v>
      </c>
      <c r="O41" s="32">
        <v>488.45400000000001</v>
      </c>
      <c r="P41" s="5">
        <f>('Run 5'!D51-'overview medium set (B)'!E41)/'Run 5'!D51</f>
        <v>0.15070209268254023</v>
      </c>
      <c r="Q41" s="32">
        <v>81.95</v>
      </c>
      <c r="R41" s="5">
        <f>('Run 6'!D51-'overview medium set (B)'!E41)/'Run 6'!D51</f>
        <v>0.15274342053722906</v>
      </c>
      <c r="S41" s="32">
        <v>854.04600000000005</v>
      </c>
      <c r="T41" s="5">
        <f>('Run 7'!D51-'overview medium set (B)'!E41)/'Run 7'!D51</f>
        <v>0.1489696418101453</v>
      </c>
      <c r="U41" s="32">
        <v>582.92100000000005</v>
      </c>
      <c r="V41" s="30">
        <f>('Run 8'!D51-'overview medium set (B)'!E41)/'Run 8'!D51</f>
        <v>0.14005242432579915</v>
      </c>
      <c r="W41" s="32">
        <v>101.999</v>
      </c>
      <c r="X41" s="28">
        <f>('Run 9'!D51-'overview medium set (B)'!E41)/'Run 9'!D51</f>
        <v>0.14187042043608578</v>
      </c>
      <c r="Y41" s="32">
        <v>1169.73</v>
      </c>
      <c r="Z41" s="5">
        <f>('Run 10'!D51-'overview medium set (B)'!E41)/'Run 10'!D51</f>
        <v>0.14267660689264219</v>
      </c>
      <c r="AA41" s="32">
        <v>937.05</v>
      </c>
      <c r="AB41" s="10">
        <f>MIN('Run 1'!D51,'Run 2'!D51,'Run 3'!D51,'Run 4'!D51,'Run 5'!D51,'Run 6'!D51,'Run 7'!D51,'Run 8'!D51,'Run 9'!D51,'Run 10'!D51)</f>
        <v>43614.6</v>
      </c>
      <c r="AC41" s="10">
        <f>MAX('Run 1'!D51,'Run 2'!D51,'Run 3'!D51,'Run 4'!D51,'Run 5'!D51,'Run 6'!D51,'Run 7'!D51,'Run 8'!D51,'Run 9'!D51,'Run 10'!D51)</f>
        <v>44267.9</v>
      </c>
      <c r="AD41" s="10">
        <f>AVERAGE('Run 1'!D51,'Run 2'!D51,'Run 3'!D51,'Run 4'!D51,'Run 5'!D51,'Run 6'!D51,'Run 7'!D51,'Run 8'!D51,'Run 9'!D51,'Run 10'!D51)</f>
        <v>44028.969999999994</v>
      </c>
      <c r="AE41" s="10">
        <f>_xlfn.STDEV.S('Run 1'!D51,'Run 2'!D51,'Run 3'!D51,'Run 4'!D51,'Run 5'!D51,'Run 6'!D51,'Run 7'!D51,'Run 8'!D51,'Run 9'!D51,'Run 10'!D51)</f>
        <v>242.41588254714551</v>
      </c>
      <c r="AF41" s="32">
        <f t="shared" si="0"/>
        <v>784.1400000000001</v>
      </c>
    </row>
    <row r="42" spans="1:32" x14ac:dyDescent="0.25">
      <c r="A42" s="50"/>
      <c r="B42" s="50">
        <v>14</v>
      </c>
      <c r="C42">
        <v>1</v>
      </c>
      <c r="E42" s="8">
        <v>100261.99941600001</v>
      </c>
      <c r="F42" s="8">
        <v>32.613</v>
      </c>
      <c r="H42" s="5">
        <f>('Run 1'!D52-'overview medium set (B)'!E42)/'Run 1'!D52</f>
        <v>0.11520778509844061</v>
      </c>
      <c r="I42" s="32">
        <v>1505.38</v>
      </c>
      <c r="J42" s="5">
        <f>('Run 2'!D52-'overview medium set (B)'!E42)/'Run 2'!D52</f>
        <v>0.11230931838827055</v>
      </c>
      <c r="K42" s="32">
        <v>702.053</v>
      </c>
      <c r="L42" s="5">
        <f>('Run 3'!D52-'overview medium set (B)'!E42)/'Run 3'!D52</f>
        <v>0.11352584909197003</v>
      </c>
      <c r="M42" s="32">
        <v>317.911</v>
      </c>
      <c r="N42" s="5">
        <f>('Run 4'!D52-'overview medium set (B)'!E42)/'Run 4'!D52</f>
        <v>0.11340826606064353</v>
      </c>
      <c r="O42" s="32">
        <v>684.91399999999999</v>
      </c>
      <c r="P42" s="5">
        <f>('Run 5'!D52-'overview medium set (B)'!E42)/'Run 5'!D52</f>
        <v>0.11303963715498933</v>
      </c>
      <c r="Q42" s="32">
        <v>1771.52</v>
      </c>
      <c r="R42" s="5">
        <f>('Run 6'!D52-'overview medium set (B)'!E42)/'Run 6'!D52</f>
        <v>0.11022169098880029</v>
      </c>
      <c r="S42" s="32">
        <v>257.779</v>
      </c>
      <c r="T42" s="5">
        <f>('Run 7'!D52-'overview medium set (B)'!E42)/'Run 7'!D52</f>
        <v>0.11175095311669438</v>
      </c>
      <c r="U42" s="32">
        <v>371.48599999999999</v>
      </c>
      <c r="V42" s="30">
        <f>('Run 8'!D52-'overview medium set (B)'!E42)/'Run 8'!D52</f>
        <v>0.10962906909872383</v>
      </c>
      <c r="W42" s="32">
        <v>694.84299999999996</v>
      </c>
      <c r="X42" s="28">
        <f>('Run 9'!D52-'overview medium set (B)'!E42)/'Run 9'!D52</f>
        <v>0.11183750639134704</v>
      </c>
      <c r="Y42" s="32">
        <v>1419.32</v>
      </c>
      <c r="Z42" s="5">
        <f>('Run 10'!D52-'overview medium set (B)'!E42)/'Run 10'!D52</f>
        <v>0.10989782214291416</v>
      </c>
      <c r="AA42" s="32">
        <v>1779.13</v>
      </c>
      <c r="AB42" s="10">
        <f>MIN('Run 1'!D52,'Run 2'!D52,'Run 3'!D52,'Run 4'!D52,'Run 5'!D52,'Run 6'!D52,'Run 7'!D52,'Run 8'!D52,'Run 9'!D52,'Run 10'!D52)</f>
        <v>112607</v>
      </c>
      <c r="AC42" s="10">
        <f>MAX('Run 1'!D52,'Run 2'!D52,'Run 3'!D52,'Run 4'!D52,'Run 5'!D52,'Run 6'!D52,'Run 7'!D52,'Run 8'!D52,'Run 9'!D52,'Run 10'!D52)</f>
        <v>113317</v>
      </c>
      <c r="AD42" s="10">
        <f>AVERAGE('Run 1'!D52,'Run 2'!D52,'Run 3'!D52,'Run 4'!D52,'Run 5'!D52,'Run 6'!D52,'Run 7'!D52,'Run 8'!D52,'Run 9'!D52,'Run 10'!D52)</f>
        <v>112918.6</v>
      </c>
      <c r="AE42" s="10">
        <f>_xlfn.STDEV.S('Run 1'!D52,'Run 2'!D52,'Run 3'!D52,'Run 4'!D52,'Run 5'!D52,'Run 6'!D52,'Run 7'!D52,'Run 8'!D52,'Run 9'!D52,'Run 10'!D52)</f>
        <v>228.32978099426469</v>
      </c>
      <c r="AF42" s="32">
        <f t="shared" si="0"/>
        <v>950.43359999999996</v>
      </c>
    </row>
    <row r="43" spans="1:32" x14ac:dyDescent="0.25">
      <c r="A43" s="50"/>
      <c r="B43" s="50"/>
      <c r="C43">
        <v>2</v>
      </c>
      <c r="E43" s="8">
        <v>102989.69674499999</v>
      </c>
      <c r="F43" s="8">
        <v>29.794</v>
      </c>
      <c r="H43" s="5">
        <f>('Run 1'!D53-'overview medium set (B)'!E43)/'Run 1'!D53</f>
        <v>0.17192216298684596</v>
      </c>
      <c r="I43" s="32">
        <v>1062.73</v>
      </c>
      <c r="J43" s="5">
        <f>('Run 2'!D53-'overview medium set (B)'!E43)/'Run 2'!D53</f>
        <v>0.17236801368542021</v>
      </c>
      <c r="K43" s="32">
        <v>350.67599999999999</v>
      </c>
      <c r="L43" s="5">
        <f>('Run 3'!D53-'overview medium set (B)'!E43)/'Run 3'!D53</f>
        <v>0.17266719622602106</v>
      </c>
      <c r="M43" s="32">
        <v>76.11</v>
      </c>
      <c r="N43" s="5">
        <f>('Run 4'!D53-'overview medium set (B)'!E43)/'Run 4'!D53</f>
        <v>0.17536994567306158</v>
      </c>
      <c r="O43" s="32">
        <v>1510.67</v>
      </c>
      <c r="P43" s="5">
        <f>('Run 5'!D53-'overview medium set (B)'!E43)/'Run 5'!D53</f>
        <v>0.17084214841800183</v>
      </c>
      <c r="Q43" s="32">
        <v>472.77600000000001</v>
      </c>
      <c r="R43" s="5">
        <f>('Run 6'!D53-'overview medium set (B)'!E43)/'Run 6'!D53</f>
        <v>0.17037460331077819</v>
      </c>
      <c r="S43" s="32">
        <v>300.09699999999998</v>
      </c>
      <c r="T43" s="5">
        <f>('Run 7'!D53-'overview medium set (B)'!E43)/'Run 7'!D53</f>
        <v>0.16948481339763083</v>
      </c>
      <c r="U43" s="32">
        <v>1090.77</v>
      </c>
      <c r="V43" s="30">
        <f>('Run 8'!D53-'overview medium set (B)'!E43)/'Run 8'!D53</f>
        <v>0.17043474578933385</v>
      </c>
      <c r="W43" s="32">
        <v>950.20799999999997</v>
      </c>
      <c r="X43" s="28">
        <f>('Run 9'!D53-'overview medium set (B)'!E43)/'Run 9'!D53</f>
        <v>0.17028771544466559</v>
      </c>
      <c r="Y43" s="32">
        <v>714.64800000000002</v>
      </c>
      <c r="Z43" s="5">
        <f>('Run 10'!D53-'overview medium set (B)'!E43)/'Run 10'!D53</f>
        <v>0.17327154930764604</v>
      </c>
      <c r="AA43" s="32">
        <v>750.89700000000005</v>
      </c>
      <c r="AB43" s="10">
        <f>MIN('Run 1'!D53,'Run 2'!D53,'Run 3'!D53,'Run 4'!D53,'Run 5'!D53,'Run 6'!D53,'Run 7'!D53,'Run 8'!D53,'Run 9'!D53,'Run 10'!D53)</f>
        <v>124007</v>
      </c>
      <c r="AC43" s="10">
        <f>MAX('Run 1'!D53,'Run 2'!D53,'Run 3'!D53,'Run 4'!D53,'Run 5'!D53,'Run 6'!D53,'Run 7'!D53,'Run 8'!D53,'Run 9'!D53,'Run 10'!D53)</f>
        <v>124892</v>
      </c>
      <c r="AD43" s="10">
        <f>AVERAGE('Run 1'!D53,'Run 2'!D53,'Run 3'!D53,'Run 4'!D53,'Run 5'!D53,'Run 6'!D53,'Run 7'!D53,'Run 8'!D53,'Run 9'!D53,'Run 10'!D53)</f>
        <v>124339.5</v>
      </c>
      <c r="AE43" s="10">
        <f>_xlfn.STDEV.S('Run 1'!D53,'Run 2'!D53,'Run 3'!D53,'Run 4'!D53,'Run 5'!D53,'Run 6'!D53,'Run 7'!D53,'Run 8'!D53,'Run 9'!D53,'Run 10'!D53)</f>
        <v>266.90125098578648</v>
      </c>
      <c r="AF43" s="32">
        <f t="shared" si="0"/>
        <v>727.95819999999992</v>
      </c>
    </row>
    <row r="44" spans="1:32" x14ac:dyDescent="0.25">
      <c r="A44" s="50"/>
      <c r="B44" s="50"/>
      <c r="C44">
        <v>3</v>
      </c>
      <c r="E44" s="8">
        <v>118288.863014</v>
      </c>
      <c r="F44" s="8">
        <v>20.567</v>
      </c>
      <c r="H44" s="5">
        <f>('Run 1'!D54-'overview medium set (B)'!E44)/'Run 1'!D54</f>
        <v>0.10467939498482427</v>
      </c>
      <c r="I44" s="32">
        <v>471.10700000000003</v>
      </c>
      <c r="J44" s="5">
        <f>('Run 2'!D54-'overview medium set (B)'!E44)/'Run 2'!D54</f>
        <v>8.9518369029934014E-2</v>
      </c>
      <c r="K44" s="32">
        <v>1741.02</v>
      </c>
      <c r="L44" s="5">
        <f>('Run 3'!D54-'overview medium set (B)'!E44)/'Run 3'!D54</f>
        <v>0.1040147929950538</v>
      </c>
      <c r="M44" s="32">
        <v>1723.54</v>
      </c>
      <c r="N44" s="5">
        <f>('Run 4'!D54-'overview medium set (B)'!E44)/'Run 4'!D54</f>
        <v>9.5388086645967471E-2</v>
      </c>
      <c r="O44" s="32">
        <v>1779.72</v>
      </c>
      <c r="P44" s="5">
        <f>('Run 5'!D54-'overview medium set (B)'!E44)/'Run 5'!D54</f>
        <v>0.10313165406282458</v>
      </c>
      <c r="Q44" s="32">
        <v>1123.19</v>
      </c>
      <c r="R44" s="5">
        <f>('Run 6'!D54-'overview medium set (B)'!E44)/'Run 6'!D54</f>
        <v>9.9595327700516836E-2</v>
      </c>
      <c r="S44" s="32">
        <v>1584.83</v>
      </c>
      <c r="T44" s="5">
        <f>('Run 7'!D54-'overview medium set (B)'!E44)/'Run 7'!D54</f>
        <v>0.10400121941538716</v>
      </c>
      <c r="U44" s="32">
        <v>1086.8499999999999</v>
      </c>
      <c r="V44" s="30">
        <f>('Run 8'!D54-'overview medium set (B)'!E44)/'Run 8'!D54</f>
        <v>0.10089566964876141</v>
      </c>
      <c r="W44" s="32">
        <v>1145.79</v>
      </c>
      <c r="X44" s="28">
        <f>('Run 9'!D54-'overview medium set (B)'!E44)/'Run 9'!D54</f>
        <v>8.9237959839542941E-2</v>
      </c>
      <c r="Y44" s="32">
        <v>132.41200000000001</v>
      </c>
      <c r="Z44" s="5">
        <f>('Run 10'!D54-'overview medium set (B)'!E44)/'Run 10'!D54</f>
        <v>0.10149666152175067</v>
      </c>
      <c r="AA44" s="32">
        <v>855.27499999999998</v>
      </c>
      <c r="AB44" s="10">
        <f>MIN('Run 1'!D54,'Run 2'!D54,'Run 3'!D54,'Run 4'!D54,'Run 5'!D54,'Run 6'!D54,'Run 7'!D54,'Run 8'!D54,'Run 9'!D54,'Run 10'!D54)</f>
        <v>129879</v>
      </c>
      <c r="AC44" s="10">
        <f>MAX('Run 1'!D54,'Run 2'!D54,'Run 3'!D54,'Run 4'!D54,'Run 5'!D54,'Run 6'!D54,'Run 7'!D54,'Run 8'!D54,'Run 9'!D54,'Run 10'!D54)</f>
        <v>132119</v>
      </c>
      <c r="AD44" s="10">
        <f>AVERAGE('Run 1'!D54,'Run 2'!D54,'Run 3'!D54,'Run 4'!D54,'Run 5'!D54,'Run 6'!D54,'Run 7'!D54,'Run 8'!D54,'Run 9'!D54,'Run 10'!D54)</f>
        <v>131319.70000000001</v>
      </c>
      <c r="AE44" s="10">
        <f>_xlfn.STDEV.S('Run 1'!D54,'Run 2'!D54,'Run 3'!D54,'Run 4'!D54,'Run 5'!D54,'Run 6'!D54,'Run 7'!D54,'Run 8'!D54,'Run 9'!D54,'Run 10'!D54)</f>
        <v>847.64432399444513</v>
      </c>
      <c r="AF44" s="32">
        <f t="shared" si="0"/>
        <v>1164.3733999999999</v>
      </c>
    </row>
    <row r="45" spans="1:32" x14ac:dyDescent="0.25">
      <c r="A45" s="50"/>
      <c r="B45" s="50">
        <v>21</v>
      </c>
      <c r="C45">
        <v>1</v>
      </c>
      <c r="E45" s="8">
        <v>199673.24312900001</v>
      </c>
      <c r="F45" s="8">
        <v>78.555000000000007</v>
      </c>
      <c r="H45" s="5">
        <f>('Run 1'!D55-'overview medium set (B)'!E45)/'Run 1'!D55</f>
        <v>0.10299934353843869</v>
      </c>
      <c r="I45" s="32">
        <v>1599.17</v>
      </c>
      <c r="J45" s="5">
        <f>('Run 2'!D55-'overview medium set (B)'!E45)/'Run 2'!D55</f>
        <v>0.10401768364489751</v>
      </c>
      <c r="K45" s="32">
        <v>235.441</v>
      </c>
      <c r="L45" s="5">
        <f>('Run 3'!D55-'overview medium set (B)'!E45)/'Run 3'!D55</f>
        <v>0.10263249683609721</v>
      </c>
      <c r="M45" s="32">
        <v>1723.37</v>
      </c>
      <c r="N45" s="5">
        <f>('Run 4'!D55-'overview medium set (B)'!E45)/'Run 4'!D55</f>
        <v>0.10413828211536041</v>
      </c>
      <c r="O45" s="32">
        <v>1783.29</v>
      </c>
      <c r="P45" s="5">
        <f>('Run 5'!D55-'overview medium set (B)'!E45)/'Run 5'!D55</f>
        <v>0.10351886531226144</v>
      </c>
      <c r="Q45" s="32">
        <v>1210.82</v>
      </c>
      <c r="R45" s="5">
        <f>('Run 6'!D55-'overview medium set (B)'!E45)/'Run 6'!D55</f>
        <v>0.10745802376705864</v>
      </c>
      <c r="S45" s="32">
        <v>1156.6500000000001</v>
      </c>
      <c r="T45" s="5">
        <f>('Run 7'!D55-'overview medium set (B)'!E45)/'Run 7'!D55</f>
        <v>0.10831498013200667</v>
      </c>
      <c r="U45" s="32">
        <v>1256.1600000000001</v>
      </c>
      <c r="V45" s="30">
        <f>('Run 8'!D55-'overview medium set (B)'!E45)/'Run 8'!D55</f>
        <v>0.10319272429249622</v>
      </c>
      <c r="W45" s="32">
        <v>1713.95</v>
      </c>
      <c r="X45" s="28">
        <f>('Run 9'!D55-'overview medium set (B)'!E45)/'Run 9'!D55</f>
        <v>0.1040297449530416</v>
      </c>
      <c r="Y45" s="32">
        <v>1291.93</v>
      </c>
      <c r="Z45" s="5">
        <f>('Run 10'!D55-'overview medium set (B)'!E45)/'Run 10'!D55</f>
        <v>0.103462512217353</v>
      </c>
      <c r="AA45" s="32">
        <v>1106.82</v>
      </c>
      <c r="AB45" s="10">
        <f>MIN('Run 1'!D55,'Run 2'!D55,'Run 3'!D55,'Run 4'!D55,'Run 5'!D55,'Run 6'!D55,'Run 7'!D55,'Run 8'!D55,'Run 9'!D55,'Run 10'!D55)</f>
        <v>222510</v>
      </c>
      <c r="AC45" s="10">
        <f>MAX('Run 1'!D55,'Run 2'!D55,'Run 3'!D55,'Run 4'!D55,'Run 5'!D55,'Run 6'!D55,'Run 7'!D55,'Run 8'!D55,'Run 9'!D55,'Run 10'!D55)</f>
        <v>223928</v>
      </c>
      <c r="AD45" s="10">
        <f>AVERAGE('Run 1'!D55,'Run 2'!D55,'Run 3'!D55,'Run 4'!D55,'Run 5'!D55,'Run 6'!D55,'Run 7'!D55,'Run 8'!D55,'Run 9'!D55,'Run 10'!D55)</f>
        <v>222944.2</v>
      </c>
      <c r="AE45" s="10">
        <f>_xlfn.STDEV.S('Run 1'!D55,'Run 2'!D55,'Run 3'!D55,'Run 4'!D55,'Run 5'!D55,'Run 6'!D55,'Run 7'!D55,'Run 8'!D55,'Run 9'!D55,'Run 10'!D55)</f>
        <v>479.54788893058196</v>
      </c>
      <c r="AF45" s="32">
        <f t="shared" si="0"/>
        <v>1307.7601</v>
      </c>
    </row>
    <row r="46" spans="1:32" x14ac:dyDescent="0.25">
      <c r="A46" s="50"/>
      <c r="B46" s="50"/>
      <c r="C46">
        <v>2</v>
      </c>
      <c r="E46" s="8">
        <v>198632.41714199999</v>
      </c>
      <c r="F46" s="8">
        <v>65.697999999999993</v>
      </c>
      <c r="H46" s="5">
        <f>('Run 1'!D56-'overview medium set (B)'!E46)/'Run 1'!D56</f>
        <v>0.10697302859377954</v>
      </c>
      <c r="I46" s="32">
        <v>896.27700000000004</v>
      </c>
      <c r="J46" s="5">
        <f>('Run 2'!D56-'overview medium set (B)'!E46)/'Run 2'!D56</f>
        <v>0.10612909447564536</v>
      </c>
      <c r="K46" s="32">
        <v>169.01900000000001</v>
      </c>
      <c r="L46" s="5">
        <f>('Run 3'!D56-'overview medium set (B)'!E46)/'Run 3'!D56</f>
        <v>0.10339347135931537</v>
      </c>
      <c r="M46" s="32">
        <v>528.08600000000001</v>
      </c>
      <c r="N46" s="5">
        <f>('Run 4'!D56-'overview medium set (B)'!E46)/'Run 4'!D56</f>
        <v>0.10160510028629972</v>
      </c>
      <c r="O46" s="32">
        <v>1433.83</v>
      </c>
      <c r="P46" s="5">
        <f>('Run 5'!D56-'overview medium set (B)'!E46)/'Run 5'!D56</f>
        <v>0.10326394254783171</v>
      </c>
      <c r="Q46" s="32">
        <v>486.59100000000001</v>
      </c>
      <c r="R46" s="5">
        <f>('Run 6'!D56-'overview medium set (B)'!E46)/'Run 6'!D56</f>
        <v>0.10614920668163678</v>
      </c>
      <c r="S46" s="32">
        <v>1401.21</v>
      </c>
      <c r="T46" s="5">
        <f>('Run 7'!D56-'overview medium set (B)'!E46)/'Run 7'!D56</f>
        <v>0.10050665388743228</v>
      </c>
      <c r="U46" s="32">
        <v>1774.84</v>
      </c>
      <c r="V46" s="30">
        <f>('Run 8'!D56-'overview medium set (B)'!E46)/'Run 8'!D56</f>
        <v>0.10460195034191776</v>
      </c>
      <c r="W46" s="32">
        <v>272.87900000000002</v>
      </c>
      <c r="X46" s="28">
        <f>('Run 9'!D56-'overview medium set (B)'!E46)/'Run 9'!D56</f>
        <v>0.10235213533019107</v>
      </c>
      <c r="Y46" s="32">
        <v>915.85500000000002</v>
      </c>
      <c r="Z46" s="5">
        <f>('Run 10'!D56-'overview medium set (B)'!E46)/'Run 10'!D56</f>
        <v>0.1049892663912082</v>
      </c>
      <c r="AA46" s="32">
        <v>1220.78</v>
      </c>
      <c r="AB46" s="10">
        <f>MIN('Run 1'!D56,'Run 2'!D56,'Run 3'!D56,'Run 4'!D56,'Run 5'!D56,'Run 6'!D56,'Run 7'!D56,'Run 8'!D56,'Run 9'!D56,'Run 10'!D56)</f>
        <v>220827</v>
      </c>
      <c r="AC46" s="10">
        <f>MAX('Run 1'!D56,'Run 2'!D56,'Run 3'!D56,'Run 4'!D56,'Run 5'!D56,'Run 6'!D56,'Run 7'!D56,'Run 8'!D56,'Run 9'!D56,'Run 10'!D56)</f>
        <v>222426</v>
      </c>
      <c r="AD46" s="10">
        <f>AVERAGE('Run 1'!D56,'Run 2'!D56,'Run 3'!D56,'Run 4'!D56,'Run 5'!D56,'Run 6'!D56,'Run 7'!D56,'Run 8'!D56,'Run 9'!D56,'Run 10'!D56)</f>
        <v>221688.2</v>
      </c>
      <c r="AE46" s="10">
        <f>_xlfn.STDEV.S('Run 1'!D56,'Run 2'!D56,'Run 3'!D56,'Run 4'!D56,'Run 5'!D56,'Run 6'!D56,'Run 7'!D56,'Run 8'!D56,'Run 9'!D56,'Run 10'!D56)</f>
        <v>527.2167591333864</v>
      </c>
      <c r="AF46" s="32">
        <f t="shared" si="0"/>
        <v>909.93669999999997</v>
      </c>
    </row>
    <row r="47" spans="1:32" x14ac:dyDescent="0.25">
      <c r="A47" s="50"/>
      <c r="B47" s="50"/>
      <c r="C47">
        <v>3</v>
      </c>
      <c r="E47" s="8">
        <v>187080.89728999999</v>
      </c>
      <c r="F47" s="8">
        <v>95.891999999999996</v>
      </c>
      <c r="H47" s="5">
        <f>('Run 1'!D57-'overview medium set (B)'!E47)/'Run 1'!D57</f>
        <v>0.13842793192379077</v>
      </c>
      <c r="I47" s="32">
        <v>98.046999999999997</v>
      </c>
      <c r="J47" s="5">
        <f>('Run 2'!D57-'overview medium set (B)'!E47)/'Run 2'!D57</f>
        <v>0.13552962977852331</v>
      </c>
      <c r="K47" s="32">
        <v>1054.48</v>
      </c>
      <c r="L47" s="5">
        <f>('Run 3'!D57-'overview medium set (B)'!E47)/'Run 3'!D57</f>
        <v>0.13874127701203404</v>
      </c>
      <c r="M47" s="32">
        <v>1142.81</v>
      </c>
      <c r="N47" s="5">
        <f>('Run 4'!D57-'overview medium set (B)'!E47)/'Run 4'!D57</f>
        <v>0.13967203354288055</v>
      </c>
      <c r="O47" s="32">
        <v>195.46899999999999</v>
      </c>
      <c r="P47" s="5">
        <f>('Run 5'!D57-'overview medium set (B)'!E47)/'Run 5'!D57</f>
        <v>0.13874127701203404</v>
      </c>
      <c r="Q47" s="32">
        <v>991.23299999999995</v>
      </c>
      <c r="R47" s="5">
        <f>('Run 6'!D57-'overview medium set (B)'!E47)/'Run 6'!D57</f>
        <v>0.13770517987435302</v>
      </c>
      <c r="S47" s="32">
        <v>180.03399999999999</v>
      </c>
      <c r="T47" s="5">
        <f>('Run 7'!D57-'overview medium set (B)'!E47)/'Run 7'!D57</f>
        <v>0.13599674273073231</v>
      </c>
      <c r="U47" s="32">
        <v>1703.87</v>
      </c>
      <c r="V47" s="30">
        <f>('Run 8'!D57-'overview medium set (B)'!E47)/'Run 8'!D57</f>
        <v>0.13876110131063471</v>
      </c>
      <c r="W47" s="32">
        <v>1194.45</v>
      </c>
      <c r="X47" s="28">
        <f>('Run 9'!D57-'overview medium set (B)'!E47)/'Run 9'!D57</f>
        <v>0.13726378494415395</v>
      </c>
      <c r="Y47" s="32">
        <v>168.48699999999999</v>
      </c>
      <c r="Z47" s="5">
        <f>('Run 10'!D57-'overview medium set (B)'!E47)/'Run 10'!D57</f>
        <v>0.13535383265470247</v>
      </c>
      <c r="AA47" s="32">
        <v>1012.37</v>
      </c>
      <c r="AB47" s="10">
        <f>MIN('Run 1'!D57,'Run 2'!D57,'Run 3'!D57,'Run 4'!D57,'Run 5'!D57,'Run 6'!D57,'Run 7'!D57,'Run 8'!D57,'Run 9'!D57,'Run 10'!D57)</f>
        <v>216367</v>
      </c>
      <c r="AC47" s="10">
        <f>MAX('Run 1'!D57,'Run 2'!D57,'Run 3'!D57,'Run 4'!D57,'Run 5'!D57,'Run 6'!D57,'Run 7'!D57,'Run 8'!D57,'Run 9'!D57,'Run 10'!D57)</f>
        <v>217453</v>
      </c>
      <c r="AD47" s="10">
        <f>AVERAGE('Run 1'!D57,'Run 2'!D57,'Run 3'!D57,'Run 4'!D57,'Run 5'!D57,'Run 6'!D57,'Run 7'!D57,'Run 8'!D57,'Run 9'!D57,'Run 10'!D57)</f>
        <v>216936</v>
      </c>
      <c r="AE47" s="10">
        <f>_xlfn.STDEV.S('Run 1'!D57,'Run 2'!D57,'Run 3'!D57,'Run 4'!D57,'Run 5'!D57,'Run 6'!D57,'Run 7'!D57,'Run 8'!D57,'Run 9'!D57,'Run 10'!D57)</f>
        <v>383.5949831672869</v>
      </c>
      <c r="AF47" s="32">
        <f t="shared" si="0"/>
        <v>774.12499999999989</v>
      </c>
    </row>
    <row r="48" spans="1:32" x14ac:dyDescent="0.25">
      <c r="A48" s="50"/>
      <c r="B48" s="50">
        <v>28</v>
      </c>
      <c r="C48">
        <v>1</v>
      </c>
      <c r="E48" s="8">
        <v>312777.77116</v>
      </c>
      <c r="F48" s="8">
        <v>86.245000000000005</v>
      </c>
      <c r="H48" s="5">
        <f>('Run 1'!D58-'overview medium set (B)'!E48)/'Run 1'!D58</f>
        <v>7.6299942825754391E-2</v>
      </c>
      <c r="I48" s="32">
        <v>896.34199999999998</v>
      </c>
      <c r="J48" s="5">
        <f>('Run 2'!D58-'overview medium set (B)'!E48)/'Run 2'!D58</f>
        <v>8.3381381590129811E-2</v>
      </c>
      <c r="K48" s="32">
        <v>1137.06</v>
      </c>
      <c r="L48" s="5">
        <f>('Run 3'!D58-'overview medium set (B)'!E48)/'Run 3'!D58</f>
        <v>8.2402553613443397E-2</v>
      </c>
      <c r="M48" s="32">
        <v>1655.72</v>
      </c>
      <c r="N48" s="5">
        <f>('Run 4'!D58-'overview medium set (B)'!E48)/'Run 4'!D58</f>
        <v>8.2477922286693206E-2</v>
      </c>
      <c r="O48" s="32">
        <v>899.84799999999996</v>
      </c>
      <c r="P48" s="5">
        <f>('Run 5'!D58-'overview medium set (B)'!E48)/'Run 5'!D58</f>
        <v>8.3018598454975875E-2</v>
      </c>
      <c r="Q48" s="32">
        <v>1584.31</v>
      </c>
      <c r="R48" s="5">
        <f>('Run 6'!D58-'overview medium set (B)'!E48)/'Run 6'!D58</f>
        <v>8.1308314750631494E-2</v>
      </c>
      <c r="S48" s="32">
        <v>447.06099999999998</v>
      </c>
      <c r="T48" s="5">
        <f>('Run 7'!D58-'overview medium set (B)'!E48)/'Run 7'!D58</f>
        <v>7.9840751830593928E-2</v>
      </c>
      <c r="U48" s="32">
        <v>1233.18</v>
      </c>
      <c r="V48" s="30">
        <f>('Run 8'!D58-'overview medium set (B)'!E48)/'Run 8'!D58</f>
        <v>7.8458101453417278E-2</v>
      </c>
      <c r="W48" s="32">
        <v>609.70600000000002</v>
      </c>
      <c r="X48" s="28">
        <f>('Run 9'!D58-'overview medium set (B)'!E48)/'Run 9'!D58</f>
        <v>7.9616014995556636E-2</v>
      </c>
      <c r="Y48" s="32">
        <v>793.66300000000001</v>
      </c>
      <c r="Z48" s="5">
        <f>('Run 10'!D58-'overview medium set (B)'!E48)/'Run 10'!D58</f>
        <v>8.0238510515667633E-2</v>
      </c>
      <c r="AA48" s="32">
        <v>671.077</v>
      </c>
      <c r="AB48" s="10">
        <f>MIN('Run 1'!D58,'Run 2'!D58,'Run 3'!D58,'Run 4'!D58,'Run 5'!D58,'Run 6'!D58,'Run 7'!D58,'Run 8'!D58,'Run 9'!D58,'Run 10'!D58)</f>
        <v>338614</v>
      </c>
      <c r="AC48" s="10">
        <f>MAX('Run 1'!D58,'Run 2'!D58,'Run 3'!D58,'Run 4'!D58,'Run 5'!D58,'Run 6'!D58,'Run 7'!D58,'Run 8'!D58,'Run 9'!D58,'Run 10'!D58)</f>
        <v>341230</v>
      </c>
      <c r="AD48" s="10">
        <f>AVERAGE('Run 1'!D58,'Run 2'!D58,'Run 3'!D58,'Run 4'!D58,'Run 5'!D58,'Run 6'!D58,'Run 7'!D58,'Run 8'!D58,'Run 9'!D58,'Run 10'!D58)</f>
        <v>340238.1</v>
      </c>
      <c r="AE48" s="10">
        <f>_xlfn.STDEV.S('Run 1'!D58,'Run 2'!D58,'Run 3'!D58,'Run 4'!D58,'Run 5'!D58,'Run 6'!D58,'Run 7'!D58,'Run 8'!D58,'Run 9'!D58,'Run 10'!D58)</f>
        <v>831.12954599281454</v>
      </c>
      <c r="AF48" s="32">
        <f t="shared" si="0"/>
        <v>992.7967000000001</v>
      </c>
    </row>
    <row r="49" spans="1:32" x14ac:dyDescent="0.25">
      <c r="A49" s="50"/>
      <c r="B49" s="50"/>
      <c r="C49">
        <v>2</v>
      </c>
      <c r="E49" s="8">
        <v>289651.41314600001</v>
      </c>
      <c r="F49" s="8">
        <v>134.673</v>
      </c>
      <c r="H49" s="5">
        <f>('Run 1'!D59-'overview medium set (B)'!E49)/'Run 1'!D59</f>
        <v>0.10801012196165985</v>
      </c>
      <c r="I49" s="32">
        <v>747.18799999999999</v>
      </c>
      <c r="J49" s="5">
        <f>('Run 2'!D59-'overview medium set (B)'!E49)/'Run 2'!D59</f>
        <v>0.11099969263113954</v>
      </c>
      <c r="K49" s="32">
        <v>1596.6</v>
      </c>
      <c r="L49" s="5">
        <f>('Run 3'!D59-'overview medium set (B)'!E49)/'Run 3'!D59</f>
        <v>0.10962785870310313</v>
      </c>
      <c r="M49" s="32">
        <v>1245.9000000000001</v>
      </c>
      <c r="N49" s="5">
        <f>('Run 4'!D59-'overview medium set (B)'!E49)/'Run 4'!D59</f>
        <v>0.10998899007826157</v>
      </c>
      <c r="O49" s="32">
        <v>1002.65</v>
      </c>
      <c r="P49" s="5">
        <f>('Run 5'!D59-'overview medium set (B)'!E49)/'Run 5'!D59</f>
        <v>0.10941980160435862</v>
      </c>
      <c r="Q49" s="32">
        <v>705.29300000000001</v>
      </c>
      <c r="R49" s="5">
        <f>('Run 6'!D59-'overview medium set (B)'!E49)/'Run 6'!D59</f>
        <v>0.10769136670271001</v>
      </c>
      <c r="S49" s="32">
        <v>991.01900000000001</v>
      </c>
      <c r="T49" s="5">
        <f>('Run 7'!D59-'overview medium set (B)'!E49)/'Run 7'!D59</f>
        <v>0.10673373256111587</v>
      </c>
      <c r="U49" s="32">
        <v>1093.5</v>
      </c>
      <c r="V49" s="30">
        <f>('Run 8'!D59-'overview medium set (B)'!E49)/'Run 8'!D59</f>
        <v>0.1078260411078735</v>
      </c>
      <c r="W49" s="32">
        <v>1237.6500000000001</v>
      </c>
      <c r="X49" s="28">
        <f>('Run 9'!D59-'overview medium set (B)'!E49)/'Run 9'!D59</f>
        <v>0.10763088741693289</v>
      </c>
      <c r="Y49" s="32">
        <v>1003.71</v>
      </c>
      <c r="Z49" s="5">
        <f>('Run 10'!D59-'overview medium set (B)'!E49)/'Run 10'!D59</f>
        <v>0.10728985078113681</v>
      </c>
      <c r="AA49" s="32">
        <v>1290.6400000000001</v>
      </c>
      <c r="AB49" s="10">
        <f>MIN('Run 1'!D59,'Run 2'!D59,'Run 3'!D59,'Run 4'!D59,'Run 5'!D59,'Run 6'!D59,'Run 7'!D59,'Run 8'!D59,'Run 9'!D59,'Run 10'!D59)</f>
        <v>324261</v>
      </c>
      <c r="AC49" s="10">
        <f>MAX('Run 1'!D59,'Run 2'!D59,'Run 3'!D59,'Run 4'!D59,'Run 5'!D59,'Run 6'!D59,'Run 7'!D59,'Run 8'!D59,'Run 9'!D59,'Run 10'!D59)</f>
        <v>325817</v>
      </c>
      <c r="AD49" s="10">
        <f>AVERAGE('Run 1'!D59,'Run 2'!D59,'Run 3'!D59,'Run 4'!D59,'Run 5'!D59,'Run 6'!D59,'Run 7'!D59,'Run 8'!D59,'Run 9'!D59,'Run 10'!D59)</f>
        <v>324912.09999999998</v>
      </c>
      <c r="AE49" s="10">
        <f>_xlfn.STDEV.S('Run 1'!D59,'Run 2'!D59,'Run 3'!D59,'Run 4'!D59,'Run 5'!D59,'Run 6'!D59,'Run 7'!D59,'Run 8'!D59,'Run 9'!D59,'Run 10'!D59)</f>
        <v>505.18521356033375</v>
      </c>
      <c r="AF49" s="32">
        <f t="shared" si="0"/>
        <v>1091.4149999999997</v>
      </c>
    </row>
    <row r="50" spans="1:32" x14ac:dyDescent="0.25">
      <c r="A50" s="50"/>
      <c r="B50" s="50"/>
      <c r="C50">
        <v>3</v>
      </c>
      <c r="E50" s="8">
        <v>344415.46965300001</v>
      </c>
      <c r="F50" s="8">
        <v>120.889</v>
      </c>
      <c r="H50" s="5">
        <f>('Run 1'!D60-'overview medium set (B)'!E50)/'Run 1'!D60</f>
        <v>9.9546212452057678E-2</v>
      </c>
      <c r="I50" s="32">
        <v>383.80799999999999</v>
      </c>
      <c r="J50" s="5">
        <f>('Run 2'!D60-'overview medium set (B)'!E50)/'Run 2'!D60</f>
        <v>9.7320731197647461E-2</v>
      </c>
      <c r="K50" s="32">
        <v>850.11099999999999</v>
      </c>
      <c r="L50" s="5">
        <f>('Run 3'!D60-'overview medium set (B)'!E50)/'Run 3'!D60</f>
        <v>0.10032477325493308</v>
      </c>
      <c r="M50" s="32">
        <v>509.65199999999999</v>
      </c>
      <c r="N50" s="5">
        <f>('Run 4'!D60-'overview medium set (B)'!E50)/'Run 4'!D60</f>
        <v>9.6574877691595409E-2</v>
      </c>
      <c r="O50" s="32">
        <v>1316.97</v>
      </c>
      <c r="P50" s="5">
        <f>('Run 5'!D60-'overview medium set (B)'!E50)/'Run 5'!D60</f>
        <v>9.9663906213974432E-2</v>
      </c>
      <c r="Q50" s="32">
        <v>1753.73</v>
      </c>
      <c r="R50" s="5">
        <f>('Run 6'!D60-'overview medium set (B)'!E50)/'Run 6'!D60</f>
        <v>9.6705194884182014E-2</v>
      </c>
      <c r="S50" s="32">
        <v>636.26400000000001</v>
      </c>
      <c r="T50" s="5">
        <f>('Run 7'!D60-'overview medium set (B)'!E50)/'Run 7'!D60</f>
        <v>9.5934592984095554E-2</v>
      </c>
      <c r="U50" s="32">
        <v>278.02800000000002</v>
      </c>
      <c r="V50" s="30">
        <f>('Run 8'!D60-'overview medium set (B)'!E50)/'Run 8'!D60</f>
        <v>0.10675770814022546</v>
      </c>
      <c r="W50" s="32">
        <v>351.82400000000001</v>
      </c>
      <c r="X50" s="28">
        <f>('Run 9'!D60-'overview medium set (B)'!E50)/'Run 9'!D60</f>
        <v>0.10086028024278813</v>
      </c>
      <c r="Y50" s="32">
        <v>523.28</v>
      </c>
      <c r="Z50" s="5">
        <f>('Run 10'!D60-'overview medium set (B)'!E50)/'Run 10'!D60</f>
        <v>0.10234835958403375</v>
      </c>
      <c r="AA50" s="32">
        <v>1613.65</v>
      </c>
      <c r="AB50" s="10">
        <f>MIN('Run 1'!D60,'Run 2'!D60,'Run 3'!D60,'Run 4'!D60,'Run 5'!D60,'Run 6'!D60,'Run 7'!D60,'Run 8'!D60,'Run 9'!D60,'Run 10'!D60)</f>
        <v>380963</v>
      </c>
      <c r="AC50" s="10">
        <f>MAX('Run 1'!D60,'Run 2'!D60,'Run 3'!D60,'Run 4'!D60,'Run 5'!D60,'Run 6'!D60,'Run 7'!D60,'Run 8'!D60,'Run 9'!D60,'Run 10'!D60)</f>
        <v>385579</v>
      </c>
      <c r="AD50" s="10">
        <f>AVERAGE('Run 1'!D60,'Run 2'!D60,'Run 3'!D60,'Run 4'!D60,'Run 5'!D60,'Run 6'!D60,'Run 7'!D60,'Run 8'!D60,'Run 9'!D60,'Run 10'!D60)</f>
        <v>382520</v>
      </c>
      <c r="AE50" s="10">
        <f>_xlfn.STDEV.S('Run 1'!D60,'Run 2'!D60,'Run 3'!D60,'Run 4'!D60,'Run 5'!D60,'Run 6'!D60,'Run 7'!D60,'Run 8'!D60,'Run 9'!D60,'Run 10'!D60)</f>
        <v>1399.6554337883783</v>
      </c>
      <c r="AF50" s="32">
        <f t="shared" si="0"/>
        <v>821.73170000000005</v>
      </c>
    </row>
    <row r="51" spans="1:32" x14ac:dyDescent="0.25">
      <c r="A51" s="21"/>
      <c r="B51" s="21"/>
      <c r="C51" s="22"/>
      <c r="D51" s="22"/>
      <c r="E51" s="54" t="s">
        <v>24</v>
      </c>
      <c r="F51" s="54"/>
      <c r="G51" s="23"/>
      <c r="H51" s="23">
        <f>AVERAGE(H39:H41,H42:H44,H45:H47,H48:H50)</f>
        <v>0.12493518342094172</v>
      </c>
      <c r="I51" s="33">
        <f t="shared" ref="I51:AA51" si="4">AVERAGE(I39:I41,I42:I44,I45:I47,I48:I50)</f>
        <v>863.22741666666695</v>
      </c>
      <c r="J51" s="23">
        <f t="shared" si="4"/>
        <v>0.12364636745133385</v>
      </c>
      <c r="K51" s="33">
        <f t="shared" si="4"/>
        <v>919.74625000000015</v>
      </c>
      <c r="L51" s="23">
        <f t="shared" si="4"/>
        <v>0.12474305073764376</v>
      </c>
      <c r="M51" s="33">
        <f t="shared" si="4"/>
        <v>1031.3199166666666</v>
      </c>
      <c r="N51" s="23">
        <f t="shared" si="4"/>
        <v>0.12309952132412923</v>
      </c>
      <c r="O51" s="33">
        <f t="shared" si="4"/>
        <v>997.38808333333327</v>
      </c>
      <c r="P51" s="23">
        <f t="shared" si="4"/>
        <v>0.12497612031883459</v>
      </c>
      <c r="Q51" s="33">
        <f t="shared" si="4"/>
        <v>1049.1021666666666</v>
      </c>
      <c r="R51" s="23">
        <f t="shared" si="4"/>
        <v>0.12435577794297176</v>
      </c>
      <c r="S51" s="33">
        <f t="shared" si="4"/>
        <v>872.43499999999995</v>
      </c>
      <c r="T51" s="23">
        <f t="shared" si="4"/>
        <v>0.12317271973341386</v>
      </c>
      <c r="U51" s="33">
        <f t="shared" si="4"/>
        <v>987.21541666666678</v>
      </c>
      <c r="V51" s="23">
        <f t="shared" si="4"/>
        <v>0.12350088027311791</v>
      </c>
      <c r="W51" s="33">
        <f t="shared" si="4"/>
        <v>812.50750000000005</v>
      </c>
      <c r="X51" s="23">
        <f t="shared" si="4"/>
        <v>0.12266502542606494</v>
      </c>
      <c r="Y51" s="33">
        <f t="shared" si="4"/>
        <v>812.92233333333343</v>
      </c>
      <c r="Z51" s="23">
        <f t="shared" si="4"/>
        <v>0.12399651547134223</v>
      </c>
      <c r="AA51" s="33">
        <f t="shared" si="4"/>
        <v>1017.8318333333332</v>
      </c>
      <c r="AB51" s="10"/>
      <c r="AC51" s="10"/>
      <c r="AF51" s="32"/>
    </row>
    <row r="52" spans="1:32" x14ac:dyDescent="0.25">
      <c r="A52" s="50">
        <v>83</v>
      </c>
      <c r="B52" s="50">
        <v>7</v>
      </c>
      <c r="C52">
        <v>1</v>
      </c>
      <c r="E52" s="8">
        <v>46176.092457999999</v>
      </c>
      <c r="F52" s="8">
        <v>192.97</v>
      </c>
      <c r="H52" s="5">
        <f>('Run 1'!D61-'overview medium set (B)'!E52)/'Run 1'!D61</f>
        <v>0.14660660635608261</v>
      </c>
      <c r="I52" s="32">
        <v>211.053</v>
      </c>
      <c r="J52" s="5">
        <f>('Run 2'!D61-'overview medium set (B)'!E52)/'Run 2'!D61</f>
        <v>0.14732047143244925</v>
      </c>
      <c r="K52" s="32">
        <v>1781.74</v>
      </c>
      <c r="L52" s="5">
        <f>('Run 3'!D61-'overview medium set (B)'!E52)/'Run 3'!D61</f>
        <v>0.14616318838328643</v>
      </c>
      <c r="M52" s="32">
        <v>1163.05</v>
      </c>
      <c r="N52" s="5">
        <f>('Run 4'!D61-'overview medium set (B)'!E52)/'Run 4'!D61</f>
        <v>0.1437089836942311</v>
      </c>
      <c r="O52" s="32">
        <v>203.8</v>
      </c>
      <c r="P52" s="5">
        <f>('Run 5'!D61-'overview medium set (B)'!E52)/'Run 5'!D61</f>
        <v>0.1505392369290996</v>
      </c>
      <c r="Q52" s="32">
        <v>1399.07</v>
      </c>
      <c r="R52" s="5">
        <f>('Run 6'!D61-'overview medium set (B)'!E52)/'Run 6'!D61</f>
        <v>0.1442739063365783</v>
      </c>
      <c r="S52" s="32">
        <v>111.27800000000001</v>
      </c>
      <c r="T52" s="5">
        <f>('Run 7'!D61-'overview medium set (B)'!E52)/'Run 7'!D61</f>
        <v>0.14446416176146359</v>
      </c>
      <c r="U52" s="32">
        <v>1157.6300000000001</v>
      </c>
      <c r="V52" s="30">
        <f>('Run 8'!D61-'overview medium set (B)'!E52)/'Run 8'!D61</f>
        <v>0.14563553668730914</v>
      </c>
      <c r="W52" s="32">
        <v>965.52200000000005</v>
      </c>
      <c r="X52" s="28">
        <f>('Run 9'!D61-'overview medium set (B)'!E52)/'Run 9'!D61</f>
        <v>0.14524490753869676</v>
      </c>
      <c r="Y52" s="32">
        <v>97.084000000000003</v>
      </c>
      <c r="Z52" s="5">
        <f>('Run 10'!D61-'overview medium set (B)'!E52)/'Run 10'!D61</f>
        <v>0.14356287114334204</v>
      </c>
      <c r="AA52" s="32">
        <v>921.46299999999997</v>
      </c>
      <c r="AB52" s="10">
        <f>MIN('Run 1'!D61,'Run 2'!D61,'Run 3'!D61,'Run 4'!D61,'Run 5'!D61,'Run 6'!D61,'Run 7'!D61,'Run 8'!D61,'Run 9'!D61,'Run 10'!D61)</f>
        <v>53916.5</v>
      </c>
      <c r="AC52" s="10">
        <f>MAX('Run 1'!D61,'Run 2'!D61,'Run 3'!D61,'Run 4'!D61,'Run 5'!D61,'Run 6'!D61,'Run 7'!D61,'Run 8'!D61,'Run 9'!D61,'Run 10'!D61)</f>
        <v>54359.3</v>
      </c>
      <c r="AD52" s="10">
        <f>AVERAGE('Run 1'!D61,'Run 2'!D61,'Run 3'!D61,'Run 4'!D61,'Run 5'!D61,'Run 6'!D61,'Run 7'!D61,'Run 8'!D61,'Run 9'!D61,'Run 10'!D61)</f>
        <v>54054.959999999985</v>
      </c>
      <c r="AE52" s="10">
        <f>_xlfn.STDEV.S('Run 1'!D61,'Run 2'!D61,'Run 3'!D61,'Run 4'!D61,'Run 5'!D61,'Run 6'!D61,'Run 7'!D61,'Run 8'!D61,'Run 9'!D61,'Run 10'!D61)</f>
        <v>132.68114828833549</v>
      </c>
      <c r="AF52" s="32">
        <f t="shared" si="0"/>
        <v>801.16899999999998</v>
      </c>
    </row>
    <row r="53" spans="1:32" x14ac:dyDescent="0.25">
      <c r="A53" s="50"/>
      <c r="B53" s="50"/>
      <c r="C53">
        <v>2</v>
      </c>
      <c r="E53" s="8">
        <v>45115.886064999999</v>
      </c>
      <c r="F53" s="8">
        <v>37.985999999999997</v>
      </c>
      <c r="H53" s="5">
        <f>('Run 1'!D62-'overview medium set (B)'!E53)/'Run 1'!D62</f>
        <v>0.15823231203098703</v>
      </c>
      <c r="I53" s="32">
        <v>838.31500000000005</v>
      </c>
      <c r="J53" s="5">
        <f>('Run 2'!D62-'overview medium set (B)'!E53)/'Run 2'!D62</f>
        <v>0.1594399096576343</v>
      </c>
      <c r="K53" s="32">
        <v>208.46799999999999</v>
      </c>
      <c r="L53" s="5">
        <f>('Run 3'!D62-'overview medium set (B)'!E53)/'Run 3'!D62</f>
        <v>0.15933653707119833</v>
      </c>
      <c r="M53" s="32">
        <v>1591.41</v>
      </c>
      <c r="N53" s="5">
        <f>('Run 4'!D62-'overview medium set (B)'!E53)/'Run 4'!D62</f>
        <v>0.16172015278820356</v>
      </c>
      <c r="O53" s="32">
        <v>282.60700000000003</v>
      </c>
      <c r="P53" s="5">
        <f>('Run 5'!D62-'overview medium set (B)'!E53)/'Run 5'!D62</f>
        <v>0.15992510762578996</v>
      </c>
      <c r="Q53" s="32">
        <v>590.43600000000004</v>
      </c>
      <c r="R53" s="5">
        <f>('Run 6'!D62-'overview medium set (B)'!E53)/'Run 6'!D62</f>
        <v>0.16163603537727958</v>
      </c>
      <c r="S53" s="32">
        <v>297.96800000000002</v>
      </c>
      <c r="T53" s="5">
        <f>('Run 7'!D62-'overview medium set (B)'!E53)/'Run 7'!D62</f>
        <v>0.15476758550983669</v>
      </c>
      <c r="U53" s="32">
        <v>1034.49</v>
      </c>
      <c r="V53" s="30">
        <f>('Run 8'!D62-'overview medium set (B)'!E53)/'Run 8'!D62</f>
        <v>0.15825272883825678</v>
      </c>
      <c r="W53" s="32">
        <v>886.29600000000005</v>
      </c>
      <c r="X53" s="28">
        <f>('Run 9'!D62-'overview medium set (B)'!E53)/'Run 9'!D62</f>
        <v>0.158954150898726</v>
      </c>
      <c r="Y53" s="32">
        <v>125.34699999999999</v>
      </c>
      <c r="Z53" s="5">
        <f>('Run 10'!D62-'overview medium set (B)'!E53)/'Run 10'!D62</f>
        <v>0.15954638816029693</v>
      </c>
      <c r="AA53" s="32">
        <v>930.56100000000004</v>
      </c>
      <c r="AB53" s="10">
        <f>MIN('Run 1'!D62,'Run 2'!D62,'Run 3'!D62,'Run 4'!D62,'Run 5'!D62,'Run 6'!D62,'Run 7'!D62,'Run 8'!D62,'Run 9'!D62,'Run 10'!D62)</f>
        <v>53376.9</v>
      </c>
      <c r="AC53" s="10">
        <f>MAX('Run 1'!D62,'Run 2'!D62,'Run 3'!D62,'Run 4'!D62,'Run 5'!D62,'Run 6'!D62,'Run 7'!D62,'Run 8'!D62,'Run 9'!D62,'Run 10'!D62)</f>
        <v>53819.6</v>
      </c>
      <c r="AD53" s="10">
        <f>AVERAGE('Run 1'!D62,'Run 2'!D62,'Run 3'!D62,'Run 4'!D62,'Run 5'!D62,'Run 6'!D62,'Run 7'!D62,'Run 8'!D62,'Run 9'!D62,'Run 10'!D62)</f>
        <v>53657.340000000004</v>
      </c>
      <c r="AE53" s="10">
        <f>_xlfn.STDEV.S('Run 1'!D62,'Run 2'!D62,'Run 3'!D62,'Run 4'!D62,'Run 5'!D62,'Run 6'!D62,'Run 7'!D62,'Run 8'!D62,'Run 9'!D62,'Run 10'!D62)</f>
        <v>124.78544430786333</v>
      </c>
      <c r="AF53" s="32">
        <f t="shared" si="0"/>
        <v>678.58979999999997</v>
      </c>
    </row>
    <row r="54" spans="1:32" x14ac:dyDescent="0.25">
      <c r="A54" s="50"/>
      <c r="B54" s="50"/>
      <c r="C54">
        <v>3</v>
      </c>
      <c r="E54" s="8">
        <v>48785.679118</v>
      </c>
      <c r="F54" s="8">
        <v>151.18700000000001</v>
      </c>
      <c r="H54" s="5">
        <f>('Run 1'!D63-'overview medium set (B)'!E54)/'Run 1'!D63</f>
        <v>0.12137136706480713</v>
      </c>
      <c r="I54" s="32">
        <v>1189.3399999999999</v>
      </c>
      <c r="J54" s="5">
        <f>('Run 2'!D63-'overview medium set (B)'!E54)/'Run 2'!D63</f>
        <v>0.12699853231858871</v>
      </c>
      <c r="K54" s="32">
        <v>949.12</v>
      </c>
      <c r="L54" s="5">
        <f>('Run 3'!D63-'overview medium set (B)'!E54)/'Run 3'!D63</f>
        <v>0.12310699764715183</v>
      </c>
      <c r="M54" s="32">
        <v>1629.29</v>
      </c>
      <c r="N54" s="5">
        <f>('Run 4'!D63-'overview medium set (B)'!E54)/'Run 4'!D63</f>
        <v>0.12001632203148313</v>
      </c>
      <c r="O54" s="32">
        <v>1501.96</v>
      </c>
      <c r="P54" s="5">
        <f>('Run 5'!D63-'overview medium set (B)'!E54)/'Run 5'!D63</f>
        <v>0.12497234929591616</v>
      </c>
      <c r="Q54" s="32">
        <v>699.82399999999996</v>
      </c>
      <c r="R54" s="5">
        <f>('Run 6'!D63-'overview medium set (B)'!E54)/'Run 6'!D63</f>
        <v>0.12065870608762112</v>
      </c>
      <c r="S54" s="32">
        <v>619.45799999999997</v>
      </c>
      <c r="T54" s="5">
        <f>('Run 7'!D63-'overview medium set (B)'!E54)/'Run 7'!D63</f>
        <v>0.12405796707430275</v>
      </c>
      <c r="U54" s="32">
        <v>1319.24</v>
      </c>
      <c r="V54" s="30">
        <f>('Run 8'!D63-'overview medium set (B)'!E54)/'Run 8'!D63</f>
        <v>0.12715003975495776</v>
      </c>
      <c r="W54" s="32">
        <v>706.49300000000005</v>
      </c>
      <c r="X54" s="28">
        <f>('Run 9'!D63-'overview medium set (B)'!E54)/'Run 9'!D63</f>
        <v>0.12643890497055343</v>
      </c>
      <c r="Y54" s="32">
        <v>412.53</v>
      </c>
      <c r="Z54" s="5">
        <f>('Run 10'!D63-'overview medium set (B)'!E54)/'Run 10'!D63</f>
        <v>0.11717704858761152</v>
      </c>
      <c r="AA54" s="32">
        <v>941.82500000000005</v>
      </c>
      <c r="AB54" s="10">
        <f>MIN('Run 1'!D63,'Run 2'!D63,'Run 3'!D63,'Run 4'!D63,'Run 5'!D63,'Run 6'!D63,'Run 7'!D63,'Run 8'!D63,'Run 9'!D63,'Run 10'!D63)</f>
        <v>55261</v>
      </c>
      <c r="AC54" s="10">
        <f>MAX('Run 1'!D63,'Run 2'!D63,'Run 3'!D63,'Run 4'!D63,'Run 5'!D63,'Run 6'!D63,'Run 7'!D63,'Run 8'!D63,'Run 9'!D63,'Run 10'!D63)</f>
        <v>55892.4</v>
      </c>
      <c r="AD54" s="10">
        <f>AVERAGE('Run 1'!D63,'Run 2'!D63,'Run 3'!D63,'Run 4'!D63,'Run 5'!D63,'Run 6'!D63,'Run 7'!D63,'Run 8'!D63,'Run 9'!D63,'Run 10'!D63)</f>
        <v>55641</v>
      </c>
      <c r="AE54" s="10">
        <f>_xlfn.STDEV.S('Run 1'!D63,'Run 2'!D63,'Run 3'!D63,'Run 4'!D63,'Run 5'!D63,'Run 6'!D63,'Run 7'!D63,'Run 8'!D63,'Run 9'!D63,'Run 10'!D63)</f>
        <v>211.91303771961577</v>
      </c>
      <c r="AF54" s="32">
        <f t="shared" si="0"/>
        <v>996.90800000000002</v>
      </c>
    </row>
    <row r="55" spans="1:32" x14ac:dyDescent="0.25">
      <c r="A55" s="50"/>
      <c r="B55" s="50">
        <v>14</v>
      </c>
      <c r="C55">
        <v>1</v>
      </c>
      <c r="E55" s="8">
        <v>150855.25190599999</v>
      </c>
      <c r="F55" s="8">
        <v>94.436000000000007</v>
      </c>
      <c r="H55" s="5">
        <f>('Run 1'!D64-'overview medium set (B)'!E55)/'Run 1'!D64</f>
        <v>0.10386035377422943</v>
      </c>
      <c r="I55" s="32">
        <v>1466.03</v>
      </c>
      <c r="J55" s="5">
        <f>('Run 2'!D64-'overview medium set (B)'!E55)/'Run 2'!D64</f>
        <v>0.10402534949218988</v>
      </c>
      <c r="K55" s="32">
        <v>1720.32</v>
      </c>
      <c r="L55" s="5">
        <f>('Run 3'!D64-'overview medium set (B)'!E55)/'Run 3'!D64</f>
        <v>0.10600056947292322</v>
      </c>
      <c r="M55" s="32">
        <v>83.430999999999997</v>
      </c>
      <c r="N55" s="5">
        <f>('Run 4'!D64-'overview medium set (B)'!E55)/'Run 4'!D64</f>
        <v>0.1057991991535471</v>
      </c>
      <c r="O55" s="32">
        <v>244.161</v>
      </c>
      <c r="P55" s="5">
        <f>('Run 5'!D64-'overview medium set (B)'!E55)/'Run 5'!D64</f>
        <v>0.10660942746821281</v>
      </c>
      <c r="Q55" s="32">
        <v>991.90300000000002</v>
      </c>
      <c r="R55" s="5">
        <f>('Run 6'!D64-'overview medium set (B)'!E55)/'Run 6'!D64</f>
        <v>0.1068686020271631</v>
      </c>
      <c r="S55" s="32">
        <v>575.1</v>
      </c>
      <c r="T55" s="5">
        <f>('Run 7'!D64-'overview medium set (B)'!E55)/'Run 7'!D64</f>
        <v>0.10539088102142605</v>
      </c>
      <c r="U55" s="32">
        <v>679.81200000000001</v>
      </c>
      <c r="V55" s="30">
        <f>('Run 8'!D64-'overview medium set (B)'!E55)/'Run 8'!D64</f>
        <v>0.1028584313741816</v>
      </c>
      <c r="W55" s="32">
        <v>1312.24</v>
      </c>
      <c r="X55" s="28">
        <f>('Run 9'!D64-'overview medium set (B)'!E55)/'Run 9'!D64</f>
        <v>0.10613829691647711</v>
      </c>
      <c r="Y55" s="32">
        <v>568.55600000000004</v>
      </c>
      <c r="Z55" s="5">
        <f>('Run 10'!D64-'overview medium set (B)'!E55)/'Run 10'!D64</f>
        <v>0.10619655344563014</v>
      </c>
      <c r="AA55" s="32">
        <v>1099.4100000000001</v>
      </c>
      <c r="AB55" s="10">
        <f>MIN('Run 1'!D64,'Run 2'!D64,'Run 3'!D64,'Run 4'!D64,'Run 5'!D64,'Run 6'!D64,'Run 7'!D64,'Run 8'!D64,'Run 9'!D64,'Run 10'!D64)</f>
        <v>168151</v>
      </c>
      <c r="AC55" s="10">
        <f>MAX('Run 1'!D64,'Run 2'!D64,'Run 3'!D64,'Run 4'!D64,'Run 5'!D64,'Run 6'!D64,'Run 7'!D64,'Run 8'!D64,'Run 9'!D64,'Run 10'!D64)</f>
        <v>168906</v>
      </c>
      <c r="AD55" s="10">
        <f>AVERAGE('Run 1'!D64,'Run 2'!D64,'Run 3'!D64,'Run 4'!D64,'Run 5'!D64,'Run 6'!D64,'Run 7'!D64,'Run 8'!D64,'Run 9'!D64,'Run 10'!D64)</f>
        <v>168624.3</v>
      </c>
      <c r="AE55" s="10">
        <f>_xlfn.STDEV.S('Run 1'!D64,'Run 2'!D64,'Run 3'!D64,'Run 4'!D64,'Run 5'!D64,'Run 6'!D64,'Run 7'!D64,'Run 8'!D64,'Run 9'!D64,'Run 10'!D64)</f>
        <v>251.30240746956642</v>
      </c>
      <c r="AF55" s="32">
        <f t="shared" si="0"/>
        <v>874.09629999999993</v>
      </c>
    </row>
    <row r="56" spans="1:32" x14ac:dyDescent="0.25">
      <c r="A56" s="50"/>
      <c r="B56" s="50"/>
      <c r="C56">
        <v>2</v>
      </c>
      <c r="E56" s="8">
        <v>115554.70899100001</v>
      </c>
      <c r="F56" s="8">
        <v>332.01499999999999</v>
      </c>
      <c r="H56" s="5">
        <f>('Run 1'!D65-'overview medium set (B)'!E56)/'Run 1'!D65</f>
        <v>0.11792318503393047</v>
      </c>
      <c r="I56" s="32">
        <v>756.76199999999994</v>
      </c>
      <c r="J56" s="5">
        <f>('Run 2'!D65-'overview medium set (B)'!E56)/'Run 2'!D65</f>
        <v>0.11094665134833617</v>
      </c>
      <c r="K56" s="32">
        <v>1611.31</v>
      </c>
      <c r="L56" s="5">
        <f>('Run 3'!D65-'overview medium set (B)'!E56)/'Run 3'!D65</f>
        <v>0.11455722776138839</v>
      </c>
      <c r="M56" s="32">
        <v>674.06</v>
      </c>
      <c r="N56" s="5">
        <f>('Run 4'!D65-'overview medium set (B)'!E56)/'Run 4'!D65</f>
        <v>0.11727631837105726</v>
      </c>
      <c r="O56" s="32">
        <v>616.21500000000003</v>
      </c>
      <c r="P56" s="5">
        <f>('Run 5'!D65-'overview medium set (B)'!E56)/'Run 5'!D65</f>
        <v>0.1141363738107832</v>
      </c>
      <c r="Q56" s="32">
        <v>652.65099999999995</v>
      </c>
      <c r="R56" s="5">
        <f>('Run 6'!D65-'overview medium set (B)'!E56)/'Run 6'!D65</f>
        <v>0.1174785660966724</v>
      </c>
      <c r="S56" s="32">
        <v>814.19200000000001</v>
      </c>
      <c r="T56" s="5">
        <f>('Run 7'!D65-'overview medium set (B)'!E56)/'Run 7'!D65</f>
        <v>0.11302121607473187</v>
      </c>
      <c r="U56" s="32">
        <v>1114.95</v>
      </c>
      <c r="V56" s="30">
        <f>('Run 8'!D65-'overview medium set (B)'!E56)/'Run 8'!D65</f>
        <v>0.11547222144060007</v>
      </c>
      <c r="W56" s="32">
        <v>383.17899999999997</v>
      </c>
      <c r="X56" s="28">
        <f>('Run 9'!D65-'overview medium set (B)'!E56)/'Run 9'!D65</f>
        <v>0.11174623350398175</v>
      </c>
      <c r="Y56" s="32">
        <v>641.38</v>
      </c>
      <c r="Z56" s="5">
        <f>('Run 10'!D65-'overview medium set (B)'!E56)/'Run 10'!D65</f>
        <v>0.11223074920676378</v>
      </c>
      <c r="AA56" s="32">
        <v>857.66099999999994</v>
      </c>
      <c r="AB56" s="10">
        <f>MIN('Run 1'!D65,'Run 2'!D65,'Run 3'!D65,'Run 4'!D65,'Run 5'!D65,'Run 6'!D65,'Run 7'!D65,'Run 8'!D65,'Run 9'!D65,'Run 10'!D65)</f>
        <v>129975</v>
      </c>
      <c r="AC56" s="10">
        <f>MAX('Run 1'!D65,'Run 2'!D65,'Run 3'!D65,'Run 4'!D65,'Run 5'!D65,'Run 6'!D65,'Run 7'!D65,'Run 8'!D65,'Run 9'!D65,'Run 10'!D65)</f>
        <v>131003</v>
      </c>
      <c r="AD56" s="10">
        <f>AVERAGE('Run 1'!D65,'Run 2'!D65,'Run 3'!D65,'Run 4'!D65,'Run 5'!D65,'Run 6'!D65,'Run 7'!D65,'Run 8'!D65,'Run 9'!D65,'Run 10'!D65)</f>
        <v>130494.39999999999</v>
      </c>
      <c r="AE56" s="10">
        <f>_xlfn.STDEV.S('Run 1'!D65,'Run 2'!D65,'Run 3'!D65,'Run 4'!D65,'Run 5'!D65,'Run 6'!D65,'Run 7'!D65,'Run 8'!D65,'Run 9'!D65,'Run 10'!D65)</f>
        <v>370.68800897790044</v>
      </c>
      <c r="AF56" s="32">
        <f t="shared" si="0"/>
        <v>812.2360000000001</v>
      </c>
    </row>
    <row r="57" spans="1:32" x14ac:dyDescent="0.25">
      <c r="A57" s="50"/>
      <c r="B57" s="50"/>
      <c r="C57">
        <v>3</v>
      </c>
      <c r="E57" s="8">
        <v>161514.80548700001</v>
      </c>
      <c r="F57" s="8">
        <v>349.82100000000003</v>
      </c>
      <c r="H57" s="5">
        <f>('Run 1'!D66-'overview medium set (B)'!E57)/'Run 1'!D66</f>
        <v>0.10291979512344133</v>
      </c>
      <c r="I57" s="32">
        <v>409.77300000000002</v>
      </c>
      <c r="J57" s="5">
        <f>('Run 2'!D66-'overview medium set (B)'!E57)/'Run 2'!D66</f>
        <v>0.10452130663037028</v>
      </c>
      <c r="K57" s="32">
        <v>535.19299999999998</v>
      </c>
      <c r="L57" s="5">
        <f>('Run 3'!D66-'overview medium set (B)'!E57)/'Run 3'!D66</f>
        <v>0.10276530999255611</v>
      </c>
      <c r="M57" s="32">
        <v>311.38900000000001</v>
      </c>
      <c r="N57" s="5">
        <f>('Run 4'!D66-'overview medium set (B)'!E57)/'Run 4'!D66</f>
        <v>0.10189221755570257</v>
      </c>
      <c r="O57" s="32">
        <v>1248.53</v>
      </c>
      <c r="P57" s="5">
        <f>('Run 5'!D66-'overview medium set (B)'!E57)/'Run 5'!D66</f>
        <v>0.10312403247892671</v>
      </c>
      <c r="Q57" s="32">
        <v>836.27</v>
      </c>
      <c r="R57" s="5">
        <f>('Run 6'!D66-'overview medium set (B)'!E57)/'Run 6'!D66</f>
        <v>0.10322860584541409</v>
      </c>
      <c r="S57" s="32">
        <v>1305.1199999999999</v>
      </c>
      <c r="T57" s="5">
        <f>('Run 7'!D66-'overview medium set (B)'!E57)/'Run 7'!D66</f>
        <v>0.10465037176054501</v>
      </c>
      <c r="U57" s="32">
        <v>1040.29</v>
      </c>
      <c r="V57" s="30">
        <f>('Run 8'!D66-'overview medium set (B)'!E57)/'Run 8'!D66</f>
        <v>0.10545370946802911</v>
      </c>
      <c r="W57" s="32">
        <v>465.86</v>
      </c>
      <c r="X57" s="28">
        <f>('Run 9'!D66-'overview medium set (B)'!E57)/'Run 9'!D66</f>
        <v>0.10424816159212917</v>
      </c>
      <c r="Y57" s="32">
        <v>203.19200000000001</v>
      </c>
      <c r="Z57" s="5">
        <f>('Run 10'!D66-'overview medium set (B)'!E57)/'Run 10'!D66</f>
        <v>0.10383564527906161</v>
      </c>
      <c r="AA57" s="32">
        <v>1757.77</v>
      </c>
      <c r="AB57" s="10">
        <f>MIN('Run 1'!D66,'Run 2'!D66,'Run 3'!D66,'Run 4'!D66,'Run 5'!D66,'Run 6'!D66,'Run 7'!D66,'Run 8'!D66,'Run 9'!D66,'Run 10'!D66)</f>
        <v>179839</v>
      </c>
      <c r="AC57" s="10">
        <f>MAX('Run 1'!D66,'Run 2'!D66,'Run 3'!D66,'Run 4'!D66,'Run 5'!D66,'Run 6'!D66,'Run 7'!D66,'Run 8'!D66,'Run 9'!D66,'Run 10'!D66)</f>
        <v>180555</v>
      </c>
      <c r="AD57" s="10">
        <f>AVERAGE('Run 1'!D66,'Run 2'!D66,'Run 3'!D66,'Run 4'!D66,'Run 5'!D66,'Run 6'!D66,'Run 7'!D66,'Run 8'!D66,'Run 9'!D66,'Run 10'!D66)</f>
        <v>180194.7</v>
      </c>
      <c r="AE57" s="10">
        <f>_xlfn.STDEV.S('Run 1'!D66,'Run 2'!D66,'Run 3'!D66,'Run 4'!D66,'Run 5'!D66,'Run 6'!D66,'Run 7'!D66,'Run 8'!D66,'Run 9'!D66,'Run 10'!D66)</f>
        <v>214.697228673311</v>
      </c>
      <c r="AF57" s="32">
        <f t="shared" si="0"/>
        <v>811.3386999999999</v>
      </c>
    </row>
    <row r="58" spans="1:32" x14ac:dyDescent="0.25">
      <c r="A58" s="50"/>
      <c r="B58" s="50">
        <v>21</v>
      </c>
      <c r="C58">
        <v>1</v>
      </c>
      <c r="E58" s="8">
        <v>220407.993219</v>
      </c>
      <c r="F58" s="8">
        <v>405.76100000000002</v>
      </c>
      <c r="H58" s="5">
        <f>('Run 1'!D67-'overview medium set (B)'!E58)/'Run 1'!D67</f>
        <v>9.2825625433711603E-2</v>
      </c>
      <c r="I58" s="32">
        <v>1474.74</v>
      </c>
      <c r="J58" s="5">
        <f>('Run 2'!D67-'overview medium set (B)'!E58)/'Run 2'!D67</f>
        <v>8.6864864965302963E-2</v>
      </c>
      <c r="K58" s="32">
        <v>488.92399999999998</v>
      </c>
      <c r="L58" s="5">
        <f>('Run 3'!D67-'overview medium set (B)'!E58)/'Run 3'!D67</f>
        <v>8.2886749696248471E-2</v>
      </c>
      <c r="M58" s="32">
        <v>1724.82</v>
      </c>
      <c r="N58" s="5">
        <f>('Run 4'!D67-'overview medium set (B)'!E58)/'Run 4'!D67</f>
        <v>8.6005302888682481E-2</v>
      </c>
      <c r="O58" s="32">
        <v>1322.52</v>
      </c>
      <c r="P58" s="5">
        <f>('Run 5'!D67-'overview medium set (B)'!E58)/'Run 5'!D67</f>
        <v>9.0012826807315982E-2</v>
      </c>
      <c r="Q58" s="32">
        <v>635.07000000000005</v>
      </c>
      <c r="R58" s="5">
        <f>('Run 6'!D67-'overview medium set (B)'!E58)/'Run 6'!D67</f>
        <v>8.8017240901191673E-2</v>
      </c>
      <c r="S58" s="32">
        <v>1670.42</v>
      </c>
      <c r="T58" s="5">
        <f>('Run 7'!D67-'overview medium set (B)'!E58)/'Run 7'!D67</f>
        <v>8.8349189226862135E-2</v>
      </c>
      <c r="U58" s="32">
        <v>1745.53</v>
      </c>
      <c r="V58" s="30">
        <f>('Run 8'!D67-'overview medium set (B)'!E58)/'Run 8'!D67</f>
        <v>8.7401743069846036E-2</v>
      </c>
      <c r="W58" s="32">
        <v>1064.03</v>
      </c>
      <c r="X58" s="28">
        <f>('Run 9'!D67-'overview medium set (B)'!E58)/'Run 9'!D67</f>
        <v>8.5151715614532456E-2</v>
      </c>
      <c r="Y58" s="32">
        <v>1154.98</v>
      </c>
      <c r="Z58" s="5">
        <f>('Run 10'!D67-'overview medium set (B)'!E58)/'Run 10'!D67</f>
        <v>8.7934216044989216E-2</v>
      </c>
      <c r="AA58" s="32">
        <v>969.92499999999995</v>
      </c>
      <c r="AB58" s="10">
        <f>MIN('Run 1'!D67,'Run 2'!D67,'Run 3'!D67,'Run 4'!D67,'Run 5'!D67,'Run 6'!D67,'Run 7'!D67,'Run 8'!D67,'Run 9'!D67,'Run 10'!D67)</f>
        <v>240328</v>
      </c>
      <c r="AC58" s="10">
        <f>MAX('Run 1'!D67,'Run 2'!D67,'Run 3'!D67,'Run 4'!D67,'Run 5'!D67,'Run 6'!D67,'Run 7'!D67,'Run 8'!D67,'Run 9'!D67,'Run 10'!D67)</f>
        <v>242961</v>
      </c>
      <c r="AD58" s="10">
        <f>AVERAGE('Run 1'!D67,'Run 2'!D67,'Run 3'!D67,'Run 4'!D67,'Run 5'!D67,'Run 6'!D67,'Run 7'!D67,'Run 8'!D67,'Run 9'!D67,'Run 10'!D67)</f>
        <v>241556.8</v>
      </c>
      <c r="AE58" s="10">
        <f>_xlfn.STDEV.S('Run 1'!D67,'Run 2'!D67,'Run 3'!D67,'Run 4'!D67,'Run 5'!D67,'Run 6'!D67,'Run 7'!D67,'Run 8'!D67,'Run 9'!D67,'Run 10'!D67)</f>
        <v>713.51069446162558</v>
      </c>
      <c r="AF58" s="32">
        <f t="shared" si="0"/>
        <v>1225.0958999999998</v>
      </c>
    </row>
    <row r="59" spans="1:32" x14ac:dyDescent="0.25">
      <c r="A59" s="50"/>
      <c r="B59" s="50"/>
      <c r="C59">
        <v>2</v>
      </c>
      <c r="E59" s="8">
        <v>272141.83605799999</v>
      </c>
      <c r="F59" s="8">
        <v>281.30099999999999</v>
      </c>
      <c r="H59" s="5">
        <f>('Run 1'!D68-'overview medium set (B)'!E59)/'Run 1'!D68</f>
        <v>8.9573908282232231E-2</v>
      </c>
      <c r="I59" s="32">
        <v>966.16600000000005</v>
      </c>
      <c r="J59" s="5">
        <f>('Run 2'!D68-'overview medium set (B)'!E59)/'Run 2'!D68</f>
        <v>9.165547607158836E-2</v>
      </c>
      <c r="K59" s="32">
        <v>765.70600000000002</v>
      </c>
      <c r="L59" s="5">
        <f>('Run 3'!D68-'overview medium set (B)'!E59)/'Run 3'!D68</f>
        <v>9.6294626891147025E-2</v>
      </c>
      <c r="M59" s="32">
        <v>1105.42</v>
      </c>
      <c r="N59" s="5">
        <f>('Run 4'!D68-'overview medium set (B)'!E59)/'Run 4'!D68</f>
        <v>8.8088208095700879E-2</v>
      </c>
      <c r="O59" s="32">
        <v>1165.99</v>
      </c>
      <c r="P59" s="5">
        <f>('Run 5'!D68-'overview medium set (B)'!E59)/'Run 5'!D68</f>
        <v>9.3313889528569088E-2</v>
      </c>
      <c r="Q59" s="32">
        <v>1753.66</v>
      </c>
      <c r="R59" s="5">
        <f>('Run 6'!D68-'overview medium set (B)'!E59)/'Run 6'!D68</f>
        <v>9.0039669448624113E-2</v>
      </c>
      <c r="S59" s="32">
        <v>1753.5</v>
      </c>
      <c r="T59" s="5">
        <f>('Run 7'!D68-'overview medium set (B)'!E59)/'Run 7'!D68</f>
        <v>8.8460850846753716E-2</v>
      </c>
      <c r="U59" s="32">
        <v>751.35900000000004</v>
      </c>
      <c r="V59" s="30">
        <f>('Run 8'!D68-'overview medium set (B)'!E59)/'Run 8'!D68</f>
        <v>9.2134253876434521E-2</v>
      </c>
      <c r="W59" s="32">
        <v>658.50900000000001</v>
      </c>
      <c r="X59" s="28">
        <f>('Run 9'!D68-'overview medium set (B)'!E59)/'Run 9'!D68</f>
        <v>9.3066118153218649E-2</v>
      </c>
      <c r="Y59" s="32">
        <v>1698.91</v>
      </c>
      <c r="Z59" s="5">
        <f>('Run 10'!D68-'overview medium set (B)'!E59)/'Run 10'!D68</f>
        <v>9.2279605420802699E-2</v>
      </c>
      <c r="AA59" s="32">
        <v>327.22199999999998</v>
      </c>
      <c r="AB59" s="10">
        <f>MIN('Run 1'!D68,'Run 2'!D68,'Run 3'!D68,'Run 4'!D68,'Run 5'!D68,'Run 6'!D68,'Run 7'!D68,'Run 8'!D68,'Run 9'!D68,'Run 10'!D68)</f>
        <v>298430</v>
      </c>
      <c r="AC59" s="10">
        <f>MAX('Run 1'!D68,'Run 2'!D68,'Run 3'!D68,'Run 4'!D68,'Run 5'!D68,'Run 6'!D68,'Run 7'!D68,'Run 8'!D68,'Run 9'!D68,'Run 10'!D68)</f>
        <v>301140</v>
      </c>
      <c r="AD59" s="10">
        <f>AVERAGE('Run 1'!D68,'Run 2'!D68,'Run 3'!D68,'Run 4'!D68,'Run 5'!D68,'Run 6'!D68,'Run 7'!D68,'Run 8'!D68,'Run 9'!D68,'Run 10'!D68)</f>
        <v>299549.7</v>
      </c>
      <c r="AE59" s="10">
        <f>_xlfn.STDEV.S('Run 1'!D68,'Run 2'!D68,'Run 3'!D68,'Run 4'!D68,'Run 5'!D68,'Run 6'!D68,'Run 7'!D68,'Run 8'!D68,'Run 9'!D68,'Run 10'!D68)</f>
        <v>826.72607985421087</v>
      </c>
      <c r="AF59" s="32">
        <f t="shared" si="0"/>
        <v>1094.6442</v>
      </c>
    </row>
    <row r="60" spans="1:32" x14ac:dyDescent="0.25">
      <c r="A60" s="50"/>
      <c r="B60" s="50"/>
      <c r="C60">
        <v>3</v>
      </c>
      <c r="E60" s="8">
        <v>254559.92956799999</v>
      </c>
      <c r="F60" s="8">
        <v>546.529</v>
      </c>
      <c r="H60" s="5">
        <f>('Run 1'!D69-'overview medium set (B)'!E60)/'Run 1'!D69</f>
        <v>9.7928986806995189E-2</v>
      </c>
      <c r="I60" s="32">
        <v>944.70799999999997</v>
      </c>
      <c r="J60" s="5">
        <f>('Run 2'!D69-'overview medium set (B)'!E60)/'Run 2'!D69</f>
        <v>9.6738273426938207E-2</v>
      </c>
      <c r="K60" s="32">
        <v>1527.1</v>
      </c>
      <c r="L60" s="5">
        <f>('Run 3'!D69-'overview medium set (B)'!E60)/'Run 3'!D69</f>
        <v>9.7906609891278182E-2</v>
      </c>
      <c r="M60" s="32">
        <v>1476.14</v>
      </c>
      <c r="N60" s="5">
        <f>('Run 4'!D69-'overview medium set (B)'!E60)/'Run 4'!D69</f>
        <v>9.7157942189151456E-2</v>
      </c>
      <c r="O60" s="32">
        <v>1105.6500000000001</v>
      </c>
      <c r="P60" s="5">
        <f>('Run 5'!D69-'overview medium set (B)'!E60)/'Run 5'!D69</f>
        <v>9.340557230925936E-2</v>
      </c>
      <c r="Q60" s="32">
        <v>1500.72</v>
      </c>
      <c r="R60" s="5">
        <f>('Run 6'!D69-'overview medium set (B)'!E60)/'Run 6'!D69</f>
        <v>9.4514907399041753E-2</v>
      </c>
      <c r="S60" s="32">
        <v>1424.4</v>
      </c>
      <c r="T60" s="5">
        <f>('Run 7'!D69-'overview medium set (B)'!E60)/'Run 7'!D69</f>
        <v>9.680877940712096E-2</v>
      </c>
      <c r="U60" s="32">
        <v>1670.66</v>
      </c>
      <c r="V60" s="30">
        <f>('Run 8'!D69-'overview medium set (B)'!E60)/'Run 8'!D69</f>
        <v>0.10011018998228928</v>
      </c>
      <c r="W60" s="32">
        <v>1793.99</v>
      </c>
      <c r="X60" s="28">
        <f>('Run 9'!D69-'overview medium set (B)'!E60)/'Run 9'!D69</f>
        <v>9.8120743412871372E-2</v>
      </c>
      <c r="Y60" s="32">
        <v>950.57799999999997</v>
      </c>
      <c r="Z60" s="5">
        <f>('Run 10'!D69-'overview medium set (B)'!E60)/'Run 10'!D69</f>
        <v>9.3902529114653993E-2</v>
      </c>
      <c r="AA60" s="32">
        <v>1329.33</v>
      </c>
      <c r="AB60" s="10">
        <f>MIN('Run 1'!D69,'Run 2'!D69,'Run 3'!D69,'Run 4'!D69,'Run 5'!D69,'Run 6'!D69,'Run 7'!D69,'Run 8'!D69,'Run 9'!D69,'Run 10'!D69)</f>
        <v>280787</v>
      </c>
      <c r="AC60" s="10">
        <f>MAX('Run 1'!D69,'Run 2'!D69,'Run 3'!D69,'Run 4'!D69,'Run 5'!D69,'Run 6'!D69,'Run 7'!D69,'Run 8'!D69,'Run 9'!D69,'Run 10'!D69)</f>
        <v>282879</v>
      </c>
      <c r="AD60" s="10">
        <f>AVERAGE('Run 1'!D69,'Run 2'!D69,'Run 3'!D69,'Run 4'!D69,'Run 5'!D69,'Run 6'!D69,'Run 7'!D69,'Run 8'!D69,'Run 9'!D69,'Run 10'!D69)</f>
        <v>281799.8</v>
      </c>
      <c r="AE60" s="10">
        <f>_xlfn.STDEV.S('Run 1'!D69,'Run 2'!D69,'Run 3'!D69,'Run 4'!D69,'Run 5'!D69,'Run 6'!D69,'Run 7'!D69,'Run 8'!D69,'Run 9'!D69,'Run 10'!D69)</f>
        <v>659.60557237724356</v>
      </c>
      <c r="AF60" s="32">
        <f t="shared" si="0"/>
        <v>1372.3276000000001</v>
      </c>
    </row>
    <row r="61" spans="1:32" x14ac:dyDescent="0.25">
      <c r="A61" s="50"/>
      <c r="B61" s="50">
        <v>28</v>
      </c>
      <c r="C61">
        <v>1</v>
      </c>
      <c r="E61" s="56" t="s">
        <v>52</v>
      </c>
      <c r="F61" s="56" t="s">
        <v>52</v>
      </c>
      <c r="G61" s="43"/>
      <c r="H61" s="56" t="s">
        <v>52</v>
      </c>
      <c r="I61" s="56" t="s">
        <v>52</v>
      </c>
      <c r="J61" s="56" t="s">
        <v>52</v>
      </c>
      <c r="K61" s="56" t="s">
        <v>52</v>
      </c>
      <c r="L61" s="56" t="s">
        <v>52</v>
      </c>
      <c r="M61" s="56" t="s">
        <v>52</v>
      </c>
      <c r="N61" s="56" t="s">
        <v>52</v>
      </c>
      <c r="O61" s="56" t="s">
        <v>52</v>
      </c>
      <c r="P61" s="56" t="s">
        <v>52</v>
      </c>
      <c r="Q61" s="56" t="s">
        <v>52</v>
      </c>
      <c r="R61" s="56" t="s">
        <v>52</v>
      </c>
      <c r="S61" s="56" t="s">
        <v>52</v>
      </c>
      <c r="T61" s="43" t="s">
        <v>52</v>
      </c>
      <c r="U61" s="45" t="s">
        <v>52</v>
      </c>
      <c r="V61" s="57" t="s">
        <v>52</v>
      </c>
      <c r="W61" s="45" t="s">
        <v>52</v>
      </c>
      <c r="X61" s="58" t="s">
        <v>52</v>
      </c>
      <c r="Y61" s="45" t="s">
        <v>52</v>
      </c>
      <c r="Z61" s="43" t="s">
        <v>52</v>
      </c>
      <c r="AA61" s="45" t="s">
        <v>52</v>
      </c>
      <c r="AB61" s="10">
        <f>MIN('Run 1'!D70,'Run 2'!D70,'Run 3'!D70,'Run 4'!D70,'Run 5'!D70,'Run 6'!D70,'Run 7'!D70,'Run 8'!D70,'Run 9'!D70,'Run 10'!D70)</f>
        <v>485412</v>
      </c>
      <c r="AC61" s="10">
        <f>MAX('Run 1'!D70,'Run 2'!D70,'Run 3'!D70,'Run 4'!D70,'Run 5'!D70,'Run 6'!D70,'Run 7'!D70,'Run 8'!D70,'Run 9'!D70,'Run 10'!D70)</f>
        <v>488434</v>
      </c>
      <c r="AD61" s="10">
        <f>AVERAGE('Run 1'!D70,'Run 2'!D70,'Run 3'!D70,'Run 4'!D70,'Run 5'!D70,'Run 6'!D70,'Run 7'!D70,'Run 8'!D70,'Run 9'!D70,'Run 10'!D70)</f>
        <v>487275.2</v>
      </c>
      <c r="AE61" s="10">
        <f>_xlfn.STDEV.S('Run 1'!D70,'Run 2'!D70,'Run 3'!D70,'Run 4'!D70,'Run 5'!D70,'Run 6'!D70,'Run 7'!D70,'Run 8'!D70,'Run 9'!D70,'Run 10'!D70)</f>
        <v>924.84951328430839</v>
      </c>
      <c r="AF61" s="45" t="s">
        <v>52</v>
      </c>
    </row>
    <row r="62" spans="1:32" x14ac:dyDescent="0.25">
      <c r="A62" s="50"/>
      <c r="B62" s="50"/>
      <c r="C62">
        <v>2</v>
      </c>
      <c r="E62" s="8">
        <v>458910.42962299997</v>
      </c>
      <c r="F62" s="8">
        <v>618.15599999999995</v>
      </c>
      <c r="H62" s="5">
        <f>('Run 1'!D71-'overview medium set (B)'!E62)/'Run 1'!D71</f>
        <v>8.1012026027054415E-2</v>
      </c>
      <c r="I62" s="32">
        <v>1317.51</v>
      </c>
      <c r="J62" s="5">
        <f>('Run 2'!D71-'overview medium set (B)'!E62)/'Run 2'!D71</f>
        <v>8.205797240635769E-2</v>
      </c>
      <c r="K62" s="32">
        <v>128.274</v>
      </c>
      <c r="L62" s="5">
        <f>('Run 3'!D71-'overview medium set (B)'!E62)/'Run 3'!D71</f>
        <v>8.5737450596279338E-2</v>
      </c>
      <c r="M62" s="32">
        <v>561.87099999999998</v>
      </c>
      <c r="N62" s="5">
        <f>('Run 4'!D71-'overview medium set (B)'!E62)/'Run 4'!D71</f>
        <v>8.3800813314433509E-2</v>
      </c>
      <c r="O62" s="32">
        <v>1355.04</v>
      </c>
      <c r="P62" s="5">
        <f>('Run 5'!D71-'overview medium set (B)'!E62)/'Run 5'!D71</f>
        <v>8.2269078384318392E-2</v>
      </c>
      <c r="Q62" s="32">
        <v>284.28899999999999</v>
      </c>
      <c r="R62" s="5">
        <f>('Run 6'!D71-'overview medium set (B)'!E62)/'Run 6'!D71</f>
        <v>8.2980615695881846E-2</v>
      </c>
      <c r="S62" s="32">
        <v>824.72199999999998</v>
      </c>
      <c r="T62" s="5">
        <f>('Run 7'!D71-'overview medium set (B)'!E62)/'Run 7'!D71</f>
        <v>8.1993703482103442E-2</v>
      </c>
      <c r="U62" s="32">
        <v>1122.3599999999999</v>
      </c>
      <c r="V62" s="30">
        <f>('Run 8'!D71-'overview medium set (B)'!E62)/'Run 8'!D71</f>
        <v>8.4241429055766467E-2</v>
      </c>
      <c r="W62" s="32">
        <v>966.25699999999995</v>
      </c>
      <c r="X62" s="28">
        <f>('Run 9'!D71-'overview medium set (B)'!E62)/'Run 9'!D71</f>
        <v>8.4884222990839128E-2</v>
      </c>
      <c r="Y62" s="32">
        <v>278.23899999999998</v>
      </c>
      <c r="Z62" s="5">
        <f>('Run 10'!D71-'overview medium set (B)'!E62)/'Run 10'!D71</f>
        <v>8.3425681826715711E-2</v>
      </c>
      <c r="AA62" s="32">
        <v>1795.28</v>
      </c>
      <c r="AB62" s="10">
        <f>MIN('Run 1'!D71,'Run 2'!D71,'Run 3'!D71,'Run 4'!D71,'Run 5'!D71,'Run 6'!D71,'Run 7'!D71,'Run 8'!D71,'Run 9'!D71,'Run 10'!D71)</f>
        <v>499365</v>
      </c>
      <c r="AC62" s="10">
        <f>MAX('Run 1'!D71,'Run 2'!D71,'Run 3'!D71,'Run 4'!D71,'Run 5'!D71,'Run 6'!D71,'Run 7'!D71,'Run 8'!D71,'Run 9'!D71,'Run 10'!D71)</f>
        <v>501946</v>
      </c>
      <c r="AD62" s="10">
        <f>AVERAGE('Run 1'!D71,'Run 2'!D71,'Run 3'!D71,'Run 4'!D71,'Run 5'!D71,'Run 6'!D71,'Run 7'!D71,'Run 8'!D71,'Run 9'!D71,'Run 10'!D71)</f>
        <v>500579.9</v>
      </c>
      <c r="AE62" s="10">
        <f>_xlfn.STDEV.S('Run 1'!D71,'Run 2'!D71,'Run 3'!D71,'Run 4'!D71,'Run 5'!D71,'Run 6'!D71,'Run 7'!D71,'Run 8'!D71,'Run 9'!D71,'Run 10'!D71)</f>
        <v>798.13761692803052</v>
      </c>
      <c r="AF62" s="32">
        <f t="shared" si="0"/>
        <v>863.38419999999985</v>
      </c>
    </row>
    <row r="63" spans="1:32" x14ac:dyDescent="0.25">
      <c r="A63" s="50"/>
      <c r="B63" s="50"/>
      <c r="C63">
        <v>3</v>
      </c>
      <c r="E63" s="56" t="s">
        <v>52</v>
      </c>
      <c r="F63" s="56" t="s">
        <v>52</v>
      </c>
      <c r="G63" s="43"/>
      <c r="H63" s="56" t="s">
        <v>52</v>
      </c>
      <c r="I63" s="56" t="s">
        <v>52</v>
      </c>
      <c r="J63" s="56" t="s">
        <v>52</v>
      </c>
      <c r="K63" s="56" t="s">
        <v>52</v>
      </c>
      <c r="L63" s="56" t="s">
        <v>52</v>
      </c>
      <c r="M63" s="56" t="s">
        <v>52</v>
      </c>
      <c r="N63" s="56" t="s">
        <v>52</v>
      </c>
      <c r="O63" s="56" t="s">
        <v>52</v>
      </c>
      <c r="P63" s="56" t="s">
        <v>52</v>
      </c>
      <c r="Q63" s="56" t="s">
        <v>52</v>
      </c>
      <c r="R63" s="56" t="s">
        <v>52</v>
      </c>
      <c r="S63" s="56" t="s">
        <v>52</v>
      </c>
      <c r="T63" s="43" t="s">
        <v>52</v>
      </c>
      <c r="U63" s="45" t="s">
        <v>52</v>
      </c>
      <c r="V63" s="57" t="s">
        <v>52</v>
      </c>
      <c r="W63" s="45" t="s">
        <v>52</v>
      </c>
      <c r="X63" s="58" t="s">
        <v>52</v>
      </c>
      <c r="Y63" s="45" t="s">
        <v>52</v>
      </c>
      <c r="Z63" s="43" t="s">
        <v>52</v>
      </c>
      <c r="AA63" s="45" t="s">
        <v>52</v>
      </c>
      <c r="AB63" s="10">
        <f>MIN('Run 1'!D72,'Run 2'!D72,'Run 3'!D72,'Run 4'!D72,'Run 5'!D72,'Run 6'!D72,'Run 7'!D72,'Run 8'!D72,'Run 9'!D72,'Run 10'!D72)</f>
        <v>442948</v>
      </c>
      <c r="AC63" s="10">
        <f>MAX('Run 1'!D72,'Run 2'!D72,'Run 3'!D72,'Run 4'!D72,'Run 5'!D72,'Run 6'!D72,'Run 7'!D72,'Run 8'!D72,'Run 9'!D72,'Run 10'!D72)</f>
        <v>444221</v>
      </c>
      <c r="AD63" s="10">
        <f>AVERAGE('Run 1'!D72,'Run 2'!D72,'Run 3'!D72,'Run 4'!D72,'Run 5'!D72,'Run 6'!D72,'Run 7'!D72,'Run 8'!D72,'Run 9'!D72,'Run 10'!D72)</f>
        <v>443590.8</v>
      </c>
      <c r="AE63" s="10">
        <f>_xlfn.STDEV.S('Run 1'!D72,'Run 2'!D72,'Run 3'!D72,'Run 4'!D72,'Run 5'!D72,'Run 6'!D72,'Run 7'!D72,'Run 8'!D72,'Run 9'!D72,'Run 10'!D72)</f>
        <v>420.45261326337356</v>
      </c>
      <c r="AF63" s="45" t="s">
        <v>52</v>
      </c>
    </row>
    <row r="64" spans="1:32" x14ac:dyDescent="0.25">
      <c r="A64" s="22"/>
      <c r="B64" s="22"/>
      <c r="C64" s="22"/>
      <c r="D64" s="22"/>
      <c r="E64" s="54" t="s">
        <v>24</v>
      </c>
      <c r="F64" s="54"/>
      <c r="G64" s="23"/>
      <c r="H64" s="23">
        <f>AVERAGE(H52:H54,H55:H57,H58:H60,H61:H63)</f>
        <v>0.11122541659334714</v>
      </c>
      <c r="I64" s="36">
        <f t="shared" ref="I64:AA64" si="5">AVERAGE(I52:I54,I55:I57,I58:I60,I61:I63)</f>
        <v>957.4396999999999</v>
      </c>
      <c r="J64" s="23">
        <f t="shared" si="5"/>
        <v>0.11105688077497558</v>
      </c>
      <c r="K64" s="36">
        <f t="shared" si="5"/>
        <v>971.61550000000011</v>
      </c>
      <c r="L64" s="23">
        <f t="shared" si="5"/>
        <v>0.11147552674034573</v>
      </c>
      <c r="M64" s="36">
        <f t="shared" si="5"/>
        <v>1032.0880999999997</v>
      </c>
      <c r="N64" s="23">
        <f t="shared" si="5"/>
        <v>0.1105465460082193</v>
      </c>
      <c r="O64" s="36">
        <f t="shared" si="5"/>
        <v>904.64729999999986</v>
      </c>
      <c r="P64" s="23">
        <f t="shared" si="5"/>
        <v>0.11183078946381912</v>
      </c>
      <c r="Q64" s="36">
        <f t="shared" si="5"/>
        <v>934.38930000000005</v>
      </c>
      <c r="R64" s="23">
        <f t="shared" si="5"/>
        <v>0.1109696855215468</v>
      </c>
      <c r="S64" s="36">
        <f t="shared" si="5"/>
        <v>939.61579999999992</v>
      </c>
      <c r="T64" s="23">
        <f t="shared" si="5"/>
        <v>0.11019647061651461</v>
      </c>
      <c r="U64" s="36">
        <f t="shared" si="5"/>
        <v>1163.6321</v>
      </c>
      <c r="V64" s="23">
        <f t="shared" si="5"/>
        <v>0.11187102835476707</v>
      </c>
      <c r="W64" s="36">
        <f t="shared" si="5"/>
        <v>920.23760000000004</v>
      </c>
      <c r="X64" s="23">
        <f t="shared" si="5"/>
        <v>0.11139934555920258</v>
      </c>
      <c r="Y64" s="36">
        <f t="shared" si="5"/>
        <v>613.07960000000003</v>
      </c>
      <c r="Z64" s="23">
        <f t="shared" si="5"/>
        <v>0.11000912882298675</v>
      </c>
      <c r="AA64" s="36">
        <f t="shared" si="5"/>
        <v>1093.0447000000001</v>
      </c>
    </row>
    <row r="65" spans="1:27" x14ac:dyDescent="0.25">
      <c r="A65" s="24"/>
      <c r="B65" s="24"/>
      <c r="C65" s="24"/>
      <c r="D65" s="24"/>
      <c r="E65" s="53" t="s">
        <v>26</v>
      </c>
      <c r="F65" s="53"/>
      <c r="G65" s="25"/>
      <c r="H65" s="25">
        <f>AVERAGE(H3:H5,H6:H8,H9:H11,H13:H15,H16:H18,H19:H21,H22:H24,H26:H28,H29:H31,H32:H34,H35:H37,H39:H41,H42:H44,H45:H47,H48:H50,H52:H54,H55:H57,H58:H60,H61:H63)</f>
        <v>8.9857137405176285E-2</v>
      </c>
      <c r="I65" s="34">
        <f t="shared" ref="I65:AA65" si="6">AVERAGE(I3:I5,I6:I8,I9:I11,I13:I15,I16:I18,I19:I21,I22:I24,I26:I28,I29:I31,I32:I34,I35:I37,I39:I41,I42:I44,I45:I47,I48:I50,I52:I54,I55:I57,I58:I60,I61:I63)</f>
        <v>888.79667272727261</v>
      </c>
      <c r="J65" s="25">
        <f t="shared" si="6"/>
        <v>8.9709116514412018E-2</v>
      </c>
      <c r="K65" s="34">
        <f t="shared" si="6"/>
        <v>892.55918181818163</v>
      </c>
      <c r="L65" s="25">
        <f t="shared" si="6"/>
        <v>8.9832040081960357E-2</v>
      </c>
      <c r="M65" s="34">
        <f t="shared" si="6"/>
        <v>1017.2614181818182</v>
      </c>
      <c r="N65" s="25">
        <f t="shared" si="6"/>
        <v>8.9372793441163279E-2</v>
      </c>
      <c r="O65" s="34">
        <f t="shared" si="6"/>
        <v>853.79694545454561</v>
      </c>
      <c r="P65" s="25">
        <f t="shared" si="6"/>
        <v>8.9932174812934751E-2</v>
      </c>
      <c r="Q65" s="34">
        <f t="shared" si="6"/>
        <v>805.67959999999994</v>
      </c>
      <c r="R65" s="25">
        <f t="shared" si="6"/>
        <v>8.9599416961317957E-2</v>
      </c>
      <c r="S65" s="34">
        <f t="shared" si="6"/>
        <v>936.35990909090947</v>
      </c>
      <c r="T65" s="25">
        <f t="shared" si="6"/>
        <v>8.9235207573032077E-2</v>
      </c>
      <c r="U65" s="34">
        <f t="shared" si="6"/>
        <v>953.9421454545452</v>
      </c>
      <c r="V65" s="25">
        <f t="shared" si="6"/>
        <v>9.0220183639783749E-2</v>
      </c>
      <c r="W65" s="34">
        <f t="shared" si="6"/>
        <v>950.67498181818166</v>
      </c>
      <c r="X65" s="25">
        <f t="shared" si="6"/>
        <v>8.9034757427288863E-2</v>
      </c>
      <c r="Y65" s="34">
        <f t="shared" si="6"/>
        <v>824.86596363636397</v>
      </c>
      <c r="Z65" s="25">
        <f t="shared" si="6"/>
        <v>8.9478645337868132E-2</v>
      </c>
      <c r="AA65" s="34">
        <f t="shared" si="6"/>
        <v>1006.0102363636364</v>
      </c>
    </row>
  </sheetData>
  <mergeCells count="33">
    <mergeCell ref="B19:B21"/>
    <mergeCell ref="B16:B18"/>
    <mergeCell ref="E65:F65"/>
    <mergeCell ref="A1:C1"/>
    <mergeCell ref="E51:F51"/>
    <mergeCell ref="E64:F64"/>
    <mergeCell ref="E38:F38"/>
    <mergeCell ref="E25:F25"/>
    <mergeCell ref="E12:F12"/>
    <mergeCell ref="A52:A63"/>
    <mergeCell ref="A39:A50"/>
    <mergeCell ref="E1:F1"/>
    <mergeCell ref="B58:B60"/>
    <mergeCell ref="B61:B63"/>
    <mergeCell ref="A26:A37"/>
    <mergeCell ref="A13:A24"/>
    <mergeCell ref="A3:A11"/>
    <mergeCell ref="H1:Z1"/>
    <mergeCell ref="B45:B47"/>
    <mergeCell ref="B48:B50"/>
    <mergeCell ref="B52:B54"/>
    <mergeCell ref="B55:B57"/>
    <mergeCell ref="B13:B15"/>
    <mergeCell ref="B9:B11"/>
    <mergeCell ref="B6:B8"/>
    <mergeCell ref="B3:B5"/>
    <mergeCell ref="B39:B41"/>
    <mergeCell ref="B42:B44"/>
    <mergeCell ref="B35:B37"/>
    <mergeCell ref="B32:B34"/>
    <mergeCell ref="B29:B31"/>
    <mergeCell ref="B26:B28"/>
    <mergeCell ref="B22:B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zoomScale="130" zoomScaleNormal="130" workbookViewId="0">
      <selection activeCell="J14" sqref="J14"/>
    </sheetView>
  </sheetViews>
  <sheetFormatPr baseColWidth="10" defaultRowHeight="15" x14ac:dyDescent="0.25"/>
  <cols>
    <col min="4" max="4" width="2.28515625" customWidth="1"/>
    <col min="7" max="7" width="2.140625" customWidth="1"/>
    <col min="8" max="26" width="11.42578125" style="5"/>
  </cols>
  <sheetData>
    <row r="1" spans="1:32" x14ac:dyDescent="0.25">
      <c r="A1" s="50" t="s">
        <v>20</v>
      </c>
      <c r="B1" s="50"/>
      <c r="C1" s="50"/>
      <c r="D1" s="11"/>
      <c r="E1" s="55" t="s">
        <v>7</v>
      </c>
      <c r="F1" s="55"/>
      <c r="G1" s="13"/>
      <c r="H1" s="52" t="s">
        <v>27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32" x14ac:dyDescent="0.25">
      <c r="A2" s="11" t="s">
        <v>0</v>
      </c>
      <c r="B2" s="11" t="s">
        <v>1</v>
      </c>
      <c r="C2" s="12" t="s">
        <v>22</v>
      </c>
      <c r="D2" s="12"/>
      <c r="E2" s="14" t="s">
        <v>2</v>
      </c>
      <c r="F2" s="14" t="s">
        <v>3</v>
      </c>
      <c r="H2" s="13" t="s">
        <v>8</v>
      </c>
      <c r="I2" s="13" t="s">
        <v>18</v>
      </c>
      <c r="J2" s="13" t="s">
        <v>9</v>
      </c>
      <c r="K2" s="13" t="s">
        <v>18</v>
      </c>
      <c r="L2" s="13" t="s">
        <v>10</v>
      </c>
      <c r="M2" s="13" t="s">
        <v>18</v>
      </c>
      <c r="N2" s="13" t="s">
        <v>11</v>
      </c>
      <c r="O2" s="13" t="s">
        <v>18</v>
      </c>
      <c r="P2" s="13" t="s">
        <v>12</v>
      </c>
      <c r="Q2" s="13" t="s">
        <v>18</v>
      </c>
      <c r="R2" s="13" t="s">
        <v>13</v>
      </c>
      <c r="S2" s="13" t="s">
        <v>18</v>
      </c>
      <c r="T2" s="13" t="s">
        <v>17</v>
      </c>
      <c r="U2" s="13" t="s">
        <v>18</v>
      </c>
      <c r="V2" s="13" t="s">
        <v>14</v>
      </c>
      <c r="W2" s="13" t="s">
        <v>18</v>
      </c>
      <c r="X2" s="13" t="s">
        <v>15</v>
      </c>
      <c r="Y2" s="13" t="s">
        <v>18</v>
      </c>
      <c r="Z2" s="13" t="s">
        <v>16</v>
      </c>
      <c r="AA2" s="13" t="s">
        <v>18</v>
      </c>
      <c r="AB2" s="42" t="s">
        <v>45</v>
      </c>
      <c r="AC2" s="42" t="s">
        <v>46</v>
      </c>
      <c r="AD2" s="42" t="s">
        <v>50</v>
      </c>
      <c r="AE2" s="42" t="s">
        <v>51</v>
      </c>
      <c r="AF2" s="42" t="s">
        <v>49</v>
      </c>
    </row>
    <row r="3" spans="1:32" x14ac:dyDescent="0.25">
      <c r="A3" s="2">
        <v>114</v>
      </c>
      <c r="B3">
        <v>7</v>
      </c>
      <c r="C3">
        <v>1</v>
      </c>
      <c r="E3">
        <v>63214.611136</v>
      </c>
      <c r="F3">
        <v>148.565</v>
      </c>
      <c r="H3" s="5">
        <f>('Run 1'!D76-'overview large set (C)'!E3)/'Run 1'!D76</f>
        <v>0.14660765666997416</v>
      </c>
      <c r="I3" s="10">
        <v>1481.41</v>
      </c>
      <c r="J3" s="5">
        <f>('Run 2'!D76-'overview large set (C)'!E3)/'Run 2'!D76</f>
        <v>0.1422421230570915</v>
      </c>
      <c r="K3" s="17">
        <v>1418.94</v>
      </c>
      <c r="L3" s="5">
        <f>('Run 3'!D76-'overview large set (C)'!E3)/'Run 3'!D76</f>
        <v>0.14657078874003834</v>
      </c>
      <c r="M3" s="19">
        <v>914.41399999999999</v>
      </c>
      <c r="N3" s="5">
        <f>('Run 4'!D76-'overview large set (C)'!E3)/'Run 4'!D76</f>
        <v>0.14599200584698155</v>
      </c>
      <c r="O3" s="19">
        <v>1215.22</v>
      </c>
      <c r="P3" s="5">
        <f>('Run 5'!D76-'overview large set (C)'!E3)/'Run 5'!D76</f>
        <v>0.14905682722711833</v>
      </c>
      <c r="Q3" s="19">
        <v>1689.11</v>
      </c>
      <c r="R3" s="5">
        <f>('Run 6'!D76-'overview large set (C)'!E3)/'Run 6'!D76</f>
        <v>0.14694853407571248</v>
      </c>
      <c r="S3" s="19">
        <v>1535.98</v>
      </c>
      <c r="T3" s="5">
        <f>('Run 7'!D76-'overview large set (C)'!E3)/'Run 7'!D76</f>
        <v>0.15070881774285858</v>
      </c>
      <c r="U3" s="19">
        <v>1237.4000000000001</v>
      </c>
      <c r="V3" s="5">
        <f>('Run 8'!D76-'overview large set (C)'!E3)/'Run 8'!D76</f>
        <v>0.15617881222243429</v>
      </c>
      <c r="W3" s="19">
        <v>1455.58</v>
      </c>
      <c r="X3" s="5">
        <f>('Run 9'!D76-'overview large set (C)'!E3)/'Run 9'!D76</f>
        <v>0.1432976347740767</v>
      </c>
      <c r="Y3" s="19">
        <v>763.31299999999999</v>
      </c>
      <c r="Z3" s="5">
        <f>('Run 10'!D76-'overview large set (C)'!E3)/'Run 10'!D76</f>
        <v>0.14363420043810873</v>
      </c>
      <c r="AA3" s="19">
        <v>1169.8900000000001</v>
      </c>
      <c r="AB3" s="10">
        <f>MIN('Run 1'!D76,'Run 2'!D76,'Run 3'!D76,'Run 4'!D76,'Run 5'!D76,'Run 6'!D76,'Run 7'!D76,'Run 8'!D76,'Run 9'!D76,'Run 10'!D76)</f>
        <v>73697.5</v>
      </c>
      <c r="AC3" s="10">
        <f>MAX('Run 1'!D76,'Run 2'!D76,'Run 3'!D76,'Run 4'!D76,'Run 5'!D76,'Run 6'!D76,'Run 7'!D76,'Run 8'!D76,'Run 9'!D76,'Run 10'!D76)</f>
        <v>74914.7</v>
      </c>
      <c r="AD3" s="10">
        <f>AVERAGE('Run 1'!D76,'Run 2'!D76,'Run 3'!D76,'Run 4'!D76,'Run 5'!D76,'Run 6'!D76,'Run 7'!D76,'Run 8'!D76,'Run 9'!D76,'Run 10'!D76)</f>
        <v>74120.870000000024</v>
      </c>
      <c r="AE3" s="10">
        <f>_xlfn.STDEV.S('Run 1'!D76,'Run 2'!D76,'Run 3'!D76,'Run 4'!D76,'Run 5'!D76,'Run 6'!D76,'Run 7'!D76,'Run 8'!D76,'Run 9'!D76,'Run 10'!D76)</f>
        <v>357.73470011541406</v>
      </c>
      <c r="AF3" s="10">
        <f>AVERAGE(I3,K3,M3,O3,Q3,S3,U3,W3,Y3,AA3)</f>
        <v>1288.1257000000001</v>
      </c>
    </row>
    <row r="4" spans="1:32" x14ac:dyDescent="0.25">
      <c r="A4" s="2">
        <v>114</v>
      </c>
      <c r="B4">
        <v>7</v>
      </c>
      <c r="C4">
        <v>2</v>
      </c>
      <c r="E4">
        <v>62803.88652</v>
      </c>
      <c r="F4">
        <v>92.412999999999997</v>
      </c>
      <c r="H4" s="5">
        <f>('Run 1'!D77-'overview large set (C)'!E4)/'Run 1'!D77</f>
        <v>0.13833189017429856</v>
      </c>
      <c r="I4" s="10">
        <v>1106.5999999999999</v>
      </c>
      <c r="J4" s="5">
        <f>('Run 2'!D77-'overview large set (C)'!E4)/'Run 2'!D77</f>
        <v>0.1413043092097617</v>
      </c>
      <c r="K4" s="17">
        <v>849.00900000000001</v>
      </c>
      <c r="L4" s="5">
        <f>('Run 3'!D77-'overview large set (C)'!E4)/'Run 3'!D77</f>
        <v>0.14026753382933724</v>
      </c>
      <c r="M4" s="19">
        <v>798.55200000000002</v>
      </c>
      <c r="N4" s="5">
        <f>('Run 4'!D77-'overview large set (C)'!E4)/'Run 4'!D77</f>
        <v>0.131303551614389</v>
      </c>
      <c r="O4" s="19">
        <v>939.66899999999998</v>
      </c>
      <c r="P4" s="5">
        <f>('Run 5'!D77-'overview large set (C)'!E4)/'Run 5'!D77</f>
        <v>0.13558992997060082</v>
      </c>
      <c r="Q4" s="19">
        <v>1127.1500000000001</v>
      </c>
      <c r="R4" s="5">
        <f>('Run 6'!D77-'overview large set (C)'!E4)/'Run 6'!D77</f>
        <v>0.135094713387024</v>
      </c>
      <c r="S4" s="19">
        <v>395.27300000000002</v>
      </c>
      <c r="T4" s="5">
        <f>('Run 7'!D77-'overview large set (C)'!E4)/'Run 7'!D77</f>
        <v>0.13967160886521757</v>
      </c>
      <c r="U4" s="19">
        <v>1599.53</v>
      </c>
      <c r="V4" s="5">
        <f>('Run 8'!D77-'overview large set (C)'!E4)/'Run 8'!D77</f>
        <v>0.14003915427810898</v>
      </c>
      <c r="W4" s="19">
        <v>1025.3800000000001</v>
      </c>
      <c r="X4" s="5">
        <f>('Run 9'!D77-'overview large set (C)'!E4)/'Run 9'!D77</f>
        <v>0.14244984024337617</v>
      </c>
      <c r="Y4" s="19">
        <v>1308.02</v>
      </c>
      <c r="Z4" s="5">
        <f>('Run 10'!D77-'overview large set (C)'!E4)/'Run 10'!D77</f>
        <v>0.14109879870680456</v>
      </c>
      <c r="AA4" s="19">
        <v>1426.1</v>
      </c>
      <c r="AB4" s="10">
        <f>MIN('Run 1'!D77,'Run 2'!D77,'Run 3'!D77,'Run 4'!D77,'Run 5'!D77,'Run 6'!D77,'Run 7'!D77,'Run 8'!D77,'Run 9'!D77,'Run 10'!D77)</f>
        <v>72296.7</v>
      </c>
      <c r="AC4" s="10">
        <f>MAX('Run 1'!D77,'Run 2'!D77,'Run 3'!D77,'Run 4'!D77,'Run 5'!D77,'Run 6'!D77,'Run 7'!D77,'Run 8'!D77,'Run 9'!D77,'Run 10'!D77)</f>
        <v>73236.399999999994</v>
      </c>
      <c r="AD4" s="10">
        <f>AVERAGE('Run 1'!D77,'Run 2'!D77,'Run 3'!D77,'Run 4'!D77,'Run 5'!D77,'Run 6'!D77,'Run 7'!D77,'Run 8'!D77,'Run 9'!D77,'Run 10'!D77)</f>
        <v>72902.97</v>
      </c>
      <c r="AE4" s="10">
        <f>_xlfn.STDEV.S('Run 1'!D77,'Run 2'!D77,'Run 3'!D77,'Run 4'!D77,'Run 5'!D77,'Run 6'!D77,'Run 7'!D77,'Run 8'!D77,'Run 9'!D77,'Run 10'!D77)</f>
        <v>293.42975706859193</v>
      </c>
      <c r="AF4" s="10">
        <f t="shared" ref="AF4:AF12" si="0">AVERAGE(I4,K4,M4,O4,Q4,S4,U4,W4,Y4,AA4)</f>
        <v>1057.5282999999999</v>
      </c>
    </row>
    <row r="5" spans="1:32" x14ac:dyDescent="0.25">
      <c r="A5" s="2">
        <v>114</v>
      </c>
      <c r="B5">
        <v>7</v>
      </c>
      <c r="C5">
        <v>3</v>
      </c>
      <c r="E5">
        <v>62229.090411999998</v>
      </c>
      <c r="F5">
        <v>135.559</v>
      </c>
      <c r="H5" s="5">
        <f>('Run 1'!D78-'overview large set (C)'!E5)/'Run 1'!D78</f>
        <v>0.12375978568904078</v>
      </c>
      <c r="I5" s="10">
        <v>1296.22</v>
      </c>
      <c r="J5" s="5">
        <f>('Run 2'!D78-'overview large set (C)'!E5)/'Run 2'!D78</f>
        <v>0.12156178219834399</v>
      </c>
      <c r="K5" s="17">
        <v>807.63099999999997</v>
      </c>
      <c r="L5" s="5">
        <f>('Run 3'!D78-'overview large set (C)'!E5)/'Run 3'!D78</f>
        <v>0.12511120217073449</v>
      </c>
      <c r="M5" s="19">
        <v>335.15199999999999</v>
      </c>
      <c r="N5" s="5">
        <f>('Run 4'!D78-'overview large set (C)'!E5)/'Run 4'!D78</f>
        <v>0.12284085859390304</v>
      </c>
      <c r="O5" s="19">
        <v>1355.55</v>
      </c>
      <c r="P5" s="5">
        <f>('Run 5'!D78-'overview large set (C)'!E5)/'Run 5'!D78</f>
        <v>0.12173782987179421</v>
      </c>
      <c r="Q5" s="19">
        <v>920.34500000000003</v>
      </c>
      <c r="R5" s="5">
        <f>('Run 6'!D78-'overview large set (C)'!E5)/'Run 6'!D78</f>
        <v>0.12331414901200582</v>
      </c>
      <c r="S5" s="19">
        <v>1676.69</v>
      </c>
      <c r="T5" s="5">
        <f>('Run 7'!D78-'overview large set (C)'!E5)/'Run 7'!D78</f>
        <v>0.12306829947732817</v>
      </c>
      <c r="U5" s="19">
        <v>300.976</v>
      </c>
      <c r="V5" s="5">
        <f>('Run 8'!D78-'overview large set (C)'!E5)/'Run 8'!D78</f>
        <v>0.12091649768465554</v>
      </c>
      <c r="W5" s="19">
        <v>667.96799999999996</v>
      </c>
      <c r="X5" s="5">
        <f>('Run 9'!D78-'overview large set (C)'!E5)/'Run 9'!D78</f>
        <v>0.12568892993326311</v>
      </c>
      <c r="Y5" s="19">
        <v>699.02</v>
      </c>
      <c r="Z5" s="5">
        <f>('Run 10'!D78-'overview large set (C)'!E5)/'Run 10'!D78</f>
        <v>0.12139558796620507</v>
      </c>
      <c r="AA5" s="19">
        <v>310.08499999999998</v>
      </c>
      <c r="AB5" s="10">
        <f>MIN('Run 1'!D78,'Run 2'!D78,'Run 3'!D78,'Run 4'!D78,'Run 5'!D78,'Run 6'!D78,'Run 7'!D78,'Run 8'!D78,'Run 9'!D78,'Run 10'!D78)</f>
        <v>70788.600000000006</v>
      </c>
      <c r="AC5" s="10">
        <f>MAX('Run 1'!D78,'Run 2'!D78,'Run 3'!D78,'Run 4'!D78,'Run 5'!D78,'Run 6'!D78,'Run 7'!D78,'Run 8'!D78,'Run 9'!D78,'Run 10'!D78)</f>
        <v>71175</v>
      </c>
      <c r="AD5" s="10">
        <f>AVERAGE('Run 1'!D78,'Run 2'!D78,'Run 3'!D78,'Run 4'!D78,'Run 5'!D78,'Run 6'!D78,'Run 7'!D78,'Run 8'!D78,'Run 9'!D78,'Run 10'!D78)</f>
        <v>70952.09</v>
      </c>
      <c r="AE5" s="10">
        <f>_xlfn.STDEV.S('Run 1'!D78,'Run 2'!D78,'Run 3'!D78,'Run 4'!D78,'Run 5'!D78,'Run 6'!D78,'Run 7'!D78,'Run 8'!D78,'Run 9'!D78,'Run 10'!D78)</f>
        <v>129.23568005779092</v>
      </c>
      <c r="AF5" s="10">
        <f t="shared" si="0"/>
        <v>836.9636999999999</v>
      </c>
    </row>
    <row r="6" spans="1:32" x14ac:dyDescent="0.25">
      <c r="A6" s="2">
        <v>114</v>
      </c>
      <c r="B6">
        <v>14</v>
      </c>
      <c r="C6">
        <v>1</v>
      </c>
      <c r="E6">
        <v>160846.19875099999</v>
      </c>
      <c r="F6">
        <v>313.286</v>
      </c>
      <c r="H6" s="5">
        <f>('Run 1'!D79-'overview large set (C)'!E6)/'Run 1'!D79</f>
        <v>0.12642933468567555</v>
      </c>
      <c r="I6" s="10">
        <v>618.50599999999997</v>
      </c>
      <c r="J6" s="5">
        <f>('Run 2'!D79-'overview large set (C)'!E6)/'Run 2'!D79</f>
        <v>0.1213855029224114</v>
      </c>
      <c r="K6" s="17">
        <v>312.68099999999998</v>
      </c>
      <c r="L6" s="5">
        <f>('Run 3'!D79-'overview large set (C)'!E6)/'Run 3'!D79</f>
        <v>0.12391706427120275</v>
      </c>
      <c r="M6" s="19">
        <v>956.35</v>
      </c>
      <c r="N6" s="5">
        <f>('Run 4'!D79-'overview large set (C)'!E6)/'Run 4'!D79</f>
        <v>0.12391706427120275</v>
      </c>
      <c r="O6" s="19">
        <v>756.35</v>
      </c>
      <c r="P6" s="5">
        <f>('Run 5'!D79-'overview large set (C)'!E6)/'Run 5'!D79</f>
        <v>0.12642933468567555</v>
      </c>
      <c r="Q6" s="19">
        <v>710.1</v>
      </c>
      <c r="R6" s="5">
        <f>('Run 6'!D79-'overview large set (C)'!E6)/'Run 6'!D79</f>
        <v>0.1214238963545195</v>
      </c>
      <c r="S6" s="19">
        <v>1148.23</v>
      </c>
      <c r="T6" s="5">
        <f>('Run 7'!D79-'overview large set (C)'!E6)/'Run 7'!D79</f>
        <v>0.12642933468567555</v>
      </c>
      <c r="U6" s="19">
        <v>901.43</v>
      </c>
      <c r="V6" s="5">
        <f>('Run 8'!D79-'overview large set (C)'!E6)/'Run 8'!D79</f>
        <v>0.12292341006821571</v>
      </c>
      <c r="W6" s="19">
        <v>348.28899999999999</v>
      </c>
      <c r="X6" s="5">
        <f>('Run 9'!D79-'overview large set (C)'!E6)/'Run 9'!D79</f>
        <v>0.12658113049734743</v>
      </c>
      <c r="Y6" s="19">
        <v>1127.97</v>
      </c>
      <c r="Z6" s="5">
        <f>('Run 10'!D79-'overview large set (C)'!E6)/'Run 10'!D79</f>
        <v>0.12891308556187386</v>
      </c>
      <c r="AA6" s="19">
        <v>11.468999999999999</v>
      </c>
      <c r="AB6" s="10">
        <f>MIN('Run 1'!D79,'Run 2'!D79,'Run 3'!D79,'Run 4'!D79,'Run 5'!D79,'Run 6'!D79,'Run 7'!D79,'Run 8'!D79,'Run 9'!D79,'Run 10'!D79)</f>
        <v>183068</v>
      </c>
      <c r="AC6" s="10">
        <f>MAX('Run 1'!D79,'Run 2'!D79,'Run 3'!D79,'Run 4'!D79,'Run 5'!D79,'Run 6'!D79,'Run 7'!D79,'Run 8'!D79,'Run 9'!D79,'Run 10'!D79)</f>
        <v>184650</v>
      </c>
      <c r="AD6" s="10">
        <f>AVERAGE('Run 1'!D79,'Run 2'!D79,'Run 3'!D79,'Run 4'!D79,'Run 5'!D79,'Run 6'!D79,'Run 7'!D79,'Run 8'!D79,'Run 9'!D79,'Run 10'!D79)</f>
        <v>183790.9</v>
      </c>
      <c r="AE6" s="10">
        <f>_xlfn.STDEV.S('Run 1'!D79,'Run 2'!D79,'Run 3'!D79,'Run 4'!D79,'Run 5'!D79,'Run 6'!D79,'Run 7'!D79,'Run 8'!D79,'Run 9'!D79,'Run 10'!D79)</f>
        <v>524.65172575083875</v>
      </c>
      <c r="AF6" s="10">
        <f t="shared" si="0"/>
        <v>689.13750000000005</v>
      </c>
    </row>
    <row r="7" spans="1:32" x14ac:dyDescent="0.25">
      <c r="A7" s="2">
        <v>114</v>
      </c>
      <c r="B7">
        <v>14</v>
      </c>
      <c r="C7">
        <v>2</v>
      </c>
      <c r="E7">
        <v>240633.57269199999</v>
      </c>
      <c r="F7">
        <v>164.755</v>
      </c>
      <c r="H7" s="5">
        <f>('Run 1'!D80-'overview large set (C)'!E7)/'Run 1'!D80</f>
        <v>0.10947696401397405</v>
      </c>
      <c r="I7" s="10">
        <v>605.68299999999999</v>
      </c>
      <c r="J7" s="5">
        <f>('Run 2'!D80-'overview large set (C)'!E7)/'Run 2'!D80</f>
        <v>0.1132867829919264</v>
      </c>
      <c r="K7" s="17">
        <v>274.16399999999999</v>
      </c>
      <c r="L7" s="5">
        <f>('Run 3'!D80-'overview large set (C)'!E7)/'Run 3'!D80</f>
        <v>0.10973724008213254</v>
      </c>
      <c r="M7" s="19">
        <v>1241.1500000000001</v>
      </c>
      <c r="N7" s="5">
        <f>('Run 4'!D80-'overview large set (C)'!E7)/'Run 4'!D80</f>
        <v>0.1098459179515256</v>
      </c>
      <c r="O7" s="19">
        <v>474.84399999999999</v>
      </c>
      <c r="P7" s="5">
        <f>('Run 5'!D80-'overview large set (C)'!E7)/'Run 5'!D80</f>
        <v>0.10516532165673789</v>
      </c>
      <c r="Q7" s="19">
        <v>1678.9</v>
      </c>
      <c r="R7" s="5">
        <f>('Run 6'!D80-'overview large set (C)'!E7)/'Run 6'!D80</f>
        <v>0.10599312427042355</v>
      </c>
      <c r="S7" s="19">
        <v>599.64200000000005</v>
      </c>
      <c r="T7" s="5">
        <f>('Run 7'!D80-'overview large set (C)'!E7)/'Run 7'!D80</f>
        <v>0.11496633703087995</v>
      </c>
      <c r="U7" s="19">
        <v>1222.67</v>
      </c>
      <c r="V7" s="5">
        <f>('Run 8'!D80-'overview large set (C)'!E7)/'Run 8'!D80</f>
        <v>0.11140400480055543</v>
      </c>
      <c r="W7" s="19">
        <v>867.61300000000006</v>
      </c>
      <c r="X7" s="5">
        <f>('Run 9'!D80-'overview large set (C)'!E7)/'Run 9'!D80</f>
        <v>0.10730316780804136</v>
      </c>
      <c r="Y7" s="19">
        <v>1083.04</v>
      </c>
      <c r="Z7" s="5">
        <f>('Run 10'!D80-'overview large set (C)'!E7)/'Run 10'!D80</f>
        <v>0.11254444885856542</v>
      </c>
      <c r="AA7" s="19">
        <v>45.36</v>
      </c>
      <c r="AB7" s="10">
        <f>MIN('Run 1'!D80,'Run 2'!D80,'Run 3'!D80,'Run 4'!D80,'Run 5'!D80,'Run 6'!D80,'Run 7'!D80,'Run 8'!D80,'Run 9'!D80,'Run 10'!D80)</f>
        <v>268914</v>
      </c>
      <c r="AC7" s="10">
        <f>MAX('Run 1'!D80,'Run 2'!D80,'Run 3'!D80,'Run 4'!D80,'Run 5'!D80,'Run 6'!D80,'Run 7'!D80,'Run 8'!D80,'Run 9'!D80,'Run 10'!D80)</f>
        <v>271892</v>
      </c>
      <c r="AD7" s="10">
        <f>AVERAGE('Run 1'!D80,'Run 2'!D80,'Run 3'!D80,'Run 4'!D80,'Run 5'!D80,'Run 6'!D80,'Run 7'!D80,'Run 8'!D80,'Run 9'!D80,'Run 10'!D80)</f>
        <v>270369.5</v>
      </c>
      <c r="AE7" s="10">
        <f>_xlfn.STDEV.S('Run 1'!D80,'Run 2'!D80,'Run 3'!D80,'Run 4'!D80,'Run 5'!D80,'Run 6'!D80,'Run 7'!D80,'Run 8'!D80,'Run 9'!D80,'Run 10'!D80)</f>
        <v>965.67699338627483</v>
      </c>
      <c r="AF7" s="10">
        <f t="shared" si="0"/>
        <v>809.3066</v>
      </c>
    </row>
    <row r="8" spans="1:32" x14ac:dyDescent="0.25">
      <c r="A8" s="2">
        <v>114</v>
      </c>
      <c r="B8">
        <v>21</v>
      </c>
      <c r="C8">
        <v>1</v>
      </c>
      <c r="E8">
        <v>368429.18767800002</v>
      </c>
      <c r="F8">
        <v>1234.345</v>
      </c>
      <c r="H8" s="5">
        <f>('Run 1'!D81-'overview large set (C)'!E8)/'Run 1'!D81</f>
        <v>9.9507780482081976E-2</v>
      </c>
      <c r="I8" s="10">
        <v>530.38</v>
      </c>
      <c r="J8" s="5">
        <f>('Run 2'!D81-'overview large set (C)'!E8)/'Run 2'!D81</f>
        <v>0.1007144709598209</v>
      </c>
      <c r="K8" s="17">
        <v>42.72</v>
      </c>
      <c r="L8" s="5">
        <f>('Run 3'!D81-'overview large set (C)'!E8)/'Run 3'!D81</f>
        <v>0.10291726582370941</v>
      </c>
      <c r="M8" s="19">
        <v>108.70399999999999</v>
      </c>
      <c r="N8" s="5">
        <f>('Run 4'!D81-'overview large set (C)'!E8)/'Run 4'!D81</f>
        <v>9.9708020423572838E-2</v>
      </c>
      <c r="O8" s="19">
        <v>1699.98</v>
      </c>
      <c r="P8" s="5">
        <f>('Run 5'!D81-'overview large set (C)'!E8)/'Run 5'!D81</f>
        <v>0.10156314730856077</v>
      </c>
      <c r="Q8" s="19">
        <v>126.081</v>
      </c>
      <c r="R8" s="5">
        <f>('Run 6'!D81-'overview large set (C)'!E8)/'Run 6'!D81</f>
        <v>9.9507780482081976E-2</v>
      </c>
      <c r="S8" s="19">
        <v>555.30999999999995</v>
      </c>
      <c r="T8" s="5">
        <f>('Run 7'!D81-'overview large set (C)'!E8)/'Run 7'!D81</f>
        <v>9.9708020423572838E-2</v>
      </c>
      <c r="U8" s="19">
        <v>1501.65</v>
      </c>
      <c r="V8" s="5">
        <f>('Run 8'!D81-'overview large set (C)'!E8)/'Run 8'!D81</f>
        <v>0.10291726582370941</v>
      </c>
      <c r="W8" s="19">
        <v>301.5</v>
      </c>
      <c r="X8" s="5">
        <f>('Run 9'!D81-'overview large set (C)'!E8)/'Run 9'!D81</f>
        <v>0.10156314730856077</v>
      </c>
      <c r="Y8" s="19">
        <v>424.13</v>
      </c>
      <c r="Z8" s="5">
        <f>('Run 10'!D81-'overview large set (C)'!E8)/'Run 10'!D81</f>
        <v>9.9708020423572838E-2</v>
      </c>
      <c r="AA8" s="19">
        <v>1545.2</v>
      </c>
      <c r="AB8" s="10">
        <f>MIN('Run 1'!D81,'Run 2'!D81,'Run 3'!D81,'Run 4'!D81,'Run 5'!D81,'Run 6'!D81,'Run 7'!D81,'Run 8'!D81,'Run 9'!D81,'Run 10'!D81)</f>
        <v>409142</v>
      </c>
      <c r="AC8" s="10">
        <f>MAX('Run 1'!D81,'Run 2'!D81,'Run 3'!D81,'Run 4'!D81,'Run 5'!D81,'Run 6'!D81,'Run 7'!D81,'Run 8'!D81,'Run 9'!D81,'Run 10'!D81)</f>
        <v>410697</v>
      </c>
      <c r="AD8" s="10">
        <f>AVERAGE('Run 1'!D81,'Run 2'!D81,'Run 3'!D81,'Run 4'!D81,'Run 5'!D81,'Run 6'!D81,'Run 7'!D81,'Run 8'!D81,'Run 9'!D81,'Run 10'!D81)</f>
        <v>409722.4</v>
      </c>
      <c r="AE8" s="10">
        <f>_xlfn.STDEV.S('Run 1'!D81,'Run 2'!D81,'Run 3'!D81,'Run 4'!D81,'Run 5'!D81,'Run 6'!D81,'Run 7'!D81,'Run 8'!D81,'Run 9'!D81,'Run 10'!D81)</f>
        <v>627.68042116280083</v>
      </c>
      <c r="AF8" s="10">
        <f t="shared" si="0"/>
        <v>683.56550000000004</v>
      </c>
    </row>
    <row r="9" spans="1:32" x14ac:dyDescent="0.25">
      <c r="A9" s="2">
        <v>149</v>
      </c>
      <c r="B9">
        <v>28</v>
      </c>
      <c r="C9">
        <v>1</v>
      </c>
      <c r="E9" s="19" t="s">
        <v>52</v>
      </c>
      <c r="F9" s="19" t="s">
        <v>52</v>
      </c>
      <c r="H9" s="19" t="s">
        <v>52</v>
      </c>
      <c r="I9" s="19" t="s">
        <v>52</v>
      </c>
      <c r="J9" s="19" t="s">
        <v>52</v>
      </c>
      <c r="K9" s="19" t="s">
        <v>52</v>
      </c>
      <c r="L9" s="19" t="s">
        <v>52</v>
      </c>
      <c r="M9" s="19" t="s">
        <v>52</v>
      </c>
      <c r="N9" s="19" t="s">
        <v>52</v>
      </c>
      <c r="O9" s="19" t="s">
        <v>52</v>
      </c>
      <c r="P9" s="19" t="s">
        <v>52</v>
      </c>
      <c r="Q9" s="19" t="s">
        <v>52</v>
      </c>
      <c r="R9" s="19" t="s">
        <v>52</v>
      </c>
      <c r="S9" s="19" t="s">
        <v>52</v>
      </c>
      <c r="T9" s="19" t="s">
        <v>52</v>
      </c>
      <c r="U9" s="19" t="s">
        <v>52</v>
      </c>
      <c r="V9" s="19" t="s">
        <v>52</v>
      </c>
      <c r="W9" s="19" t="s">
        <v>52</v>
      </c>
      <c r="X9" s="19" t="s">
        <v>52</v>
      </c>
      <c r="Y9" s="19" t="s">
        <v>52</v>
      </c>
      <c r="Z9" s="19" t="s">
        <v>52</v>
      </c>
      <c r="AA9" s="19" t="s">
        <v>52</v>
      </c>
      <c r="AB9" s="10">
        <f>MIN('Run 1'!D82,'Run 2'!D82,'Run 3'!D82,'Run 4'!D82,'Run 5'!D82,'Run 6'!D82,'Run 7'!D82,'Run 8'!D82,'Run 9'!D82,'Run 10'!D82)</f>
        <v>900932</v>
      </c>
      <c r="AC9" s="10">
        <f>MAX('Run 1'!D82,'Run 2'!D82,'Run 3'!D82,'Run 4'!D82,'Run 5'!D82,'Run 6'!D82,'Run 7'!D82,'Run 8'!D82,'Run 9'!D82,'Run 10'!D82)</f>
        <v>905981</v>
      </c>
      <c r="AD9" s="10">
        <f>AVERAGE('Run 1'!D82,'Run 2'!D82,'Run 3'!D82,'Run 4'!D82,'Run 5'!D82,'Run 6'!D82,'Run 7'!D82,'Run 8'!D82,'Run 9'!D82,'Run 10'!D82)</f>
        <v>904061.5</v>
      </c>
      <c r="AE9" s="10">
        <f>_xlfn.STDEV.S('Run 1'!D82,'Run 2'!D82,'Run 3'!D82,'Run 4'!D82,'Run 5'!D82,'Run 6'!D82,'Run 7'!D82,'Run 8'!D82,'Run 9'!D82,'Run 10'!D82)</f>
        <v>2204.2629531584171</v>
      </c>
      <c r="AF9" s="19" t="s">
        <v>52</v>
      </c>
    </row>
    <row r="10" spans="1:32" x14ac:dyDescent="0.25">
      <c r="A10" s="2">
        <v>170</v>
      </c>
      <c r="B10">
        <v>21</v>
      </c>
      <c r="C10">
        <v>1</v>
      </c>
      <c r="E10" s="19" t="s">
        <v>52</v>
      </c>
      <c r="F10" s="19" t="s">
        <v>52</v>
      </c>
      <c r="H10" s="19" t="s">
        <v>52</v>
      </c>
      <c r="I10" s="19" t="s">
        <v>52</v>
      </c>
      <c r="J10" s="19" t="s">
        <v>52</v>
      </c>
      <c r="K10" s="19" t="s">
        <v>52</v>
      </c>
      <c r="L10" s="19" t="s">
        <v>52</v>
      </c>
      <c r="M10" s="19" t="s">
        <v>52</v>
      </c>
      <c r="N10" s="19" t="s">
        <v>52</v>
      </c>
      <c r="O10" s="19" t="s">
        <v>52</v>
      </c>
      <c r="P10" s="19" t="s">
        <v>52</v>
      </c>
      <c r="Q10" s="19" t="s">
        <v>52</v>
      </c>
      <c r="R10" s="19" t="s">
        <v>52</v>
      </c>
      <c r="S10" s="19" t="s">
        <v>52</v>
      </c>
      <c r="T10" s="19" t="s">
        <v>52</v>
      </c>
      <c r="U10" s="19" t="s">
        <v>52</v>
      </c>
      <c r="V10" s="19" t="s">
        <v>52</v>
      </c>
      <c r="W10" s="19" t="s">
        <v>52</v>
      </c>
      <c r="X10" s="19" t="s">
        <v>52</v>
      </c>
      <c r="Y10" s="19" t="s">
        <v>52</v>
      </c>
      <c r="Z10" s="19" t="s">
        <v>52</v>
      </c>
      <c r="AA10" s="19" t="s">
        <v>52</v>
      </c>
      <c r="AB10" s="10">
        <f>MIN('Run 1'!D83,'Run 2'!D83,'Run 3'!D83,'Run 4'!D83,'Run 5'!D83,'Run 6'!D83,'Run 7'!D83,'Run 8'!D83,'Run 9'!D83,'Run 10'!D83)</f>
        <v>537235</v>
      </c>
      <c r="AC10" s="10">
        <f>MAX('Run 1'!D83,'Run 2'!D83,'Run 3'!D83,'Run 4'!D83,'Run 5'!D83,'Run 6'!D83,'Run 7'!D83,'Run 8'!D83,'Run 9'!D83,'Run 10'!D83)</f>
        <v>539239</v>
      </c>
      <c r="AD10" s="10">
        <f>AVERAGE('Run 1'!D83,'Run 2'!D83,'Run 3'!D83,'Run 4'!D83,'Run 5'!D83,'Run 6'!D83,'Run 7'!D83,'Run 8'!D83,'Run 9'!D83,'Run 10'!D83)</f>
        <v>538574.9</v>
      </c>
      <c r="AE10" s="10">
        <f>_xlfn.STDEV.S('Run 1'!D83,'Run 2'!D83,'Run 3'!D83,'Run 4'!D83,'Run 5'!D83,'Run 6'!D83,'Run 7'!D83,'Run 8'!D83,'Run 9'!D83,'Run 10'!D83)</f>
        <v>687.43750423018253</v>
      </c>
      <c r="AF10" s="19" t="s">
        <v>52</v>
      </c>
    </row>
    <row r="11" spans="1:32" x14ac:dyDescent="0.25">
      <c r="A11" s="2">
        <v>170</v>
      </c>
      <c r="B11">
        <v>28</v>
      </c>
      <c r="C11">
        <v>1</v>
      </c>
      <c r="E11" s="19" t="s">
        <v>52</v>
      </c>
      <c r="F11" s="19" t="s">
        <v>52</v>
      </c>
      <c r="H11" s="19" t="s">
        <v>52</v>
      </c>
      <c r="I11" s="19" t="s">
        <v>52</v>
      </c>
      <c r="J11" s="19" t="s">
        <v>52</v>
      </c>
      <c r="K11" s="19" t="s">
        <v>52</v>
      </c>
      <c r="L11" s="19" t="s">
        <v>52</v>
      </c>
      <c r="M11" s="19" t="s">
        <v>52</v>
      </c>
      <c r="N11" s="19" t="s">
        <v>52</v>
      </c>
      <c r="O11" s="19" t="s">
        <v>52</v>
      </c>
      <c r="P11" s="19" t="s">
        <v>52</v>
      </c>
      <c r="Q11" s="19" t="s">
        <v>52</v>
      </c>
      <c r="R11" s="19" t="s">
        <v>52</v>
      </c>
      <c r="S11" s="19" t="s">
        <v>52</v>
      </c>
      <c r="T11" s="19" t="s">
        <v>52</v>
      </c>
      <c r="U11" s="19" t="s">
        <v>52</v>
      </c>
      <c r="V11" s="19" t="s">
        <v>52</v>
      </c>
      <c r="W11" s="19" t="s">
        <v>52</v>
      </c>
      <c r="X11" s="19" t="s">
        <v>52</v>
      </c>
      <c r="Y11" s="19" t="s">
        <v>52</v>
      </c>
      <c r="Z11" s="19" t="s">
        <v>52</v>
      </c>
      <c r="AA11" s="19" t="s">
        <v>52</v>
      </c>
      <c r="AB11" s="10">
        <f>MIN('Run 1'!D84,'Run 2'!D84,'Run 3'!D84,'Run 4'!D84,'Run 5'!D84,'Run 6'!D84,'Run 7'!D84,'Run 8'!D84,'Run 9'!D84,'Run 10'!D84)</f>
        <v>852666</v>
      </c>
      <c r="AC11" s="10">
        <f>MAX('Run 1'!D84,'Run 2'!D84,'Run 3'!D84,'Run 4'!D84,'Run 5'!D84,'Run 6'!D84,'Run 7'!D84,'Run 8'!D84,'Run 9'!D84,'Run 10'!D84)</f>
        <v>856599</v>
      </c>
      <c r="AD11" s="10">
        <f>AVERAGE('Run 1'!D84,'Run 2'!D84,'Run 3'!D84,'Run 4'!D84,'Run 5'!D84,'Run 6'!D84,'Run 7'!D84,'Run 8'!D84,'Run 9'!D84,'Run 10'!D84)</f>
        <v>854943</v>
      </c>
      <c r="AE11" s="10">
        <f>_xlfn.STDEV.S('Run 1'!D84,'Run 2'!D84,'Run 3'!D84,'Run 4'!D84,'Run 5'!D84,'Run 6'!D84,'Run 7'!D84,'Run 8'!D84,'Run 9'!D84,'Run 10'!D84)</f>
        <v>1628.5738819251919</v>
      </c>
      <c r="AF11" s="19" t="s">
        <v>52</v>
      </c>
    </row>
    <row r="12" spans="1:32" x14ac:dyDescent="0.25">
      <c r="A12" s="2">
        <v>183</v>
      </c>
      <c r="B12">
        <v>7</v>
      </c>
      <c r="C12">
        <v>1</v>
      </c>
      <c r="E12" s="19" t="s">
        <v>52</v>
      </c>
      <c r="F12" s="19" t="s">
        <v>52</v>
      </c>
      <c r="H12" s="19" t="s">
        <v>52</v>
      </c>
      <c r="I12" s="19" t="s">
        <v>52</v>
      </c>
      <c r="J12" s="19" t="s">
        <v>52</v>
      </c>
      <c r="K12" s="19" t="s">
        <v>52</v>
      </c>
      <c r="L12" s="19" t="s">
        <v>52</v>
      </c>
      <c r="M12" s="19" t="s">
        <v>52</v>
      </c>
      <c r="N12" s="19" t="s">
        <v>52</v>
      </c>
      <c r="O12" s="19" t="s">
        <v>52</v>
      </c>
      <c r="P12" s="19" t="s">
        <v>52</v>
      </c>
      <c r="Q12" s="19" t="s">
        <v>52</v>
      </c>
      <c r="R12" s="19" t="s">
        <v>52</v>
      </c>
      <c r="S12" s="19" t="s">
        <v>52</v>
      </c>
      <c r="T12" s="19" t="s">
        <v>52</v>
      </c>
      <c r="U12" s="19" t="s">
        <v>52</v>
      </c>
      <c r="V12" s="19" t="s">
        <v>52</v>
      </c>
      <c r="W12" s="19" t="s">
        <v>52</v>
      </c>
      <c r="X12" s="19" t="s">
        <v>52</v>
      </c>
      <c r="Y12" s="19" t="s">
        <v>52</v>
      </c>
      <c r="Z12" s="19" t="s">
        <v>52</v>
      </c>
      <c r="AA12" s="19" t="s">
        <v>52</v>
      </c>
      <c r="AB12" s="10">
        <f>MIN('Run 1'!D85,'Run 2'!D85,'Run 3'!D85,'Run 4'!D85,'Run 5'!D85,'Run 6'!D85,'Run 7'!D85,'Run 8'!D85,'Run 9'!D85,'Run 10'!D85)</f>
        <v>98708.7</v>
      </c>
      <c r="AC12" s="10">
        <f>MAX('Run 1'!D85,'Run 2'!D85,'Run 3'!D85,'Run 4'!D85,'Run 5'!D85,'Run 6'!D85,'Run 7'!D85,'Run 8'!D85,'Run 9'!D85,'Run 10'!D85)</f>
        <v>99711.3</v>
      </c>
      <c r="AD12" s="10">
        <f>AVERAGE('Run 1'!D85,'Run 2'!D85,'Run 3'!D85,'Run 4'!D85,'Run 5'!D85,'Run 6'!D85,'Run 7'!D85,'Run 8'!D85,'Run 9'!D85,'Run 10'!D85)</f>
        <v>99123.17</v>
      </c>
      <c r="AE12" s="10">
        <f>_xlfn.STDEV.S('Run 1'!D85,'Run 2'!D85,'Run 3'!D85,'Run 4'!D85,'Run 5'!D85,'Run 6'!D85,'Run 7'!D85,'Run 8'!D85,'Run 9'!D85,'Run 10'!D85)</f>
        <v>326.58419724305287</v>
      </c>
      <c r="AF12" s="19" t="s">
        <v>52</v>
      </c>
    </row>
    <row r="13" spans="1:32" x14ac:dyDescent="0.25">
      <c r="A13" s="22"/>
      <c r="B13" s="22"/>
      <c r="C13" s="22"/>
      <c r="D13" s="22"/>
      <c r="E13" s="51" t="s">
        <v>23</v>
      </c>
      <c r="F13" s="51"/>
      <c r="G13" s="22"/>
      <c r="H13" s="23">
        <f>AVERAGE(H3:H12)</f>
        <v>0.12401890195250752</v>
      </c>
      <c r="I13" s="33">
        <f t="shared" ref="I13:Q13" si="1">AVERAGE(I3:I12)</f>
        <v>939.79983333333348</v>
      </c>
      <c r="J13" s="23">
        <f t="shared" si="1"/>
        <v>0.1234158285565593</v>
      </c>
      <c r="K13" s="33">
        <f t="shared" si="1"/>
        <v>617.5241666666667</v>
      </c>
      <c r="L13" s="23">
        <f t="shared" si="1"/>
        <v>0.1247535158195258</v>
      </c>
      <c r="M13" s="33">
        <f t="shared" si="1"/>
        <v>725.72033333333331</v>
      </c>
      <c r="N13" s="23">
        <f t="shared" si="1"/>
        <v>0.12226790311692913</v>
      </c>
      <c r="O13" s="33">
        <f t="shared" si="1"/>
        <v>1073.6021666666668</v>
      </c>
      <c r="P13" s="23">
        <f t="shared" si="1"/>
        <v>0.12325706512008126</v>
      </c>
      <c r="Q13" s="33">
        <f t="shared" si="1"/>
        <v>1041.9476666666669</v>
      </c>
      <c r="R13" s="23">
        <f>AVERAGE(R3:R12)</f>
        <v>0.12204703293029455</v>
      </c>
      <c r="S13" s="33">
        <f t="shared" ref="S13" si="2">AVERAGE(S3:S12)</f>
        <v>985.1875</v>
      </c>
      <c r="T13" s="23">
        <f t="shared" ref="T13" si="3">AVERAGE(T3:T12)</f>
        <v>0.12575873637092214</v>
      </c>
      <c r="U13" s="33">
        <f t="shared" ref="U13" si="4">AVERAGE(U3:U12)</f>
        <v>1127.2760000000001</v>
      </c>
      <c r="V13" s="23">
        <f t="shared" ref="V13" si="5">AVERAGE(V3:V12)</f>
        <v>0.12572985747961324</v>
      </c>
      <c r="W13" s="33">
        <f t="shared" ref="W13" si="6">AVERAGE(W3:W12)</f>
        <v>777.72166666666669</v>
      </c>
      <c r="X13" s="23">
        <f t="shared" ref="X13" si="7">AVERAGE(X3:X12)</f>
        <v>0.1244806417607776</v>
      </c>
      <c r="Y13" s="33">
        <f t="shared" ref="Y13" si="8">AVERAGE(Y3:Y12)</f>
        <v>900.91550000000007</v>
      </c>
      <c r="Z13" s="23">
        <f t="shared" ref="Z13" si="9">AVERAGE(Z3:Z12)</f>
        <v>0.12454902365918842</v>
      </c>
      <c r="AA13" s="33">
        <f t="shared" ref="AA13" si="10">AVERAGE(AA3:AA12)</f>
        <v>751.35066666666671</v>
      </c>
      <c r="AB13" s="22"/>
      <c r="AC13" s="22"/>
      <c r="AD13" s="22"/>
      <c r="AE13" s="44">
        <f>AVERAGE(AE3:AE12)</f>
        <v>774.52678140985552</v>
      </c>
      <c r="AF13" s="44">
        <f>AVERAGE(AF3:AF12)</f>
        <v>894.1045499999999</v>
      </c>
    </row>
    <row r="14" spans="1:32" x14ac:dyDescent="0.25">
      <c r="O14" s="32"/>
    </row>
    <row r="15" spans="1:32" x14ac:dyDescent="0.25">
      <c r="I15" s="32"/>
    </row>
  </sheetData>
  <mergeCells count="4">
    <mergeCell ref="A1:C1"/>
    <mergeCell ref="E1:F1"/>
    <mergeCell ref="H1:Z1"/>
    <mergeCell ref="E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opLeftCell="A61" zoomScaleNormal="100" workbookViewId="0">
      <selection activeCell="E17" sqref="E17"/>
    </sheetView>
  </sheetViews>
  <sheetFormatPr baseColWidth="10" defaultRowHeight="15" x14ac:dyDescent="0.25"/>
  <cols>
    <col min="4" max="6" width="11.42578125" style="10"/>
  </cols>
  <sheetData>
    <row r="1" spans="1:15" s="1" customFormat="1" x14ac:dyDescent="0.25">
      <c r="A1" s="49" t="s">
        <v>20</v>
      </c>
      <c r="B1" s="49"/>
      <c r="C1" s="49"/>
      <c r="D1" s="48" t="s">
        <v>21</v>
      </c>
      <c r="E1" s="48"/>
      <c r="F1" s="48"/>
      <c r="L1" s="9"/>
      <c r="M1" s="9"/>
      <c r="N1" s="9"/>
      <c r="O1" s="9"/>
    </row>
    <row r="2" spans="1:15" s="1" customFormat="1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9"/>
      <c r="M2" s="9"/>
      <c r="N2" s="9"/>
      <c r="O2" s="9"/>
    </row>
    <row r="3" spans="1:15" x14ac:dyDescent="0.25">
      <c r="A3" s="50">
        <v>19</v>
      </c>
      <c r="B3" s="50">
        <v>7</v>
      </c>
      <c r="C3">
        <v>1</v>
      </c>
      <c r="D3" s="10">
        <v>15186.6</v>
      </c>
      <c r="E3" s="10">
        <v>802.72400000000005</v>
      </c>
      <c r="F3" s="10">
        <v>1834.18</v>
      </c>
      <c r="L3" s="9"/>
      <c r="M3" s="9"/>
      <c r="N3" s="9"/>
      <c r="O3" s="9"/>
    </row>
    <row r="4" spans="1:15" x14ac:dyDescent="0.25">
      <c r="A4" s="50"/>
      <c r="B4" s="50"/>
      <c r="C4">
        <v>2</v>
      </c>
      <c r="D4" s="10">
        <v>15521.5</v>
      </c>
      <c r="E4" s="10">
        <v>250.53200000000001</v>
      </c>
      <c r="F4" s="10">
        <v>1906.67</v>
      </c>
      <c r="L4" s="9"/>
      <c r="M4" s="9"/>
      <c r="N4" s="9"/>
      <c r="O4" s="9"/>
    </row>
    <row r="5" spans="1:15" x14ac:dyDescent="0.25">
      <c r="A5" s="50"/>
      <c r="B5" s="50"/>
      <c r="C5">
        <v>3</v>
      </c>
      <c r="D5" s="10">
        <v>14016.8</v>
      </c>
      <c r="E5" s="10">
        <v>920.30600000000004</v>
      </c>
      <c r="F5" s="10">
        <v>1806.96</v>
      </c>
      <c r="L5" s="9"/>
      <c r="M5" s="9"/>
      <c r="N5" s="9"/>
      <c r="O5" s="9"/>
    </row>
    <row r="6" spans="1:15" x14ac:dyDescent="0.25">
      <c r="A6" s="50"/>
      <c r="B6" s="50"/>
      <c r="C6">
        <v>4</v>
      </c>
      <c r="D6" s="10">
        <v>15867.5</v>
      </c>
      <c r="E6" s="10">
        <v>1517.42</v>
      </c>
      <c r="F6" s="10">
        <v>1964.4</v>
      </c>
      <c r="L6" s="9"/>
      <c r="M6" s="9"/>
      <c r="N6" s="9"/>
      <c r="O6" s="9"/>
    </row>
    <row r="7" spans="1:15" x14ac:dyDescent="0.25">
      <c r="A7" s="50"/>
      <c r="B7" s="50"/>
      <c r="C7">
        <v>5</v>
      </c>
      <c r="D7" s="10">
        <v>14580</v>
      </c>
      <c r="E7" s="10">
        <v>1434.45</v>
      </c>
      <c r="F7" s="10">
        <v>1816.03</v>
      </c>
      <c r="L7" s="9"/>
      <c r="M7" s="9"/>
      <c r="N7" s="9"/>
      <c r="O7" s="9"/>
    </row>
    <row r="8" spans="1:15" x14ac:dyDescent="0.25">
      <c r="A8" s="50"/>
      <c r="B8" s="50"/>
      <c r="C8">
        <v>6</v>
      </c>
      <c r="D8" s="10">
        <v>13154.1</v>
      </c>
      <c r="E8" s="10">
        <v>156.40100000000001</v>
      </c>
      <c r="F8" s="10">
        <v>1855.73</v>
      </c>
      <c r="L8" s="9"/>
      <c r="M8" s="9"/>
      <c r="N8" s="9"/>
      <c r="O8" s="9"/>
    </row>
    <row r="9" spans="1:15" x14ac:dyDescent="0.25">
      <c r="A9" s="50"/>
      <c r="B9" s="50"/>
      <c r="C9">
        <v>7</v>
      </c>
      <c r="D9" s="10">
        <v>11948.1</v>
      </c>
      <c r="E9" s="10">
        <v>252.024</v>
      </c>
      <c r="F9" s="10">
        <v>1974.76</v>
      </c>
      <c r="L9" s="9"/>
      <c r="M9" s="9"/>
      <c r="N9" s="9"/>
      <c r="O9" s="9"/>
    </row>
    <row r="10" spans="1:15" x14ac:dyDescent="0.25">
      <c r="A10" s="50"/>
      <c r="B10" s="50"/>
      <c r="C10">
        <v>8</v>
      </c>
      <c r="D10" s="10">
        <v>14497.4</v>
      </c>
      <c r="E10" s="10">
        <v>1073.55</v>
      </c>
      <c r="F10" s="10">
        <v>1822.44</v>
      </c>
      <c r="L10" s="9"/>
      <c r="M10" s="9"/>
      <c r="N10" s="9"/>
      <c r="O10" s="9"/>
    </row>
    <row r="11" spans="1:15" x14ac:dyDescent="0.25">
      <c r="A11" s="50"/>
      <c r="B11" s="50"/>
      <c r="C11">
        <v>9</v>
      </c>
      <c r="D11" s="10">
        <v>11973.3</v>
      </c>
      <c r="E11" s="10">
        <v>1635.42</v>
      </c>
      <c r="F11" s="10">
        <v>1829.94</v>
      </c>
      <c r="I11" s="9"/>
      <c r="J11" s="9"/>
      <c r="K11" s="9"/>
      <c r="L11" s="9"/>
      <c r="M11" s="9"/>
      <c r="N11" s="9"/>
      <c r="O11" s="9"/>
    </row>
    <row r="12" spans="1:15" x14ac:dyDescent="0.25">
      <c r="A12" s="50"/>
      <c r="B12" s="50"/>
      <c r="C12">
        <v>10</v>
      </c>
      <c r="D12" s="10">
        <v>13342.8</v>
      </c>
      <c r="E12" s="10">
        <v>1319.28</v>
      </c>
      <c r="F12" s="10">
        <v>1989.52</v>
      </c>
      <c r="I12" s="9"/>
      <c r="J12" s="9"/>
      <c r="K12" s="9"/>
      <c r="L12" s="9"/>
      <c r="M12" s="9"/>
      <c r="N12" s="9"/>
      <c r="O12" s="9"/>
    </row>
    <row r="13" spans="1:15" x14ac:dyDescent="0.25">
      <c r="A13" s="50"/>
      <c r="B13" s="50"/>
      <c r="C13">
        <v>11</v>
      </c>
      <c r="D13" s="10">
        <v>16363.6</v>
      </c>
      <c r="E13" s="10">
        <v>1784.07</v>
      </c>
      <c r="F13" s="10">
        <v>1980.21</v>
      </c>
      <c r="I13" s="9"/>
      <c r="J13" s="9"/>
      <c r="K13" s="9"/>
      <c r="L13" s="9"/>
      <c r="M13" s="9"/>
      <c r="N13" s="9"/>
      <c r="O13" s="9"/>
    </row>
    <row r="14" spans="1:15" x14ac:dyDescent="0.25">
      <c r="A14" s="50"/>
      <c r="B14" s="50"/>
      <c r="C14">
        <v>12</v>
      </c>
      <c r="D14" s="10">
        <v>16110.7</v>
      </c>
      <c r="E14" s="10">
        <v>507.64100000000002</v>
      </c>
      <c r="F14" s="10">
        <v>1867.84</v>
      </c>
      <c r="I14" s="9"/>
      <c r="J14" s="9"/>
      <c r="K14" s="9"/>
      <c r="L14" s="9"/>
      <c r="M14" s="9"/>
      <c r="N14" s="9"/>
      <c r="O14" s="9"/>
    </row>
    <row r="15" spans="1:15" x14ac:dyDescent="0.25">
      <c r="A15" s="50"/>
      <c r="B15" s="50"/>
      <c r="C15">
        <v>13</v>
      </c>
      <c r="D15" s="10">
        <v>17005.900000000001</v>
      </c>
      <c r="E15" s="10">
        <v>401.12900000000002</v>
      </c>
      <c r="F15" s="10">
        <v>1849.4</v>
      </c>
      <c r="L15" s="9"/>
      <c r="M15" s="9"/>
      <c r="N15" s="9"/>
      <c r="O15" s="9"/>
    </row>
    <row r="16" spans="1:15" x14ac:dyDescent="0.25">
      <c r="A16" s="50"/>
      <c r="B16" s="50">
        <v>14</v>
      </c>
      <c r="C16">
        <v>1</v>
      </c>
      <c r="D16" s="10">
        <v>34291.800000000003</v>
      </c>
      <c r="E16" s="10">
        <v>805.81500000000005</v>
      </c>
      <c r="F16" s="10">
        <v>1908.79</v>
      </c>
      <c r="L16" s="9"/>
      <c r="M16" s="9"/>
      <c r="N16" s="9"/>
      <c r="O16" s="9"/>
    </row>
    <row r="17" spans="1:15" x14ac:dyDescent="0.25">
      <c r="A17" s="50"/>
      <c r="B17" s="50"/>
      <c r="C17">
        <v>2</v>
      </c>
      <c r="D17" s="10">
        <v>38062.6</v>
      </c>
      <c r="E17" s="10">
        <v>1041.67</v>
      </c>
      <c r="F17" s="10">
        <v>1981.24</v>
      </c>
      <c r="L17" s="9"/>
      <c r="M17" s="9"/>
      <c r="N17" s="9"/>
      <c r="O17" s="9"/>
    </row>
    <row r="18" spans="1:15" x14ac:dyDescent="0.25">
      <c r="A18" s="50"/>
      <c r="B18" s="50"/>
      <c r="C18">
        <v>3</v>
      </c>
      <c r="D18" s="10">
        <v>39607</v>
      </c>
      <c r="E18" s="10">
        <v>1177.3</v>
      </c>
      <c r="F18" s="10">
        <v>1891.03</v>
      </c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50"/>
      <c r="B19" s="50">
        <v>21</v>
      </c>
      <c r="C19">
        <v>1</v>
      </c>
      <c r="D19" s="10">
        <v>74385.399999999994</v>
      </c>
      <c r="E19" s="10">
        <v>18.366</v>
      </c>
      <c r="F19" s="10">
        <v>1800.02</v>
      </c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50"/>
      <c r="B20" s="50"/>
      <c r="C20">
        <v>2</v>
      </c>
      <c r="D20" s="10">
        <v>71749.8</v>
      </c>
      <c r="E20" s="10">
        <v>17.260000000000002</v>
      </c>
      <c r="F20" s="10">
        <v>1966.92</v>
      </c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50"/>
      <c r="B21" s="50"/>
      <c r="C21">
        <v>3</v>
      </c>
      <c r="D21" s="10">
        <v>85816.6</v>
      </c>
      <c r="E21" s="10">
        <v>620.22</v>
      </c>
      <c r="F21" s="10">
        <v>1805.49</v>
      </c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50"/>
      <c r="B22" s="50">
        <v>28</v>
      </c>
      <c r="C22">
        <v>1</v>
      </c>
      <c r="D22" s="10">
        <v>114084</v>
      </c>
      <c r="E22" s="10">
        <v>1055.5999999999999</v>
      </c>
      <c r="F22" s="10">
        <v>1800.01</v>
      </c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50"/>
      <c r="B23" s="50"/>
      <c r="C23">
        <v>2</v>
      </c>
      <c r="D23" s="10">
        <v>116761</v>
      </c>
      <c r="E23" s="10">
        <v>1179.21</v>
      </c>
      <c r="F23" s="10">
        <v>1800.02</v>
      </c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50"/>
      <c r="B24" s="50"/>
      <c r="C24">
        <v>3</v>
      </c>
      <c r="D24" s="10">
        <v>104181</v>
      </c>
      <c r="E24" s="10">
        <v>177.03899999999999</v>
      </c>
      <c r="F24" s="10">
        <v>1800</v>
      </c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50">
        <v>34</v>
      </c>
      <c r="B25" s="50">
        <v>7</v>
      </c>
      <c r="C25">
        <v>1</v>
      </c>
      <c r="D25" s="10">
        <v>23272.6</v>
      </c>
      <c r="E25" s="10">
        <v>878.50800000000004</v>
      </c>
      <c r="F25" s="10">
        <v>2018.73</v>
      </c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50"/>
      <c r="B26" s="50"/>
      <c r="C26">
        <v>2</v>
      </c>
      <c r="D26" s="10">
        <v>26918</v>
      </c>
      <c r="E26" s="10">
        <v>46.737000000000002</v>
      </c>
      <c r="F26" s="10">
        <v>1892.02</v>
      </c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50"/>
      <c r="B27" s="50"/>
      <c r="C27">
        <v>3</v>
      </c>
      <c r="D27" s="10">
        <v>21618.3</v>
      </c>
      <c r="E27" s="10">
        <v>924.68100000000004</v>
      </c>
      <c r="F27" s="10">
        <v>2060.48</v>
      </c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50"/>
      <c r="B28" s="50">
        <v>14</v>
      </c>
      <c r="C28">
        <v>1</v>
      </c>
      <c r="D28" s="10">
        <v>68487.399999999994</v>
      </c>
      <c r="E28" s="10">
        <v>1571.7</v>
      </c>
      <c r="F28" s="10">
        <v>1891.94</v>
      </c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50"/>
      <c r="B29" s="50"/>
      <c r="C29">
        <v>2</v>
      </c>
      <c r="D29" s="10">
        <v>64221</v>
      </c>
      <c r="E29" s="10">
        <v>949.71400000000006</v>
      </c>
      <c r="F29" s="10">
        <v>1910.29</v>
      </c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50"/>
      <c r="B30" s="50"/>
      <c r="C30">
        <v>3</v>
      </c>
      <c r="D30" s="10">
        <v>68156.5</v>
      </c>
      <c r="E30" s="10">
        <v>845.298</v>
      </c>
      <c r="F30" s="10">
        <v>1933.83</v>
      </c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50"/>
      <c r="B31" s="50">
        <v>21</v>
      </c>
      <c r="C31">
        <v>1</v>
      </c>
      <c r="D31" s="10">
        <v>120413</v>
      </c>
      <c r="E31" s="10">
        <v>134.636</v>
      </c>
      <c r="F31" s="10">
        <v>1923.03</v>
      </c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50"/>
      <c r="B32" s="50"/>
      <c r="C32">
        <v>2</v>
      </c>
      <c r="D32" s="10">
        <v>154245</v>
      </c>
      <c r="E32" s="10">
        <v>1259.6099999999999</v>
      </c>
      <c r="F32" s="10">
        <v>1800.1</v>
      </c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50"/>
      <c r="B33" s="50"/>
      <c r="C33">
        <v>3</v>
      </c>
      <c r="D33" s="10">
        <v>135518</v>
      </c>
      <c r="E33" s="10">
        <v>1411.44</v>
      </c>
      <c r="F33" s="10">
        <v>2067.2199999999998</v>
      </c>
      <c r="H33" s="9"/>
      <c r="I33" s="9"/>
      <c r="J33" s="9"/>
      <c r="K33" s="9"/>
      <c r="L33" s="9"/>
      <c r="M33" s="9"/>
      <c r="N33" s="9"/>
      <c r="O33" s="9"/>
    </row>
    <row r="34" spans="1:15" x14ac:dyDescent="0.25">
      <c r="A34" s="50"/>
      <c r="B34" s="50">
        <v>28</v>
      </c>
      <c r="C34">
        <v>1</v>
      </c>
      <c r="D34" s="10">
        <v>211059</v>
      </c>
      <c r="E34" s="10">
        <v>97.546999999999997</v>
      </c>
      <c r="F34" s="10">
        <v>1834.73</v>
      </c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50"/>
      <c r="B35" s="50"/>
      <c r="C35">
        <v>2</v>
      </c>
      <c r="D35" s="10">
        <v>212297</v>
      </c>
      <c r="E35" s="10">
        <v>1748.54</v>
      </c>
      <c r="F35" s="10">
        <v>1800.01</v>
      </c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50"/>
      <c r="B36" s="50"/>
      <c r="C36">
        <v>3</v>
      </c>
      <c r="D36" s="10">
        <v>212367</v>
      </c>
      <c r="E36" s="10">
        <v>1452.93</v>
      </c>
      <c r="F36" s="10">
        <v>2105.7199999999998</v>
      </c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50">
        <v>46</v>
      </c>
      <c r="B37" s="50">
        <v>7</v>
      </c>
      <c r="C37">
        <v>1</v>
      </c>
      <c r="D37" s="10">
        <v>32216.5</v>
      </c>
      <c r="E37" s="10">
        <v>1091.2</v>
      </c>
      <c r="F37" s="10">
        <v>2104.5700000000002</v>
      </c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50"/>
      <c r="B38" s="50"/>
      <c r="C38">
        <v>2</v>
      </c>
      <c r="D38" s="10">
        <v>34732.5</v>
      </c>
      <c r="E38" s="10">
        <v>1026.52</v>
      </c>
      <c r="F38" s="10">
        <v>2038.2</v>
      </c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50"/>
      <c r="B39" s="50"/>
      <c r="C39">
        <v>3</v>
      </c>
      <c r="D39" s="10">
        <v>27712.7</v>
      </c>
      <c r="E39" s="10">
        <v>86.272999999999996</v>
      </c>
      <c r="F39" s="10">
        <v>1889.78</v>
      </c>
      <c r="H39" s="9"/>
      <c r="I39" s="9"/>
      <c r="J39" s="9"/>
      <c r="K39" s="9"/>
      <c r="L39" s="9"/>
      <c r="M39" s="9"/>
      <c r="N39" s="9"/>
      <c r="O39" s="9"/>
    </row>
    <row r="40" spans="1:15" x14ac:dyDescent="0.25">
      <c r="A40" s="50"/>
      <c r="B40" s="50">
        <v>14</v>
      </c>
      <c r="C40">
        <v>1</v>
      </c>
      <c r="D40" s="10">
        <v>75545.100000000006</v>
      </c>
      <c r="E40" s="10">
        <v>1717.54</v>
      </c>
      <c r="F40" s="10">
        <v>2046.56</v>
      </c>
      <c r="H40" s="9"/>
      <c r="I40" s="9"/>
      <c r="J40" s="9"/>
      <c r="K40" s="9"/>
      <c r="L40" s="9"/>
      <c r="M40" s="9"/>
      <c r="N40" s="9"/>
      <c r="O40" s="9"/>
    </row>
    <row r="41" spans="1:15" x14ac:dyDescent="0.25">
      <c r="A41" s="50"/>
      <c r="B41" s="50"/>
      <c r="C41">
        <v>2</v>
      </c>
      <c r="D41" s="10">
        <v>91688.8</v>
      </c>
      <c r="E41" s="10">
        <v>356.62</v>
      </c>
      <c r="F41" s="10">
        <v>1903.67</v>
      </c>
      <c r="H41" s="9"/>
      <c r="I41" s="9"/>
      <c r="J41" s="9"/>
      <c r="K41" s="9"/>
      <c r="L41" s="9"/>
      <c r="M41" s="9"/>
      <c r="N41" s="9"/>
      <c r="O41" s="9"/>
    </row>
    <row r="42" spans="1:15" x14ac:dyDescent="0.25">
      <c r="A42" s="50"/>
      <c r="B42" s="50"/>
      <c r="C42">
        <v>3</v>
      </c>
      <c r="D42" s="10">
        <v>85868.7</v>
      </c>
      <c r="E42" s="10">
        <v>160.61199999999999</v>
      </c>
      <c r="F42" s="10">
        <v>1869.12</v>
      </c>
      <c r="H42" s="9"/>
      <c r="I42" s="9"/>
      <c r="J42" s="9"/>
      <c r="K42" s="9"/>
      <c r="L42" s="9"/>
      <c r="M42" s="9"/>
      <c r="N42" s="9"/>
      <c r="O42" s="9"/>
    </row>
    <row r="43" spans="1:15" x14ac:dyDescent="0.25">
      <c r="A43" s="50"/>
      <c r="B43" s="50">
        <v>21</v>
      </c>
      <c r="C43">
        <v>1</v>
      </c>
      <c r="D43" s="10">
        <v>174163</v>
      </c>
      <c r="E43" s="10">
        <v>1669.2</v>
      </c>
      <c r="F43" s="10">
        <v>1803.35</v>
      </c>
      <c r="H43" s="9"/>
      <c r="I43" s="9"/>
      <c r="J43" s="9"/>
      <c r="K43" s="9"/>
      <c r="L43" s="9"/>
      <c r="M43" s="9"/>
      <c r="N43" s="9"/>
      <c r="O43" s="9"/>
    </row>
    <row r="44" spans="1:15" x14ac:dyDescent="0.25">
      <c r="A44" s="50"/>
      <c r="B44" s="50"/>
      <c r="C44">
        <v>2</v>
      </c>
      <c r="D44" s="10">
        <v>173314</v>
      </c>
      <c r="E44" s="10">
        <v>422.52800000000002</v>
      </c>
      <c r="F44" s="10">
        <v>1854.7</v>
      </c>
      <c r="H44" s="9"/>
      <c r="I44" s="9"/>
      <c r="J44" s="9"/>
      <c r="K44" s="9"/>
      <c r="L44" s="9"/>
      <c r="M44" s="9"/>
      <c r="N44" s="9"/>
      <c r="O44" s="9"/>
    </row>
    <row r="45" spans="1:15" x14ac:dyDescent="0.25">
      <c r="A45" s="50"/>
      <c r="B45" s="50"/>
      <c r="C45">
        <v>3</v>
      </c>
      <c r="D45" s="10">
        <v>139159</v>
      </c>
      <c r="E45" s="10">
        <v>1323.15</v>
      </c>
      <c r="F45" s="10">
        <v>1867.52</v>
      </c>
      <c r="H45" s="9"/>
      <c r="I45" s="9"/>
      <c r="J45" s="9"/>
      <c r="K45" s="9"/>
      <c r="L45" s="9"/>
      <c r="M45" s="9"/>
      <c r="N45" s="9"/>
      <c r="O45" s="9"/>
    </row>
    <row r="46" spans="1:15" x14ac:dyDescent="0.25">
      <c r="A46" s="50"/>
      <c r="B46" s="50">
        <v>28</v>
      </c>
      <c r="C46">
        <v>1</v>
      </c>
      <c r="D46" s="10">
        <v>245299</v>
      </c>
      <c r="E46" s="10">
        <v>535.149</v>
      </c>
      <c r="F46" s="10">
        <v>1806.02</v>
      </c>
      <c r="H46" s="9"/>
      <c r="I46" s="9"/>
      <c r="J46" s="9"/>
      <c r="K46" s="9"/>
      <c r="L46" s="9"/>
      <c r="M46" s="9"/>
      <c r="N46" s="9"/>
      <c r="O46" s="9"/>
    </row>
    <row r="47" spans="1:15" x14ac:dyDescent="0.25">
      <c r="A47" s="50"/>
      <c r="B47" s="50"/>
      <c r="C47">
        <v>2</v>
      </c>
      <c r="D47" s="10">
        <v>281878</v>
      </c>
      <c r="E47" s="10">
        <v>1608.75</v>
      </c>
      <c r="F47" s="10">
        <v>1867.37</v>
      </c>
      <c r="H47" s="9"/>
      <c r="I47" s="9"/>
      <c r="J47" s="9"/>
      <c r="K47" s="9"/>
      <c r="L47" s="9"/>
      <c r="M47" s="9"/>
      <c r="N47" s="9"/>
      <c r="O47" s="9"/>
    </row>
    <row r="48" spans="1:15" x14ac:dyDescent="0.25">
      <c r="A48" s="50"/>
      <c r="B48" s="50"/>
      <c r="C48">
        <v>3</v>
      </c>
      <c r="D48" s="10">
        <v>265160</v>
      </c>
      <c r="E48" s="10">
        <v>926.28200000000004</v>
      </c>
      <c r="F48" s="10">
        <v>1871.11</v>
      </c>
      <c r="H48" s="9"/>
      <c r="I48" s="9"/>
      <c r="J48" s="9"/>
      <c r="K48" s="9"/>
      <c r="L48" s="9"/>
      <c r="M48" s="9"/>
      <c r="N48" s="9"/>
      <c r="O48" s="9"/>
    </row>
    <row r="49" spans="1:15" x14ac:dyDescent="0.25">
      <c r="A49" s="50">
        <v>58</v>
      </c>
      <c r="B49" s="50">
        <v>7</v>
      </c>
      <c r="C49">
        <v>1</v>
      </c>
      <c r="D49" s="10">
        <v>53237.9</v>
      </c>
      <c r="E49" s="10">
        <v>429.065</v>
      </c>
      <c r="F49" s="10">
        <v>1911.85</v>
      </c>
      <c r="H49" s="9"/>
      <c r="I49" s="9"/>
      <c r="J49" s="9"/>
      <c r="K49" s="9"/>
      <c r="L49" s="9"/>
      <c r="M49" s="9"/>
      <c r="N49" s="9"/>
      <c r="O49" s="9"/>
    </row>
    <row r="50" spans="1:15" x14ac:dyDescent="0.25">
      <c r="A50" s="50"/>
      <c r="B50" s="50"/>
      <c r="C50">
        <v>2</v>
      </c>
      <c r="D50" s="10">
        <v>33921.1</v>
      </c>
      <c r="E50" s="10">
        <v>1548.68</v>
      </c>
      <c r="F50" s="10">
        <v>1861.66</v>
      </c>
      <c r="H50" s="9"/>
      <c r="I50" s="9"/>
      <c r="J50" s="9"/>
      <c r="K50" s="9"/>
      <c r="L50" s="9"/>
      <c r="M50" s="9"/>
      <c r="N50" s="9"/>
      <c r="O50" s="9"/>
    </row>
    <row r="51" spans="1:15" x14ac:dyDescent="0.25">
      <c r="A51" s="50"/>
      <c r="B51" s="50"/>
      <c r="C51">
        <v>3</v>
      </c>
      <c r="D51" s="10">
        <v>44234.8</v>
      </c>
      <c r="E51" s="10">
        <v>1222.75</v>
      </c>
      <c r="F51" s="10">
        <v>1951.15</v>
      </c>
      <c r="H51" s="9"/>
      <c r="I51" s="9"/>
      <c r="J51" s="9"/>
      <c r="K51" s="9"/>
      <c r="L51" s="9"/>
      <c r="M51" s="9"/>
      <c r="N51" s="9"/>
      <c r="O51" s="9"/>
    </row>
    <row r="52" spans="1:15" x14ac:dyDescent="0.25">
      <c r="A52" s="50"/>
      <c r="B52" s="50">
        <v>14</v>
      </c>
      <c r="C52">
        <v>1</v>
      </c>
      <c r="D52" s="10">
        <v>112947</v>
      </c>
      <c r="E52" s="10">
        <v>702.053</v>
      </c>
      <c r="F52" s="10">
        <v>1867.04</v>
      </c>
      <c r="H52" s="9"/>
      <c r="I52" s="9"/>
      <c r="J52" s="9"/>
      <c r="K52" s="9"/>
      <c r="L52" s="9"/>
      <c r="M52" s="9"/>
      <c r="N52" s="9"/>
      <c r="O52" s="9"/>
    </row>
    <row r="53" spans="1:15" x14ac:dyDescent="0.25">
      <c r="A53" s="50"/>
      <c r="B53" s="50"/>
      <c r="C53">
        <v>2</v>
      </c>
      <c r="D53" s="10">
        <v>124439</v>
      </c>
      <c r="E53" s="10">
        <v>350.67599999999999</v>
      </c>
      <c r="F53" s="10">
        <v>1802.97</v>
      </c>
      <c r="H53" s="9"/>
      <c r="I53" s="9"/>
      <c r="J53" s="9"/>
      <c r="K53" s="9"/>
      <c r="L53" s="9"/>
      <c r="M53" s="9"/>
      <c r="N53" s="9"/>
      <c r="O53" s="9"/>
    </row>
    <row r="54" spans="1:15" x14ac:dyDescent="0.25">
      <c r="A54" s="50"/>
      <c r="B54" s="50"/>
      <c r="C54">
        <v>3</v>
      </c>
      <c r="D54" s="10">
        <v>129919</v>
      </c>
      <c r="E54" s="10">
        <v>1741.02</v>
      </c>
      <c r="F54" s="10">
        <v>2108.2800000000002</v>
      </c>
      <c r="H54" s="9"/>
      <c r="I54" s="9"/>
      <c r="J54" s="9"/>
      <c r="K54" s="9"/>
      <c r="L54" s="9"/>
      <c r="M54" s="9"/>
      <c r="N54" s="9"/>
      <c r="O54" s="9"/>
    </row>
    <row r="55" spans="1:15" x14ac:dyDescent="0.25">
      <c r="A55" s="50"/>
      <c r="B55" s="50">
        <v>21</v>
      </c>
      <c r="C55">
        <v>1</v>
      </c>
      <c r="D55" s="10">
        <v>222854</v>
      </c>
      <c r="E55" s="10">
        <v>235.441</v>
      </c>
      <c r="F55" s="10">
        <v>1844.45</v>
      </c>
      <c r="H55" s="9"/>
      <c r="I55" s="9"/>
      <c r="J55" s="9"/>
      <c r="K55" s="9"/>
      <c r="L55" s="9"/>
      <c r="M55" s="9"/>
      <c r="N55" s="9"/>
      <c r="O55" s="9"/>
    </row>
    <row r="56" spans="1:15" x14ac:dyDescent="0.25">
      <c r="A56" s="50"/>
      <c r="B56" s="50"/>
      <c r="C56">
        <v>2</v>
      </c>
      <c r="D56" s="10">
        <v>222216</v>
      </c>
      <c r="E56" s="10">
        <v>169.01900000000001</v>
      </c>
      <c r="F56" s="10">
        <v>1867.14</v>
      </c>
      <c r="H56" s="9"/>
      <c r="I56" s="9"/>
      <c r="J56" s="9"/>
      <c r="K56" s="9"/>
      <c r="L56" s="9"/>
      <c r="M56" s="9"/>
      <c r="N56" s="9"/>
      <c r="O56" s="9"/>
    </row>
    <row r="57" spans="1:15" x14ac:dyDescent="0.25">
      <c r="A57" s="50"/>
      <c r="B57" s="50"/>
      <c r="C57">
        <v>3</v>
      </c>
      <c r="D57" s="10">
        <v>216411</v>
      </c>
      <c r="E57" s="10">
        <v>1054.48</v>
      </c>
      <c r="F57" s="10">
        <v>1872.95</v>
      </c>
      <c r="H57" s="9"/>
      <c r="I57" s="9"/>
      <c r="J57" s="9"/>
      <c r="K57" s="9"/>
      <c r="L57" s="9"/>
      <c r="M57" s="9"/>
      <c r="N57" s="9"/>
      <c r="O57" s="9"/>
    </row>
    <row r="58" spans="1:15" x14ac:dyDescent="0.25">
      <c r="A58" s="50"/>
      <c r="B58" s="50">
        <v>28</v>
      </c>
      <c r="C58">
        <v>1</v>
      </c>
      <c r="D58" s="10">
        <v>341230</v>
      </c>
      <c r="E58" s="10">
        <v>1137.06</v>
      </c>
      <c r="F58" s="10">
        <v>1874.08</v>
      </c>
      <c r="H58" s="9"/>
      <c r="I58" s="9"/>
      <c r="J58" s="9"/>
      <c r="K58" s="9"/>
      <c r="L58" s="9"/>
      <c r="M58" s="9"/>
      <c r="N58" s="9"/>
      <c r="O58" s="9"/>
    </row>
    <row r="59" spans="1:15" x14ac:dyDescent="0.25">
      <c r="A59" s="50"/>
      <c r="B59" s="50"/>
      <c r="C59">
        <v>2</v>
      </c>
      <c r="D59" s="10">
        <v>325817</v>
      </c>
      <c r="E59" s="10">
        <v>1596.6</v>
      </c>
      <c r="F59" s="10">
        <v>1835.84</v>
      </c>
      <c r="H59" s="9"/>
      <c r="I59" s="9"/>
      <c r="J59" s="9"/>
      <c r="K59" s="9"/>
      <c r="L59" s="9"/>
      <c r="M59" s="9"/>
      <c r="N59" s="9"/>
      <c r="O59" s="9"/>
    </row>
    <row r="60" spans="1:15" x14ac:dyDescent="0.25">
      <c r="A60" s="50"/>
      <c r="B60" s="50"/>
      <c r="C60">
        <v>3</v>
      </c>
      <c r="D60" s="10">
        <v>381548</v>
      </c>
      <c r="E60" s="10">
        <v>850.11099999999999</v>
      </c>
      <c r="F60" s="10">
        <v>1810.56</v>
      </c>
    </row>
    <row r="61" spans="1:15" x14ac:dyDescent="0.25">
      <c r="A61" s="50">
        <v>83</v>
      </c>
      <c r="B61" s="50">
        <v>7</v>
      </c>
      <c r="C61">
        <v>1</v>
      </c>
      <c r="D61" s="10">
        <v>54154.1</v>
      </c>
      <c r="E61" s="10">
        <v>1781.74</v>
      </c>
      <c r="F61" s="10">
        <v>1867.24</v>
      </c>
    </row>
    <row r="62" spans="1:15" x14ac:dyDescent="0.25">
      <c r="A62" s="50"/>
      <c r="B62" s="50"/>
      <c r="C62">
        <v>2</v>
      </c>
      <c r="D62" s="10">
        <v>53673.599999999999</v>
      </c>
      <c r="E62" s="10">
        <v>208.46799999999999</v>
      </c>
      <c r="F62" s="10">
        <v>1869.53</v>
      </c>
    </row>
    <row r="63" spans="1:15" x14ac:dyDescent="0.25">
      <c r="A63" s="50"/>
      <c r="B63" s="50"/>
      <c r="C63">
        <v>3</v>
      </c>
      <c r="D63" s="10">
        <v>55882.7</v>
      </c>
      <c r="E63" s="10">
        <v>949.12</v>
      </c>
      <c r="F63" s="10">
        <v>1868.95</v>
      </c>
    </row>
    <row r="64" spans="1:15" x14ac:dyDescent="0.25">
      <c r="A64" s="50"/>
      <c r="B64" s="50">
        <v>14</v>
      </c>
      <c r="C64">
        <v>1</v>
      </c>
      <c r="D64" s="10">
        <v>168370</v>
      </c>
      <c r="E64" s="10">
        <v>1720.32</v>
      </c>
      <c r="F64" s="10">
        <v>1878.18</v>
      </c>
    </row>
    <row r="65" spans="1:6" x14ac:dyDescent="0.25">
      <c r="A65" s="50"/>
      <c r="B65" s="50"/>
      <c r="C65">
        <v>2</v>
      </c>
      <c r="D65" s="10">
        <v>129975</v>
      </c>
      <c r="E65" s="10">
        <v>1611.31</v>
      </c>
      <c r="F65" s="10">
        <v>1818.79</v>
      </c>
    </row>
    <row r="66" spans="1:6" x14ac:dyDescent="0.25">
      <c r="A66" s="50"/>
      <c r="B66" s="50"/>
      <c r="C66">
        <v>3</v>
      </c>
      <c r="D66" s="10">
        <v>180367</v>
      </c>
      <c r="E66" s="10">
        <v>535.19299999999998</v>
      </c>
      <c r="F66" s="10">
        <v>1879.34</v>
      </c>
    </row>
    <row r="67" spans="1:6" x14ac:dyDescent="0.25">
      <c r="A67" s="50"/>
      <c r="B67" s="50">
        <v>21</v>
      </c>
      <c r="C67">
        <v>1</v>
      </c>
      <c r="D67" s="10">
        <v>241375</v>
      </c>
      <c r="E67" s="10">
        <v>488.92399999999998</v>
      </c>
      <c r="F67" s="10">
        <v>1891.63</v>
      </c>
    </row>
    <row r="68" spans="1:6" x14ac:dyDescent="0.25">
      <c r="A68" s="50"/>
      <c r="B68" s="50"/>
      <c r="C68">
        <v>2</v>
      </c>
      <c r="D68" s="10">
        <v>299602</v>
      </c>
      <c r="E68" s="10">
        <v>765.70600000000002</v>
      </c>
      <c r="F68" s="10">
        <v>1910.56</v>
      </c>
    </row>
    <row r="69" spans="1:6" x14ac:dyDescent="0.25">
      <c r="A69" s="50"/>
      <c r="B69" s="50"/>
      <c r="C69">
        <v>3</v>
      </c>
      <c r="D69" s="10">
        <v>281823</v>
      </c>
      <c r="E69" s="10">
        <v>1527.1</v>
      </c>
      <c r="F69" s="10">
        <v>1831.94</v>
      </c>
    </row>
    <row r="70" spans="1:6" x14ac:dyDescent="0.25">
      <c r="A70" s="50"/>
      <c r="B70" s="50">
        <v>28</v>
      </c>
      <c r="C70">
        <v>1</v>
      </c>
      <c r="D70" s="10">
        <v>487865</v>
      </c>
      <c r="E70" s="10">
        <v>777.27</v>
      </c>
      <c r="F70" s="10">
        <v>1803.77</v>
      </c>
    </row>
    <row r="71" spans="1:6" x14ac:dyDescent="0.25">
      <c r="A71" s="50"/>
      <c r="B71" s="50"/>
      <c r="C71">
        <v>2</v>
      </c>
      <c r="D71" s="10">
        <v>499934</v>
      </c>
      <c r="E71" s="10">
        <v>128.274</v>
      </c>
      <c r="F71" s="10">
        <v>1802.68</v>
      </c>
    </row>
    <row r="72" spans="1:6" x14ac:dyDescent="0.25">
      <c r="A72" s="50"/>
      <c r="B72" s="50"/>
      <c r="C72">
        <v>3</v>
      </c>
      <c r="D72" s="10">
        <v>442948</v>
      </c>
      <c r="E72" s="10">
        <v>1406.39</v>
      </c>
      <c r="F72" s="10">
        <v>1894.24</v>
      </c>
    </row>
    <row r="73" spans="1:6" x14ac:dyDescent="0.25">
      <c r="A73" s="2"/>
      <c r="B73" s="2"/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7">
        <v>73697.5</v>
      </c>
      <c r="E76" s="17">
        <v>1418.94</v>
      </c>
      <c r="F76" s="17">
        <v>1716.18</v>
      </c>
    </row>
    <row r="77" spans="1:6" x14ac:dyDescent="0.25">
      <c r="A77" s="2">
        <v>114</v>
      </c>
      <c r="B77">
        <v>7</v>
      </c>
      <c r="C77">
        <v>2</v>
      </c>
      <c r="D77" s="17">
        <v>73138.7</v>
      </c>
      <c r="E77" s="17">
        <v>849.00900000000001</v>
      </c>
      <c r="F77" s="17">
        <v>1716.46</v>
      </c>
    </row>
    <row r="78" spans="1:6" x14ac:dyDescent="0.25">
      <c r="A78" s="2">
        <v>114</v>
      </c>
      <c r="B78">
        <v>7</v>
      </c>
      <c r="C78">
        <v>3</v>
      </c>
      <c r="D78" s="17">
        <v>70840.600000000006</v>
      </c>
      <c r="E78" s="17">
        <v>807.63099999999997</v>
      </c>
      <c r="F78" s="17">
        <v>1700.13</v>
      </c>
    </row>
    <row r="79" spans="1:6" x14ac:dyDescent="0.25">
      <c r="A79" s="2">
        <v>114</v>
      </c>
      <c r="B79">
        <v>14</v>
      </c>
      <c r="C79">
        <v>1</v>
      </c>
      <c r="D79" s="17">
        <v>183068</v>
      </c>
      <c r="E79" s="17">
        <v>312.68099999999998</v>
      </c>
      <c r="F79" s="17">
        <v>1714.32</v>
      </c>
    </row>
    <row r="80" spans="1:6" x14ac:dyDescent="0.25">
      <c r="A80" s="2">
        <v>114</v>
      </c>
      <c r="B80">
        <v>14</v>
      </c>
      <c r="C80">
        <v>2</v>
      </c>
      <c r="D80" s="17">
        <v>271377</v>
      </c>
      <c r="E80" s="17">
        <v>274.16399999999999</v>
      </c>
      <c r="F80" s="17">
        <v>1700.51</v>
      </c>
    </row>
    <row r="81" spans="1:6" x14ac:dyDescent="0.25">
      <c r="A81" s="2">
        <v>114</v>
      </c>
      <c r="B81">
        <v>21</v>
      </c>
      <c r="C81">
        <v>1</v>
      </c>
      <c r="D81" s="17">
        <v>409691</v>
      </c>
      <c r="E81" s="17">
        <v>42.72</v>
      </c>
      <c r="F81" s="17">
        <v>1742.64</v>
      </c>
    </row>
    <row r="82" spans="1:6" x14ac:dyDescent="0.25">
      <c r="A82" s="2">
        <v>149</v>
      </c>
      <c r="B82">
        <v>28</v>
      </c>
      <c r="C82">
        <v>1</v>
      </c>
      <c r="D82" s="18">
        <v>905981</v>
      </c>
      <c r="E82" s="10">
        <v>1722.56</v>
      </c>
      <c r="F82" s="10">
        <v>1772.44</v>
      </c>
    </row>
    <row r="83" spans="1:6" x14ac:dyDescent="0.25">
      <c r="A83" s="2">
        <v>170</v>
      </c>
      <c r="B83">
        <v>21</v>
      </c>
      <c r="C83">
        <v>1</v>
      </c>
      <c r="D83" s="17">
        <v>539239</v>
      </c>
      <c r="E83" s="17">
        <v>1374.7</v>
      </c>
      <c r="F83" s="17">
        <v>1708.13</v>
      </c>
    </row>
    <row r="84" spans="1:6" x14ac:dyDescent="0.25">
      <c r="A84" s="2">
        <v>170</v>
      </c>
      <c r="B84">
        <v>28</v>
      </c>
      <c r="C84">
        <v>1</v>
      </c>
      <c r="D84" s="17">
        <v>853255</v>
      </c>
      <c r="E84" s="17">
        <v>1028.33</v>
      </c>
      <c r="F84" s="17">
        <v>1725.98</v>
      </c>
    </row>
    <row r="85" spans="1:6" x14ac:dyDescent="0.25">
      <c r="A85" s="2">
        <v>183</v>
      </c>
      <c r="B85">
        <v>7</v>
      </c>
      <c r="C85">
        <v>1</v>
      </c>
      <c r="D85" s="17">
        <v>99567</v>
      </c>
      <c r="E85" s="17">
        <v>1338.81</v>
      </c>
      <c r="F85" s="17">
        <v>1710.42</v>
      </c>
    </row>
    <row r="86" spans="1:6" x14ac:dyDescent="0.25">
      <c r="A86" s="2"/>
      <c r="B86" s="2"/>
    </row>
    <row r="87" spans="1:6" x14ac:dyDescent="0.25">
      <c r="A87" s="2"/>
      <c r="B87" s="2"/>
    </row>
    <row r="88" spans="1:6" x14ac:dyDescent="0.25">
      <c r="A88" s="2"/>
      <c r="B88" s="2"/>
    </row>
    <row r="89" spans="1:6" x14ac:dyDescent="0.25">
      <c r="A89" s="2"/>
      <c r="B89" s="2"/>
    </row>
    <row r="90" spans="1:6" x14ac:dyDescent="0.25">
      <c r="A90" s="2"/>
      <c r="B90" s="2"/>
    </row>
    <row r="91" spans="1:6" x14ac:dyDescent="0.25">
      <c r="A91" s="2"/>
      <c r="B91" s="2"/>
    </row>
    <row r="92" spans="1:6" x14ac:dyDescent="0.25">
      <c r="A92" s="2"/>
      <c r="B92" s="2"/>
    </row>
    <row r="93" spans="1:6" x14ac:dyDescent="0.25">
      <c r="A93" s="2"/>
      <c r="B93" s="2"/>
    </row>
    <row r="94" spans="1:6" x14ac:dyDescent="0.25">
      <c r="A94" s="2"/>
      <c r="B94" s="2"/>
    </row>
    <row r="95" spans="1:6" x14ac:dyDescent="0.25">
      <c r="A95" s="2"/>
      <c r="B95" s="2"/>
    </row>
    <row r="96" spans="1:6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</sheetData>
  <sortState ref="A1:H73">
    <sortCondition ref="C1:C73"/>
    <sortCondition ref="B1:B73"/>
    <sortCondition ref="A1:A73"/>
  </sortState>
  <mergeCells count="29">
    <mergeCell ref="A74:C74"/>
    <mergeCell ref="D74:F74"/>
    <mergeCell ref="B64:B66"/>
    <mergeCell ref="B67:B69"/>
    <mergeCell ref="B70:B72"/>
    <mergeCell ref="A61:A72"/>
    <mergeCell ref="A49:A60"/>
    <mergeCell ref="B61:B63"/>
    <mergeCell ref="B49:B51"/>
    <mergeCell ref="B52:B54"/>
    <mergeCell ref="B55:B57"/>
    <mergeCell ref="B58:B60"/>
    <mergeCell ref="B37:B39"/>
    <mergeCell ref="B40:B42"/>
    <mergeCell ref="B43:B45"/>
    <mergeCell ref="B46:B48"/>
    <mergeCell ref="A37:A48"/>
    <mergeCell ref="A1:C1"/>
    <mergeCell ref="D1:F1"/>
    <mergeCell ref="B34:B36"/>
    <mergeCell ref="B31:B33"/>
    <mergeCell ref="B28:B30"/>
    <mergeCell ref="B25:B27"/>
    <mergeCell ref="A3:A24"/>
    <mergeCell ref="B22:B24"/>
    <mergeCell ref="B19:B21"/>
    <mergeCell ref="B16:B18"/>
    <mergeCell ref="B3:B15"/>
    <mergeCell ref="A25:A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64" zoomScale="115" zoomScaleNormal="115" workbookViewId="0">
      <selection activeCell="D24" sqref="D24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15178.7</v>
      </c>
      <c r="E3" s="10">
        <v>1269.3699999999999</v>
      </c>
      <c r="F3" s="10">
        <v>1862.92</v>
      </c>
    </row>
    <row r="4" spans="1:15" x14ac:dyDescent="0.25">
      <c r="A4" s="50"/>
      <c r="B4" s="50"/>
      <c r="C4">
        <v>2</v>
      </c>
      <c r="D4" s="10">
        <v>15467</v>
      </c>
      <c r="E4" s="10">
        <v>3.024</v>
      </c>
      <c r="F4" s="10">
        <v>1902.23</v>
      </c>
    </row>
    <row r="5" spans="1:15" x14ac:dyDescent="0.25">
      <c r="A5" s="50"/>
      <c r="B5" s="50"/>
      <c r="C5">
        <v>3</v>
      </c>
      <c r="D5" s="10">
        <v>14061.4</v>
      </c>
      <c r="E5" s="10">
        <v>1090.2</v>
      </c>
      <c r="F5" s="10">
        <v>1983.36</v>
      </c>
    </row>
    <row r="6" spans="1:15" x14ac:dyDescent="0.25">
      <c r="A6" s="50"/>
      <c r="B6" s="50"/>
      <c r="C6">
        <v>4</v>
      </c>
      <c r="D6" s="10">
        <v>15865</v>
      </c>
      <c r="E6" s="10">
        <v>1041.8900000000001</v>
      </c>
      <c r="F6" s="10">
        <v>1816.21</v>
      </c>
    </row>
    <row r="7" spans="1:15" x14ac:dyDescent="0.25">
      <c r="A7" s="50"/>
      <c r="B7" s="50"/>
      <c r="C7">
        <v>5</v>
      </c>
      <c r="D7" s="10">
        <v>14470</v>
      </c>
      <c r="E7" s="10">
        <v>1119.6600000000001</v>
      </c>
      <c r="F7" s="10">
        <v>1866.8</v>
      </c>
    </row>
    <row r="8" spans="1:15" x14ac:dyDescent="0.25">
      <c r="A8" s="50"/>
      <c r="B8" s="50"/>
      <c r="C8">
        <v>6</v>
      </c>
      <c r="D8" s="10">
        <v>13123.1</v>
      </c>
      <c r="E8" s="10">
        <v>460.99599999999998</v>
      </c>
      <c r="F8" s="10">
        <v>1984.31</v>
      </c>
    </row>
    <row r="9" spans="1:15" x14ac:dyDescent="0.25">
      <c r="A9" s="50"/>
      <c r="B9" s="50"/>
      <c r="C9">
        <v>7</v>
      </c>
      <c r="D9" s="10">
        <v>11896.8</v>
      </c>
      <c r="E9" s="10">
        <v>1461.63</v>
      </c>
      <c r="F9" s="10">
        <v>1967.73</v>
      </c>
    </row>
    <row r="10" spans="1:15" x14ac:dyDescent="0.25">
      <c r="A10" s="50"/>
      <c r="B10" s="50"/>
      <c r="C10">
        <v>8</v>
      </c>
      <c r="D10" s="10">
        <v>14643.1</v>
      </c>
      <c r="E10" s="10">
        <v>259.08999999999997</v>
      </c>
      <c r="F10" s="10">
        <v>1882.69</v>
      </c>
    </row>
    <row r="11" spans="1:15" x14ac:dyDescent="0.25">
      <c r="A11" s="50"/>
      <c r="B11" s="50"/>
      <c r="C11">
        <v>9</v>
      </c>
      <c r="D11" s="10">
        <v>11972.4</v>
      </c>
      <c r="E11" s="10">
        <v>1483.34</v>
      </c>
      <c r="F11" s="10">
        <v>1873.69</v>
      </c>
      <c r="I11" s="2"/>
    </row>
    <row r="12" spans="1:15" x14ac:dyDescent="0.25">
      <c r="A12" s="50"/>
      <c r="B12" s="50"/>
      <c r="C12">
        <v>10</v>
      </c>
      <c r="D12" s="10">
        <v>13369.2</v>
      </c>
      <c r="E12" s="10">
        <v>1741.17</v>
      </c>
      <c r="F12" s="10">
        <v>1986.52</v>
      </c>
      <c r="I12" s="2"/>
    </row>
    <row r="13" spans="1:15" x14ac:dyDescent="0.25">
      <c r="A13" s="50"/>
      <c r="B13" s="50"/>
      <c r="C13">
        <v>11</v>
      </c>
      <c r="D13" s="10">
        <v>16298.6</v>
      </c>
      <c r="E13" s="10">
        <v>1094.3399999999999</v>
      </c>
      <c r="F13" s="10">
        <v>2037.37</v>
      </c>
      <c r="I13" s="2"/>
    </row>
    <row r="14" spans="1:15" x14ac:dyDescent="0.25">
      <c r="A14" s="50"/>
      <c r="B14" s="50"/>
      <c r="C14">
        <v>12</v>
      </c>
      <c r="D14" s="10">
        <v>16081.4</v>
      </c>
      <c r="E14" s="10">
        <v>259.52800000000002</v>
      </c>
      <c r="F14" s="10">
        <v>1862.52</v>
      </c>
      <c r="I14" s="2"/>
    </row>
    <row r="15" spans="1:15" x14ac:dyDescent="0.25">
      <c r="A15" s="50"/>
      <c r="B15" s="50"/>
      <c r="C15">
        <v>13</v>
      </c>
      <c r="D15" s="10">
        <v>17020.900000000001</v>
      </c>
      <c r="E15" s="10">
        <v>184.68899999999999</v>
      </c>
      <c r="F15" s="10">
        <v>1806.61</v>
      </c>
    </row>
    <row r="16" spans="1:15" x14ac:dyDescent="0.25">
      <c r="A16" s="50"/>
      <c r="B16" s="50">
        <v>14</v>
      </c>
      <c r="C16">
        <v>1</v>
      </c>
      <c r="D16" s="10">
        <v>33861</v>
      </c>
      <c r="E16" s="10">
        <v>1041.28</v>
      </c>
      <c r="F16" s="10">
        <v>1816.84</v>
      </c>
    </row>
    <row r="17" spans="1:9" x14ac:dyDescent="0.25">
      <c r="A17" s="50"/>
      <c r="B17" s="50"/>
      <c r="C17">
        <v>2</v>
      </c>
      <c r="D17" s="10">
        <v>38037.4</v>
      </c>
      <c r="E17" s="10">
        <v>1690.02</v>
      </c>
      <c r="F17" s="10">
        <v>1907.21</v>
      </c>
    </row>
    <row r="18" spans="1:9" x14ac:dyDescent="0.25">
      <c r="A18" s="50"/>
      <c r="B18" s="50"/>
      <c r="C18">
        <v>3</v>
      </c>
      <c r="D18" s="10">
        <v>39450.699999999997</v>
      </c>
      <c r="E18" s="10">
        <v>1299.98</v>
      </c>
      <c r="F18" s="10">
        <v>1918.13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74386.2</v>
      </c>
      <c r="E19" s="10">
        <v>1270.48</v>
      </c>
      <c r="F19" s="10">
        <v>1851.52</v>
      </c>
      <c r="H19" s="2"/>
      <c r="I19" s="2"/>
    </row>
    <row r="20" spans="1:9" x14ac:dyDescent="0.25">
      <c r="A20" s="50"/>
      <c r="B20" s="50"/>
      <c r="C20">
        <v>2</v>
      </c>
      <c r="D20" s="10">
        <v>71758.899999999994</v>
      </c>
      <c r="E20" s="10">
        <v>1126.99</v>
      </c>
      <c r="F20" s="10">
        <v>1974.76</v>
      </c>
      <c r="H20" s="2"/>
      <c r="I20" s="2"/>
    </row>
    <row r="21" spans="1:9" x14ac:dyDescent="0.25">
      <c r="A21" s="50"/>
      <c r="B21" s="50"/>
      <c r="C21">
        <v>3</v>
      </c>
      <c r="D21" s="10">
        <v>86021.6</v>
      </c>
      <c r="E21" s="10">
        <v>1549.76</v>
      </c>
      <c r="F21" s="10">
        <v>1815.77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114095</v>
      </c>
      <c r="E22" s="10">
        <v>1619.12</v>
      </c>
      <c r="F22" s="10">
        <v>1800.04</v>
      </c>
      <c r="H22" s="2"/>
      <c r="I22" s="2"/>
    </row>
    <row r="23" spans="1:9" x14ac:dyDescent="0.25">
      <c r="A23" s="50"/>
      <c r="B23" s="50"/>
      <c r="C23">
        <v>2</v>
      </c>
      <c r="D23" s="10">
        <v>115444</v>
      </c>
      <c r="E23" s="10">
        <v>230.398</v>
      </c>
      <c r="F23" s="10">
        <v>1800.05</v>
      </c>
      <c r="H23" s="2"/>
      <c r="I23" s="2"/>
    </row>
    <row r="24" spans="1:9" x14ac:dyDescent="0.25">
      <c r="A24" s="50"/>
      <c r="B24" s="50"/>
      <c r="C24">
        <v>3</v>
      </c>
      <c r="D24" s="10">
        <v>103263</v>
      </c>
      <c r="E24" s="10">
        <v>1025.0899999999999</v>
      </c>
      <c r="F24" s="10">
        <v>1800.02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23424.9</v>
      </c>
      <c r="E25" s="10">
        <v>656.37</v>
      </c>
      <c r="F25" s="10">
        <v>1838.14</v>
      </c>
      <c r="H25" s="2"/>
      <c r="I25" s="2"/>
    </row>
    <row r="26" spans="1:9" x14ac:dyDescent="0.25">
      <c r="A26" s="50"/>
      <c r="B26" s="50"/>
      <c r="C26">
        <v>2</v>
      </c>
      <c r="D26" s="10">
        <v>27178.5</v>
      </c>
      <c r="E26" s="10">
        <v>1606.83</v>
      </c>
      <c r="F26" s="10">
        <v>1895.76</v>
      </c>
      <c r="H26" s="2"/>
      <c r="I26" s="2"/>
    </row>
    <row r="27" spans="1:9" x14ac:dyDescent="0.25">
      <c r="A27" s="50"/>
      <c r="B27" s="50"/>
      <c r="C27">
        <v>3</v>
      </c>
      <c r="D27" s="10">
        <v>21649.8</v>
      </c>
      <c r="E27" s="10">
        <v>389.42399999999998</v>
      </c>
      <c r="F27" s="10">
        <v>1869.71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68635.5</v>
      </c>
      <c r="E28" s="10">
        <v>1123.58</v>
      </c>
      <c r="F28" s="10">
        <v>1807.58</v>
      </c>
      <c r="H28" s="2"/>
      <c r="I28" s="2"/>
    </row>
    <row r="29" spans="1:9" x14ac:dyDescent="0.25">
      <c r="A29" s="50"/>
      <c r="B29" s="50"/>
      <c r="C29">
        <v>2</v>
      </c>
      <c r="D29" s="10">
        <v>64305.599999999999</v>
      </c>
      <c r="E29" s="10">
        <v>16.213999999999999</v>
      </c>
      <c r="F29" s="10">
        <v>2014.9</v>
      </c>
      <c r="H29" s="2"/>
      <c r="I29" s="2"/>
    </row>
    <row r="30" spans="1:9" x14ac:dyDescent="0.25">
      <c r="A30" s="50"/>
      <c r="B30" s="50"/>
      <c r="C30">
        <v>3</v>
      </c>
      <c r="D30" s="10">
        <v>66903.3</v>
      </c>
      <c r="E30" s="10">
        <v>1706.57</v>
      </c>
      <c r="F30" s="10">
        <v>2014.31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121206</v>
      </c>
      <c r="E31" s="10">
        <v>808.71500000000003</v>
      </c>
      <c r="F31" s="10">
        <v>1937.97</v>
      </c>
      <c r="H31" s="2"/>
      <c r="I31" s="2"/>
    </row>
    <row r="32" spans="1:9" x14ac:dyDescent="0.25">
      <c r="A32" s="50"/>
      <c r="B32" s="50"/>
      <c r="C32">
        <v>2</v>
      </c>
      <c r="D32" s="10">
        <v>153449</v>
      </c>
      <c r="E32" s="10">
        <v>1422.26</v>
      </c>
      <c r="F32" s="10">
        <v>1800.13</v>
      </c>
      <c r="H32" s="2"/>
      <c r="I32" s="2"/>
    </row>
    <row r="33" spans="1:9" x14ac:dyDescent="0.25">
      <c r="A33" s="50"/>
      <c r="B33" s="50"/>
      <c r="C33">
        <v>3</v>
      </c>
      <c r="D33" s="10">
        <v>136746</v>
      </c>
      <c r="E33" s="10">
        <v>1043.1400000000001</v>
      </c>
      <c r="F33" s="10">
        <v>2042.37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211341</v>
      </c>
      <c r="E34" s="10">
        <v>1506.85</v>
      </c>
      <c r="F34" s="10">
        <v>1830.7</v>
      </c>
      <c r="H34" s="2"/>
      <c r="I34" s="2"/>
    </row>
    <row r="35" spans="1:9" x14ac:dyDescent="0.25">
      <c r="A35" s="50"/>
      <c r="B35" s="50"/>
      <c r="C35">
        <v>2</v>
      </c>
      <c r="D35" s="10">
        <v>212254</v>
      </c>
      <c r="E35" s="10">
        <v>167.85499999999999</v>
      </c>
      <c r="F35" s="10">
        <v>1800.17</v>
      </c>
      <c r="H35" s="2"/>
      <c r="I35" s="2"/>
    </row>
    <row r="36" spans="1:9" x14ac:dyDescent="0.25">
      <c r="A36" s="50"/>
      <c r="B36" s="50"/>
      <c r="C36">
        <v>3</v>
      </c>
      <c r="D36" s="10">
        <v>214014</v>
      </c>
      <c r="E36" s="10">
        <v>638.197</v>
      </c>
      <c r="F36" s="10">
        <v>1870.38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31992.6</v>
      </c>
      <c r="E37" s="10">
        <v>154.816</v>
      </c>
      <c r="F37" s="10">
        <v>1943.56</v>
      </c>
      <c r="H37" s="2"/>
      <c r="I37" s="2"/>
    </row>
    <row r="38" spans="1:9" x14ac:dyDescent="0.25">
      <c r="A38" s="50"/>
      <c r="B38" s="50"/>
      <c r="C38">
        <v>2</v>
      </c>
      <c r="D38" s="10">
        <v>34806.800000000003</v>
      </c>
      <c r="E38" s="10">
        <v>359.75799999999998</v>
      </c>
      <c r="F38" s="10">
        <v>1998.37</v>
      </c>
      <c r="H38" s="2"/>
      <c r="I38" s="2"/>
    </row>
    <row r="39" spans="1:9" x14ac:dyDescent="0.25">
      <c r="A39" s="50"/>
      <c r="B39" s="50"/>
      <c r="C39">
        <v>3</v>
      </c>
      <c r="D39" s="10">
        <v>27722.2</v>
      </c>
      <c r="E39" s="10">
        <v>184.77600000000001</v>
      </c>
      <c r="F39" s="10">
        <v>2017.27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75190.3</v>
      </c>
      <c r="E40" s="10">
        <v>677.97299999999996</v>
      </c>
      <c r="F40" s="10">
        <v>2009.05</v>
      </c>
      <c r="H40" s="2"/>
      <c r="I40" s="2"/>
    </row>
    <row r="41" spans="1:9" x14ac:dyDescent="0.25">
      <c r="A41" s="50"/>
      <c r="B41" s="50"/>
      <c r="C41">
        <v>2</v>
      </c>
      <c r="D41" s="10">
        <v>91480.7</v>
      </c>
      <c r="E41" s="10">
        <v>1793.26</v>
      </c>
      <c r="F41" s="10">
        <v>2103.89</v>
      </c>
      <c r="H41" s="2"/>
      <c r="I41" s="2"/>
    </row>
    <row r="42" spans="1:9" x14ac:dyDescent="0.25">
      <c r="A42" s="50"/>
      <c r="B42" s="50"/>
      <c r="C42">
        <v>3</v>
      </c>
      <c r="D42" s="10">
        <v>86246.2</v>
      </c>
      <c r="E42" s="10">
        <v>607.71400000000006</v>
      </c>
      <c r="F42" s="10">
        <v>1864.68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174044</v>
      </c>
      <c r="E43" s="10">
        <v>1613.37</v>
      </c>
      <c r="F43" s="10">
        <v>1848.26</v>
      </c>
      <c r="H43" s="2"/>
      <c r="I43" s="2"/>
    </row>
    <row r="44" spans="1:9" x14ac:dyDescent="0.25">
      <c r="A44" s="50"/>
      <c r="B44" s="50"/>
      <c r="C44">
        <v>2</v>
      </c>
      <c r="D44" s="10">
        <v>174380</v>
      </c>
      <c r="E44" s="10">
        <v>1260.8699999999999</v>
      </c>
      <c r="F44" s="10">
        <v>1864.63</v>
      </c>
      <c r="H44" s="2"/>
      <c r="I44" s="2"/>
    </row>
    <row r="45" spans="1:9" x14ac:dyDescent="0.25">
      <c r="A45" s="50"/>
      <c r="B45" s="50"/>
      <c r="C45">
        <v>3</v>
      </c>
      <c r="D45" s="10">
        <v>139206</v>
      </c>
      <c r="E45" s="10">
        <v>1422.08</v>
      </c>
      <c r="F45" s="10">
        <v>1867.3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245493</v>
      </c>
      <c r="E46" s="10">
        <v>1121.3</v>
      </c>
      <c r="F46" s="10">
        <v>1824.3</v>
      </c>
      <c r="H46" s="2"/>
      <c r="I46" s="2"/>
    </row>
    <row r="47" spans="1:9" x14ac:dyDescent="0.25">
      <c r="A47" s="50"/>
      <c r="B47" s="50"/>
      <c r="C47">
        <v>2</v>
      </c>
      <c r="D47" s="10">
        <v>281838</v>
      </c>
      <c r="E47" s="10">
        <v>998.00800000000004</v>
      </c>
      <c r="F47" s="10">
        <v>1871.04</v>
      </c>
      <c r="H47" s="2"/>
      <c r="I47" s="2"/>
    </row>
    <row r="48" spans="1:9" x14ac:dyDescent="0.25">
      <c r="A48" s="50"/>
      <c r="B48" s="50"/>
      <c r="C48">
        <v>3</v>
      </c>
      <c r="D48" s="10">
        <v>265561</v>
      </c>
      <c r="E48" s="10">
        <v>1119.6099999999999</v>
      </c>
      <c r="F48" s="10">
        <v>1870.78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52948.7</v>
      </c>
      <c r="E49" s="10">
        <v>1123.3800000000001</v>
      </c>
      <c r="F49" s="10">
        <v>1868.98</v>
      </c>
      <c r="H49" s="2"/>
      <c r="I49" s="2"/>
    </row>
    <row r="50" spans="1:9" x14ac:dyDescent="0.25">
      <c r="A50" s="50"/>
      <c r="B50" s="50"/>
      <c r="C50">
        <v>2</v>
      </c>
      <c r="D50" s="10">
        <v>34105.9</v>
      </c>
      <c r="E50" s="10">
        <v>1121.2</v>
      </c>
      <c r="F50" s="10">
        <v>1803.63</v>
      </c>
      <c r="H50" s="2"/>
      <c r="I50" s="2"/>
    </row>
    <row r="51" spans="1:9" x14ac:dyDescent="0.25">
      <c r="A51" s="50"/>
      <c r="B51" s="50"/>
      <c r="C51">
        <v>3</v>
      </c>
      <c r="D51" s="10">
        <v>44118.6</v>
      </c>
      <c r="E51" s="10">
        <v>1208.1600000000001</v>
      </c>
      <c r="F51" s="10">
        <v>1911.54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113102</v>
      </c>
      <c r="E52" s="10">
        <v>317.911</v>
      </c>
      <c r="F52" s="10">
        <v>1865.38</v>
      </c>
      <c r="H52" s="2"/>
      <c r="I52" s="2"/>
    </row>
    <row r="53" spans="1:9" x14ac:dyDescent="0.25">
      <c r="A53" s="50"/>
      <c r="B53" s="50"/>
      <c r="C53">
        <v>2</v>
      </c>
      <c r="D53" s="10">
        <v>124484</v>
      </c>
      <c r="E53" s="10">
        <v>76.11</v>
      </c>
      <c r="F53" s="10">
        <v>1800.03</v>
      </c>
      <c r="H53" s="2"/>
      <c r="I53" s="2"/>
    </row>
    <row r="54" spans="1:9" x14ac:dyDescent="0.25">
      <c r="A54" s="50"/>
      <c r="B54" s="50"/>
      <c r="C54">
        <v>3</v>
      </c>
      <c r="D54" s="10">
        <v>132021</v>
      </c>
      <c r="E54" s="10">
        <v>1723.54</v>
      </c>
      <c r="F54" s="10">
        <v>1848.89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222510</v>
      </c>
      <c r="E55" s="10">
        <v>1723.37</v>
      </c>
      <c r="F55" s="10">
        <v>1864.2</v>
      </c>
      <c r="H55" s="2"/>
      <c r="I55" s="2"/>
    </row>
    <row r="56" spans="1:9" x14ac:dyDescent="0.25">
      <c r="A56" s="50"/>
      <c r="B56" s="50"/>
      <c r="C56">
        <v>2</v>
      </c>
      <c r="D56" s="10">
        <v>221538</v>
      </c>
      <c r="E56" s="10">
        <v>528.08600000000001</v>
      </c>
      <c r="F56" s="10">
        <v>1866.52</v>
      </c>
      <c r="H56" s="2"/>
      <c r="I56" s="2"/>
    </row>
    <row r="57" spans="1:9" x14ac:dyDescent="0.25">
      <c r="A57" s="50"/>
      <c r="B57" s="50"/>
      <c r="C57">
        <v>3</v>
      </c>
      <c r="D57" s="10">
        <v>217218</v>
      </c>
      <c r="E57" s="10">
        <v>1142.81</v>
      </c>
      <c r="F57" s="10">
        <v>1869.89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340866</v>
      </c>
      <c r="E58" s="10">
        <v>1655.72</v>
      </c>
      <c r="F58" s="10">
        <v>1873.75</v>
      </c>
      <c r="H58" s="2"/>
      <c r="I58" s="2"/>
    </row>
    <row r="59" spans="1:9" x14ac:dyDescent="0.25">
      <c r="A59" s="50"/>
      <c r="B59" s="50"/>
      <c r="C59">
        <v>2</v>
      </c>
      <c r="D59" s="10">
        <v>325315</v>
      </c>
      <c r="E59" s="10">
        <v>1245.9000000000001</v>
      </c>
      <c r="F59" s="10">
        <v>1875.68</v>
      </c>
      <c r="H59" s="2"/>
      <c r="I59" s="2"/>
    </row>
    <row r="60" spans="1:9" x14ac:dyDescent="0.25">
      <c r="A60" s="50"/>
      <c r="B60" s="50"/>
      <c r="C60">
        <v>3</v>
      </c>
      <c r="D60" s="10">
        <v>382822</v>
      </c>
      <c r="E60" s="10">
        <v>509.65199999999999</v>
      </c>
      <c r="F60" s="10">
        <v>1869.81</v>
      </c>
    </row>
    <row r="61" spans="1:9" x14ac:dyDescent="0.25">
      <c r="A61" s="50">
        <v>83</v>
      </c>
      <c r="B61" s="50">
        <v>7</v>
      </c>
      <c r="C61">
        <v>1</v>
      </c>
      <c r="D61" s="10">
        <v>54080.7</v>
      </c>
      <c r="E61" s="10">
        <v>1163.05</v>
      </c>
      <c r="F61" s="10">
        <v>1871.34</v>
      </c>
    </row>
    <row r="62" spans="1:9" x14ac:dyDescent="0.25">
      <c r="A62" s="50"/>
      <c r="B62" s="50"/>
      <c r="C62">
        <v>2</v>
      </c>
      <c r="D62" s="10">
        <v>53667</v>
      </c>
      <c r="E62" s="10">
        <v>1591.41</v>
      </c>
      <c r="F62" s="10">
        <v>1870.61</v>
      </c>
    </row>
    <row r="63" spans="1:9" x14ac:dyDescent="0.25">
      <c r="A63" s="50"/>
      <c r="B63" s="50"/>
      <c r="C63">
        <v>3</v>
      </c>
      <c r="D63" s="10">
        <v>55634.7</v>
      </c>
      <c r="E63" s="10">
        <v>1629.29</v>
      </c>
      <c r="F63" s="10">
        <v>1871.75</v>
      </c>
    </row>
    <row r="64" spans="1:9" x14ac:dyDescent="0.25">
      <c r="A64" s="50"/>
      <c r="B64" s="50">
        <v>14</v>
      </c>
      <c r="C64">
        <v>1</v>
      </c>
      <c r="D64" s="10">
        <v>168742</v>
      </c>
      <c r="E64" s="10">
        <v>83.430999999999997</v>
      </c>
      <c r="F64" s="10">
        <v>1876.15</v>
      </c>
    </row>
    <row r="65" spans="1:6" x14ac:dyDescent="0.25">
      <c r="A65" s="50"/>
      <c r="B65" s="50"/>
      <c r="C65">
        <v>2</v>
      </c>
      <c r="D65" s="10">
        <v>130505</v>
      </c>
      <c r="E65" s="10">
        <v>674.06</v>
      </c>
      <c r="F65" s="10">
        <v>1876.57</v>
      </c>
    </row>
    <row r="66" spans="1:6" x14ac:dyDescent="0.25">
      <c r="A66" s="50"/>
      <c r="B66" s="50"/>
      <c r="C66">
        <v>3</v>
      </c>
      <c r="D66" s="10">
        <v>180014</v>
      </c>
      <c r="E66" s="10">
        <v>311.38900000000001</v>
      </c>
      <c r="F66" s="10">
        <v>1877.76</v>
      </c>
    </row>
    <row r="67" spans="1:6" x14ac:dyDescent="0.25">
      <c r="A67" s="50"/>
      <c r="B67" s="50">
        <v>21</v>
      </c>
      <c r="C67">
        <v>1</v>
      </c>
      <c r="D67" s="10">
        <v>240328</v>
      </c>
      <c r="E67" s="10">
        <v>1724.82</v>
      </c>
      <c r="F67" s="10">
        <v>1883.09</v>
      </c>
    </row>
    <row r="68" spans="1:6" x14ac:dyDescent="0.25">
      <c r="A68" s="50"/>
      <c r="B68" s="50"/>
      <c r="C68">
        <v>2</v>
      </c>
      <c r="D68" s="10">
        <v>301140</v>
      </c>
      <c r="E68" s="10">
        <v>1105.42</v>
      </c>
      <c r="F68" s="10">
        <v>1886.67</v>
      </c>
    </row>
    <row r="69" spans="1:6" x14ac:dyDescent="0.25">
      <c r="A69" s="50"/>
      <c r="B69" s="50"/>
      <c r="C69">
        <v>3</v>
      </c>
      <c r="D69" s="10">
        <v>282188</v>
      </c>
      <c r="E69" s="10">
        <v>1476.14</v>
      </c>
      <c r="F69" s="10">
        <v>1879.81</v>
      </c>
    </row>
    <row r="70" spans="1:6" x14ac:dyDescent="0.25">
      <c r="A70" s="50"/>
      <c r="B70" s="50">
        <v>28</v>
      </c>
      <c r="C70">
        <v>1</v>
      </c>
      <c r="D70" s="10">
        <v>487354</v>
      </c>
      <c r="E70" s="10">
        <v>363.13499999999999</v>
      </c>
      <c r="F70" s="10">
        <v>1805.63</v>
      </c>
    </row>
    <row r="71" spans="1:6" x14ac:dyDescent="0.25">
      <c r="A71" s="50"/>
      <c r="B71" s="50"/>
      <c r="C71">
        <v>2</v>
      </c>
      <c r="D71" s="10">
        <v>501946</v>
      </c>
      <c r="E71" s="10">
        <v>561.87099999999998</v>
      </c>
      <c r="F71" s="10">
        <v>1800.88</v>
      </c>
    </row>
    <row r="72" spans="1:6" x14ac:dyDescent="0.25">
      <c r="A72" s="50"/>
      <c r="B72" s="50"/>
      <c r="C72">
        <v>3</v>
      </c>
      <c r="D72" s="10">
        <v>443649</v>
      </c>
      <c r="E72" s="10">
        <v>1487.52</v>
      </c>
      <c r="F72" s="10">
        <v>1880.5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74071.3</v>
      </c>
      <c r="E76" s="19">
        <v>914.41399999999999</v>
      </c>
      <c r="F76" s="19">
        <v>1702.81</v>
      </c>
    </row>
    <row r="77" spans="1:6" x14ac:dyDescent="0.25">
      <c r="A77" s="2">
        <v>114</v>
      </c>
      <c r="B77">
        <v>7</v>
      </c>
      <c r="C77">
        <v>2</v>
      </c>
      <c r="D77" s="19">
        <v>73050.5</v>
      </c>
      <c r="E77" s="19">
        <v>798.55200000000002</v>
      </c>
      <c r="F77" s="19">
        <v>1717.25</v>
      </c>
    </row>
    <row r="78" spans="1:6" x14ac:dyDescent="0.25">
      <c r="A78" s="2">
        <v>114</v>
      </c>
      <c r="B78">
        <v>7</v>
      </c>
      <c r="C78">
        <v>3</v>
      </c>
      <c r="D78" s="20">
        <v>71128</v>
      </c>
      <c r="E78" s="19">
        <v>335.15199999999999</v>
      </c>
      <c r="F78" s="19">
        <v>1704.15</v>
      </c>
    </row>
    <row r="79" spans="1:6" x14ac:dyDescent="0.25">
      <c r="A79" s="2">
        <v>114</v>
      </c>
      <c r="B79">
        <v>14</v>
      </c>
      <c r="C79">
        <v>1</v>
      </c>
      <c r="D79" s="20">
        <v>183597</v>
      </c>
      <c r="E79" s="19">
        <v>956.35</v>
      </c>
      <c r="F79" s="19">
        <v>1705.36</v>
      </c>
    </row>
    <row r="80" spans="1:6" x14ac:dyDescent="0.25">
      <c r="A80" s="2">
        <v>114</v>
      </c>
      <c r="B80">
        <v>14</v>
      </c>
      <c r="C80">
        <v>2</v>
      </c>
      <c r="D80" s="20">
        <v>270295</v>
      </c>
      <c r="E80" s="19">
        <v>1241.1500000000001</v>
      </c>
      <c r="F80" s="19">
        <v>1719.98</v>
      </c>
    </row>
    <row r="81" spans="1:6" x14ac:dyDescent="0.25">
      <c r="A81" s="2">
        <v>114</v>
      </c>
      <c r="B81">
        <v>21</v>
      </c>
      <c r="C81">
        <v>1</v>
      </c>
      <c r="D81" s="20">
        <v>410697</v>
      </c>
      <c r="E81" s="19">
        <v>108.70399999999999</v>
      </c>
      <c r="F81" s="19">
        <v>1758.99</v>
      </c>
    </row>
    <row r="82" spans="1:6" x14ac:dyDescent="0.25">
      <c r="A82" s="2">
        <v>149</v>
      </c>
      <c r="B82">
        <v>28</v>
      </c>
      <c r="C82">
        <v>1</v>
      </c>
      <c r="D82" s="20">
        <v>905981</v>
      </c>
      <c r="E82" s="19">
        <v>1408.36</v>
      </c>
      <c r="F82" s="19">
        <v>1721.08</v>
      </c>
    </row>
    <row r="83" spans="1:6" x14ac:dyDescent="0.25">
      <c r="A83" s="2">
        <v>170</v>
      </c>
      <c r="B83">
        <v>21</v>
      </c>
      <c r="C83">
        <v>1</v>
      </c>
      <c r="D83" s="20">
        <v>538524</v>
      </c>
      <c r="E83" s="19">
        <v>1477.13</v>
      </c>
      <c r="F83" s="19">
        <v>1731.22</v>
      </c>
    </row>
    <row r="84" spans="1:6" x14ac:dyDescent="0.25">
      <c r="A84" s="2">
        <v>170</v>
      </c>
      <c r="B84">
        <v>28</v>
      </c>
      <c r="C84">
        <v>1</v>
      </c>
      <c r="D84" s="20">
        <v>852666</v>
      </c>
      <c r="E84" s="19">
        <v>71.242000000000004</v>
      </c>
      <c r="F84" s="19">
        <v>1706.14</v>
      </c>
    </row>
    <row r="85" spans="1:6" x14ac:dyDescent="0.25">
      <c r="A85" s="2">
        <v>183</v>
      </c>
      <c r="B85">
        <v>7</v>
      </c>
      <c r="C85">
        <v>1</v>
      </c>
      <c r="D85" s="20">
        <v>98911.8</v>
      </c>
      <c r="E85" s="19">
        <v>1032.26</v>
      </c>
      <c r="F85" s="19">
        <v>1725.85</v>
      </c>
    </row>
  </sheetData>
  <sortState ref="A1:H73">
    <sortCondition ref="C1:C73"/>
    <sortCondition ref="B1:B73"/>
    <sortCondition ref="A1:A73"/>
  </sortState>
  <mergeCells count="29">
    <mergeCell ref="A25:A36"/>
    <mergeCell ref="A74:C74"/>
    <mergeCell ref="D74:F74"/>
    <mergeCell ref="B37:B39"/>
    <mergeCell ref="B34:B36"/>
    <mergeCell ref="B31:B33"/>
    <mergeCell ref="B28:B30"/>
    <mergeCell ref="B25:B27"/>
    <mergeCell ref="B52:B54"/>
    <mergeCell ref="B49:B51"/>
    <mergeCell ref="B46:B48"/>
    <mergeCell ref="B43:B45"/>
    <mergeCell ref="B40:B42"/>
    <mergeCell ref="A61:A72"/>
    <mergeCell ref="A49:A60"/>
    <mergeCell ref="B58:B60"/>
    <mergeCell ref="A1:C1"/>
    <mergeCell ref="D1:F1"/>
    <mergeCell ref="B19:B21"/>
    <mergeCell ref="B16:B18"/>
    <mergeCell ref="B3:B15"/>
    <mergeCell ref="A3:A24"/>
    <mergeCell ref="B22:B24"/>
    <mergeCell ref="B61:B63"/>
    <mergeCell ref="B64:B66"/>
    <mergeCell ref="B67:B69"/>
    <mergeCell ref="B70:B72"/>
    <mergeCell ref="A37:A48"/>
    <mergeCell ref="B55:B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67" zoomScale="145" zoomScaleNormal="145" workbookViewId="0">
      <selection activeCell="D15" sqref="D15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15070.7</v>
      </c>
      <c r="E3" s="10">
        <v>9.9190000000000005</v>
      </c>
      <c r="F3" s="10">
        <v>1931.43</v>
      </c>
    </row>
    <row r="4" spans="1:15" x14ac:dyDescent="0.25">
      <c r="A4" s="50"/>
      <c r="B4" s="50"/>
      <c r="C4">
        <v>2</v>
      </c>
      <c r="D4" s="10">
        <v>15455.3</v>
      </c>
      <c r="E4" s="10">
        <v>1522.03</v>
      </c>
      <c r="F4" s="10">
        <v>1994.35</v>
      </c>
    </row>
    <row r="5" spans="1:15" x14ac:dyDescent="0.25">
      <c r="A5" s="50"/>
      <c r="B5" s="50"/>
      <c r="C5">
        <v>3</v>
      </c>
      <c r="D5" s="10">
        <v>14077.4</v>
      </c>
      <c r="E5" s="10">
        <v>927.84</v>
      </c>
      <c r="F5" s="10">
        <v>1917.65</v>
      </c>
    </row>
    <row r="6" spans="1:15" x14ac:dyDescent="0.25">
      <c r="A6" s="50"/>
      <c r="B6" s="50"/>
      <c r="C6">
        <v>4</v>
      </c>
      <c r="D6" s="10">
        <v>15860.8</v>
      </c>
      <c r="E6" s="10">
        <v>528.08199999999999</v>
      </c>
      <c r="F6" s="10">
        <v>1800.72</v>
      </c>
    </row>
    <row r="7" spans="1:15" x14ac:dyDescent="0.25">
      <c r="A7" s="50"/>
      <c r="B7" s="50"/>
      <c r="C7">
        <v>5</v>
      </c>
      <c r="D7" s="10">
        <v>14703.5</v>
      </c>
      <c r="E7" s="10">
        <v>331.92700000000002</v>
      </c>
      <c r="F7" s="10">
        <v>1909.52</v>
      </c>
    </row>
    <row r="8" spans="1:15" x14ac:dyDescent="0.25">
      <c r="A8" s="50"/>
      <c r="B8" s="50"/>
      <c r="C8">
        <v>6</v>
      </c>
      <c r="D8" s="10">
        <v>13131.8</v>
      </c>
      <c r="E8" s="10">
        <v>5.609</v>
      </c>
      <c r="F8" s="10">
        <v>1960.56</v>
      </c>
    </row>
    <row r="9" spans="1:15" x14ac:dyDescent="0.25">
      <c r="A9" s="50"/>
      <c r="B9" s="50"/>
      <c r="C9">
        <v>7</v>
      </c>
      <c r="D9" s="10">
        <v>11900.3</v>
      </c>
      <c r="E9" s="10">
        <v>672.875</v>
      </c>
      <c r="F9" s="10">
        <v>1948.89</v>
      </c>
    </row>
    <row r="10" spans="1:15" x14ac:dyDescent="0.25">
      <c r="A10" s="50"/>
      <c r="B10" s="50"/>
      <c r="C10">
        <v>8</v>
      </c>
      <c r="D10" s="10">
        <v>14627.9</v>
      </c>
      <c r="E10" s="10">
        <v>1.6859999999999999</v>
      </c>
      <c r="F10" s="10">
        <v>2015.91</v>
      </c>
    </row>
    <row r="11" spans="1:15" x14ac:dyDescent="0.25">
      <c r="A11" s="50"/>
      <c r="B11" s="50"/>
      <c r="C11">
        <v>9</v>
      </c>
      <c r="D11" s="10">
        <v>11974.1</v>
      </c>
      <c r="E11" s="10">
        <v>1014.46</v>
      </c>
      <c r="F11" s="10">
        <v>1861.5</v>
      </c>
      <c r="I11" s="2"/>
    </row>
    <row r="12" spans="1:15" x14ac:dyDescent="0.25">
      <c r="A12" s="50"/>
      <c r="B12" s="50"/>
      <c r="C12">
        <v>10</v>
      </c>
      <c r="D12" s="10">
        <v>13324.6</v>
      </c>
      <c r="E12" s="10">
        <v>474.755</v>
      </c>
      <c r="F12" s="10">
        <v>1904.12</v>
      </c>
      <c r="I12" s="2"/>
    </row>
    <row r="13" spans="1:15" x14ac:dyDescent="0.25">
      <c r="A13" s="50"/>
      <c r="B13" s="50"/>
      <c r="C13">
        <v>11</v>
      </c>
      <c r="D13" s="10">
        <v>16352.3</v>
      </c>
      <c r="E13" s="10">
        <v>1460.57</v>
      </c>
      <c r="F13" s="10">
        <v>1841.73</v>
      </c>
      <c r="I13" s="2"/>
    </row>
    <row r="14" spans="1:15" x14ac:dyDescent="0.25">
      <c r="A14" s="50"/>
      <c r="B14" s="50"/>
      <c r="C14">
        <v>12</v>
      </c>
      <c r="D14" s="10">
        <v>16083.7</v>
      </c>
      <c r="E14" s="10">
        <v>1528.17</v>
      </c>
      <c r="F14" s="10">
        <v>1965.95</v>
      </c>
      <c r="I14" s="2"/>
    </row>
    <row r="15" spans="1:15" x14ac:dyDescent="0.25">
      <c r="A15" s="50"/>
      <c r="B15" s="50"/>
      <c r="C15">
        <v>13</v>
      </c>
      <c r="D15" s="10">
        <v>16997.099999999999</v>
      </c>
      <c r="E15" s="10">
        <v>697.21699999999998</v>
      </c>
      <c r="F15" s="10">
        <v>1850.03</v>
      </c>
    </row>
    <row r="16" spans="1:15" x14ac:dyDescent="0.25">
      <c r="A16" s="50"/>
      <c r="B16" s="50">
        <v>14</v>
      </c>
      <c r="C16">
        <v>1</v>
      </c>
      <c r="D16" s="10">
        <v>34310.400000000001</v>
      </c>
      <c r="E16" s="10">
        <v>520.20899999999995</v>
      </c>
      <c r="F16" s="10">
        <v>1841.62</v>
      </c>
    </row>
    <row r="17" spans="1:9" x14ac:dyDescent="0.25">
      <c r="A17" s="50"/>
      <c r="B17" s="50"/>
      <c r="C17">
        <v>2</v>
      </c>
      <c r="D17" s="10">
        <v>38184.9</v>
      </c>
      <c r="E17" s="10">
        <v>2.2959999999999998</v>
      </c>
      <c r="F17" s="10">
        <v>1838.12</v>
      </c>
    </row>
    <row r="18" spans="1:9" x14ac:dyDescent="0.25">
      <c r="A18" s="50"/>
      <c r="B18" s="50"/>
      <c r="C18">
        <v>3</v>
      </c>
      <c r="D18" s="10">
        <v>39621.1</v>
      </c>
      <c r="E18" s="10">
        <v>1316.06</v>
      </c>
      <c r="F18" s="10">
        <v>1979.37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74495.399999999994</v>
      </c>
      <c r="E19" s="10">
        <v>560.89</v>
      </c>
      <c r="F19" s="10">
        <v>1986.95</v>
      </c>
      <c r="H19" s="2"/>
      <c r="I19" s="2"/>
    </row>
    <row r="20" spans="1:9" x14ac:dyDescent="0.25">
      <c r="A20" s="50"/>
      <c r="B20" s="50"/>
      <c r="C20">
        <v>2</v>
      </c>
      <c r="D20" s="10">
        <v>71959.8</v>
      </c>
      <c r="E20" s="10">
        <v>1408.35</v>
      </c>
      <c r="F20" s="10">
        <v>1964.01</v>
      </c>
      <c r="H20" s="2"/>
      <c r="I20" s="2"/>
    </row>
    <row r="21" spans="1:9" x14ac:dyDescent="0.25">
      <c r="A21" s="50"/>
      <c r="B21" s="50"/>
      <c r="C21">
        <v>3</v>
      </c>
      <c r="D21" s="10">
        <v>86102.1</v>
      </c>
      <c r="E21" s="10">
        <v>585.78099999999995</v>
      </c>
      <c r="F21" s="10">
        <v>1949.01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112917</v>
      </c>
      <c r="E22" s="10">
        <v>1333.55</v>
      </c>
      <c r="F22" s="10">
        <v>1800.01</v>
      </c>
      <c r="H22" s="2"/>
      <c r="I22" s="2"/>
    </row>
    <row r="23" spans="1:9" x14ac:dyDescent="0.25">
      <c r="A23" s="50"/>
      <c r="B23" s="50"/>
      <c r="C23">
        <v>2</v>
      </c>
      <c r="D23" s="10">
        <v>115704</v>
      </c>
      <c r="E23" s="10">
        <v>1179.8499999999999</v>
      </c>
      <c r="F23" s="10">
        <v>1800.03</v>
      </c>
      <c r="H23" s="2"/>
      <c r="I23" s="2"/>
    </row>
    <row r="24" spans="1:9" x14ac:dyDescent="0.25">
      <c r="A24" s="50"/>
      <c r="B24" s="50"/>
      <c r="C24">
        <v>3</v>
      </c>
      <c r="D24" s="10">
        <v>103010</v>
      </c>
      <c r="E24" s="10">
        <v>1441.6</v>
      </c>
      <c r="F24" s="10">
        <v>1800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23342.9</v>
      </c>
      <c r="E25" s="10">
        <v>1632.6</v>
      </c>
      <c r="F25" s="10">
        <v>1901.78</v>
      </c>
      <c r="H25" s="2"/>
      <c r="I25" s="2"/>
    </row>
    <row r="26" spans="1:9" x14ac:dyDescent="0.25">
      <c r="A26" s="50"/>
      <c r="B26" s="50"/>
      <c r="C26">
        <v>2</v>
      </c>
      <c r="D26" s="10">
        <v>27222.9</v>
      </c>
      <c r="E26" s="10">
        <v>692.91300000000001</v>
      </c>
      <c r="F26" s="10">
        <v>1957.38</v>
      </c>
      <c r="H26" s="2"/>
      <c r="I26" s="2"/>
    </row>
    <row r="27" spans="1:9" x14ac:dyDescent="0.25">
      <c r="A27" s="50"/>
      <c r="B27" s="50"/>
      <c r="C27">
        <v>3</v>
      </c>
      <c r="D27" s="10">
        <v>21765.8</v>
      </c>
      <c r="E27" s="10">
        <v>284.43799999999999</v>
      </c>
      <c r="F27" s="10">
        <v>2067.0300000000002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68664.5</v>
      </c>
      <c r="E28" s="10">
        <v>1136.0899999999999</v>
      </c>
      <c r="F28" s="10">
        <v>2104.41</v>
      </c>
      <c r="H28" s="2"/>
      <c r="I28" s="2"/>
    </row>
    <row r="29" spans="1:9" x14ac:dyDescent="0.25">
      <c r="A29" s="50"/>
      <c r="B29" s="50"/>
      <c r="C29">
        <v>2</v>
      </c>
      <c r="D29" s="10">
        <v>64290.9</v>
      </c>
      <c r="E29" s="10">
        <v>648.73099999999999</v>
      </c>
      <c r="F29" s="10">
        <v>1957.94</v>
      </c>
      <c r="H29" s="2"/>
      <c r="I29" s="2"/>
    </row>
    <row r="30" spans="1:9" x14ac:dyDescent="0.25">
      <c r="A30" s="50"/>
      <c r="B30" s="50"/>
      <c r="C30">
        <v>3</v>
      </c>
      <c r="D30" s="10">
        <v>67386.100000000006</v>
      </c>
      <c r="E30" s="10">
        <v>1029.71</v>
      </c>
      <c r="F30" s="10">
        <v>1814.82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120688</v>
      </c>
      <c r="E31" s="10">
        <v>840.46199999999999</v>
      </c>
      <c r="F31" s="10">
        <v>1906.81</v>
      </c>
      <c r="H31" s="2"/>
      <c r="I31" s="2"/>
    </row>
    <row r="32" spans="1:9" x14ac:dyDescent="0.25">
      <c r="A32" s="50"/>
      <c r="B32" s="50"/>
      <c r="C32">
        <v>2</v>
      </c>
      <c r="D32" s="10">
        <v>154221</v>
      </c>
      <c r="E32" s="10">
        <v>65.772999999999996</v>
      </c>
      <c r="F32" s="10">
        <v>1800</v>
      </c>
      <c r="H32" s="2"/>
      <c r="I32" s="2"/>
    </row>
    <row r="33" spans="1:9" x14ac:dyDescent="0.25">
      <c r="A33" s="50"/>
      <c r="B33" s="50"/>
      <c r="C33">
        <v>3</v>
      </c>
      <c r="D33" s="10">
        <v>137021</v>
      </c>
      <c r="E33" s="10">
        <v>32.939</v>
      </c>
      <c r="F33" s="10">
        <v>1976.7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210551</v>
      </c>
      <c r="E34" s="10">
        <v>732.31200000000001</v>
      </c>
      <c r="F34" s="10">
        <v>1809.68</v>
      </c>
      <c r="H34" s="2"/>
      <c r="I34" s="2"/>
    </row>
    <row r="35" spans="1:9" x14ac:dyDescent="0.25">
      <c r="A35" s="50"/>
      <c r="B35" s="50"/>
      <c r="C35">
        <v>2</v>
      </c>
      <c r="D35" s="10">
        <v>212201</v>
      </c>
      <c r="E35" s="10">
        <v>884.42899999999997</v>
      </c>
      <c r="F35" s="10">
        <v>1800.16</v>
      </c>
      <c r="H35" s="2"/>
      <c r="I35" s="2"/>
    </row>
    <row r="36" spans="1:9" x14ac:dyDescent="0.25">
      <c r="A36" s="50"/>
      <c r="B36" s="50"/>
      <c r="C36">
        <v>3</v>
      </c>
      <c r="D36" s="10">
        <v>212949</v>
      </c>
      <c r="E36" s="10">
        <v>1346.95</v>
      </c>
      <c r="F36" s="10">
        <v>2013.81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31531.7</v>
      </c>
      <c r="E37" s="10">
        <v>1170.06</v>
      </c>
      <c r="F37" s="10">
        <v>1840.45</v>
      </c>
      <c r="H37" s="2"/>
      <c r="I37" s="2"/>
    </row>
    <row r="38" spans="1:9" x14ac:dyDescent="0.25">
      <c r="A38" s="50"/>
      <c r="B38" s="50"/>
      <c r="C38">
        <v>2</v>
      </c>
      <c r="D38" s="10">
        <v>34798.300000000003</v>
      </c>
      <c r="E38" s="10">
        <v>48.414999999999999</v>
      </c>
      <c r="F38" s="10">
        <v>1856.84</v>
      </c>
      <c r="H38" s="2"/>
      <c r="I38" s="2"/>
    </row>
    <row r="39" spans="1:9" x14ac:dyDescent="0.25">
      <c r="A39" s="50"/>
      <c r="B39" s="50"/>
      <c r="C39">
        <v>3</v>
      </c>
      <c r="D39" s="10">
        <v>27678.5</v>
      </c>
      <c r="E39" s="10">
        <v>1522.32</v>
      </c>
      <c r="F39" s="10">
        <v>1824.64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75251.5</v>
      </c>
      <c r="E40" s="10">
        <v>224.59200000000001</v>
      </c>
      <c r="F40" s="10">
        <v>1854.35</v>
      </c>
      <c r="H40" s="2"/>
      <c r="I40" s="2"/>
    </row>
    <row r="41" spans="1:9" x14ac:dyDescent="0.25">
      <c r="A41" s="50"/>
      <c r="B41" s="50"/>
      <c r="C41">
        <v>2</v>
      </c>
      <c r="D41" s="10">
        <v>91742.8</v>
      </c>
      <c r="E41" s="10">
        <v>499.488</v>
      </c>
      <c r="F41" s="10">
        <v>2105.58</v>
      </c>
      <c r="H41" s="2"/>
      <c r="I41" s="2"/>
    </row>
    <row r="42" spans="1:9" x14ac:dyDescent="0.25">
      <c r="A42" s="50"/>
      <c r="B42" s="50"/>
      <c r="C42">
        <v>3</v>
      </c>
      <c r="D42" s="10">
        <v>85545.3</v>
      </c>
      <c r="E42" s="10">
        <v>71.287000000000006</v>
      </c>
      <c r="F42" s="10">
        <v>1807.33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174115</v>
      </c>
      <c r="E43" s="10">
        <v>928.97199999999998</v>
      </c>
      <c r="F43" s="10">
        <v>1830</v>
      </c>
      <c r="H43" s="2"/>
      <c r="I43" s="2"/>
    </row>
    <row r="44" spans="1:9" x14ac:dyDescent="0.25">
      <c r="A44" s="50"/>
      <c r="B44" s="50"/>
      <c r="C44">
        <v>2</v>
      </c>
      <c r="D44" s="10">
        <v>174655</v>
      </c>
      <c r="E44" s="10">
        <v>1176.22</v>
      </c>
      <c r="F44" s="10">
        <v>1865.64</v>
      </c>
      <c r="H44" s="2"/>
      <c r="I44" s="2"/>
    </row>
    <row r="45" spans="1:9" x14ac:dyDescent="0.25">
      <c r="A45" s="50"/>
      <c r="B45" s="50"/>
      <c r="C45">
        <v>3</v>
      </c>
      <c r="D45" s="10">
        <v>139155</v>
      </c>
      <c r="E45" s="10">
        <v>473.13600000000002</v>
      </c>
      <c r="F45" s="10">
        <v>1863.77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245474</v>
      </c>
      <c r="E46" s="10">
        <v>164.77500000000001</v>
      </c>
      <c r="F46" s="10">
        <v>1869.85</v>
      </c>
      <c r="H46" s="2"/>
      <c r="I46" s="2"/>
    </row>
    <row r="47" spans="1:9" x14ac:dyDescent="0.25">
      <c r="A47" s="50"/>
      <c r="B47" s="50"/>
      <c r="C47">
        <v>2</v>
      </c>
      <c r="D47" s="10">
        <v>282452</v>
      </c>
      <c r="E47" s="10">
        <v>363.54399999999998</v>
      </c>
      <c r="F47" s="10">
        <v>1870.97</v>
      </c>
      <c r="H47" s="2"/>
      <c r="I47" s="2"/>
    </row>
    <row r="48" spans="1:9" x14ac:dyDescent="0.25">
      <c r="A48" s="50"/>
      <c r="B48" s="50"/>
      <c r="C48">
        <v>3</v>
      </c>
      <c r="D48" s="10">
        <v>265668</v>
      </c>
      <c r="E48" s="10">
        <v>1624.96</v>
      </c>
      <c r="F48" s="10">
        <v>1867.65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52713.2</v>
      </c>
      <c r="E49" s="10">
        <v>439.38299999999998</v>
      </c>
      <c r="F49" s="10">
        <v>1867.02</v>
      </c>
      <c r="H49" s="2"/>
      <c r="I49" s="2"/>
    </row>
    <row r="50" spans="1:9" x14ac:dyDescent="0.25">
      <c r="A50" s="50"/>
      <c r="B50" s="50"/>
      <c r="C50">
        <v>2</v>
      </c>
      <c r="D50" s="10">
        <v>33768.1</v>
      </c>
      <c r="E50" s="10">
        <v>433.459</v>
      </c>
      <c r="F50" s="10">
        <v>1849.55</v>
      </c>
      <c r="H50" s="2"/>
      <c r="I50" s="2"/>
    </row>
    <row r="51" spans="1:9" x14ac:dyDescent="0.25">
      <c r="A51" s="50"/>
      <c r="B51" s="50"/>
      <c r="C51">
        <v>3</v>
      </c>
      <c r="D51" s="10">
        <v>44168</v>
      </c>
      <c r="E51" s="10">
        <v>488.45400000000001</v>
      </c>
      <c r="F51" s="10">
        <v>2016.22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113087</v>
      </c>
      <c r="E52" s="10">
        <v>684.91399999999999</v>
      </c>
      <c r="F52" s="10">
        <v>1868.72</v>
      </c>
      <c r="H52" s="2"/>
      <c r="I52" s="2"/>
    </row>
    <row r="53" spans="1:9" x14ac:dyDescent="0.25">
      <c r="A53" s="50"/>
      <c r="B53" s="50"/>
      <c r="C53">
        <v>2</v>
      </c>
      <c r="D53" s="10">
        <v>124892</v>
      </c>
      <c r="E53" s="10">
        <v>1510.67</v>
      </c>
      <c r="F53" s="10">
        <v>1818.18</v>
      </c>
      <c r="H53" s="2"/>
      <c r="I53" s="2"/>
    </row>
    <row r="54" spans="1:9" x14ac:dyDescent="0.25">
      <c r="A54" s="50"/>
      <c r="B54" s="50"/>
      <c r="C54">
        <v>3</v>
      </c>
      <c r="D54" s="10">
        <v>130762</v>
      </c>
      <c r="E54" s="10">
        <v>1779.72</v>
      </c>
      <c r="F54" s="10">
        <v>2106.2199999999998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222884</v>
      </c>
      <c r="E55" s="10">
        <v>1783.29</v>
      </c>
      <c r="F55" s="10">
        <v>1866.8</v>
      </c>
      <c r="H55" s="2"/>
      <c r="I55" s="2"/>
    </row>
    <row r="56" spans="1:9" x14ac:dyDescent="0.25">
      <c r="A56" s="50"/>
      <c r="B56" s="50"/>
      <c r="C56">
        <v>2</v>
      </c>
      <c r="D56" s="10">
        <v>221097</v>
      </c>
      <c r="E56" s="10">
        <v>1433.83</v>
      </c>
      <c r="F56" s="10">
        <v>1869.94</v>
      </c>
      <c r="H56" s="2"/>
      <c r="I56" s="2"/>
    </row>
    <row r="57" spans="1:9" x14ac:dyDescent="0.25">
      <c r="A57" s="50"/>
      <c r="B57" s="50"/>
      <c r="C57">
        <v>3</v>
      </c>
      <c r="D57" s="10">
        <v>217453</v>
      </c>
      <c r="E57" s="10">
        <v>195.46899999999999</v>
      </c>
      <c r="F57" s="10">
        <v>1805.3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340894</v>
      </c>
      <c r="E58" s="10">
        <v>899.84799999999996</v>
      </c>
      <c r="F58" s="10">
        <v>1870.01</v>
      </c>
      <c r="H58" s="2"/>
      <c r="I58" s="2"/>
    </row>
    <row r="59" spans="1:9" x14ac:dyDescent="0.25">
      <c r="A59" s="50"/>
      <c r="B59" s="50"/>
      <c r="C59">
        <v>2</v>
      </c>
      <c r="D59" s="10">
        <v>325447</v>
      </c>
      <c r="E59" s="10">
        <v>1002.65</v>
      </c>
      <c r="F59" s="10">
        <v>1868.75</v>
      </c>
      <c r="H59" s="2"/>
      <c r="I59" s="2"/>
    </row>
    <row r="60" spans="1:9" x14ac:dyDescent="0.25">
      <c r="A60" s="50"/>
      <c r="B60" s="50"/>
      <c r="C60">
        <v>3</v>
      </c>
      <c r="D60" s="10">
        <v>381233</v>
      </c>
      <c r="E60" s="10">
        <v>1316.97</v>
      </c>
      <c r="F60" s="10">
        <v>1873.36</v>
      </c>
    </row>
    <row r="61" spans="1:9" x14ac:dyDescent="0.25">
      <c r="A61" s="50">
        <v>83</v>
      </c>
      <c r="B61" s="50">
        <v>7</v>
      </c>
      <c r="C61">
        <v>1</v>
      </c>
      <c r="D61" s="10">
        <v>53925.7</v>
      </c>
      <c r="E61" s="10">
        <v>203.8</v>
      </c>
      <c r="F61" s="10">
        <v>1866.86</v>
      </c>
    </row>
    <row r="62" spans="1:9" x14ac:dyDescent="0.25">
      <c r="A62" s="50"/>
      <c r="B62" s="50"/>
      <c r="C62">
        <v>2</v>
      </c>
      <c r="D62" s="10">
        <v>53819.6</v>
      </c>
      <c r="E62" s="10">
        <v>282.60700000000003</v>
      </c>
      <c r="F62" s="10">
        <v>1866.84</v>
      </c>
    </row>
    <row r="63" spans="1:9" x14ac:dyDescent="0.25">
      <c r="A63" s="50"/>
      <c r="B63" s="50"/>
      <c r="C63">
        <v>3</v>
      </c>
      <c r="D63" s="10">
        <v>55439.3</v>
      </c>
      <c r="E63" s="10">
        <v>1501.96</v>
      </c>
      <c r="F63" s="10">
        <v>1868.73</v>
      </c>
    </row>
    <row r="64" spans="1:9" x14ac:dyDescent="0.25">
      <c r="A64" s="50"/>
      <c r="B64" s="50">
        <v>14</v>
      </c>
      <c r="C64">
        <v>1</v>
      </c>
      <c r="D64" s="10">
        <v>168704</v>
      </c>
      <c r="E64" s="10">
        <v>244.161</v>
      </c>
      <c r="F64" s="10">
        <v>1898.28</v>
      </c>
    </row>
    <row r="65" spans="1:6" x14ac:dyDescent="0.25">
      <c r="A65" s="50"/>
      <c r="B65" s="50"/>
      <c r="C65">
        <v>2</v>
      </c>
      <c r="D65" s="10">
        <v>130907</v>
      </c>
      <c r="E65" s="10">
        <v>616.21500000000003</v>
      </c>
      <c r="F65" s="10">
        <v>1878.41</v>
      </c>
    </row>
    <row r="66" spans="1:6" x14ac:dyDescent="0.25">
      <c r="A66" s="50"/>
      <c r="B66" s="50"/>
      <c r="C66">
        <v>3</v>
      </c>
      <c r="D66" s="10">
        <v>179839</v>
      </c>
      <c r="E66" s="10">
        <v>1248.53</v>
      </c>
      <c r="F66" s="10">
        <v>1878.99</v>
      </c>
    </row>
    <row r="67" spans="1:6" x14ac:dyDescent="0.25">
      <c r="A67" s="50"/>
      <c r="B67" s="50">
        <v>21</v>
      </c>
      <c r="C67">
        <v>1</v>
      </c>
      <c r="D67" s="10">
        <v>241148</v>
      </c>
      <c r="E67" s="10">
        <v>1322.52</v>
      </c>
      <c r="F67" s="10">
        <v>1873.82</v>
      </c>
    </row>
    <row r="68" spans="1:6" x14ac:dyDescent="0.25">
      <c r="A68" s="50"/>
      <c r="B68" s="50"/>
      <c r="C68">
        <v>2</v>
      </c>
      <c r="D68" s="10">
        <v>298430</v>
      </c>
      <c r="E68" s="10">
        <v>1165.99</v>
      </c>
      <c r="F68" s="10">
        <v>1886.43</v>
      </c>
    </row>
    <row r="69" spans="1:6" x14ac:dyDescent="0.25">
      <c r="A69" s="50"/>
      <c r="B69" s="50"/>
      <c r="C69">
        <v>3</v>
      </c>
      <c r="D69" s="10">
        <v>281954</v>
      </c>
      <c r="E69" s="10">
        <v>1105.6500000000001</v>
      </c>
      <c r="F69" s="10">
        <v>1896.88</v>
      </c>
    </row>
    <row r="70" spans="1:6" x14ac:dyDescent="0.25">
      <c r="A70" s="50"/>
      <c r="B70" s="50">
        <v>28</v>
      </c>
      <c r="C70">
        <v>1</v>
      </c>
      <c r="D70" s="10">
        <v>488041</v>
      </c>
      <c r="E70" s="10">
        <v>1246.96</v>
      </c>
      <c r="F70" s="10">
        <v>1800.73</v>
      </c>
    </row>
    <row r="71" spans="1:6" x14ac:dyDescent="0.25">
      <c r="A71" s="50"/>
      <c r="B71" s="50"/>
      <c r="C71">
        <v>2</v>
      </c>
      <c r="D71" s="10">
        <v>500885</v>
      </c>
      <c r="E71" s="10">
        <v>1355.04</v>
      </c>
      <c r="F71" s="10">
        <v>1802.08</v>
      </c>
    </row>
    <row r="72" spans="1:6" x14ac:dyDescent="0.25">
      <c r="A72" s="50"/>
      <c r="B72" s="50"/>
      <c r="C72">
        <v>3</v>
      </c>
      <c r="D72" s="10">
        <v>443624</v>
      </c>
      <c r="E72" s="10">
        <v>1787.59</v>
      </c>
      <c r="F72" s="10">
        <v>1900.97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74021.100000000006</v>
      </c>
      <c r="E76" s="19">
        <v>1215.22</v>
      </c>
      <c r="F76" s="19">
        <v>1708.94</v>
      </c>
    </row>
    <row r="77" spans="1:6" x14ac:dyDescent="0.25">
      <c r="A77" s="2">
        <v>114</v>
      </c>
      <c r="B77">
        <v>7</v>
      </c>
      <c r="C77">
        <v>2</v>
      </c>
      <c r="D77" s="19">
        <v>72296.7</v>
      </c>
      <c r="E77" s="19">
        <v>939.66899999999998</v>
      </c>
      <c r="F77" s="19">
        <v>1712.57</v>
      </c>
    </row>
    <row r="78" spans="1:6" x14ac:dyDescent="0.25">
      <c r="A78" s="2">
        <v>114</v>
      </c>
      <c r="B78">
        <v>7</v>
      </c>
      <c r="C78">
        <v>3</v>
      </c>
      <c r="D78" s="20">
        <v>70943.899999999994</v>
      </c>
      <c r="E78" s="19">
        <v>1355.55</v>
      </c>
      <c r="F78" s="19">
        <v>1705.94</v>
      </c>
    </row>
    <row r="79" spans="1:6" x14ac:dyDescent="0.25">
      <c r="A79" s="2">
        <v>114</v>
      </c>
      <c r="B79">
        <v>14</v>
      </c>
      <c r="C79">
        <v>1</v>
      </c>
      <c r="D79" s="20">
        <v>183597</v>
      </c>
      <c r="E79" s="19">
        <v>756.35</v>
      </c>
      <c r="F79" s="19">
        <v>1809</v>
      </c>
    </row>
    <row r="80" spans="1:6" x14ac:dyDescent="0.25">
      <c r="A80" s="2">
        <v>114</v>
      </c>
      <c r="B80">
        <v>14</v>
      </c>
      <c r="C80">
        <v>2</v>
      </c>
      <c r="D80" s="20">
        <v>270328</v>
      </c>
      <c r="E80" s="19">
        <v>474.84399999999999</v>
      </c>
      <c r="F80" s="19">
        <v>1723.45</v>
      </c>
    </row>
    <row r="81" spans="1:6" x14ac:dyDescent="0.25">
      <c r="A81" s="2">
        <v>114</v>
      </c>
      <c r="B81">
        <v>21</v>
      </c>
      <c r="C81">
        <v>1</v>
      </c>
      <c r="D81" s="20">
        <v>409233</v>
      </c>
      <c r="E81" s="19">
        <v>1699.98</v>
      </c>
      <c r="F81" s="19">
        <v>1759.86</v>
      </c>
    </row>
    <row r="82" spans="1:6" x14ac:dyDescent="0.25">
      <c r="A82" s="2">
        <v>149</v>
      </c>
      <c r="B82">
        <v>28</v>
      </c>
      <c r="C82">
        <v>1</v>
      </c>
      <c r="D82" s="20">
        <v>905981</v>
      </c>
      <c r="E82" s="19">
        <v>1129.3900000000001</v>
      </c>
      <c r="F82" s="19">
        <v>1804.23</v>
      </c>
    </row>
    <row r="83" spans="1:6" x14ac:dyDescent="0.25">
      <c r="A83" s="2">
        <v>170</v>
      </c>
      <c r="B83">
        <v>21</v>
      </c>
      <c r="C83">
        <v>1</v>
      </c>
      <c r="D83" s="20">
        <v>537235</v>
      </c>
      <c r="E83" s="19">
        <v>764.42499999999995</v>
      </c>
      <c r="F83" s="19">
        <v>1708.46</v>
      </c>
    </row>
    <row r="84" spans="1:6" x14ac:dyDescent="0.25">
      <c r="A84" s="2">
        <v>170</v>
      </c>
      <c r="B84">
        <v>28</v>
      </c>
      <c r="C84">
        <v>1</v>
      </c>
      <c r="D84" s="20">
        <v>856599</v>
      </c>
      <c r="E84" s="19">
        <v>1462.01</v>
      </c>
      <c r="F84" s="19">
        <v>1725.63</v>
      </c>
    </row>
    <row r="85" spans="1:6" x14ac:dyDescent="0.25">
      <c r="A85" s="2">
        <v>183</v>
      </c>
      <c r="B85">
        <v>7</v>
      </c>
      <c r="C85">
        <v>1</v>
      </c>
      <c r="D85" s="20">
        <v>99330.3</v>
      </c>
      <c r="E85" s="19">
        <v>1061.5</v>
      </c>
      <c r="F85" s="19">
        <v>1704.83</v>
      </c>
    </row>
  </sheetData>
  <sortState ref="A1:H73">
    <sortCondition ref="C1:C73"/>
    <sortCondition ref="B1:B73"/>
    <sortCondition ref="A1:A73"/>
  </sortState>
  <mergeCells count="29">
    <mergeCell ref="A74:C74"/>
    <mergeCell ref="D74:F74"/>
    <mergeCell ref="B22:B24"/>
    <mergeCell ref="B19:B21"/>
    <mergeCell ref="B16:B18"/>
    <mergeCell ref="B3:B15"/>
    <mergeCell ref="A3:A24"/>
    <mergeCell ref="B40:B42"/>
    <mergeCell ref="B37:B39"/>
    <mergeCell ref="B25:B27"/>
    <mergeCell ref="B28:B30"/>
    <mergeCell ref="B31:B33"/>
    <mergeCell ref="B34:B36"/>
    <mergeCell ref="A1:C1"/>
    <mergeCell ref="D1:F1"/>
    <mergeCell ref="B64:B66"/>
    <mergeCell ref="B67:B69"/>
    <mergeCell ref="B70:B72"/>
    <mergeCell ref="A61:A72"/>
    <mergeCell ref="A49:A60"/>
    <mergeCell ref="A37:A48"/>
    <mergeCell ref="B61:B63"/>
    <mergeCell ref="B58:B60"/>
    <mergeCell ref="A25:A36"/>
    <mergeCell ref="B55:B57"/>
    <mergeCell ref="B52:B54"/>
    <mergeCell ref="B49:B51"/>
    <mergeCell ref="B46:B48"/>
    <mergeCell ref="B43:B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67" zoomScale="145" zoomScaleNormal="145" workbookViewId="0">
      <selection activeCell="D1" sqref="D1:F1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15184.3</v>
      </c>
      <c r="E3" s="10">
        <v>1302.6199999999999</v>
      </c>
      <c r="F3" s="10">
        <v>1807.11</v>
      </c>
    </row>
    <row r="4" spans="1:15" x14ac:dyDescent="0.25">
      <c r="A4" s="50"/>
      <c r="B4" s="50"/>
      <c r="C4">
        <v>2</v>
      </c>
      <c r="D4" s="10">
        <v>15554.1</v>
      </c>
      <c r="E4" s="10">
        <v>501.27199999999999</v>
      </c>
      <c r="F4" s="10">
        <v>1973.24</v>
      </c>
    </row>
    <row r="5" spans="1:15" x14ac:dyDescent="0.25">
      <c r="A5" s="50"/>
      <c r="B5" s="50"/>
      <c r="C5">
        <v>3</v>
      </c>
      <c r="D5" s="10">
        <v>14000.5</v>
      </c>
      <c r="E5" s="10">
        <v>1777.84</v>
      </c>
      <c r="F5" s="10">
        <v>1975.94</v>
      </c>
    </row>
    <row r="6" spans="1:15" x14ac:dyDescent="0.25">
      <c r="A6" s="50"/>
      <c r="B6" s="50"/>
      <c r="C6">
        <v>4</v>
      </c>
      <c r="D6" s="10">
        <v>15924.7</v>
      </c>
      <c r="E6" s="10">
        <v>4.2830000000000004</v>
      </c>
      <c r="F6" s="10">
        <v>1825.79</v>
      </c>
    </row>
    <row r="7" spans="1:15" x14ac:dyDescent="0.25">
      <c r="A7" s="50"/>
      <c r="B7" s="50"/>
      <c r="C7">
        <v>5</v>
      </c>
      <c r="D7" s="10">
        <v>14481.2</v>
      </c>
      <c r="E7" s="10">
        <v>179.62299999999999</v>
      </c>
      <c r="F7" s="10">
        <v>1918.24</v>
      </c>
    </row>
    <row r="8" spans="1:15" x14ac:dyDescent="0.25">
      <c r="A8" s="50"/>
      <c r="B8" s="50"/>
      <c r="C8">
        <v>6</v>
      </c>
      <c r="D8" s="10">
        <v>13123.2</v>
      </c>
      <c r="E8" s="10">
        <v>1049.81</v>
      </c>
      <c r="F8" s="10">
        <v>2021.12</v>
      </c>
    </row>
    <row r="9" spans="1:15" x14ac:dyDescent="0.25">
      <c r="A9" s="50"/>
      <c r="B9" s="50"/>
      <c r="C9">
        <v>7</v>
      </c>
      <c r="D9" s="10">
        <v>11855.7</v>
      </c>
      <c r="E9" s="10">
        <v>281.233</v>
      </c>
      <c r="F9" s="10">
        <v>1824.76</v>
      </c>
    </row>
    <row r="10" spans="1:15" x14ac:dyDescent="0.25">
      <c r="A10" s="50"/>
      <c r="B10" s="50"/>
      <c r="C10">
        <v>8</v>
      </c>
      <c r="D10" s="10">
        <v>14639.3</v>
      </c>
      <c r="E10" s="10">
        <v>567.93700000000001</v>
      </c>
      <c r="F10" s="10">
        <v>2033.06</v>
      </c>
    </row>
    <row r="11" spans="1:15" x14ac:dyDescent="0.25">
      <c r="A11" s="50"/>
      <c r="B11" s="50"/>
      <c r="C11">
        <v>9</v>
      </c>
      <c r="D11" s="10">
        <v>11953.5</v>
      </c>
      <c r="E11" s="10">
        <v>761.64700000000005</v>
      </c>
      <c r="F11" s="10">
        <v>1873.61</v>
      </c>
      <c r="I11" s="2"/>
    </row>
    <row r="12" spans="1:15" x14ac:dyDescent="0.25">
      <c r="A12" s="50"/>
      <c r="B12" s="50"/>
      <c r="C12">
        <v>10</v>
      </c>
      <c r="D12" s="10">
        <v>13392.5</v>
      </c>
      <c r="E12" s="10">
        <v>3.6739999999999999</v>
      </c>
      <c r="F12" s="10">
        <v>1908.08</v>
      </c>
      <c r="I12" s="2"/>
    </row>
    <row r="13" spans="1:15" x14ac:dyDescent="0.25">
      <c r="A13" s="50"/>
      <c r="B13" s="50"/>
      <c r="C13">
        <v>11</v>
      </c>
      <c r="D13" s="10">
        <v>16322.4</v>
      </c>
      <c r="E13" s="10">
        <v>916.54100000000005</v>
      </c>
      <c r="F13" s="10">
        <v>1825.38</v>
      </c>
      <c r="I13" s="2"/>
    </row>
    <row r="14" spans="1:15" x14ac:dyDescent="0.25">
      <c r="A14" s="50"/>
      <c r="B14" s="50"/>
      <c r="C14">
        <v>12</v>
      </c>
      <c r="D14" s="10">
        <v>16108.2</v>
      </c>
      <c r="E14" s="10">
        <v>469.459</v>
      </c>
      <c r="F14" s="10">
        <v>1815.61</v>
      </c>
      <c r="I14" s="2"/>
    </row>
    <row r="15" spans="1:15" x14ac:dyDescent="0.25">
      <c r="A15" s="50"/>
      <c r="B15" s="50"/>
      <c r="C15">
        <v>13</v>
      </c>
      <c r="D15" s="10">
        <v>17003.599999999999</v>
      </c>
      <c r="E15" s="10">
        <v>1491.34</v>
      </c>
      <c r="F15" s="10">
        <v>1807.44</v>
      </c>
    </row>
    <row r="16" spans="1:15" x14ac:dyDescent="0.25">
      <c r="A16" s="50"/>
      <c r="B16" s="50">
        <v>14</v>
      </c>
      <c r="C16">
        <v>1</v>
      </c>
      <c r="D16" s="10">
        <v>34034.800000000003</v>
      </c>
      <c r="E16" s="10">
        <v>19.821999999999999</v>
      </c>
      <c r="F16" s="10">
        <v>1801.63</v>
      </c>
    </row>
    <row r="17" spans="1:9" x14ac:dyDescent="0.25">
      <c r="A17" s="50"/>
      <c r="B17" s="50"/>
      <c r="C17">
        <v>2</v>
      </c>
      <c r="D17" s="10">
        <v>38052.6</v>
      </c>
      <c r="E17" s="10">
        <v>1272.8499999999999</v>
      </c>
      <c r="F17" s="10">
        <v>1979.19</v>
      </c>
    </row>
    <row r="18" spans="1:9" x14ac:dyDescent="0.25">
      <c r="A18" s="50"/>
      <c r="B18" s="50"/>
      <c r="C18">
        <v>3</v>
      </c>
      <c r="D18" s="10">
        <v>39551.5</v>
      </c>
      <c r="E18" s="10">
        <v>62.488999999999997</v>
      </c>
      <c r="F18" s="10">
        <v>1801.45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74644</v>
      </c>
      <c r="E19" s="10">
        <v>11.682</v>
      </c>
      <c r="F19" s="10">
        <v>1950</v>
      </c>
      <c r="H19" s="2"/>
      <c r="I19" s="2"/>
    </row>
    <row r="20" spans="1:9" x14ac:dyDescent="0.25">
      <c r="A20" s="50"/>
      <c r="B20" s="50"/>
      <c r="C20">
        <v>2</v>
      </c>
      <c r="D20" s="10">
        <v>71803.600000000006</v>
      </c>
      <c r="E20" s="10">
        <v>811.66099999999994</v>
      </c>
      <c r="F20" s="10">
        <v>1886.96</v>
      </c>
      <c r="H20" s="2"/>
      <c r="I20" s="2"/>
    </row>
    <row r="21" spans="1:9" x14ac:dyDescent="0.25">
      <c r="A21" s="50"/>
      <c r="B21" s="50"/>
      <c r="C21">
        <v>3</v>
      </c>
      <c r="D21" s="10">
        <v>86020.4</v>
      </c>
      <c r="E21" s="10">
        <v>1060.5999999999999</v>
      </c>
      <c r="F21" s="10">
        <v>1872.12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114030</v>
      </c>
      <c r="E22" s="10">
        <v>1404.68</v>
      </c>
      <c r="F22" s="10">
        <v>1800</v>
      </c>
      <c r="H22" s="2"/>
      <c r="I22" s="2"/>
    </row>
    <row r="23" spans="1:9" x14ac:dyDescent="0.25">
      <c r="A23" s="50"/>
      <c r="B23" s="50"/>
      <c r="C23">
        <v>2</v>
      </c>
      <c r="D23" s="10">
        <v>115562</v>
      </c>
      <c r="E23" s="10">
        <v>1117.32</v>
      </c>
      <c r="F23" s="10">
        <v>1800.01</v>
      </c>
      <c r="H23" s="2"/>
      <c r="I23" s="2"/>
    </row>
    <row r="24" spans="1:9" x14ac:dyDescent="0.25">
      <c r="A24" s="50"/>
      <c r="B24" s="50"/>
      <c r="C24">
        <v>3</v>
      </c>
      <c r="D24" s="10">
        <v>102894.54929</v>
      </c>
      <c r="E24" s="10">
        <v>68.72</v>
      </c>
      <c r="F24" s="10">
        <v>1800.02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23336</v>
      </c>
      <c r="E25" s="10">
        <v>16.454999999999998</v>
      </c>
      <c r="F25" s="10">
        <v>2047.75</v>
      </c>
      <c r="H25" s="2"/>
      <c r="I25" s="2"/>
    </row>
    <row r="26" spans="1:9" x14ac:dyDescent="0.25">
      <c r="A26" s="50"/>
      <c r="B26" s="50"/>
      <c r="C26">
        <v>2</v>
      </c>
      <c r="D26" s="10">
        <v>27111.7</v>
      </c>
      <c r="E26" s="10">
        <v>1055.98</v>
      </c>
      <c r="F26" s="10">
        <v>2049.5</v>
      </c>
      <c r="H26" s="2"/>
      <c r="I26" s="2"/>
    </row>
    <row r="27" spans="1:9" x14ac:dyDescent="0.25">
      <c r="A27" s="50"/>
      <c r="B27" s="50"/>
      <c r="C27">
        <v>3</v>
      </c>
      <c r="D27" s="10">
        <v>21773.5</v>
      </c>
      <c r="E27" s="10">
        <v>1261.79</v>
      </c>
      <c r="F27" s="10">
        <v>1842.8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68625.399999999994</v>
      </c>
      <c r="E28" s="10">
        <v>1457.47</v>
      </c>
      <c r="F28" s="10">
        <v>2104.62</v>
      </c>
      <c r="H28" s="2"/>
      <c r="I28" s="2"/>
    </row>
    <row r="29" spans="1:9" x14ac:dyDescent="0.25">
      <c r="A29" s="50"/>
      <c r="B29" s="50"/>
      <c r="C29">
        <v>2</v>
      </c>
      <c r="D29" s="10">
        <v>64234.5</v>
      </c>
      <c r="E29" s="10">
        <v>325.988</v>
      </c>
      <c r="F29" s="10">
        <v>1869.26</v>
      </c>
      <c r="H29" s="2"/>
      <c r="I29" s="2"/>
    </row>
    <row r="30" spans="1:9" x14ac:dyDescent="0.25">
      <c r="A30" s="50"/>
      <c r="B30" s="50"/>
      <c r="C30">
        <v>3</v>
      </c>
      <c r="D30" s="10">
        <v>68124.2</v>
      </c>
      <c r="E30" s="10">
        <v>969.45500000000004</v>
      </c>
      <c r="F30" s="10">
        <v>1800.04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121377</v>
      </c>
      <c r="E31" s="10">
        <v>1312.81</v>
      </c>
      <c r="F31" s="10">
        <v>2062.2600000000002</v>
      </c>
      <c r="H31" s="2"/>
      <c r="I31" s="2"/>
    </row>
    <row r="32" spans="1:9" x14ac:dyDescent="0.25">
      <c r="A32" s="50"/>
      <c r="B32" s="50"/>
      <c r="C32">
        <v>2</v>
      </c>
      <c r="D32" s="10">
        <v>152232</v>
      </c>
      <c r="E32" s="10">
        <v>111.554</v>
      </c>
      <c r="F32" s="10">
        <v>1800.03</v>
      </c>
      <c r="H32" s="2"/>
      <c r="I32" s="2"/>
    </row>
    <row r="33" spans="1:9" x14ac:dyDescent="0.25">
      <c r="A33" s="50"/>
      <c r="B33" s="50"/>
      <c r="C33">
        <v>3</v>
      </c>
      <c r="D33" s="10">
        <v>136893</v>
      </c>
      <c r="E33" s="10">
        <v>14.545999999999999</v>
      </c>
      <c r="F33" s="10">
        <v>2087.86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211263</v>
      </c>
      <c r="E34" s="10">
        <v>1558.09</v>
      </c>
      <c r="F34" s="10">
        <v>1877.23</v>
      </c>
      <c r="H34" s="2"/>
      <c r="I34" s="2"/>
    </row>
    <row r="35" spans="1:9" x14ac:dyDescent="0.25">
      <c r="A35" s="50"/>
      <c r="B35" s="50"/>
      <c r="C35">
        <v>2</v>
      </c>
      <c r="D35" s="10">
        <v>212119.99411</v>
      </c>
      <c r="E35" s="10">
        <v>426.80900000000003</v>
      </c>
      <c r="F35" s="10">
        <v>1800.19</v>
      </c>
      <c r="H35" s="2"/>
      <c r="I35" s="2"/>
    </row>
    <row r="36" spans="1:9" x14ac:dyDescent="0.25">
      <c r="A36" s="50"/>
      <c r="B36" s="50"/>
      <c r="C36">
        <v>3</v>
      </c>
      <c r="D36" s="10">
        <v>213981.46418000001</v>
      </c>
      <c r="E36" s="10">
        <v>1747.9</v>
      </c>
      <c r="F36" s="10">
        <v>2061.71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31694.6</v>
      </c>
      <c r="E37" s="10">
        <v>870.95600000000002</v>
      </c>
      <c r="F37" s="10">
        <v>2103.5500000000002</v>
      </c>
      <c r="H37" s="2"/>
      <c r="I37" s="2"/>
    </row>
    <row r="38" spans="1:9" x14ac:dyDescent="0.25">
      <c r="A38" s="50"/>
      <c r="B38" s="50"/>
      <c r="C38">
        <v>2</v>
      </c>
      <c r="D38" s="10">
        <v>34519.4</v>
      </c>
      <c r="E38" s="10">
        <v>74.293999999999997</v>
      </c>
      <c r="F38" s="10">
        <v>2104.54</v>
      </c>
      <c r="H38" s="2"/>
      <c r="I38" s="2"/>
    </row>
    <row r="39" spans="1:9" x14ac:dyDescent="0.25">
      <c r="A39" s="50"/>
      <c r="B39" s="50"/>
      <c r="C39">
        <v>3</v>
      </c>
      <c r="D39" s="10">
        <v>27640</v>
      </c>
      <c r="E39" s="10">
        <v>92.533000000000001</v>
      </c>
      <c r="F39" s="10">
        <v>2078.27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75437.5</v>
      </c>
      <c r="E40" s="10">
        <v>605.58900000000006</v>
      </c>
      <c r="F40" s="10">
        <v>1805.81</v>
      </c>
      <c r="H40" s="2"/>
      <c r="I40" s="2"/>
    </row>
    <row r="41" spans="1:9" x14ac:dyDescent="0.25">
      <c r="A41" s="50"/>
      <c r="B41" s="50"/>
      <c r="C41">
        <v>2</v>
      </c>
      <c r="D41" s="10">
        <v>91751</v>
      </c>
      <c r="E41" s="10">
        <v>200.268</v>
      </c>
      <c r="F41" s="10">
        <v>2086.06</v>
      </c>
      <c r="H41" s="2"/>
      <c r="I41" s="2"/>
    </row>
    <row r="42" spans="1:9" x14ac:dyDescent="0.25">
      <c r="A42" s="50"/>
      <c r="B42" s="50"/>
      <c r="C42">
        <v>3</v>
      </c>
      <c r="D42" s="10">
        <v>86366</v>
      </c>
      <c r="E42" s="10">
        <v>923.005</v>
      </c>
      <c r="F42" s="10">
        <v>1902.01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174182</v>
      </c>
      <c r="E43" s="10">
        <v>458.90199999999999</v>
      </c>
      <c r="F43" s="10">
        <v>1846.52</v>
      </c>
      <c r="H43" s="2"/>
      <c r="I43" s="2"/>
    </row>
    <row r="44" spans="1:9" x14ac:dyDescent="0.25">
      <c r="A44" s="50"/>
      <c r="B44" s="50"/>
      <c r="C44">
        <v>2</v>
      </c>
      <c r="D44" s="10">
        <v>173148</v>
      </c>
      <c r="E44" s="10">
        <v>38.621000000000002</v>
      </c>
      <c r="F44" s="10">
        <v>1817.54</v>
      </c>
      <c r="H44" s="2"/>
      <c r="I44" s="2"/>
    </row>
    <row r="45" spans="1:9" x14ac:dyDescent="0.25">
      <c r="A45" s="50"/>
      <c r="B45" s="50"/>
      <c r="C45">
        <v>3</v>
      </c>
      <c r="D45" s="10">
        <v>139175</v>
      </c>
      <c r="E45" s="10">
        <v>456.23399999999998</v>
      </c>
      <c r="F45" s="10">
        <v>1868.45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245555</v>
      </c>
      <c r="E46" s="10">
        <v>845.08199999999999</v>
      </c>
      <c r="F46" s="10">
        <v>1866.43</v>
      </c>
      <c r="H46" s="2"/>
      <c r="I46" s="2"/>
    </row>
    <row r="47" spans="1:9" x14ac:dyDescent="0.25">
      <c r="A47" s="50"/>
      <c r="B47" s="50"/>
      <c r="C47">
        <v>2</v>
      </c>
      <c r="D47" s="10">
        <v>281944</v>
      </c>
      <c r="E47" s="10">
        <v>1202.51</v>
      </c>
      <c r="F47" s="10">
        <v>1868.38</v>
      </c>
      <c r="H47" s="2"/>
      <c r="I47" s="2"/>
    </row>
    <row r="48" spans="1:9" x14ac:dyDescent="0.25">
      <c r="A48" s="50"/>
      <c r="B48" s="50"/>
      <c r="C48">
        <v>3</v>
      </c>
      <c r="D48" s="10">
        <v>265513</v>
      </c>
      <c r="E48" s="10">
        <v>522.59400000000005</v>
      </c>
      <c r="F48" s="10">
        <v>1870.38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52859.7</v>
      </c>
      <c r="E49" s="10">
        <v>1651.68</v>
      </c>
      <c r="F49" s="10">
        <v>1984.02</v>
      </c>
      <c r="H49" s="2"/>
      <c r="I49" s="2"/>
    </row>
    <row r="50" spans="1:9" x14ac:dyDescent="0.25">
      <c r="A50" s="50"/>
      <c r="B50" s="50"/>
      <c r="C50">
        <v>2</v>
      </c>
      <c r="D50" s="10">
        <v>34367.599999999999</v>
      </c>
      <c r="E50" s="10">
        <v>756.13300000000004</v>
      </c>
      <c r="F50" s="10">
        <v>2063.73</v>
      </c>
      <c r="H50" s="2"/>
      <c r="I50" s="2"/>
    </row>
    <row r="51" spans="1:9" x14ac:dyDescent="0.25">
      <c r="A51" s="50"/>
      <c r="B51" s="50"/>
      <c r="C51">
        <v>3</v>
      </c>
      <c r="D51" s="10">
        <v>44161.5</v>
      </c>
      <c r="E51" s="10">
        <v>81.95</v>
      </c>
      <c r="F51" s="10">
        <v>1906.87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113040</v>
      </c>
      <c r="E52" s="10">
        <v>1771.52</v>
      </c>
      <c r="F52" s="10">
        <v>1868.71</v>
      </c>
      <c r="H52" s="2"/>
      <c r="I52" s="2"/>
    </row>
    <row r="53" spans="1:9" x14ac:dyDescent="0.25">
      <c r="A53" s="50"/>
      <c r="B53" s="50"/>
      <c r="C53">
        <v>2</v>
      </c>
      <c r="D53" s="10">
        <v>124210</v>
      </c>
      <c r="E53" s="10">
        <v>472.77600000000001</v>
      </c>
      <c r="F53" s="10">
        <v>1868.15</v>
      </c>
      <c r="H53" s="2"/>
      <c r="I53" s="2"/>
    </row>
    <row r="54" spans="1:9" x14ac:dyDescent="0.25">
      <c r="A54" s="50"/>
      <c r="B54" s="50"/>
      <c r="C54">
        <v>3</v>
      </c>
      <c r="D54" s="10">
        <v>131891</v>
      </c>
      <c r="E54" s="10">
        <v>1123.19</v>
      </c>
      <c r="F54" s="10">
        <v>1949.78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222730</v>
      </c>
      <c r="E55" s="10">
        <v>1210.82</v>
      </c>
      <c r="F55" s="10">
        <v>1871.79</v>
      </c>
      <c r="H55" s="2"/>
      <c r="I55" s="2"/>
    </row>
    <row r="56" spans="1:9" x14ac:dyDescent="0.25">
      <c r="A56" s="50"/>
      <c r="B56" s="50"/>
      <c r="C56">
        <v>2</v>
      </c>
      <c r="D56" s="10">
        <v>221506</v>
      </c>
      <c r="E56" s="10">
        <v>486.59100000000001</v>
      </c>
      <c r="F56" s="10">
        <v>1872.23</v>
      </c>
      <c r="H56" s="2"/>
      <c r="I56" s="2"/>
    </row>
    <row r="57" spans="1:9" x14ac:dyDescent="0.25">
      <c r="A57" s="50"/>
      <c r="B57" s="50"/>
      <c r="C57">
        <v>3</v>
      </c>
      <c r="D57" s="10">
        <v>217218</v>
      </c>
      <c r="E57" s="10">
        <v>991.23299999999995</v>
      </c>
      <c r="F57" s="10">
        <v>1851.28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341095</v>
      </c>
      <c r="E58" s="10">
        <v>1584.31</v>
      </c>
      <c r="F58" s="10">
        <v>1814</v>
      </c>
      <c r="H58" s="2"/>
      <c r="I58" s="2"/>
    </row>
    <row r="59" spans="1:9" x14ac:dyDescent="0.25">
      <c r="A59" s="50"/>
      <c r="B59" s="50"/>
      <c r="C59">
        <v>2</v>
      </c>
      <c r="D59" s="10">
        <v>325239</v>
      </c>
      <c r="E59" s="10">
        <v>705.29300000000001</v>
      </c>
      <c r="F59" s="10">
        <v>1879.97</v>
      </c>
      <c r="H59" s="2"/>
      <c r="I59" s="2"/>
    </row>
    <row r="60" spans="1:9" x14ac:dyDescent="0.25">
      <c r="A60" s="50"/>
      <c r="B60" s="50"/>
      <c r="C60">
        <v>3</v>
      </c>
      <c r="D60" s="10">
        <v>382541</v>
      </c>
      <c r="E60" s="10">
        <v>1753.73</v>
      </c>
      <c r="F60" s="10">
        <v>1871.41</v>
      </c>
    </row>
    <row r="61" spans="1:9" x14ac:dyDescent="0.25">
      <c r="A61" s="50">
        <v>83</v>
      </c>
      <c r="B61" s="50">
        <v>7</v>
      </c>
      <c r="C61">
        <v>1</v>
      </c>
      <c r="D61" s="10">
        <v>54359.3</v>
      </c>
      <c r="E61" s="10">
        <v>1399.07</v>
      </c>
      <c r="F61" s="10">
        <v>1817.31</v>
      </c>
    </row>
    <row r="62" spans="1:9" x14ac:dyDescent="0.25">
      <c r="A62" s="50"/>
      <c r="B62" s="50"/>
      <c r="C62">
        <v>2</v>
      </c>
      <c r="D62" s="10">
        <v>53704.6</v>
      </c>
      <c r="E62" s="10">
        <v>590.43600000000004</v>
      </c>
      <c r="F62" s="10">
        <v>1870.37</v>
      </c>
    </row>
    <row r="63" spans="1:9" x14ac:dyDescent="0.25">
      <c r="A63" s="50"/>
      <c r="B63" s="50"/>
      <c r="C63">
        <v>3</v>
      </c>
      <c r="D63" s="10">
        <v>55753.3</v>
      </c>
      <c r="E63" s="10">
        <v>699.82399999999996</v>
      </c>
      <c r="F63" s="10">
        <v>1867.79</v>
      </c>
    </row>
    <row r="64" spans="1:9" x14ac:dyDescent="0.25">
      <c r="A64" s="50"/>
      <c r="B64" s="50">
        <v>14</v>
      </c>
      <c r="C64">
        <v>1</v>
      </c>
      <c r="D64" s="10">
        <v>168857</v>
      </c>
      <c r="E64" s="10">
        <v>991.90300000000002</v>
      </c>
      <c r="F64" s="10">
        <v>1882.24</v>
      </c>
    </row>
    <row r="65" spans="1:6" x14ac:dyDescent="0.25">
      <c r="A65" s="50"/>
      <c r="B65" s="50"/>
      <c r="C65">
        <v>2</v>
      </c>
      <c r="D65" s="10">
        <v>130443</v>
      </c>
      <c r="E65" s="10">
        <v>652.65099999999995</v>
      </c>
      <c r="F65" s="10">
        <v>1912.58</v>
      </c>
    </row>
    <row r="66" spans="1:6" x14ac:dyDescent="0.25">
      <c r="A66" s="50"/>
      <c r="B66" s="50"/>
      <c r="C66">
        <v>3</v>
      </c>
      <c r="D66" s="10">
        <v>180086</v>
      </c>
      <c r="E66" s="10">
        <v>836.27</v>
      </c>
      <c r="F66" s="10">
        <v>1877.92</v>
      </c>
    </row>
    <row r="67" spans="1:6" x14ac:dyDescent="0.25">
      <c r="A67" s="50"/>
      <c r="B67" s="50">
        <v>21</v>
      </c>
      <c r="C67">
        <v>1</v>
      </c>
      <c r="D67" s="10">
        <v>242210</v>
      </c>
      <c r="E67" s="10">
        <v>635.07000000000005</v>
      </c>
      <c r="F67" s="10">
        <v>1887.02</v>
      </c>
    </row>
    <row r="68" spans="1:6" x14ac:dyDescent="0.25">
      <c r="A68" s="50"/>
      <c r="B68" s="50"/>
      <c r="C68">
        <v>2</v>
      </c>
      <c r="D68" s="10">
        <v>300150</v>
      </c>
      <c r="E68" s="10">
        <v>1753.66</v>
      </c>
      <c r="F68" s="10">
        <v>1882.38</v>
      </c>
    </row>
    <row r="69" spans="1:6" x14ac:dyDescent="0.25">
      <c r="A69" s="50"/>
      <c r="B69" s="50"/>
      <c r="C69">
        <v>3</v>
      </c>
      <c r="D69" s="10">
        <v>280787</v>
      </c>
      <c r="E69" s="10">
        <v>1500.72</v>
      </c>
      <c r="F69" s="10">
        <v>1872.82</v>
      </c>
    </row>
    <row r="70" spans="1:6" x14ac:dyDescent="0.25">
      <c r="A70" s="50"/>
      <c r="B70" s="50">
        <v>28</v>
      </c>
      <c r="C70">
        <v>1</v>
      </c>
      <c r="D70" s="10">
        <v>485412</v>
      </c>
      <c r="E70" s="10">
        <v>1266.49</v>
      </c>
      <c r="F70" s="10">
        <v>1802.18</v>
      </c>
    </row>
    <row r="71" spans="1:6" x14ac:dyDescent="0.25">
      <c r="A71" s="50"/>
      <c r="B71" s="50"/>
      <c r="C71">
        <v>2</v>
      </c>
      <c r="D71" s="10">
        <v>500049</v>
      </c>
      <c r="E71" s="10">
        <v>284.28899999999999</v>
      </c>
      <c r="F71" s="10">
        <v>1805.67</v>
      </c>
    </row>
    <row r="72" spans="1:6" x14ac:dyDescent="0.25">
      <c r="A72" s="50"/>
      <c r="B72" s="50"/>
      <c r="C72">
        <v>3</v>
      </c>
      <c r="D72" s="10">
        <v>444221</v>
      </c>
      <c r="E72" s="10">
        <v>885.48500000000001</v>
      </c>
      <c r="F72" s="10">
        <v>1906.88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74287.7</v>
      </c>
      <c r="E76" s="19">
        <v>1689.11</v>
      </c>
      <c r="F76" s="19">
        <v>1705.64</v>
      </c>
    </row>
    <row r="77" spans="1:6" x14ac:dyDescent="0.25">
      <c r="A77" s="2">
        <v>114</v>
      </c>
      <c r="B77">
        <v>7</v>
      </c>
      <c r="C77">
        <v>2</v>
      </c>
      <c r="D77" s="19">
        <v>72655.199999999997</v>
      </c>
      <c r="E77" s="19">
        <v>1127.1500000000001</v>
      </c>
      <c r="F77" s="19">
        <v>1708.52</v>
      </c>
    </row>
    <row r="78" spans="1:6" x14ac:dyDescent="0.25">
      <c r="A78" s="2">
        <v>114</v>
      </c>
      <c r="B78">
        <v>7</v>
      </c>
      <c r="C78">
        <v>3</v>
      </c>
      <c r="D78" s="20">
        <v>70854.8</v>
      </c>
      <c r="E78" s="19">
        <v>920.34500000000003</v>
      </c>
      <c r="F78" s="19">
        <v>1724.1</v>
      </c>
    </row>
    <row r="79" spans="1:6" x14ac:dyDescent="0.25">
      <c r="A79" s="2">
        <v>114</v>
      </c>
      <c r="B79">
        <v>14</v>
      </c>
      <c r="C79">
        <v>1</v>
      </c>
      <c r="D79" s="20">
        <v>184125</v>
      </c>
      <c r="E79" s="19">
        <v>710.1</v>
      </c>
      <c r="F79" s="19">
        <v>1801.33</v>
      </c>
    </row>
    <row r="80" spans="1:6" x14ac:dyDescent="0.25">
      <c r="A80" s="2">
        <v>114</v>
      </c>
      <c r="B80">
        <v>14</v>
      </c>
      <c r="C80">
        <v>2</v>
      </c>
      <c r="D80" s="20">
        <v>268914</v>
      </c>
      <c r="E80" s="19">
        <v>1678.9</v>
      </c>
      <c r="F80" s="19">
        <v>1722.09</v>
      </c>
    </row>
    <row r="81" spans="1:6" x14ac:dyDescent="0.25">
      <c r="A81" s="2">
        <v>114</v>
      </c>
      <c r="B81">
        <v>21</v>
      </c>
      <c r="C81">
        <v>1</v>
      </c>
      <c r="D81" s="20">
        <v>410078</v>
      </c>
      <c r="E81" s="19">
        <v>126.081</v>
      </c>
      <c r="F81" s="19">
        <v>1823</v>
      </c>
    </row>
    <row r="82" spans="1:6" x14ac:dyDescent="0.25">
      <c r="A82" s="2">
        <v>149</v>
      </c>
      <c r="B82">
        <v>28</v>
      </c>
      <c r="C82">
        <v>1</v>
      </c>
      <c r="D82" s="19">
        <v>904969</v>
      </c>
      <c r="E82" s="19">
        <v>348.1</v>
      </c>
      <c r="F82" s="19">
        <v>1702.62</v>
      </c>
    </row>
    <row r="83" spans="1:6" x14ac:dyDescent="0.25">
      <c r="A83" s="2">
        <v>170</v>
      </c>
      <c r="B83">
        <v>21</v>
      </c>
      <c r="C83">
        <v>1</v>
      </c>
      <c r="D83" s="20">
        <v>537738</v>
      </c>
      <c r="E83" s="19">
        <v>363.34399999999999</v>
      </c>
      <c r="F83" s="19">
        <v>1708.08</v>
      </c>
    </row>
    <row r="84" spans="1:6" x14ac:dyDescent="0.25">
      <c r="A84" s="2">
        <v>170</v>
      </c>
      <c r="B84">
        <v>28</v>
      </c>
      <c r="C84">
        <v>1</v>
      </c>
      <c r="D84" s="20">
        <v>856438</v>
      </c>
      <c r="E84" s="19">
        <v>1028.97</v>
      </c>
      <c r="F84" s="19">
        <v>1723.05</v>
      </c>
    </row>
    <row r="85" spans="1:6" x14ac:dyDescent="0.25">
      <c r="A85" s="2">
        <v>183</v>
      </c>
      <c r="B85">
        <v>7</v>
      </c>
      <c r="C85">
        <v>1</v>
      </c>
      <c r="D85" s="20">
        <v>98794.5</v>
      </c>
      <c r="E85" s="19">
        <v>674.88800000000003</v>
      </c>
      <c r="F85" s="19">
        <v>1731.93</v>
      </c>
    </row>
  </sheetData>
  <sortState ref="A1:H73">
    <sortCondition ref="C1:C73"/>
    <sortCondition ref="B1:B73"/>
    <sortCondition ref="A1:A73"/>
  </sortState>
  <mergeCells count="29">
    <mergeCell ref="B3:B15"/>
    <mergeCell ref="B61:B63"/>
    <mergeCell ref="B64:B66"/>
    <mergeCell ref="B67:B69"/>
    <mergeCell ref="B70:B72"/>
    <mergeCell ref="B58:B60"/>
    <mergeCell ref="A74:C74"/>
    <mergeCell ref="D74:F74"/>
    <mergeCell ref="B25:B27"/>
    <mergeCell ref="B22:B24"/>
    <mergeCell ref="B19:B21"/>
    <mergeCell ref="A61:A72"/>
    <mergeCell ref="A49:A60"/>
    <mergeCell ref="A1:C1"/>
    <mergeCell ref="D1:F1"/>
    <mergeCell ref="B49:B51"/>
    <mergeCell ref="B52:B54"/>
    <mergeCell ref="B55:B57"/>
    <mergeCell ref="B46:B48"/>
    <mergeCell ref="B43:B45"/>
    <mergeCell ref="B40:B42"/>
    <mergeCell ref="A37:A48"/>
    <mergeCell ref="A25:A36"/>
    <mergeCell ref="B37:B39"/>
    <mergeCell ref="B34:B36"/>
    <mergeCell ref="B31:B33"/>
    <mergeCell ref="B28:B30"/>
    <mergeCell ref="A3:A24"/>
    <mergeCell ref="B16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70" zoomScale="160" zoomScaleNormal="160" workbookViewId="0">
      <selection activeCell="D1" sqref="D1:F1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15099.7</v>
      </c>
      <c r="E3" s="10">
        <v>1230.0899999999999</v>
      </c>
      <c r="F3" s="10">
        <v>1814.02</v>
      </c>
    </row>
    <row r="4" spans="1:15" x14ac:dyDescent="0.25">
      <c r="A4" s="50"/>
      <c r="B4" s="50"/>
      <c r="C4">
        <v>2</v>
      </c>
      <c r="D4" s="10">
        <v>15438.8</v>
      </c>
      <c r="E4" s="10">
        <v>1008.81</v>
      </c>
      <c r="F4" s="10">
        <v>1956.4</v>
      </c>
    </row>
    <row r="5" spans="1:15" x14ac:dyDescent="0.25">
      <c r="A5" s="50"/>
      <c r="B5" s="50"/>
      <c r="C5">
        <v>3</v>
      </c>
      <c r="D5" s="10">
        <v>14078.1</v>
      </c>
      <c r="E5" s="10">
        <v>251.28399999999999</v>
      </c>
      <c r="F5" s="10">
        <v>1829.88</v>
      </c>
    </row>
    <row r="6" spans="1:15" x14ac:dyDescent="0.25">
      <c r="A6" s="50"/>
      <c r="B6" s="50"/>
      <c r="C6">
        <v>4</v>
      </c>
      <c r="D6" s="10">
        <v>15932.4</v>
      </c>
      <c r="E6" s="10">
        <v>764.68399999999997</v>
      </c>
      <c r="F6" s="10">
        <v>2027.64</v>
      </c>
    </row>
    <row r="7" spans="1:15" x14ac:dyDescent="0.25">
      <c r="A7" s="50"/>
      <c r="B7" s="50"/>
      <c r="C7">
        <v>5</v>
      </c>
      <c r="D7" s="10">
        <v>14604.8</v>
      </c>
      <c r="E7" s="10">
        <v>857.51400000000001</v>
      </c>
      <c r="F7" s="10">
        <v>1950.65</v>
      </c>
    </row>
    <row r="8" spans="1:15" x14ac:dyDescent="0.25">
      <c r="A8" s="50"/>
      <c r="B8" s="50"/>
      <c r="C8">
        <v>6</v>
      </c>
      <c r="D8" s="10">
        <v>13130.1</v>
      </c>
      <c r="E8" s="10">
        <v>1639.22</v>
      </c>
      <c r="F8" s="10">
        <v>1877.16</v>
      </c>
    </row>
    <row r="9" spans="1:15" x14ac:dyDescent="0.25">
      <c r="A9" s="50"/>
      <c r="B9" s="50"/>
      <c r="C9">
        <v>7</v>
      </c>
      <c r="D9" s="10">
        <v>11904.6</v>
      </c>
      <c r="E9" s="10">
        <v>1462.37</v>
      </c>
      <c r="F9" s="10">
        <v>1933.47</v>
      </c>
    </row>
    <row r="10" spans="1:15" x14ac:dyDescent="0.25">
      <c r="A10" s="50"/>
      <c r="B10" s="50"/>
      <c r="C10">
        <v>8</v>
      </c>
      <c r="D10" s="10">
        <v>14549</v>
      </c>
      <c r="E10" s="10">
        <v>530.35599999999999</v>
      </c>
      <c r="F10" s="10">
        <v>1888.16</v>
      </c>
    </row>
    <row r="11" spans="1:15" x14ac:dyDescent="0.25">
      <c r="A11" s="50"/>
      <c r="B11" s="50"/>
      <c r="C11">
        <v>9</v>
      </c>
      <c r="D11" s="10">
        <v>11989.2</v>
      </c>
      <c r="E11" s="10">
        <v>1589.22</v>
      </c>
      <c r="F11" s="10">
        <v>1861.21</v>
      </c>
      <c r="I11" s="2"/>
    </row>
    <row r="12" spans="1:15" x14ac:dyDescent="0.25">
      <c r="A12" s="50"/>
      <c r="B12" s="50"/>
      <c r="C12">
        <v>10</v>
      </c>
      <c r="D12" s="10">
        <v>13420.2</v>
      </c>
      <c r="E12" s="10">
        <v>1135.6300000000001</v>
      </c>
      <c r="F12" s="10">
        <v>1872.43</v>
      </c>
      <c r="I12" s="2"/>
    </row>
    <row r="13" spans="1:15" x14ac:dyDescent="0.25">
      <c r="A13" s="50"/>
      <c r="B13" s="50"/>
      <c r="C13">
        <v>11</v>
      </c>
      <c r="D13" s="10">
        <v>16294.2</v>
      </c>
      <c r="E13" s="10">
        <v>1797.7</v>
      </c>
      <c r="F13" s="10">
        <v>1965.28</v>
      </c>
      <c r="I13" s="2"/>
    </row>
    <row r="14" spans="1:15" x14ac:dyDescent="0.25">
      <c r="A14" s="50"/>
      <c r="B14" s="50"/>
      <c r="C14">
        <v>12</v>
      </c>
      <c r="D14" s="10">
        <v>16142.8</v>
      </c>
      <c r="E14" s="10">
        <v>3.97</v>
      </c>
      <c r="F14" s="10">
        <v>1909.09</v>
      </c>
      <c r="I14" s="2"/>
    </row>
    <row r="15" spans="1:15" x14ac:dyDescent="0.25">
      <c r="A15" s="50"/>
      <c r="B15" s="50"/>
      <c r="C15">
        <v>13</v>
      </c>
      <c r="D15" s="10">
        <v>16952.3</v>
      </c>
      <c r="E15" s="10">
        <v>1590.82</v>
      </c>
      <c r="F15" s="10">
        <v>1833.19</v>
      </c>
    </row>
    <row r="16" spans="1:15" x14ac:dyDescent="0.25">
      <c r="A16" s="50"/>
      <c r="B16" s="50">
        <v>14</v>
      </c>
      <c r="C16">
        <v>1</v>
      </c>
      <c r="D16" s="10">
        <v>34252.6</v>
      </c>
      <c r="E16" s="10">
        <v>555.39200000000005</v>
      </c>
      <c r="F16" s="10">
        <v>1919.81</v>
      </c>
    </row>
    <row r="17" spans="1:9" x14ac:dyDescent="0.25">
      <c r="A17" s="50"/>
      <c r="B17" s="50"/>
      <c r="C17">
        <v>2</v>
      </c>
      <c r="D17" s="10">
        <v>38057.800000000003</v>
      </c>
      <c r="E17" s="10">
        <v>1227.6500000000001</v>
      </c>
      <c r="F17" s="10">
        <v>1982.98</v>
      </c>
    </row>
    <row r="18" spans="1:9" x14ac:dyDescent="0.25">
      <c r="A18" s="50"/>
      <c r="B18" s="50"/>
      <c r="C18">
        <v>3</v>
      </c>
      <c r="D18" s="10">
        <v>39547.5</v>
      </c>
      <c r="E18" s="10">
        <v>675.36199999999997</v>
      </c>
      <c r="F18" s="10">
        <v>1854.48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74502</v>
      </c>
      <c r="E19" s="10">
        <v>573.21799999999996</v>
      </c>
      <c r="F19" s="10">
        <v>2036.19</v>
      </c>
      <c r="H19" s="2"/>
      <c r="I19" s="2"/>
    </row>
    <row r="20" spans="1:9" x14ac:dyDescent="0.25">
      <c r="A20" s="50"/>
      <c r="B20" s="50"/>
      <c r="C20">
        <v>2</v>
      </c>
      <c r="D20" s="10">
        <v>71850</v>
      </c>
      <c r="E20" s="10">
        <v>849.93200000000002</v>
      </c>
      <c r="F20" s="10">
        <v>1948.29</v>
      </c>
      <c r="H20" s="2"/>
      <c r="I20" s="2"/>
    </row>
    <row r="21" spans="1:9" x14ac:dyDescent="0.25">
      <c r="A21" s="50"/>
      <c r="B21" s="50"/>
      <c r="C21">
        <v>3</v>
      </c>
      <c r="D21" s="10">
        <v>86204.6</v>
      </c>
      <c r="E21" s="10">
        <v>1754.96</v>
      </c>
      <c r="F21" s="10">
        <v>2018.1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112247.97027999999</v>
      </c>
      <c r="E22" s="10">
        <v>905.34500000000003</v>
      </c>
      <c r="F22" s="10">
        <v>1800</v>
      </c>
      <c r="H22" s="2"/>
      <c r="I22" s="2"/>
    </row>
    <row r="23" spans="1:9" x14ac:dyDescent="0.25">
      <c r="A23" s="50"/>
      <c r="B23" s="50"/>
      <c r="C23">
        <v>2</v>
      </c>
      <c r="D23" s="10">
        <v>115146</v>
      </c>
      <c r="E23" s="10">
        <v>325.17599999999999</v>
      </c>
      <c r="F23" s="10">
        <v>1800.02</v>
      </c>
      <c r="H23" s="2"/>
      <c r="I23" s="2"/>
    </row>
    <row r="24" spans="1:9" x14ac:dyDescent="0.25">
      <c r="A24" s="50"/>
      <c r="B24" s="50"/>
      <c r="C24">
        <v>3</v>
      </c>
      <c r="D24" s="10">
        <v>102777</v>
      </c>
      <c r="E24" s="10">
        <v>1233.8</v>
      </c>
      <c r="F24" s="10">
        <v>1800.02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23462.2</v>
      </c>
      <c r="E25" s="10">
        <v>47.46</v>
      </c>
      <c r="F25" s="10">
        <v>2067.63</v>
      </c>
      <c r="H25" s="2"/>
      <c r="I25" s="2"/>
    </row>
    <row r="26" spans="1:9" x14ac:dyDescent="0.25">
      <c r="A26" s="50"/>
      <c r="B26" s="50"/>
      <c r="C26">
        <v>2</v>
      </c>
      <c r="D26" s="10">
        <v>27388.400000000001</v>
      </c>
      <c r="E26" s="10">
        <v>1687.92</v>
      </c>
      <c r="F26" s="10">
        <v>1977.19</v>
      </c>
      <c r="H26" s="2"/>
      <c r="I26" s="2"/>
    </row>
    <row r="27" spans="1:9" x14ac:dyDescent="0.25">
      <c r="A27" s="50"/>
      <c r="B27" s="50"/>
      <c r="C27">
        <v>3</v>
      </c>
      <c r="D27" s="10">
        <v>21610.7</v>
      </c>
      <c r="E27" s="10">
        <v>326.00599999999997</v>
      </c>
      <c r="F27" s="10">
        <v>2056.87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68524.800000000003</v>
      </c>
      <c r="E28" s="10">
        <v>1660.41</v>
      </c>
      <c r="F28" s="10">
        <v>1981.92</v>
      </c>
      <c r="H28" s="2"/>
      <c r="I28" s="2"/>
    </row>
    <row r="29" spans="1:9" x14ac:dyDescent="0.25">
      <c r="A29" s="50"/>
      <c r="B29" s="50"/>
      <c r="C29">
        <v>2</v>
      </c>
      <c r="D29" s="10">
        <v>63988.7</v>
      </c>
      <c r="E29" s="10">
        <v>9.1340000000000003</v>
      </c>
      <c r="F29" s="10">
        <v>1953.09</v>
      </c>
      <c r="H29" s="2"/>
      <c r="I29" s="2"/>
    </row>
    <row r="30" spans="1:9" x14ac:dyDescent="0.25">
      <c r="A30" s="50"/>
      <c r="B30" s="50"/>
      <c r="C30">
        <v>3</v>
      </c>
      <c r="D30" s="10">
        <v>67804.899999999994</v>
      </c>
      <c r="E30" s="10">
        <v>773.31200000000001</v>
      </c>
      <c r="F30" s="10">
        <v>2101.81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120863</v>
      </c>
      <c r="E31" s="10">
        <v>96.831999999999994</v>
      </c>
      <c r="F31" s="10">
        <v>1901.46</v>
      </c>
      <c r="H31" s="2"/>
      <c r="I31" s="2"/>
    </row>
    <row r="32" spans="1:9" x14ac:dyDescent="0.25">
      <c r="A32" s="50"/>
      <c r="B32" s="50"/>
      <c r="C32">
        <v>2</v>
      </c>
      <c r="D32" s="10">
        <v>154337</v>
      </c>
      <c r="E32" s="10">
        <v>1689.93</v>
      </c>
      <c r="F32" s="10">
        <v>2067.02</v>
      </c>
      <c r="H32" s="2"/>
      <c r="I32" s="2"/>
    </row>
    <row r="33" spans="1:9" x14ac:dyDescent="0.25">
      <c r="A33" s="50"/>
      <c r="B33" s="50"/>
      <c r="C33">
        <v>3</v>
      </c>
      <c r="D33" s="10">
        <v>136451</v>
      </c>
      <c r="E33" s="10">
        <v>1658.99</v>
      </c>
      <c r="F33" s="10">
        <v>1972.19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210956</v>
      </c>
      <c r="E34" s="10">
        <v>1647.25</v>
      </c>
      <c r="F34" s="10">
        <v>1971.96</v>
      </c>
      <c r="H34" s="2"/>
      <c r="I34" s="2"/>
    </row>
    <row r="35" spans="1:9" x14ac:dyDescent="0.25">
      <c r="A35" s="50"/>
      <c r="B35" s="50"/>
      <c r="C35">
        <v>2</v>
      </c>
      <c r="D35" s="10">
        <v>211936</v>
      </c>
      <c r="E35" s="10">
        <v>1517.42</v>
      </c>
      <c r="F35" s="10">
        <v>1800.31</v>
      </c>
      <c r="H35" s="2"/>
      <c r="I35" s="2"/>
    </row>
    <row r="36" spans="1:9" x14ac:dyDescent="0.25">
      <c r="A36" s="50"/>
      <c r="B36" s="50"/>
      <c r="C36">
        <v>3</v>
      </c>
      <c r="D36" s="10">
        <v>213750</v>
      </c>
      <c r="E36" s="10">
        <v>1179.21</v>
      </c>
      <c r="F36" s="10">
        <v>1850.73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31781</v>
      </c>
      <c r="E37" s="10">
        <v>1011.59</v>
      </c>
      <c r="F37" s="10">
        <v>2105.5500000000002</v>
      </c>
      <c r="H37" s="2"/>
      <c r="I37" s="2"/>
    </row>
    <row r="38" spans="1:9" x14ac:dyDescent="0.25">
      <c r="A38" s="50"/>
      <c r="B38" s="50"/>
      <c r="C38">
        <v>2</v>
      </c>
      <c r="D38" s="10">
        <v>34816.699999999997</v>
      </c>
      <c r="E38" s="10">
        <v>1458.42</v>
      </c>
      <c r="F38" s="10">
        <v>2104.35</v>
      </c>
      <c r="H38" s="2"/>
      <c r="I38" s="2"/>
    </row>
    <row r="39" spans="1:9" x14ac:dyDescent="0.25">
      <c r="A39" s="50"/>
      <c r="B39" s="50"/>
      <c r="C39">
        <v>3</v>
      </c>
      <c r="D39" s="10">
        <v>27629.599999999999</v>
      </c>
      <c r="E39" s="10">
        <v>897.59900000000005</v>
      </c>
      <c r="F39" s="10">
        <v>1987.26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75100</v>
      </c>
      <c r="E40" s="10">
        <v>331.07100000000003</v>
      </c>
      <c r="F40" s="10">
        <v>2107.4299999999998</v>
      </c>
      <c r="H40" s="2"/>
      <c r="I40" s="2"/>
    </row>
    <row r="41" spans="1:9" x14ac:dyDescent="0.25">
      <c r="A41" s="50"/>
      <c r="B41" s="50"/>
      <c r="C41">
        <v>2</v>
      </c>
      <c r="D41" s="10">
        <v>91677.3</v>
      </c>
      <c r="E41" s="10">
        <v>1739.21</v>
      </c>
      <c r="F41" s="10">
        <v>1835.52</v>
      </c>
      <c r="H41" s="2"/>
      <c r="I41" s="2"/>
    </row>
    <row r="42" spans="1:9" x14ac:dyDescent="0.25">
      <c r="A42" s="50"/>
      <c r="B42" s="50"/>
      <c r="C42">
        <v>3</v>
      </c>
      <c r="D42" s="10">
        <v>86145</v>
      </c>
      <c r="E42" s="10">
        <v>721.32100000000003</v>
      </c>
      <c r="F42" s="10">
        <v>1976.37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174263</v>
      </c>
      <c r="E43" s="10">
        <v>1484.65</v>
      </c>
      <c r="F43" s="10">
        <v>1863.59</v>
      </c>
      <c r="H43" s="2"/>
      <c r="I43" s="2"/>
    </row>
    <row r="44" spans="1:9" x14ac:dyDescent="0.25">
      <c r="A44" s="50"/>
      <c r="B44" s="50"/>
      <c r="C44">
        <v>2</v>
      </c>
      <c r="D44" s="10">
        <v>174971</v>
      </c>
      <c r="E44" s="10">
        <v>177.10499999999999</v>
      </c>
      <c r="F44" s="10">
        <v>1865.63</v>
      </c>
      <c r="H44" s="2"/>
      <c r="I44" s="2"/>
    </row>
    <row r="45" spans="1:9" x14ac:dyDescent="0.25">
      <c r="A45" s="50"/>
      <c r="B45" s="50"/>
      <c r="C45">
        <v>3</v>
      </c>
      <c r="D45" s="10">
        <v>138930</v>
      </c>
      <c r="E45" s="10">
        <v>376.01</v>
      </c>
      <c r="F45" s="10">
        <v>1865.65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245549</v>
      </c>
      <c r="E46" s="10">
        <v>1765.49</v>
      </c>
      <c r="F46" s="10">
        <v>1867.54</v>
      </c>
      <c r="H46" s="2"/>
      <c r="I46" s="2"/>
    </row>
    <row r="47" spans="1:9" x14ac:dyDescent="0.25">
      <c r="A47" s="50"/>
      <c r="B47" s="50"/>
      <c r="C47">
        <v>2</v>
      </c>
      <c r="D47" s="10">
        <v>281252</v>
      </c>
      <c r="E47" s="10">
        <v>510.738</v>
      </c>
      <c r="F47" s="10">
        <v>1852.54</v>
      </c>
      <c r="H47" s="2"/>
      <c r="I47" s="2"/>
    </row>
    <row r="48" spans="1:9" x14ac:dyDescent="0.25">
      <c r="A48" s="50"/>
      <c r="B48" s="50"/>
      <c r="C48">
        <v>3</v>
      </c>
      <c r="D48" s="10">
        <v>265486</v>
      </c>
      <c r="E48" s="10">
        <v>766.50400000000002</v>
      </c>
      <c r="F48" s="10">
        <v>1871.26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53055.3</v>
      </c>
      <c r="E49" s="10">
        <v>1205.82</v>
      </c>
      <c r="F49" s="10">
        <v>1945.85</v>
      </c>
      <c r="H49" s="2"/>
      <c r="I49" s="2"/>
    </row>
    <row r="50" spans="1:9" x14ac:dyDescent="0.25">
      <c r="A50" s="50"/>
      <c r="B50" s="50"/>
      <c r="C50">
        <v>2</v>
      </c>
      <c r="D50" s="10">
        <v>34141.9</v>
      </c>
      <c r="E50" s="10">
        <v>1454.41</v>
      </c>
      <c r="F50" s="10">
        <v>2105.0500000000002</v>
      </c>
      <c r="H50" s="2"/>
      <c r="I50" s="2"/>
    </row>
    <row r="51" spans="1:9" x14ac:dyDescent="0.25">
      <c r="A51" s="50"/>
      <c r="B51" s="50"/>
      <c r="C51">
        <v>3</v>
      </c>
      <c r="D51" s="10">
        <v>44267.9</v>
      </c>
      <c r="E51" s="10">
        <v>854.04600000000005</v>
      </c>
      <c r="F51" s="10">
        <v>1982.8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112682</v>
      </c>
      <c r="E52" s="10">
        <v>257.779</v>
      </c>
      <c r="F52" s="10">
        <v>1868.34</v>
      </c>
      <c r="H52" s="2"/>
      <c r="I52" s="2"/>
    </row>
    <row r="53" spans="1:9" x14ac:dyDescent="0.25">
      <c r="A53" s="50"/>
      <c r="B53" s="50"/>
      <c r="C53">
        <v>2</v>
      </c>
      <c r="D53" s="10">
        <v>124140</v>
      </c>
      <c r="E53" s="10">
        <v>300.09699999999998</v>
      </c>
      <c r="F53" s="10">
        <v>1868.08</v>
      </c>
      <c r="H53" s="2"/>
      <c r="I53" s="2"/>
    </row>
    <row r="54" spans="1:9" x14ac:dyDescent="0.25">
      <c r="A54" s="50"/>
      <c r="B54" s="50"/>
      <c r="C54">
        <v>3</v>
      </c>
      <c r="D54" s="10">
        <v>131373</v>
      </c>
      <c r="E54" s="10">
        <v>1584.83</v>
      </c>
      <c r="F54" s="10">
        <v>1910.99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223713</v>
      </c>
      <c r="E55" s="10">
        <v>1156.6500000000001</v>
      </c>
      <c r="F55" s="10">
        <v>1874.36</v>
      </c>
      <c r="H55" s="2"/>
      <c r="I55" s="2"/>
    </row>
    <row r="56" spans="1:9" x14ac:dyDescent="0.25">
      <c r="A56" s="50"/>
      <c r="B56" s="50"/>
      <c r="C56">
        <v>2</v>
      </c>
      <c r="D56" s="10">
        <v>222221</v>
      </c>
      <c r="E56" s="10">
        <v>1401.21</v>
      </c>
      <c r="F56" s="10">
        <v>1865.72</v>
      </c>
      <c r="H56" s="2"/>
      <c r="I56" s="2"/>
    </row>
    <row r="57" spans="1:9" x14ac:dyDescent="0.25">
      <c r="A57" s="50"/>
      <c r="B57" s="50"/>
      <c r="C57">
        <v>3</v>
      </c>
      <c r="D57" s="10">
        <v>216957</v>
      </c>
      <c r="E57" s="10">
        <v>180.03399999999999</v>
      </c>
      <c r="F57" s="10">
        <v>1870.54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340460</v>
      </c>
      <c r="E58" s="10">
        <v>447.06099999999998</v>
      </c>
      <c r="F58" s="10">
        <v>1872.72</v>
      </c>
      <c r="H58" s="2"/>
      <c r="I58" s="2"/>
    </row>
    <row r="59" spans="1:9" x14ac:dyDescent="0.25">
      <c r="A59" s="50"/>
      <c r="B59" s="50"/>
      <c r="C59">
        <v>2</v>
      </c>
      <c r="D59" s="10">
        <v>324609</v>
      </c>
      <c r="E59" s="10">
        <v>991.01900000000001</v>
      </c>
      <c r="F59" s="10">
        <v>1825.58</v>
      </c>
      <c r="H59" s="2"/>
      <c r="I59" s="2"/>
    </row>
    <row r="60" spans="1:9" x14ac:dyDescent="0.25">
      <c r="A60" s="50"/>
      <c r="B60" s="50"/>
      <c r="C60">
        <v>3</v>
      </c>
      <c r="D60" s="10">
        <v>381288</v>
      </c>
      <c r="E60" s="10">
        <v>636.26400000000001</v>
      </c>
      <c r="F60" s="10">
        <v>1876.64</v>
      </c>
    </row>
    <row r="61" spans="1:9" x14ac:dyDescent="0.25">
      <c r="A61" s="50">
        <v>83</v>
      </c>
      <c r="B61" s="50">
        <v>7</v>
      </c>
      <c r="C61">
        <v>1</v>
      </c>
      <c r="D61" s="10">
        <v>53961.3</v>
      </c>
      <c r="E61" s="10">
        <v>111.27800000000001</v>
      </c>
      <c r="F61" s="10">
        <v>1871.37</v>
      </c>
    </row>
    <row r="62" spans="1:9" x14ac:dyDescent="0.25">
      <c r="A62" s="50"/>
      <c r="B62" s="50"/>
      <c r="C62">
        <v>2</v>
      </c>
      <c r="D62" s="10">
        <v>53814.2</v>
      </c>
      <c r="E62" s="10">
        <v>297.96800000000002</v>
      </c>
      <c r="F62" s="10">
        <v>1868.79</v>
      </c>
    </row>
    <row r="63" spans="1:9" x14ac:dyDescent="0.25">
      <c r="A63" s="50"/>
      <c r="B63" s="50"/>
      <c r="C63">
        <v>3</v>
      </c>
      <c r="D63" s="10">
        <v>55479.8</v>
      </c>
      <c r="E63" s="10">
        <v>619.45799999999997</v>
      </c>
      <c r="F63" s="10">
        <v>1870.88</v>
      </c>
    </row>
    <row r="64" spans="1:9" x14ac:dyDescent="0.25">
      <c r="A64" s="50"/>
      <c r="B64" s="50">
        <v>14</v>
      </c>
      <c r="C64">
        <v>1</v>
      </c>
      <c r="D64" s="10">
        <v>168906</v>
      </c>
      <c r="E64" s="10">
        <v>575.1</v>
      </c>
      <c r="F64" s="10">
        <v>1872.87</v>
      </c>
    </row>
    <row r="65" spans="1:6" x14ac:dyDescent="0.25">
      <c r="A65" s="50"/>
      <c r="B65" s="50"/>
      <c r="C65">
        <v>2</v>
      </c>
      <c r="D65" s="10">
        <v>130937</v>
      </c>
      <c r="E65" s="10">
        <v>814.19200000000001</v>
      </c>
      <c r="F65" s="10">
        <v>1879.04</v>
      </c>
    </row>
    <row r="66" spans="1:6" x14ac:dyDescent="0.25">
      <c r="A66" s="50"/>
      <c r="B66" s="50"/>
      <c r="C66">
        <v>3</v>
      </c>
      <c r="D66" s="10">
        <v>180107</v>
      </c>
      <c r="E66" s="10">
        <v>1305.1199999999999</v>
      </c>
      <c r="F66" s="10">
        <v>1874.48</v>
      </c>
    </row>
    <row r="67" spans="1:6" x14ac:dyDescent="0.25">
      <c r="A67" s="50"/>
      <c r="B67" s="50">
        <v>21</v>
      </c>
      <c r="C67">
        <v>1</v>
      </c>
      <c r="D67" s="10">
        <v>241680</v>
      </c>
      <c r="E67" s="10">
        <v>1670.42</v>
      </c>
      <c r="F67" s="10">
        <v>1886.17</v>
      </c>
    </row>
    <row r="68" spans="1:6" x14ac:dyDescent="0.25">
      <c r="A68" s="50"/>
      <c r="B68" s="50"/>
      <c r="C68">
        <v>2</v>
      </c>
      <c r="D68" s="10">
        <v>299070</v>
      </c>
      <c r="E68" s="10">
        <v>1753.5</v>
      </c>
      <c r="F68" s="10">
        <v>1889.43</v>
      </c>
    </row>
    <row r="69" spans="1:6" x14ac:dyDescent="0.25">
      <c r="A69" s="50"/>
      <c r="B69" s="50"/>
      <c r="C69">
        <v>3</v>
      </c>
      <c r="D69" s="10">
        <v>281131</v>
      </c>
      <c r="E69" s="10">
        <v>1424.4</v>
      </c>
      <c r="F69" s="10">
        <v>1892.47</v>
      </c>
    </row>
    <row r="70" spans="1:6" x14ac:dyDescent="0.25">
      <c r="A70" s="50"/>
      <c r="B70" s="50">
        <v>28</v>
      </c>
      <c r="C70">
        <v>1</v>
      </c>
      <c r="D70" s="10">
        <v>488434</v>
      </c>
      <c r="E70" s="10">
        <v>1443.95</v>
      </c>
      <c r="F70" s="10">
        <v>1802.8</v>
      </c>
    </row>
    <row r="71" spans="1:6" x14ac:dyDescent="0.25">
      <c r="A71" s="50"/>
      <c r="B71" s="50"/>
      <c r="C71">
        <v>2</v>
      </c>
      <c r="D71" s="10">
        <v>500437</v>
      </c>
      <c r="E71" s="10">
        <v>824.72199999999998</v>
      </c>
      <c r="F71" s="10">
        <v>1950.95</v>
      </c>
    </row>
    <row r="72" spans="1:6" x14ac:dyDescent="0.25">
      <c r="A72" s="50"/>
      <c r="B72" s="50"/>
      <c r="C72">
        <v>3</v>
      </c>
      <c r="D72" s="10">
        <v>443374</v>
      </c>
      <c r="E72" s="10">
        <v>1725.32</v>
      </c>
      <c r="F72" s="10">
        <v>1908.1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74104.100000000006</v>
      </c>
      <c r="E76" s="19">
        <v>1535.98</v>
      </c>
      <c r="F76" s="19">
        <v>1715.32</v>
      </c>
    </row>
    <row r="77" spans="1:6" x14ac:dyDescent="0.25">
      <c r="A77" s="2">
        <v>114</v>
      </c>
      <c r="B77">
        <v>7</v>
      </c>
      <c r="C77">
        <v>2</v>
      </c>
      <c r="D77" s="19">
        <v>72613.600000000006</v>
      </c>
      <c r="E77" s="19">
        <v>395.27300000000002</v>
      </c>
      <c r="F77" s="19">
        <v>1705.66</v>
      </c>
    </row>
    <row r="78" spans="1:6" x14ac:dyDescent="0.25">
      <c r="A78" s="2">
        <v>114</v>
      </c>
      <c r="B78">
        <v>7</v>
      </c>
      <c r="C78">
        <v>3</v>
      </c>
      <c r="D78" s="20">
        <v>70982.2</v>
      </c>
      <c r="E78" s="19">
        <v>1676.69</v>
      </c>
      <c r="F78" s="19">
        <v>1701.89</v>
      </c>
    </row>
    <row r="79" spans="1:6" x14ac:dyDescent="0.25">
      <c r="A79" s="2">
        <v>114</v>
      </c>
      <c r="B79">
        <v>14</v>
      </c>
      <c r="C79">
        <v>1</v>
      </c>
      <c r="D79" s="20">
        <v>183076</v>
      </c>
      <c r="E79" s="19">
        <v>1148.23</v>
      </c>
      <c r="F79" s="19">
        <v>1710.43</v>
      </c>
    </row>
    <row r="80" spans="1:6" x14ac:dyDescent="0.25">
      <c r="A80" s="2">
        <v>114</v>
      </c>
      <c r="B80">
        <v>14</v>
      </c>
      <c r="C80">
        <v>2</v>
      </c>
      <c r="D80" s="20">
        <v>269163</v>
      </c>
      <c r="E80" s="19">
        <v>599.64200000000005</v>
      </c>
      <c r="F80" s="19">
        <v>1715.61</v>
      </c>
    </row>
    <row r="81" spans="1:6" x14ac:dyDescent="0.25">
      <c r="A81" s="2">
        <v>114</v>
      </c>
      <c r="B81">
        <v>21</v>
      </c>
      <c r="C81">
        <v>1</v>
      </c>
      <c r="D81" s="19">
        <v>409142</v>
      </c>
      <c r="E81" s="19">
        <v>555.30999999999995</v>
      </c>
      <c r="F81" s="19">
        <v>1800.11</v>
      </c>
    </row>
    <row r="82" spans="1:6" x14ac:dyDescent="0.25">
      <c r="A82" s="2">
        <v>149</v>
      </c>
      <c r="B82">
        <v>28</v>
      </c>
      <c r="C82">
        <v>1</v>
      </c>
      <c r="D82" s="19">
        <v>904969</v>
      </c>
      <c r="E82" s="19">
        <v>735.62</v>
      </c>
      <c r="F82" s="19">
        <v>1774.11</v>
      </c>
    </row>
    <row r="83" spans="1:6" x14ac:dyDescent="0.25">
      <c r="A83" s="2">
        <v>170</v>
      </c>
      <c r="B83">
        <v>21</v>
      </c>
      <c r="C83">
        <v>1</v>
      </c>
      <c r="D83" s="20">
        <v>539041</v>
      </c>
      <c r="E83" s="19">
        <v>1279.4100000000001</v>
      </c>
      <c r="F83" s="19">
        <v>1729.95</v>
      </c>
    </row>
    <row r="84" spans="1:6" x14ac:dyDescent="0.25">
      <c r="A84" s="2">
        <v>170</v>
      </c>
      <c r="B84">
        <v>28</v>
      </c>
      <c r="C84">
        <v>1</v>
      </c>
      <c r="D84" s="20">
        <v>856587</v>
      </c>
      <c r="E84" s="19">
        <v>565.63699999999994</v>
      </c>
      <c r="F84" s="19">
        <v>1724.49</v>
      </c>
    </row>
    <row r="85" spans="1:6" x14ac:dyDescent="0.25">
      <c r="A85" s="2">
        <v>183</v>
      </c>
      <c r="B85">
        <v>7</v>
      </c>
      <c r="C85">
        <v>1</v>
      </c>
      <c r="D85" s="20">
        <v>98968.6</v>
      </c>
      <c r="E85" s="19">
        <v>169.87</v>
      </c>
      <c r="F85" s="19">
        <v>1776.46</v>
      </c>
    </row>
  </sheetData>
  <sortState ref="A1:H73">
    <sortCondition ref="C1:C73"/>
    <sortCondition ref="B1:B73"/>
    <sortCondition ref="A1:A73"/>
  </sortState>
  <mergeCells count="29">
    <mergeCell ref="A74:C74"/>
    <mergeCell ref="D74:F74"/>
    <mergeCell ref="A37:A48"/>
    <mergeCell ref="A25:A36"/>
    <mergeCell ref="B64:B66"/>
    <mergeCell ref="B67:B69"/>
    <mergeCell ref="B70:B72"/>
    <mergeCell ref="A61:A72"/>
    <mergeCell ref="A49:A60"/>
    <mergeCell ref="B61:B63"/>
    <mergeCell ref="B58:B60"/>
    <mergeCell ref="B55:B57"/>
    <mergeCell ref="B52:B54"/>
    <mergeCell ref="B49:B51"/>
    <mergeCell ref="B37:B39"/>
    <mergeCell ref="B40:B42"/>
    <mergeCell ref="B43:B45"/>
    <mergeCell ref="B46:B48"/>
    <mergeCell ref="A1:C1"/>
    <mergeCell ref="D1:F1"/>
    <mergeCell ref="B3:B15"/>
    <mergeCell ref="A3:A24"/>
    <mergeCell ref="B34:B36"/>
    <mergeCell ref="B31:B33"/>
    <mergeCell ref="B28:B30"/>
    <mergeCell ref="B25:B27"/>
    <mergeCell ref="B22:B24"/>
    <mergeCell ref="B19:B21"/>
    <mergeCell ref="B16:B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64" zoomScale="130" zoomScaleNormal="130" workbookViewId="0">
      <selection activeCell="D1" sqref="D1:F1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15126.2</v>
      </c>
      <c r="E3" s="10">
        <v>623.17899999999997</v>
      </c>
      <c r="F3" s="10">
        <v>1835.42</v>
      </c>
    </row>
    <row r="4" spans="1:15" x14ac:dyDescent="0.25">
      <c r="A4" s="50"/>
      <c r="B4" s="50"/>
      <c r="C4">
        <v>2</v>
      </c>
      <c r="D4" s="10">
        <v>15430.1</v>
      </c>
      <c r="E4" s="10">
        <v>1190.81</v>
      </c>
      <c r="F4" s="10">
        <v>1893.56</v>
      </c>
    </row>
    <row r="5" spans="1:15" x14ac:dyDescent="0.25">
      <c r="A5" s="50"/>
      <c r="B5" s="50"/>
      <c r="C5">
        <v>3</v>
      </c>
      <c r="D5" s="10">
        <v>14074.5</v>
      </c>
      <c r="E5" s="10">
        <v>1630.73</v>
      </c>
      <c r="F5" s="10">
        <v>1877.3</v>
      </c>
    </row>
    <row r="6" spans="1:15" x14ac:dyDescent="0.25">
      <c r="A6" s="50"/>
      <c r="B6" s="50"/>
      <c r="C6">
        <v>4</v>
      </c>
      <c r="D6" s="10">
        <v>15897.3</v>
      </c>
      <c r="E6" s="10">
        <v>263.86</v>
      </c>
      <c r="F6" s="10">
        <v>1801.26</v>
      </c>
    </row>
    <row r="7" spans="1:15" x14ac:dyDescent="0.25">
      <c r="A7" s="50"/>
      <c r="B7" s="50"/>
      <c r="C7">
        <v>5</v>
      </c>
      <c r="D7" s="10">
        <v>14544.8</v>
      </c>
      <c r="E7" s="10">
        <v>913.09500000000003</v>
      </c>
      <c r="F7" s="10">
        <v>1900</v>
      </c>
    </row>
    <row r="8" spans="1:15" x14ac:dyDescent="0.25">
      <c r="A8" s="50"/>
      <c r="B8" s="50"/>
      <c r="C8">
        <v>6</v>
      </c>
      <c r="D8" s="10">
        <v>13188.2</v>
      </c>
      <c r="E8" s="10">
        <v>1582.13</v>
      </c>
      <c r="F8" s="10">
        <v>1908.35</v>
      </c>
    </row>
    <row r="9" spans="1:15" x14ac:dyDescent="0.25">
      <c r="A9" s="50"/>
      <c r="B9" s="50"/>
      <c r="C9">
        <v>7</v>
      </c>
      <c r="D9" s="10">
        <v>11922</v>
      </c>
      <c r="E9" s="10">
        <v>1303.69</v>
      </c>
      <c r="F9" s="10">
        <v>1816.11</v>
      </c>
    </row>
    <row r="10" spans="1:15" x14ac:dyDescent="0.25">
      <c r="A10" s="50"/>
      <c r="B10" s="50"/>
      <c r="C10">
        <v>8</v>
      </c>
      <c r="D10" s="10">
        <v>14663.3</v>
      </c>
      <c r="E10" s="10">
        <v>902.77099999999996</v>
      </c>
      <c r="F10" s="10">
        <v>1931.13</v>
      </c>
    </row>
    <row r="11" spans="1:15" x14ac:dyDescent="0.25">
      <c r="A11" s="50"/>
      <c r="B11" s="50"/>
      <c r="C11">
        <v>9</v>
      </c>
      <c r="D11" s="10">
        <v>11975.5</v>
      </c>
      <c r="E11" s="10">
        <v>7.9039999999999999</v>
      </c>
      <c r="F11" s="10">
        <v>1836.54</v>
      </c>
      <c r="I11" s="2"/>
    </row>
    <row r="12" spans="1:15" x14ac:dyDescent="0.25">
      <c r="A12" s="50"/>
      <c r="B12" s="50"/>
      <c r="C12">
        <v>10</v>
      </c>
      <c r="D12" s="10">
        <v>13371.8</v>
      </c>
      <c r="E12" s="10">
        <v>895.70899999999995</v>
      </c>
      <c r="F12" s="10">
        <v>1879.42</v>
      </c>
      <c r="I12" s="2"/>
    </row>
    <row r="13" spans="1:15" x14ac:dyDescent="0.25">
      <c r="A13" s="50"/>
      <c r="B13" s="50"/>
      <c r="C13">
        <v>11</v>
      </c>
      <c r="D13" s="10">
        <v>16333.5</v>
      </c>
      <c r="E13" s="10">
        <v>1146.46</v>
      </c>
      <c r="F13" s="10">
        <v>1992.77</v>
      </c>
      <c r="I13" s="2"/>
    </row>
    <row r="14" spans="1:15" x14ac:dyDescent="0.25">
      <c r="A14" s="50"/>
      <c r="B14" s="50"/>
      <c r="C14">
        <v>12</v>
      </c>
      <c r="D14" s="10">
        <v>16041.2</v>
      </c>
      <c r="E14" s="10">
        <v>1463.57</v>
      </c>
      <c r="F14" s="10">
        <v>1930.79</v>
      </c>
      <c r="I14" s="2"/>
    </row>
    <row r="15" spans="1:15" x14ac:dyDescent="0.25">
      <c r="A15" s="50"/>
      <c r="B15" s="50"/>
      <c r="C15">
        <v>13</v>
      </c>
      <c r="D15" s="10">
        <v>16977.099999999999</v>
      </c>
      <c r="E15" s="10">
        <v>4.8220000000000001</v>
      </c>
      <c r="F15" s="10">
        <v>1986.01</v>
      </c>
    </row>
    <row r="16" spans="1:15" x14ac:dyDescent="0.25">
      <c r="A16" s="50"/>
      <c r="B16" s="50">
        <v>14</v>
      </c>
      <c r="C16">
        <v>1</v>
      </c>
      <c r="D16" s="10">
        <v>34124.300000000003</v>
      </c>
      <c r="E16" s="10">
        <v>268.41000000000003</v>
      </c>
      <c r="F16" s="10">
        <v>2017.04</v>
      </c>
    </row>
    <row r="17" spans="1:9" x14ac:dyDescent="0.25">
      <c r="A17" s="50"/>
      <c r="B17" s="50"/>
      <c r="C17">
        <v>2</v>
      </c>
      <c r="D17" s="10">
        <v>38145.9</v>
      </c>
      <c r="E17" s="10">
        <v>670.57500000000005</v>
      </c>
      <c r="F17" s="10">
        <v>1895.5</v>
      </c>
    </row>
    <row r="18" spans="1:9" x14ac:dyDescent="0.25">
      <c r="A18" s="50"/>
      <c r="B18" s="50"/>
      <c r="C18">
        <v>3</v>
      </c>
      <c r="D18" s="10">
        <v>39531.5</v>
      </c>
      <c r="E18" s="10">
        <v>673.83699999999999</v>
      </c>
      <c r="F18" s="10">
        <v>1993.01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74315.899999999994</v>
      </c>
      <c r="E19" s="10">
        <v>1775.51</v>
      </c>
      <c r="F19" s="10">
        <v>2045.79</v>
      </c>
      <c r="H19" s="2"/>
      <c r="I19" s="2"/>
    </row>
    <row r="20" spans="1:9" x14ac:dyDescent="0.25">
      <c r="A20" s="50"/>
      <c r="B20" s="50"/>
      <c r="C20">
        <v>2</v>
      </c>
      <c r="D20" s="10">
        <v>71706.899999999994</v>
      </c>
      <c r="E20" s="10">
        <v>1110.75</v>
      </c>
      <c r="F20" s="10">
        <v>1928.75</v>
      </c>
      <c r="H20" s="2"/>
      <c r="I20" s="2"/>
    </row>
    <row r="21" spans="1:9" x14ac:dyDescent="0.25">
      <c r="A21" s="50"/>
      <c r="B21" s="50"/>
      <c r="C21">
        <v>3</v>
      </c>
      <c r="D21" s="10">
        <v>85644.5</v>
      </c>
      <c r="E21" s="10">
        <v>633.62800000000004</v>
      </c>
      <c r="F21" s="10">
        <v>1800.04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112394</v>
      </c>
      <c r="E22" s="10">
        <v>47.244</v>
      </c>
      <c r="F22" s="10">
        <v>1800.01</v>
      </c>
      <c r="H22" s="2"/>
      <c r="I22" s="2"/>
    </row>
    <row r="23" spans="1:9" x14ac:dyDescent="0.25">
      <c r="A23" s="50"/>
      <c r="B23" s="50"/>
      <c r="C23">
        <v>2</v>
      </c>
      <c r="D23" s="10">
        <v>115766</v>
      </c>
      <c r="E23" s="10">
        <v>303.286</v>
      </c>
      <c r="F23" s="10">
        <v>1800.02</v>
      </c>
      <c r="H23" s="2"/>
      <c r="I23" s="2"/>
    </row>
    <row r="24" spans="1:9" x14ac:dyDescent="0.25">
      <c r="A24" s="50"/>
      <c r="B24" s="50"/>
      <c r="C24">
        <v>3</v>
      </c>
      <c r="D24" s="10">
        <v>103311</v>
      </c>
      <c r="E24" s="10">
        <v>340.67</v>
      </c>
      <c r="F24" s="10">
        <v>1800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23405.7</v>
      </c>
      <c r="E25" s="10">
        <v>1732.1</v>
      </c>
      <c r="F25" s="10">
        <v>1996.82</v>
      </c>
      <c r="H25" s="2"/>
      <c r="I25" s="2"/>
    </row>
    <row r="26" spans="1:9" x14ac:dyDescent="0.25">
      <c r="A26" s="50"/>
      <c r="B26" s="50"/>
      <c r="C26">
        <v>2</v>
      </c>
      <c r="D26" s="10">
        <v>27210.3</v>
      </c>
      <c r="E26" s="10">
        <v>36.384</v>
      </c>
      <c r="F26" s="10">
        <v>1887.32</v>
      </c>
      <c r="H26" s="2"/>
      <c r="I26" s="2"/>
    </row>
    <row r="27" spans="1:9" x14ac:dyDescent="0.25">
      <c r="A27" s="50"/>
      <c r="B27" s="50"/>
      <c r="C27">
        <v>3</v>
      </c>
      <c r="D27" s="10">
        <v>21683.200000000001</v>
      </c>
      <c r="E27" s="10">
        <v>990.58199999999999</v>
      </c>
      <c r="F27" s="10">
        <v>1876.06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68505.600000000006</v>
      </c>
      <c r="E28" s="10">
        <v>1798.89</v>
      </c>
      <c r="F28" s="10">
        <v>2104.61</v>
      </c>
      <c r="H28" s="2"/>
      <c r="I28" s="2"/>
    </row>
    <row r="29" spans="1:9" x14ac:dyDescent="0.25">
      <c r="A29" s="50"/>
      <c r="B29" s="50"/>
      <c r="C29">
        <v>2</v>
      </c>
      <c r="D29" s="10">
        <v>64222.3</v>
      </c>
      <c r="E29" s="10">
        <v>675.90300000000002</v>
      </c>
      <c r="F29" s="10">
        <v>1977.24</v>
      </c>
      <c r="H29" s="2"/>
      <c r="I29" s="2"/>
    </row>
    <row r="30" spans="1:9" x14ac:dyDescent="0.25">
      <c r="A30" s="50"/>
      <c r="B30" s="50"/>
      <c r="C30">
        <v>3</v>
      </c>
      <c r="D30" s="10">
        <v>67301.399999999994</v>
      </c>
      <c r="E30" s="10">
        <v>405.55700000000002</v>
      </c>
      <c r="F30" s="10">
        <v>1800.05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120570</v>
      </c>
      <c r="E31" s="10">
        <v>51.768000000000001</v>
      </c>
      <c r="F31" s="10">
        <v>2000.19</v>
      </c>
      <c r="H31" s="2"/>
      <c r="I31" s="2"/>
    </row>
    <row r="32" spans="1:9" x14ac:dyDescent="0.25">
      <c r="A32" s="50"/>
      <c r="B32" s="50"/>
      <c r="C32">
        <v>2</v>
      </c>
      <c r="D32" s="10">
        <v>154327</v>
      </c>
      <c r="E32" s="10">
        <v>851.50800000000004</v>
      </c>
      <c r="F32" s="10">
        <v>1918.44</v>
      </c>
      <c r="H32" s="2"/>
      <c r="I32" s="2"/>
    </row>
    <row r="33" spans="1:9" x14ac:dyDescent="0.25">
      <c r="A33" s="50"/>
      <c r="B33" s="50"/>
      <c r="C33">
        <v>3</v>
      </c>
      <c r="D33" s="10">
        <v>136491</v>
      </c>
      <c r="E33" s="10">
        <v>1412.14</v>
      </c>
      <c r="F33" s="10">
        <v>2073.13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211495</v>
      </c>
      <c r="E34" s="10">
        <v>406.08100000000002</v>
      </c>
      <c r="F34" s="10">
        <v>1872.53</v>
      </c>
      <c r="H34" s="2"/>
      <c r="I34" s="2"/>
    </row>
    <row r="35" spans="1:9" x14ac:dyDescent="0.25">
      <c r="A35" s="50"/>
      <c r="B35" s="50"/>
      <c r="C35">
        <v>2</v>
      </c>
      <c r="D35" s="10">
        <v>212114</v>
      </c>
      <c r="E35" s="10">
        <v>1723.43</v>
      </c>
      <c r="F35" s="10">
        <v>1800.02</v>
      </c>
      <c r="H35" s="2"/>
      <c r="I35" s="2"/>
    </row>
    <row r="36" spans="1:9" x14ac:dyDescent="0.25">
      <c r="A36" s="50"/>
      <c r="B36" s="50"/>
      <c r="C36">
        <v>3</v>
      </c>
      <c r="D36" s="10">
        <v>212902</v>
      </c>
      <c r="E36" s="10">
        <v>1122.76</v>
      </c>
      <c r="F36" s="10">
        <v>1800.01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31951.7</v>
      </c>
      <c r="E37" s="10">
        <v>1420.67</v>
      </c>
      <c r="F37" s="10">
        <v>2103.6999999999998</v>
      </c>
      <c r="H37" s="2"/>
      <c r="I37" s="2"/>
    </row>
    <row r="38" spans="1:9" x14ac:dyDescent="0.25">
      <c r="A38" s="50"/>
      <c r="B38" s="50"/>
      <c r="C38">
        <v>2</v>
      </c>
      <c r="D38" s="10">
        <v>35002.9</v>
      </c>
      <c r="E38" s="10">
        <v>1656.51</v>
      </c>
      <c r="F38" s="10">
        <v>1974.85</v>
      </c>
      <c r="H38" s="2"/>
      <c r="I38" s="2"/>
    </row>
    <row r="39" spans="1:9" x14ac:dyDescent="0.25">
      <c r="A39" s="50"/>
      <c r="B39" s="50"/>
      <c r="C39">
        <v>3</v>
      </c>
      <c r="D39" s="10">
        <v>27845.200000000001</v>
      </c>
      <c r="E39" s="10">
        <v>471.98200000000003</v>
      </c>
      <c r="F39" s="10">
        <v>2103.69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74801.3</v>
      </c>
      <c r="E40" s="10">
        <v>1010.7</v>
      </c>
      <c r="F40" s="10">
        <v>1869.84</v>
      </c>
      <c r="H40" s="2"/>
      <c r="I40" s="2"/>
    </row>
    <row r="41" spans="1:9" x14ac:dyDescent="0.25">
      <c r="A41" s="50"/>
      <c r="B41" s="50"/>
      <c r="C41">
        <v>2</v>
      </c>
      <c r="D41" s="10">
        <v>91773.6</v>
      </c>
      <c r="E41" s="10">
        <v>207.32599999999999</v>
      </c>
      <c r="F41" s="10">
        <v>1860.27</v>
      </c>
      <c r="H41" s="2"/>
      <c r="I41" s="2"/>
    </row>
    <row r="42" spans="1:9" x14ac:dyDescent="0.25">
      <c r="A42" s="50"/>
      <c r="B42" s="50"/>
      <c r="C42">
        <v>3</v>
      </c>
      <c r="D42" s="10">
        <v>86050.7</v>
      </c>
      <c r="E42" s="10">
        <v>1322.09</v>
      </c>
      <c r="F42" s="10">
        <v>1864.13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174209</v>
      </c>
      <c r="E43" s="10">
        <v>796.1</v>
      </c>
      <c r="F43" s="10">
        <v>1867.94</v>
      </c>
      <c r="H43" s="2"/>
      <c r="I43" s="2"/>
    </row>
    <row r="44" spans="1:9" x14ac:dyDescent="0.25">
      <c r="A44" s="50"/>
      <c r="B44" s="50"/>
      <c r="C44">
        <v>2</v>
      </c>
      <c r="D44" s="10">
        <v>174583</v>
      </c>
      <c r="E44" s="10">
        <v>1358.83</v>
      </c>
      <c r="F44" s="10">
        <v>1864.39</v>
      </c>
      <c r="H44" s="2"/>
      <c r="I44" s="2"/>
    </row>
    <row r="45" spans="1:9" x14ac:dyDescent="0.25">
      <c r="A45" s="50"/>
      <c r="B45" s="50"/>
      <c r="C45">
        <v>3</v>
      </c>
      <c r="D45" s="10">
        <v>139164</v>
      </c>
      <c r="E45" s="10">
        <v>535.92399999999998</v>
      </c>
      <c r="F45" s="10">
        <v>1814.53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245250</v>
      </c>
      <c r="E46" s="10">
        <v>1691.21</v>
      </c>
      <c r="F46" s="10">
        <v>1800.42</v>
      </c>
      <c r="H46" s="2"/>
      <c r="I46" s="2"/>
    </row>
    <row r="47" spans="1:9" x14ac:dyDescent="0.25">
      <c r="A47" s="50"/>
      <c r="B47" s="50"/>
      <c r="C47">
        <v>2</v>
      </c>
      <c r="D47" s="10">
        <v>282505</v>
      </c>
      <c r="E47" s="10">
        <v>590.70299999999997</v>
      </c>
      <c r="F47" s="10">
        <v>1860.68</v>
      </c>
      <c r="H47" s="2"/>
      <c r="I47" s="2"/>
    </row>
    <row r="48" spans="1:9" x14ac:dyDescent="0.25">
      <c r="A48" s="50"/>
      <c r="B48" s="50"/>
      <c r="C48">
        <v>3</v>
      </c>
      <c r="D48" s="10">
        <v>265208</v>
      </c>
      <c r="E48" s="10">
        <v>890.85400000000004</v>
      </c>
      <c r="F48" s="10">
        <v>1870.08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52716.6</v>
      </c>
      <c r="E49" s="10">
        <v>525.63599999999997</v>
      </c>
      <c r="F49" s="10">
        <v>2025.52</v>
      </c>
      <c r="H49" s="2"/>
      <c r="I49" s="2"/>
    </row>
    <row r="50" spans="1:9" x14ac:dyDescent="0.25">
      <c r="A50" s="50"/>
      <c r="B50" s="50"/>
      <c r="C50">
        <v>2</v>
      </c>
      <c r="D50" s="10">
        <v>34134.699999999997</v>
      </c>
      <c r="E50" s="10">
        <v>849.34400000000005</v>
      </c>
      <c r="F50" s="10">
        <v>1938.95</v>
      </c>
      <c r="H50" s="2"/>
      <c r="I50" s="2"/>
    </row>
    <row r="51" spans="1:9" x14ac:dyDescent="0.25">
      <c r="A51" s="50"/>
      <c r="B51" s="50"/>
      <c r="C51">
        <v>3</v>
      </c>
      <c r="D51" s="10">
        <v>44071.6</v>
      </c>
      <c r="E51" s="10">
        <v>582.92100000000005</v>
      </c>
      <c r="F51" s="10">
        <v>2107.46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112876</v>
      </c>
      <c r="E52" s="10">
        <v>371.48599999999999</v>
      </c>
      <c r="F52" s="10">
        <v>1864.76</v>
      </c>
      <c r="H52" s="2"/>
      <c r="I52" s="2"/>
    </row>
    <row r="53" spans="1:9" x14ac:dyDescent="0.25">
      <c r="A53" s="50"/>
      <c r="B53" s="50"/>
      <c r="C53">
        <v>2</v>
      </c>
      <c r="D53" s="10">
        <v>124007</v>
      </c>
      <c r="E53" s="10">
        <v>1090.77</v>
      </c>
      <c r="F53" s="10">
        <v>1868.18</v>
      </c>
      <c r="H53" s="2"/>
      <c r="I53" s="2"/>
    </row>
    <row r="54" spans="1:9" x14ac:dyDescent="0.25">
      <c r="A54" s="50"/>
      <c r="B54" s="50"/>
      <c r="C54">
        <v>3</v>
      </c>
      <c r="D54" s="10">
        <v>132019</v>
      </c>
      <c r="E54" s="10">
        <v>1086.8499999999999</v>
      </c>
      <c r="F54" s="10">
        <v>1867.15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223928</v>
      </c>
      <c r="E55" s="10">
        <v>1256.1600000000001</v>
      </c>
      <c r="F55" s="10">
        <v>1801.31</v>
      </c>
      <c r="H55" s="2"/>
      <c r="I55" s="2"/>
    </row>
    <row r="56" spans="1:9" x14ac:dyDescent="0.25">
      <c r="A56" s="50"/>
      <c r="B56" s="50"/>
      <c r="C56">
        <v>2</v>
      </c>
      <c r="D56" s="10">
        <v>220827</v>
      </c>
      <c r="E56" s="10">
        <v>1774.84</v>
      </c>
      <c r="F56" s="10">
        <v>1868.22</v>
      </c>
      <c r="H56" s="2"/>
      <c r="I56" s="2"/>
    </row>
    <row r="57" spans="1:9" x14ac:dyDescent="0.25">
      <c r="A57" s="50"/>
      <c r="B57" s="50"/>
      <c r="C57">
        <v>3</v>
      </c>
      <c r="D57" s="10">
        <v>216528</v>
      </c>
      <c r="E57" s="10">
        <v>1703.87</v>
      </c>
      <c r="F57" s="10">
        <v>1809.31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339917</v>
      </c>
      <c r="E58" s="10">
        <v>1233.18</v>
      </c>
      <c r="F58" s="10">
        <v>1872.99</v>
      </c>
      <c r="H58" s="2"/>
      <c r="I58" s="2"/>
    </row>
    <row r="59" spans="1:9" x14ac:dyDescent="0.25">
      <c r="A59" s="50"/>
      <c r="B59" s="50"/>
      <c r="C59">
        <v>2</v>
      </c>
      <c r="D59" s="10">
        <v>324261</v>
      </c>
      <c r="E59" s="10">
        <v>1093.5</v>
      </c>
      <c r="F59" s="10">
        <v>1867.69</v>
      </c>
      <c r="H59" s="2"/>
      <c r="I59" s="2"/>
    </row>
    <row r="60" spans="1:9" x14ac:dyDescent="0.25">
      <c r="A60" s="50"/>
      <c r="B60" s="50"/>
      <c r="C60">
        <v>3</v>
      </c>
      <c r="D60" s="10">
        <v>380963</v>
      </c>
      <c r="E60" s="10">
        <v>278.02800000000002</v>
      </c>
      <c r="F60" s="10">
        <v>1868.96</v>
      </c>
    </row>
    <row r="61" spans="1:9" x14ac:dyDescent="0.25">
      <c r="A61" s="50">
        <v>83</v>
      </c>
      <c r="B61" s="50">
        <v>7</v>
      </c>
      <c r="C61">
        <v>1</v>
      </c>
      <c r="D61" s="10">
        <v>53973.3</v>
      </c>
      <c r="E61" s="10">
        <v>1157.6300000000001</v>
      </c>
      <c r="F61" s="10">
        <v>1873.22</v>
      </c>
    </row>
    <row r="62" spans="1:9" x14ac:dyDescent="0.25">
      <c r="A62" s="50"/>
      <c r="B62" s="50"/>
      <c r="C62">
        <v>2</v>
      </c>
      <c r="D62" s="10">
        <v>53376.9</v>
      </c>
      <c r="E62" s="10">
        <v>1034.49</v>
      </c>
      <c r="F62" s="10">
        <v>1869.54</v>
      </c>
    </row>
    <row r="63" spans="1:9" x14ac:dyDescent="0.25">
      <c r="A63" s="50"/>
      <c r="B63" s="50"/>
      <c r="C63">
        <v>3</v>
      </c>
      <c r="D63" s="10">
        <v>55695.1</v>
      </c>
      <c r="E63" s="10">
        <v>1319.24</v>
      </c>
      <c r="F63" s="10">
        <v>1869.79</v>
      </c>
    </row>
    <row r="64" spans="1:9" x14ac:dyDescent="0.25">
      <c r="A64" s="50"/>
      <c r="B64" s="50">
        <v>14</v>
      </c>
      <c r="C64">
        <v>1</v>
      </c>
      <c r="D64" s="10">
        <v>168627</v>
      </c>
      <c r="E64" s="10">
        <v>679.81200000000001</v>
      </c>
      <c r="F64" s="10">
        <v>1867.69</v>
      </c>
    </row>
    <row r="65" spans="1:6" x14ac:dyDescent="0.25">
      <c r="A65" s="50"/>
      <c r="B65" s="50"/>
      <c r="C65">
        <v>2</v>
      </c>
      <c r="D65" s="10">
        <v>130279</v>
      </c>
      <c r="E65" s="10">
        <v>1114.95</v>
      </c>
      <c r="F65" s="10">
        <v>1874.91</v>
      </c>
    </row>
    <row r="66" spans="1:6" x14ac:dyDescent="0.25">
      <c r="A66" s="50"/>
      <c r="B66" s="50"/>
      <c r="C66">
        <v>3</v>
      </c>
      <c r="D66" s="10">
        <v>180393</v>
      </c>
      <c r="E66" s="10">
        <v>1040.29</v>
      </c>
      <c r="F66" s="10">
        <v>1870.8</v>
      </c>
    </row>
    <row r="67" spans="1:6" x14ac:dyDescent="0.25">
      <c r="A67" s="50"/>
      <c r="B67" s="50">
        <v>21</v>
      </c>
      <c r="C67">
        <v>1</v>
      </c>
      <c r="D67" s="10">
        <v>241768</v>
      </c>
      <c r="E67" s="10">
        <v>1745.53</v>
      </c>
      <c r="F67" s="10">
        <v>1894.28</v>
      </c>
    </row>
    <row r="68" spans="1:6" x14ac:dyDescent="0.25">
      <c r="A68" s="50"/>
      <c r="B68" s="50"/>
      <c r="C68">
        <v>2</v>
      </c>
      <c r="D68" s="10">
        <v>298552</v>
      </c>
      <c r="E68" s="10">
        <v>751.35900000000004</v>
      </c>
      <c r="F68" s="10">
        <v>1895.97</v>
      </c>
    </row>
    <row r="69" spans="1:6" x14ac:dyDescent="0.25">
      <c r="A69" s="50"/>
      <c r="B69" s="50"/>
      <c r="C69">
        <v>3</v>
      </c>
      <c r="D69" s="10">
        <v>281845</v>
      </c>
      <c r="E69" s="10">
        <v>1670.66</v>
      </c>
      <c r="F69" s="10">
        <v>1881.64</v>
      </c>
    </row>
    <row r="70" spans="1:6" x14ac:dyDescent="0.25">
      <c r="A70" s="50"/>
      <c r="B70" s="50">
        <v>28</v>
      </c>
      <c r="C70">
        <v>1</v>
      </c>
      <c r="D70" s="10">
        <v>485969</v>
      </c>
      <c r="E70" s="10">
        <v>588.19100000000003</v>
      </c>
      <c r="F70" s="10">
        <v>1801.71</v>
      </c>
    </row>
    <row r="71" spans="1:6" x14ac:dyDescent="0.25">
      <c r="A71" s="50"/>
      <c r="B71" s="50"/>
      <c r="C71">
        <v>2</v>
      </c>
      <c r="D71" s="10">
        <v>499899</v>
      </c>
      <c r="E71" s="10">
        <v>1122.3599999999999</v>
      </c>
      <c r="F71" s="10">
        <v>1886.07</v>
      </c>
    </row>
    <row r="72" spans="1:6" x14ac:dyDescent="0.25">
      <c r="A72" s="50"/>
      <c r="B72" s="50"/>
      <c r="C72">
        <v>3</v>
      </c>
      <c r="D72" s="10">
        <v>444050</v>
      </c>
      <c r="E72" s="10">
        <v>684.36800000000005</v>
      </c>
      <c r="F72" s="10">
        <v>1903.49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74432.2</v>
      </c>
      <c r="E76" s="19">
        <v>1237.4000000000001</v>
      </c>
      <c r="F76" s="19">
        <v>1717.23</v>
      </c>
    </row>
    <row r="77" spans="1:6" x14ac:dyDescent="0.25">
      <c r="A77" s="2">
        <v>114</v>
      </c>
      <c r="B77">
        <v>7</v>
      </c>
      <c r="C77">
        <v>2</v>
      </c>
      <c r="D77" s="19">
        <v>72999.899999999994</v>
      </c>
      <c r="E77" s="19">
        <v>1599.53</v>
      </c>
      <c r="F77" s="19">
        <v>1707.42</v>
      </c>
    </row>
    <row r="78" spans="1:6" x14ac:dyDescent="0.25">
      <c r="A78" s="2">
        <v>114</v>
      </c>
      <c r="B78">
        <v>7</v>
      </c>
      <c r="C78">
        <v>3</v>
      </c>
      <c r="D78" s="20">
        <v>70962.3</v>
      </c>
      <c r="E78" s="19">
        <v>300.976</v>
      </c>
      <c r="F78" s="19">
        <v>1722.69</v>
      </c>
    </row>
    <row r="79" spans="1:6" x14ac:dyDescent="0.25">
      <c r="A79" s="2">
        <v>114</v>
      </c>
      <c r="B79">
        <v>14</v>
      </c>
      <c r="C79">
        <v>1</v>
      </c>
      <c r="D79" s="20">
        <v>184125</v>
      </c>
      <c r="E79" s="19">
        <v>901.43</v>
      </c>
      <c r="F79" s="19">
        <v>1801.44</v>
      </c>
    </row>
    <row r="80" spans="1:6" x14ac:dyDescent="0.25">
      <c r="A80" s="2">
        <v>114</v>
      </c>
      <c r="B80">
        <v>14</v>
      </c>
      <c r="C80">
        <v>2</v>
      </c>
      <c r="D80" s="20">
        <v>271892</v>
      </c>
      <c r="E80" s="19">
        <v>1222.67</v>
      </c>
      <c r="F80" s="19">
        <v>1721.05</v>
      </c>
    </row>
    <row r="81" spans="1:6" x14ac:dyDescent="0.25">
      <c r="A81" s="2">
        <v>114</v>
      </c>
      <c r="B81">
        <v>21</v>
      </c>
      <c r="C81">
        <v>1</v>
      </c>
      <c r="D81" s="20">
        <v>409233</v>
      </c>
      <c r="E81" s="19">
        <v>1501.65</v>
      </c>
      <c r="F81" s="19">
        <v>1789.12</v>
      </c>
    </row>
    <row r="82" spans="1:6" x14ac:dyDescent="0.25">
      <c r="A82" s="2">
        <v>149</v>
      </c>
      <c r="B82">
        <v>28</v>
      </c>
      <c r="C82">
        <v>1</v>
      </c>
      <c r="D82" s="20">
        <v>900932</v>
      </c>
      <c r="E82" s="19">
        <v>138.935</v>
      </c>
      <c r="F82" s="19">
        <v>1957.84</v>
      </c>
    </row>
    <row r="83" spans="1:6" x14ac:dyDescent="0.25">
      <c r="A83" s="2">
        <v>170</v>
      </c>
      <c r="B83">
        <v>21</v>
      </c>
      <c r="C83">
        <v>1</v>
      </c>
      <c r="D83" s="20">
        <v>538842</v>
      </c>
      <c r="E83" s="19">
        <v>1059.51</v>
      </c>
      <c r="F83" s="19">
        <v>1728.37</v>
      </c>
    </row>
    <row r="84" spans="1:6" x14ac:dyDescent="0.25">
      <c r="A84" s="2">
        <v>170</v>
      </c>
      <c r="B84">
        <v>28</v>
      </c>
      <c r="C84">
        <v>1</v>
      </c>
      <c r="D84" s="20">
        <v>853861</v>
      </c>
      <c r="E84" s="19">
        <v>1416.61</v>
      </c>
      <c r="F84" s="19">
        <v>1753.77</v>
      </c>
    </row>
    <row r="85" spans="1:6" x14ac:dyDescent="0.25">
      <c r="A85" s="2">
        <v>183</v>
      </c>
      <c r="B85">
        <v>7</v>
      </c>
      <c r="C85">
        <v>1</v>
      </c>
      <c r="D85" s="20">
        <v>99044.1</v>
      </c>
      <c r="E85" s="19">
        <v>1621.23</v>
      </c>
      <c r="F85" s="19">
        <v>1708.97</v>
      </c>
    </row>
  </sheetData>
  <sortState ref="A1:H73">
    <sortCondition ref="C1:C73"/>
    <sortCondition ref="B1:B73"/>
    <sortCondition ref="A1:A73"/>
  </sortState>
  <mergeCells count="29">
    <mergeCell ref="A74:C74"/>
    <mergeCell ref="D74:F74"/>
    <mergeCell ref="A25:A36"/>
    <mergeCell ref="B61:B63"/>
    <mergeCell ref="B64:B66"/>
    <mergeCell ref="B67:B69"/>
    <mergeCell ref="B34:B36"/>
    <mergeCell ref="B31:B33"/>
    <mergeCell ref="B28:B30"/>
    <mergeCell ref="B25:B27"/>
    <mergeCell ref="B70:B72"/>
    <mergeCell ref="A61:A72"/>
    <mergeCell ref="A49:A60"/>
    <mergeCell ref="B40:B42"/>
    <mergeCell ref="B37:B39"/>
    <mergeCell ref="B58:B60"/>
    <mergeCell ref="B55:B57"/>
    <mergeCell ref="B52:B54"/>
    <mergeCell ref="B49:B51"/>
    <mergeCell ref="B46:B48"/>
    <mergeCell ref="B43:B45"/>
    <mergeCell ref="A37:A48"/>
    <mergeCell ref="B22:B24"/>
    <mergeCell ref="A3:A24"/>
    <mergeCell ref="A1:C1"/>
    <mergeCell ref="D1:F1"/>
    <mergeCell ref="B3:B15"/>
    <mergeCell ref="B16:B18"/>
    <mergeCell ref="B19:B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67" zoomScale="130" zoomScaleNormal="130" workbookViewId="0">
      <selection activeCell="D1" sqref="D1:F1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15131.2</v>
      </c>
      <c r="E3" s="10">
        <v>1079.28</v>
      </c>
      <c r="F3" s="10">
        <v>1877.9</v>
      </c>
    </row>
    <row r="4" spans="1:15" x14ac:dyDescent="0.25">
      <c r="A4" s="50"/>
      <c r="B4" s="50"/>
      <c r="C4">
        <v>2</v>
      </c>
      <c r="D4" s="10">
        <v>15472.9</v>
      </c>
      <c r="E4" s="10">
        <v>9.5039999999999996</v>
      </c>
      <c r="F4" s="10">
        <v>1924.4</v>
      </c>
    </row>
    <row r="5" spans="1:15" x14ac:dyDescent="0.25">
      <c r="A5" s="50"/>
      <c r="B5" s="50"/>
      <c r="C5">
        <v>3</v>
      </c>
      <c r="D5" s="10">
        <v>14188.7</v>
      </c>
      <c r="E5" s="10">
        <v>1.9770000000000001</v>
      </c>
      <c r="F5" s="10">
        <v>1872.08</v>
      </c>
    </row>
    <row r="6" spans="1:15" x14ac:dyDescent="0.25">
      <c r="A6" s="50"/>
      <c r="B6" s="50"/>
      <c r="C6">
        <v>4</v>
      </c>
      <c r="D6" s="10">
        <v>15899.9</v>
      </c>
      <c r="E6" s="10">
        <v>1490.57</v>
      </c>
      <c r="F6" s="10">
        <v>1999.98</v>
      </c>
    </row>
    <row r="7" spans="1:15" x14ac:dyDescent="0.25">
      <c r="A7" s="50"/>
      <c r="B7" s="50"/>
      <c r="C7">
        <v>5</v>
      </c>
      <c r="D7" s="10">
        <v>14486.3</v>
      </c>
      <c r="E7" s="10">
        <v>874.34699999999998</v>
      </c>
      <c r="F7" s="10">
        <v>1800.01</v>
      </c>
    </row>
    <row r="8" spans="1:15" x14ac:dyDescent="0.25">
      <c r="A8" s="50"/>
      <c r="B8" s="50"/>
      <c r="C8">
        <v>6</v>
      </c>
      <c r="D8" s="10">
        <v>13077.6</v>
      </c>
      <c r="E8" s="10">
        <v>1146.77</v>
      </c>
      <c r="F8" s="10">
        <v>1844.46</v>
      </c>
    </row>
    <row r="9" spans="1:15" x14ac:dyDescent="0.25">
      <c r="A9" s="50"/>
      <c r="B9" s="50"/>
      <c r="C9">
        <v>7</v>
      </c>
      <c r="D9" s="10">
        <v>11917.8</v>
      </c>
      <c r="E9" s="10">
        <v>229.52500000000001</v>
      </c>
      <c r="F9" s="10">
        <v>1847.72</v>
      </c>
    </row>
    <row r="10" spans="1:15" x14ac:dyDescent="0.25">
      <c r="A10" s="50"/>
      <c r="B10" s="50"/>
      <c r="C10">
        <v>8</v>
      </c>
      <c r="D10" s="10">
        <v>14507.3</v>
      </c>
      <c r="E10" s="10">
        <v>189.304</v>
      </c>
      <c r="F10" s="10">
        <v>1966.61</v>
      </c>
    </row>
    <row r="11" spans="1:15" x14ac:dyDescent="0.25">
      <c r="A11" s="50"/>
      <c r="B11" s="50"/>
      <c r="C11">
        <v>9</v>
      </c>
      <c r="D11" s="10">
        <v>11983.4</v>
      </c>
      <c r="E11" s="10">
        <v>1024.75</v>
      </c>
      <c r="F11" s="10">
        <v>1839.07</v>
      </c>
      <c r="I11" s="2"/>
    </row>
    <row r="12" spans="1:15" x14ac:dyDescent="0.25">
      <c r="A12" s="50"/>
      <c r="B12" s="50"/>
      <c r="C12">
        <v>10</v>
      </c>
      <c r="D12" s="10">
        <v>13389.5</v>
      </c>
      <c r="E12" s="10">
        <v>460.38200000000001</v>
      </c>
      <c r="F12" s="10">
        <v>1890.89</v>
      </c>
      <c r="I12" s="2"/>
    </row>
    <row r="13" spans="1:15" x14ac:dyDescent="0.25">
      <c r="A13" s="50"/>
      <c r="B13" s="50"/>
      <c r="C13">
        <v>11</v>
      </c>
      <c r="D13" s="10">
        <v>16332.9</v>
      </c>
      <c r="E13" s="10">
        <v>1442.53</v>
      </c>
      <c r="F13" s="10">
        <v>1936.29</v>
      </c>
      <c r="I13" s="2"/>
    </row>
    <row r="14" spans="1:15" x14ac:dyDescent="0.25">
      <c r="A14" s="50"/>
      <c r="B14" s="50"/>
      <c r="C14">
        <v>12</v>
      </c>
      <c r="D14" s="10">
        <v>16102.4</v>
      </c>
      <c r="E14" s="10">
        <v>188.95</v>
      </c>
      <c r="F14" s="10">
        <v>1955.27</v>
      </c>
      <c r="I14" s="2"/>
    </row>
    <row r="15" spans="1:15" x14ac:dyDescent="0.25">
      <c r="A15" s="50"/>
      <c r="B15" s="50"/>
      <c r="C15">
        <v>13</v>
      </c>
      <c r="D15" s="10">
        <v>17046.400000000001</v>
      </c>
      <c r="E15" s="10">
        <v>7.1790000000000003</v>
      </c>
      <c r="F15" s="10">
        <v>1810.7</v>
      </c>
    </row>
    <row r="16" spans="1:15" x14ac:dyDescent="0.25">
      <c r="A16" s="50"/>
      <c r="B16" s="50">
        <v>14</v>
      </c>
      <c r="C16">
        <v>1</v>
      </c>
      <c r="D16" s="10">
        <v>33955.4</v>
      </c>
      <c r="E16" s="10">
        <v>559.52499999999998</v>
      </c>
      <c r="F16" s="10">
        <v>1856.79</v>
      </c>
    </row>
    <row r="17" spans="1:9" x14ac:dyDescent="0.25">
      <c r="A17" s="50"/>
      <c r="B17" s="50"/>
      <c r="C17">
        <v>2</v>
      </c>
      <c r="D17" s="10">
        <v>38100.400000000001</v>
      </c>
      <c r="E17" s="10">
        <v>719.49699999999996</v>
      </c>
      <c r="F17" s="10">
        <v>1985.78</v>
      </c>
    </row>
    <row r="18" spans="1:9" x14ac:dyDescent="0.25">
      <c r="A18" s="50"/>
      <c r="B18" s="50"/>
      <c r="C18">
        <v>3</v>
      </c>
      <c r="D18" s="10">
        <v>39391</v>
      </c>
      <c r="E18" s="10">
        <v>693.24199999999996</v>
      </c>
      <c r="F18" s="10">
        <v>1895.74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74685.100000000006</v>
      </c>
      <c r="E19" s="10">
        <v>1190.78</v>
      </c>
      <c r="F19" s="10">
        <v>2037.83</v>
      </c>
      <c r="H19" s="2"/>
      <c r="I19" s="2"/>
    </row>
    <row r="20" spans="1:9" x14ac:dyDescent="0.25">
      <c r="A20" s="50"/>
      <c r="B20" s="50"/>
      <c r="C20">
        <v>2</v>
      </c>
      <c r="D20" s="10">
        <v>71789.899999999994</v>
      </c>
      <c r="E20" s="10">
        <v>282.62299999999999</v>
      </c>
      <c r="F20" s="10">
        <v>1963.9</v>
      </c>
      <c r="H20" s="2"/>
      <c r="I20" s="2"/>
    </row>
    <row r="21" spans="1:9" x14ac:dyDescent="0.25">
      <c r="A21" s="50"/>
      <c r="B21" s="50"/>
      <c r="C21">
        <v>3</v>
      </c>
      <c r="D21" s="10">
        <v>86169.600000000006</v>
      </c>
      <c r="E21" s="10">
        <v>605.49099999999999</v>
      </c>
      <c r="F21" s="10">
        <v>2018.59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114155</v>
      </c>
      <c r="E22" s="10">
        <v>1606.7</v>
      </c>
      <c r="F22" s="10">
        <v>1800.01</v>
      </c>
      <c r="H22" s="2"/>
      <c r="I22" s="2"/>
    </row>
    <row r="23" spans="1:9" x14ac:dyDescent="0.25">
      <c r="A23" s="50"/>
      <c r="B23" s="50"/>
      <c r="C23">
        <v>2</v>
      </c>
      <c r="D23" s="10">
        <v>115630.88597</v>
      </c>
      <c r="E23" s="10">
        <v>1301.03</v>
      </c>
      <c r="F23" s="10">
        <v>1800</v>
      </c>
      <c r="H23" s="2"/>
      <c r="I23" s="2"/>
    </row>
    <row r="24" spans="1:9" x14ac:dyDescent="0.25">
      <c r="A24" s="50"/>
      <c r="B24" s="50"/>
      <c r="C24">
        <v>3</v>
      </c>
      <c r="D24" s="10">
        <v>104154</v>
      </c>
      <c r="E24" s="10">
        <v>177.81299999999999</v>
      </c>
      <c r="F24" s="10">
        <v>1800.02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23456.400000000001</v>
      </c>
      <c r="E25" s="10">
        <v>645.84</v>
      </c>
      <c r="F25" s="10">
        <v>1831.98</v>
      </c>
      <c r="H25" s="2"/>
      <c r="I25" s="2"/>
    </row>
    <row r="26" spans="1:9" x14ac:dyDescent="0.25">
      <c r="A26" s="50"/>
      <c r="B26" s="50"/>
      <c r="C26">
        <v>2</v>
      </c>
      <c r="D26" s="10">
        <v>27309.4</v>
      </c>
      <c r="E26" s="10">
        <v>1052.3599999999999</v>
      </c>
      <c r="F26" s="10">
        <v>1980.55</v>
      </c>
      <c r="H26" s="2"/>
      <c r="I26" s="2"/>
    </row>
    <row r="27" spans="1:9" x14ac:dyDescent="0.25">
      <c r="A27" s="50"/>
      <c r="B27" s="50"/>
      <c r="C27">
        <v>3</v>
      </c>
      <c r="D27" s="10">
        <v>21773.5</v>
      </c>
      <c r="E27" s="10">
        <v>349.71899999999999</v>
      </c>
      <c r="F27" s="10">
        <v>1849.61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68290</v>
      </c>
      <c r="E28" s="10">
        <v>1250.04</v>
      </c>
      <c r="F28" s="10">
        <v>1966.55</v>
      </c>
      <c r="H28" s="2"/>
      <c r="I28" s="2"/>
    </row>
    <row r="29" spans="1:9" x14ac:dyDescent="0.25">
      <c r="A29" s="50"/>
      <c r="B29" s="50"/>
      <c r="C29">
        <v>2</v>
      </c>
      <c r="D29" s="10">
        <v>64299.9</v>
      </c>
      <c r="E29" s="10">
        <v>7.077</v>
      </c>
      <c r="F29" s="10">
        <v>1915.44</v>
      </c>
      <c r="H29" s="2"/>
      <c r="I29" s="2"/>
    </row>
    <row r="30" spans="1:9" x14ac:dyDescent="0.25">
      <c r="A30" s="50"/>
      <c r="B30" s="50"/>
      <c r="C30">
        <v>3</v>
      </c>
      <c r="D30" s="10">
        <v>69413.600000000006</v>
      </c>
      <c r="E30" s="10">
        <v>1460.59</v>
      </c>
      <c r="F30" s="10">
        <v>1800.07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120928</v>
      </c>
      <c r="E31" s="10">
        <v>1180.9100000000001</v>
      </c>
      <c r="F31" s="10">
        <v>1913.86</v>
      </c>
      <c r="H31" s="2"/>
      <c r="I31" s="2"/>
    </row>
    <row r="32" spans="1:9" x14ac:dyDescent="0.25">
      <c r="A32" s="50"/>
      <c r="B32" s="50"/>
      <c r="C32">
        <v>2</v>
      </c>
      <c r="D32" s="10">
        <v>152390</v>
      </c>
      <c r="E32" s="10">
        <v>1688.01</v>
      </c>
      <c r="F32" s="10">
        <v>2000.55</v>
      </c>
      <c r="H32" s="2"/>
      <c r="I32" s="2"/>
    </row>
    <row r="33" spans="1:9" x14ac:dyDescent="0.25">
      <c r="A33" s="50"/>
      <c r="B33" s="50"/>
      <c r="C33">
        <v>3</v>
      </c>
      <c r="D33" s="10">
        <v>135804</v>
      </c>
      <c r="E33" s="10">
        <v>1363.03</v>
      </c>
      <c r="F33" s="10">
        <v>2013.81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211394</v>
      </c>
      <c r="E34" s="10">
        <v>1285.18</v>
      </c>
      <c r="F34" s="10">
        <v>1947.49</v>
      </c>
      <c r="H34" s="2"/>
      <c r="I34" s="2"/>
    </row>
    <row r="35" spans="1:9" x14ac:dyDescent="0.25">
      <c r="A35" s="50"/>
      <c r="B35" s="50"/>
      <c r="C35">
        <v>2</v>
      </c>
      <c r="D35" s="10">
        <v>213026</v>
      </c>
      <c r="E35" s="10">
        <v>1784.13</v>
      </c>
      <c r="F35" s="10">
        <v>1800.12</v>
      </c>
      <c r="H35" s="2"/>
      <c r="I35" s="2"/>
    </row>
    <row r="36" spans="1:9" x14ac:dyDescent="0.25">
      <c r="A36" s="50"/>
      <c r="B36" s="50"/>
      <c r="C36">
        <v>3</v>
      </c>
      <c r="D36" s="10">
        <v>212032.476</v>
      </c>
      <c r="E36" s="10">
        <v>403.74799999999999</v>
      </c>
      <c r="F36" s="10">
        <v>2055.48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31782.3</v>
      </c>
      <c r="E37" s="10">
        <v>1655.42</v>
      </c>
      <c r="F37" s="10">
        <v>1983.85</v>
      </c>
      <c r="H37" s="2"/>
      <c r="I37" s="2"/>
    </row>
    <row r="38" spans="1:9" x14ac:dyDescent="0.25">
      <c r="A38" s="50"/>
      <c r="B38" s="50"/>
      <c r="C38">
        <v>2</v>
      </c>
      <c r="D38" s="10">
        <v>34864.199999999997</v>
      </c>
      <c r="E38" s="10">
        <v>1073.31</v>
      </c>
      <c r="F38" s="10">
        <v>2041.87</v>
      </c>
      <c r="H38" s="2"/>
      <c r="I38" s="2"/>
    </row>
    <row r="39" spans="1:9" x14ac:dyDescent="0.25">
      <c r="A39" s="50"/>
      <c r="B39" s="50"/>
      <c r="C39">
        <v>3</v>
      </c>
      <c r="D39" s="10">
        <v>27759.9</v>
      </c>
      <c r="E39" s="10">
        <v>1556.8</v>
      </c>
      <c r="F39" s="10">
        <v>1855.35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75285.100000000006</v>
      </c>
      <c r="E40" s="10">
        <v>1446.81</v>
      </c>
      <c r="F40" s="10">
        <v>2106.52</v>
      </c>
      <c r="H40" s="2"/>
      <c r="I40" s="2"/>
    </row>
    <row r="41" spans="1:9" x14ac:dyDescent="0.25">
      <c r="A41" s="50"/>
      <c r="B41" s="50"/>
      <c r="C41">
        <v>2</v>
      </c>
      <c r="D41" s="10">
        <v>91703.7</v>
      </c>
      <c r="E41" s="10">
        <v>1259.32</v>
      </c>
      <c r="F41" s="10">
        <v>1864.49</v>
      </c>
      <c r="H41" s="2"/>
      <c r="I41" s="2"/>
    </row>
    <row r="42" spans="1:9" x14ac:dyDescent="0.25">
      <c r="A42" s="50"/>
      <c r="B42" s="50"/>
      <c r="C42">
        <v>3</v>
      </c>
      <c r="D42" s="10">
        <v>85966.3</v>
      </c>
      <c r="E42" s="10">
        <v>304.55</v>
      </c>
      <c r="F42" s="10">
        <v>1828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174392</v>
      </c>
      <c r="E43" s="10">
        <v>372.95800000000003</v>
      </c>
      <c r="F43" s="10">
        <v>1814.15</v>
      </c>
      <c r="H43" s="2"/>
      <c r="I43" s="2"/>
    </row>
    <row r="44" spans="1:9" x14ac:dyDescent="0.25">
      <c r="A44" s="50"/>
      <c r="B44" s="50"/>
      <c r="C44">
        <v>2</v>
      </c>
      <c r="D44" s="10">
        <v>173742</v>
      </c>
      <c r="E44" s="10">
        <v>1617.97</v>
      </c>
      <c r="F44" s="10">
        <v>1972.58</v>
      </c>
      <c r="H44" s="2"/>
      <c r="I44" s="2"/>
    </row>
    <row r="45" spans="1:9" x14ac:dyDescent="0.25">
      <c r="A45" s="50"/>
      <c r="B45" s="50"/>
      <c r="C45">
        <v>3</v>
      </c>
      <c r="D45" s="10">
        <v>139341</v>
      </c>
      <c r="E45" s="10">
        <v>1497.6</v>
      </c>
      <c r="F45" s="10">
        <v>1868.1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245452</v>
      </c>
      <c r="E46" s="10">
        <v>334.19</v>
      </c>
      <c r="F46" s="10">
        <v>1865.72</v>
      </c>
      <c r="H46" s="2"/>
      <c r="I46" s="2"/>
    </row>
    <row r="47" spans="1:9" x14ac:dyDescent="0.25">
      <c r="A47" s="50"/>
      <c r="B47" s="50"/>
      <c r="C47">
        <v>2</v>
      </c>
      <c r="D47" s="10">
        <v>281541</v>
      </c>
      <c r="E47" s="10">
        <v>878.84500000000003</v>
      </c>
      <c r="F47" s="10">
        <v>1831.66</v>
      </c>
      <c r="H47" s="2"/>
      <c r="I47" s="2"/>
    </row>
    <row r="48" spans="1:9" x14ac:dyDescent="0.25">
      <c r="A48" s="50"/>
      <c r="B48" s="50"/>
      <c r="C48">
        <v>3</v>
      </c>
      <c r="D48" s="10">
        <v>265555</v>
      </c>
      <c r="E48" s="10">
        <v>1729.55</v>
      </c>
      <c r="F48" s="10">
        <v>1861.9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53327.5</v>
      </c>
      <c r="E49" s="10">
        <v>8.391</v>
      </c>
      <c r="F49" s="10">
        <v>1815.88</v>
      </c>
      <c r="H49" s="2"/>
      <c r="I49" s="2"/>
    </row>
    <row r="50" spans="1:9" x14ac:dyDescent="0.25">
      <c r="A50" s="50"/>
      <c r="B50" s="50"/>
      <c r="C50">
        <v>2</v>
      </c>
      <c r="D50" s="10">
        <v>33915.5</v>
      </c>
      <c r="E50" s="10">
        <v>1468.4</v>
      </c>
      <c r="F50" s="10">
        <v>1807.31</v>
      </c>
      <c r="H50" s="2"/>
      <c r="I50" s="2"/>
    </row>
    <row r="51" spans="1:9" x14ac:dyDescent="0.25">
      <c r="A51" s="50"/>
      <c r="B51" s="50"/>
      <c r="C51">
        <v>3</v>
      </c>
      <c r="D51" s="10">
        <v>43614.6</v>
      </c>
      <c r="E51" s="10">
        <v>101.999</v>
      </c>
      <c r="F51" s="10">
        <v>1979.33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112607</v>
      </c>
      <c r="E52" s="10">
        <v>694.84299999999996</v>
      </c>
      <c r="F52" s="10">
        <v>1868.86</v>
      </c>
      <c r="H52" s="2"/>
      <c r="I52" s="2"/>
    </row>
    <row r="53" spans="1:9" x14ac:dyDescent="0.25">
      <c r="A53" s="50"/>
      <c r="B53" s="50"/>
      <c r="C53">
        <v>2</v>
      </c>
      <c r="D53" s="10">
        <v>124149</v>
      </c>
      <c r="E53" s="10">
        <v>950.20799999999997</v>
      </c>
      <c r="F53" s="10">
        <v>1823.67</v>
      </c>
      <c r="H53" s="2"/>
      <c r="I53" s="2"/>
    </row>
    <row r="54" spans="1:9" x14ac:dyDescent="0.25">
      <c r="A54" s="50"/>
      <c r="B54" s="50"/>
      <c r="C54">
        <v>3</v>
      </c>
      <c r="D54" s="10">
        <v>131563</v>
      </c>
      <c r="E54" s="10">
        <v>1145.79</v>
      </c>
      <c r="F54" s="10">
        <v>2111.92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222649</v>
      </c>
      <c r="E55" s="10">
        <v>1713.95</v>
      </c>
      <c r="F55" s="10">
        <v>1850.19</v>
      </c>
      <c r="H55" s="2"/>
      <c r="I55" s="2"/>
    </row>
    <row r="56" spans="1:9" x14ac:dyDescent="0.25">
      <c r="A56" s="50"/>
      <c r="B56" s="50"/>
      <c r="C56">
        <v>2</v>
      </c>
      <c r="D56" s="10">
        <v>221837</v>
      </c>
      <c r="E56" s="10">
        <v>272.87900000000002</v>
      </c>
      <c r="F56" s="10">
        <v>1873.26</v>
      </c>
      <c r="H56" s="2"/>
      <c r="I56" s="2"/>
    </row>
    <row r="57" spans="1:9" x14ac:dyDescent="0.25">
      <c r="A57" s="50"/>
      <c r="B57" s="50"/>
      <c r="C57">
        <v>3</v>
      </c>
      <c r="D57" s="10">
        <v>217223</v>
      </c>
      <c r="E57" s="10">
        <v>1194.45</v>
      </c>
      <c r="F57" s="10">
        <v>1871.42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339407</v>
      </c>
      <c r="E58" s="10">
        <v>609.70600000000002</v>
      </c>
      <c r="F58" s="10">
        <v>1868.28</v>
      </c>
      <c r="H58" s="2"/>
      <c r="I58" s="2"/>
    </row>
    <row r="59" spans="1:9" x14ac:dyDescent="0.25">
      <c r="A59" s="50"/>
      <c r="B59" s="50"/>
      <c r="C59">
        <v>2</v>
      </c>
      <c r="D59" s="10">
        <v>324658</v>
      </c>
      <c r="E59" s="10">
        <v>1237.6500000000001</v>
      </c>
      <c r="F59" s="10">
        <v>1817.24</v>
      </c>
      <c r="H59" s="2"/>
      <c r="I59" s="2"/>
    </row>
    <row r="60" spans="1:9" x14ac:dyDescent="0.25">
      <c r="A60" s="50"/>
      <c r="B60" s="50"/>
      <c r="C60">
        <v>3</v>
      </c>
      <c r="D60" s="10">
        <v>385579</v>
      </c>
      <c r="E60" s="10">
        <v>351.82400000000001</v>
      </c>
      <c r="F60" s="10">
        <v>1866.03</v>
      </c>
    </row>
    <row r="61" spans="1:9" x14ac:dyDescent="0.25">
      <c r="A61" s="50">
        <v>83</v>
      </c>
      <c r="B61" s="50">
        <v>7</v>
      </c>
      <c r="C61">
        <v>1</v>
      </c>
      <c r="D61" s="10">
        <v>54047.3</v>
      </c>
      <c r="E61" s="10">
        <v>965.52200000000005</v>
      </c>
      <c r="F61" s="10">
        <v>1868.54</v>
      </c>
    </row>
    <row r="62" spans="1:9" x14ac:dyDescent="0.25">
      <c r="A62" s="50"/>
      <c r="B62" s="50"/>
      <c r="C62">
        <v>2</v>
      </c>
      <c r="D62" s="10">
        <v>53597.9</v>
      </c>
      <c r="E62" s="10">
        <v>886.29600000000005</v>
      </c>
      <c r="F62" s="10">
        <v>1864.48</v>
      </c>
    </row>
    <row r="63" spans="1:9" x14ac:dyDescent="0.25">
      <c r="A63" s="50"/>
      <c r="B63" s="50"/>
      <c r="C63">
        <v>3</v>
      </c>
      <c r="D63" s="10">
        <v>55892.4</v>
      </c>
      <c r="E63" s="10">
        <v>706.49300000000005</v>
      </c>
      <c r="F63" s="10">
        <v>1867.93</v>
      </c>
    </row>
    <row r="64" spans="1:9" x14ac:dyDescent="0.25">
      <c r="A64" s="50"/>
      <c r="B64" s="50">
        <v>14</v>
      </c>
      <c r="C64">
        <v>1</v>
      </c>
      <c r="D64" s="10">
        <v>168151</v>
      </c>
      <c r="E64" s="10">
        <v>1312.24</v>
      </c>
      <c r="F64" s="10">
        <v>1873.5</v>
      </c>
    </row>
    <row r="65" spans="1:6" x14ac:dyDescent="0.25">
      <c r="A65" s="50"/>
      <c r="B65" s="50"/>
      <c r="C65">
        <v>2</v>
      </c>
      <c r="D65" s="10">
        <v>130640</v>
      </c>
      <c r="E65" s="10">
        <v>383.17899999999997</v>
      </c>
      <c r="F65" s="10">
        <v>1881.49</v>
      </c>
    </row>
    <row r="66" spans="1:6" x14ac:dyDescent="0.25">
      <c r="A66" s="50"/>
      <c r="B66" s="50"/>
      <c r="C66">
        <v>3</v>
      </c>
      <c r="D66" s="10">
        <v>180555</v>
      </c>
      <c r="E66" s="10">
        <v>465.86</v>
      </c>
      <c r="F66" s="10">
        <v>1868.98</v>
      </c>
    </row>
    <row r="67" spans="1:6" x14ac:dyDescent="0.25">
      <c r="A67" s="50"/>
      <c r="B67" s="50">
        <v>21</v>
      </c>
      <c r="C67">
        <v>1</v>
      </c>
      <c r="D67" s="10">
        <v>241517</v>
      </c>
      <c r="E67" s="10">
        <v>1064.03</v>
      </c>
      <c r="F67" s="10">
        <v>1887.82</v>
      </c>
    </row>
    <row r="68" spans="1:6" x14ac:dyDescent="0.25">
      <c r="A68" s="50"/>
      <c r="B68" s="50"/>
      <c r="C68">
        <v>2</v>
      </c>
      <c r="D68" s="10">
        <v>299760</v>
      </c>
      <c r="E68" s="10">
        <v>658.50900000000001</v>
      </c>
      <c r="F68" s="10">
        <v>1879.86</v>
      </c>
    </row>
    <row r="69" spans="1:6" x14ac:dyDescent="0.25">
      <c r="A69" s="50"/>
      <c r="B69" s="50"/>
      <c r="C69">
        <v>3</v>
      </c>
      <c r="D69" s="10">
        <v>282879</v>
      </c>
      <c r="E69" s="10">
        <v>1793.99</v>
      </c>
      <c r="F69" s="10">
        <v>1901.29</v>
      </c>
    </row>
    <row r="70" spans="1:6" x14ac:dyDescent="0.25">
      <c r="A70" s="50"/>
      <c r="B70" s="50">
        <v>28</v>
      </c>
      <c r="C70">
        <v>1</v>
      </c>
      <c r="D70" s="10">
        <v>487717</v>
      </c>
      <c r="E70" s="10">
        <v>1720.64</v>
      </c>
      <c r="F70" s="10">
        <v>1894.44</v>
      </c>
    </row>
    <row r="71" spans="1:6" x14ac:dyDescent="0.25">
      <c r="A71" s="50"/>
      <c r="B71" s="50"/>
      <c r="C71">
        <v>2</v>
      </c>
      <c r="D71" s="10">
        <v>501126</v>
      </c>
      <c r="E71" s="10">
        <v>966.25699999999995</v>
      </c>
      <c r="F71" s="10">
        <v>1809.42</v>
      </c>
    </row>
    <row r="72" spans="1:6" x14ac:dyDescent="0.25">
      <c r="A72" s="50"/>
      <c r="B72" s="50"/>
      <c r="C72">
        <v>3</v>
      </c>
      <c r="D72" s="10">
        <v>443066</v>
      </c>
      <c r="E72" s="10">
        <v>901.24300000000005</v>
      </c>
      <c r="F72" s="10">
        <v>1890.18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74914.7</v>
      </c>
      <c r="E76" s="19">
        <v>1455.58</v>
      </c>
      <c r="F76" s="19">
        <v>1711.34</v>
      </c>
    </row>
    <row r="77" spans="1:6" x14ac:dyDescent="0.25">
      <c r="A77" s="2">
        <v>114</v>
      </c>
      <c r="B77">
        <v>7</v>
      </c>
      <c r="C77">
        <v>2</v>
      </c>
      <c r="D77" s="19">
        <v>73031.100000000006</v>
      </c>
      <c r="E77" s="19">
        <v>1025.3800000000001</v>
      </c>
      <c r="F77" s="19">
        <v>1718.12</v>
      </c>
    </row>
    <row r="78" spans="1:6" x14ac:dyDescent="0.25">
      <c r="A78" s="2">
        <v>114</v>
      </c>
      <c r="B78">
        <v>7</v>
      </c>
      <c r="C78">
        <v>3</v>
      </c>
      <c r="D78" s="20">
        <v>70788.600000000006</v>
      </c>
      <c r="E78" s="19">
        <v>667.96799999999996</v>
      </c>
      <c r="F78" s="19">
        <v>1740.24</v>
      </c>
    </row>
    <row r="79" spans="1:6" x14ac:dyDescent="0.25">
      <c r="A79" s="2">
        <v>114</v>
      </c>
      <c r="B79">
        <v>14</v>
      </c>
      <c r="C79">
        <v>1</v>
      </c>
      <c r="D79" s="20">
        <v>183389</v>
      </c>
      <c r="E79" s="19">
        <v>348.28899999999999</v>
      </c>
      <c r="F79" s="19">
        <v>1704.66</v>
      </c>
    </row>
    <row r="80" spans="1:6" x14ac:dyDescent="0.25">
      <c r="A80" s="2">
        <v>114</v>
      </c>
      <c r="B80">
        <v>14</v>
      </c>
      <c r="C80">
        <v>2</v>
      </c>
      <c r="D80" s="20">
        <v>270802</v>
      </c>
      <c r="E80" s="19">
        <v>867.61300000000006</v>
      </c>
      <c r="F80" s="19">
        <v>1725.34</v>
      </c>
    </row>
    <row r="81" spans="1:6" x14ac:dyDescent="0.25">
      <c r="A81" s="2">
        <v>114</v>
      </c>
      <c r="B81">
        <v>21</v>
      </c>
      <c r="C81">
        <v>1</v>
      </c>
      <c r="D81" s="20">
        <v>410697</v>
      </c>
      <c r="E81" s="19">
        <v>301.5</v>
      </c>
      <c r="F81" s="19">
        <v>1751.58</v>
      </c>
    </row>
    <row r="82" spans="1:6" x14ac:dyDescent="0.25">
      <c r="A82" s="2">
        <v>149</v>
      </c>
      <c r="B82">
        <v>28</v>
      </c>
      <c r="C82">
        <v>1</v>
      </c>
      <c r="D82" s="20">
        <v>900932</v>
      </c>
      <c r="E82" s="19">
        <v>483.49</v>
      </c>
      <c r="F82" s="19">
        <v>1761.44</v>
      </c>
    </row>
    <row r="83" spans="1:6" x14ac:dyDescent="0.25">
      <c r="A83" s="2">
        <v>170</v>
      </c>
      <c r="B83">
        <v>21</v>
      </c>
      <c r="C83">
        <v>1</v>
      </c>
      <c r="D83" s="20">
        <v>538004</v>
      </c>
      <c r="E83" s="19">
        <v>212.33799999999999</v>
      </c>
      <c r="F83" s="19">
        <v>1701.42</v>
      </c>
    </row>
    <row r="84" spans="1:6" x14ac:dyDescent="0.25">
      <c r="A84" s="2">
        <v>170</v>
      </c>
      <c r="B84">
        <v>28</v>
      </c>
      <c r="C84">
        <v>1</v>
      </c>
      <c r="D84" s="20">
        <v>856408</v>
      </c>
      <c r="E84" s="19">
        <v>468.036</v>
      </c>
      <c r="F84" s="19">
        <v>1742.52</v>
      </c>
    </row>
    <row r="85" spans="1:6" x14ac:dyDescent="0.25">
      <c r="A85" s="2">
        <v>183</v>
      </c>
      <c r="B85">
        <v>7</v>
      </c>
      <c r="C85">
        <v>1</v>
      </c>
      <c r="D85" s="20">
        <v>99193.1</v>
      </c>
      <c r="E85" s="19">
        <v>73.66</v>
      </c>
      <c r="F85" s="19">
        <v>1755.72</v>
      </c>
    </row>
  </sheetData>
  <sortState ref="A1:H73">
    <sortCondition ref="C1:C73"/>
    <sortCondition ref="B1:B73"/>
    <sortCondition ref="A1:A73"/>
  </sortState>
  <mergeCells count="29">
    <mergeCell ref="A74:C74"/>
    <mergeCell ref="D74:F74"/>
    <mergeCell ref="B61:B63"/>
    <mergeCell ref="B64:B66"/>
    <mergeCell ref="B67:B69"/>
    <mergeCell ref="B70:B72"/>
    <mergeCell ref="A61:A72"/>
    <mergeCell ref="B49:B51"/>
    <mergeCell ref="B52:B54"/>
    <mergeCell ref="B55:B57"/>
    <mergeCell ref="B58:B60"/>
    <mergeCell ref="A49:A60"/>
    <mergeCell ref="A37:A48"/>
    <mergeCell ref="B22:B24"/>
    <mergeCell ref="A3:A24"/>
    <mergeCell ref="B37:B39"/>
    <mergeCell ref="B40:B42"/>
    <mergeCell ref="B43:B45"/>
    <mergeCell ref="B46:B48"/>
    <mergeCell ref="B34:B36"/>
    <mergeCell ref="A1:C1"/>
    <mergeCell ref="D1:F1"/>
    <mergeCell ref="B25:B27"/>
    <mergeCell ref="B28:B30"/>
    <mergeCell ref="B31:B33"/>
    <mergeCell ref="A25:A36"/>
    <mergeCell ref="B3:B15"/>
    <mergeCell ref="B16:B18"/>
    <mergeCell ref="B19:B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55" zoomScale="115" zoomScaleNormal="115" workbookViewId="0">
      <selection activeCell="D1" sqref="D1:F1"/>
    </sheetView>
  </sheetViews>
  <sheetFormatPr baseColWidth="10" defaultRowHeight="15" x14ac:dyDescent="0.25"/>
  <cols>
    <col min="1" max="2" width="11.42578125" style="2"/>
    <col min="4" max="6" width="11.42578125" style="10"/>
  </cols>
  <sheetData>
    <row r="1" spans="1:15" x14ac:dyDescent="0.25">
      <c r="A1" s="49" t="s">
        <v>20</v>
      </c>
      <c r="B1" s="49"/>
      <c r="C1" s="49"/>
      <c r="D1" s="48" t="s">
        <v>21</v>
      </c>
      <c r="E1" s="48"/>
      <c r="F1" s="48"/>
      <c r="L1" s="1"/>
      <c r="M1" s="9"/>
      <c r="N1" s="9"/>
      <c r="O1" s="9"/>
    </row>
    <row r="2" spans="1:15" x14ac:dyDescent="0.25">
      <c r="A2" s="3" t="s">
        <v>0</v>
      </c>
      <c r="B2" s="3" t="s">
        <v>1</v>
      </c>
      <c r="C2" s="12" t="s">
        <v>22</v>
      </c>
      <c r="D2" s="16" t="s">
        <v>4</v>
      </c>
      <c r="E2" s="16" t="s">
        <v>18</v>
      </c>
      <c r="F2" s="16" t="s">
        <v>19</v>
      </c>
      <c r="L2" s="1"/>
      <c r="M2" s="1"/>
      <c r="N2" s="1"/>
      <c r="O2" s="1"/>
    </row>
    <row r="3" spans="1:15" x14ac:dyDescent="0.25">
      <c r="A3" s="50">
        <v>19</v>
      </c>
      <c r="B3" s="50">
        <v>7</v>
      </c>
      <c r="C3">
        <v>1</v>
      </c>
      <c r="D3" s="10">
        <v>15145.4</v>
      </c>
      <c r="E3" s="10">
        <v>798.726</v>
      </c>
      <c r="F3" s="10">
        <v>1893.37</v>
      </c>
    </row>
    <row r="4" spans="1:15" x14ac:dyDescent="0.25">
      <c r="A4" s="50"/>
      <c r="B4" s="50"/>
      <c r="C4">
        <v>2</v>
      </c>
      <c r="D4" s="10">
        <v>15450.9</v>
      </c>
      <c r="E4" s="10">
        <v>519.04200000000003</v>
      </c>
      <c r="F4" s="10">
        <v>2028.35</v>
      </c>
    </row>
    <row r="5" spans="1:15" x14ac:dyDescent="0.25">
      <c r="A5" s="50"/>
      <c r="B5" s="50"/>
      <c r="C5">
        <v>3</v>
      </c>
      <c r="D5" s="10">
        <v>14080.6</v>
      </c>
      <c r="E5" s="10">
        <v>929.49099999999999</v>
      </c>
      <c r="F5" s="10">
        <v>1874.31</v>
      </c>
    </row>
    <row r="6" spans="1:15" x14ac:dyDescent="0.25">
      <c r="A6" s="50"/>
      <c r="B6" s="50"/>
      <c r="C6">
        <v>4</v>
      </c>
      <c r="D6" s="10">
        <v>15870.4</v>
      </c>
      <c r="E6" s="10">
        <v>749.95500000000004</v>
      </c>
      <c r="F6" s="10">
        <v>2009.26</v>
      </c>
    </row>
    <row r="7" spans="1:15" x14ac:dyDescent="0.25">
      <c r="A7" s="50"/>
      <c r="B7" s="50"/>
      <c r="C7">
        <v>5</v>
      </c>
      <c r="D7" s="10">
        <v>14601.8</v>
      </c>
      <c r="E7" s="10">
        <v>158.00700000000001</v>
      </c>
      <c r="F7" s="10">
        <v>1944.84</v>
      </c>
    </row>
    <row r="8" spans="1:15" x14ac:dyDescent="0.25">
      <c r="A8" s="50"/>
      <c r="B8" s="50"/>
      <c r="C8">
        <v>6</v>
      </c>
      <c r="D8" s="10">
        <v>13174.8</v>
      </c>
      <c r="E8" s="10">
        <v>1600.13</v>
      </c>
      <c r="F8" s="10">
        <v>1846.44</v>
      </c>
    </row>
    <row r="9" spans="1:15" x14ac:dyDescent="0.25">
      <c r="A9" s="50"/>
      <c r="B9" s="50"/>
      <c r="C9">
        <v>7</v>
      </c>
      <c r="D9" s="10">
        <v>11929.4</v>
      </c>
      <c r="E9" s="10">
        <v>1562.89</v>
      </c>
      <c r="F9" s="10">
        <v>2016.1</v>
      </c>
    </row>
    <row r="10" spans="1:15" x14ac:dyDescent="0.25">
      <c r="A10" s="50"/>
      <c r="B10" s="50"/>
      <c r="C10">
        <v>8</v>
      </c>
      <c r="D10" s="10">
        <v>14610.2</v>
      </c>
      <c r="E10" s="10">
        <v>4.4720000000000004</v>
      </c>
      <c r="F10" s="10">
        <v>1847.01</v>
      </c>
    </row>
    <row r="11" spans="1:15" x14ac:dyDescent="0.25">
      <c r="A11" s="50"/>
      <c r="B11" s="50"/>
      <c r="C11">
        <v>9</v>
      </c>
      <c r="D11" s="10">
        <v>11993.3</v>
      </c>
      <c r="E11" s="10">
        <v>520.34699999999998</v>
      </c>
      <c r="F11" s="10">
        <v>1903.31</v>
      </c>
      <c r="I11" s="2"/>
    </row>
    <row r="12" spans="1:15" x14ac:dyDescent="0.25">
      <c r="A12" s="50"/>
      <c r="B12" s="50"/>
      <c r="C12">
        <v>10</v>
      </c>
      <c r="D12" s="10">
        <v>13325.3</v>
      </c>
      <c r="E12" s="10">
        <v>485.71199999999999</v>
      </c>
      <c r="F12" s="10">
        <v>1897.84</v>
      </c>
      <c r="I12" s="2"/>
    </row>
    <row r="13" spans="1:15" x14ac:dyDescent="0.25">
      <c r="A13" s="50"/>
      <c r="B13" s="50"/>
      <c r="C13">
        <v>11</v>
      </c>
      <c r="D13" s="10">
        <v>16263.5</v>
      </c>
      <c r="E13" s="10">
        <v>1193.31</v>
      </c>
      <c r="F13" s="10">
        <v>1937.64</v>
      </c>
      <c r="I13" s="2"/>
    </row>
    <row r="14" spans="1:15" x14ac:dyDescent="0.25">
      <c r="A14" s="50"/>
      <c r="B14" s="50"/>
      <c r="C14">
        <v>12</v>
      </c>
      <c r="D14" s="10">
        <v>16127.7</v>
      </c>
      <c r="E14" s="10">
        <v>975.23400000000004</v>
      </c>
      <c r="F14" s="10">
        <v>1870.89</v>
      </c>
      <c r="I14" s="2"/>
    </row>
    <row r="15" spans="1:15" x14ac:dyDescent="0.25">
      <c r="A15" s="50"/>
      <c r="B15" s="50"/>
      <c r="C15">
        <v>13</v>
      </c>
      <c r="D15" s="10">
        <v>16921.7</v>
      </c>
      <c r="E15" s="10">
        <v>713.50800000000004</v>
      </c>
      <c r="F15" s="10">
        <v>1902.76</v>
      </c>
    </row>
    <row r="16" spans="1:15" x14ac:dyDescent="0.25">
      <c r="A16" s="50"/>
      <c r="B16" s="50">
        <v>14</v>
      </c>
      <c r="C16">
        <v>1</v>
      </c>
      <c r="D16" s="10">
        <v>34099</v>
      </c>
      <c r="E16" s="10">
        <v>1080.3599999999999</v>
      </c>
      <c r="F16" s="10">
        <v>1928.7</v>
      </c>
    </row>
    <row r="17" spans="1:9" x14ac:dyDescent="0.25">
      <c r="A17" s="50"/>
      <c r="B17" s="50"/>
      <c r="C17">
        <v>2</v>
      </c>
      <c r="D17" s="10">
        <v>38098.400000000001</v>
      </c>
      <c r="E17" s="10">
        <v>1151.6199999999999</v>
      </c>
      <c r="F17" s="10">
        <v>1928.37</v>
      </c>
    </row>
    <row r="18" spans="1:9" x14ac:dyDescent="0.25">
      <c r="A18" s="50"/>
      <c r="B18" s="50"/>
      <c r="C18">
        <v>3</v>
      </c>
      <c r="D18" s="10">
        <v>39463.699999999997</v>
      </c>
      <c r="E18" s="10">
        <v>1051.82</v>
      </c>
      <c r="F18" s="10">
        <v>1860.81</v>
      </c>
      <c r="H18" s="2"/>
      <c r="I18" s="2"/>
    </row>
    <row r="19" spans="1:9" x14ac:dyDescent="0.25">
      <c r="A19" s="50"/>
      <c r="B19" s="50">
        <v>21</v>
      </c>
      <c r="C19">
        <v>1</v>
      </c>
      <c r="D19" s="10">
        <v>74384.3</v>
      </c>
      <c r="E19" s="10">
        <v>885.57100000000003</v>
      </c>
      <c r="F19" s="10">
        <v>2001.53</v>
      </c>
      <c r="H19" s="2"/>
      <c r="I19" s="2"/>
    </row>
    <row r="20" spans="1:9" x14ac:dyDescent="0.25">
      <c r="A20" s="50"/>
      <c r="B20" s="50"/>
      <c r="C20">
        <v>2</v>
      </c>
      <c r="D20" s="10">
        <v>71741.899999999994</v>
      </c>
      <c r="E20" s="10">
        <v>1071.55</v>
      </c>
      <c r="F20" s="10">
        <v>1911.24</v>
      </c>
      <c r="H20" s="2"/>
      <c r="I20" s="2"/>
    </row>
    <row r="21" spans="1:9" x14ac:dyDescent="0.25">
      <c r="A21" s="50"/>
      <c r="B21" s="50"/>
      <c r="C21">
        <v>3</v>
      </c>
      <c r="D21" s="10">
        <v>86155.5</v>
      </c>
      <c r="E21" s="10">
        <v>1163.08</v>
      </c>
      <c r="F21" s="10">
        <v>1988.26</v>
      </c>
      <c r="H21" s="2"/>
      <c r="I21" s="2"/>
    </row>
    <row r="22" spans="1:9" x14ac:dyDescent="0.25">
      <c r="A22" s="50"/>
      <c r="B22" s="50">
        <v>28</v>
      </c>
      <c r="C22">
        <v>1</v>
      </c>
      <c r="D22" s="10">
        <v>112630</v>
      </c>
      <c r="E22" s="10">
        <v>1612.37</v>
      </c>
      <c r="F22" s="10">
        <v>1884.4</v>
      </c>
      <c r="H22" s="2"/>
      <c r="I22" s="2"/>
    </row>
    <row r="23" spans="1:9" x14ac:dyDescent="0.25">
      <c r="A23" s="50"/>
      <c r="B23" s="50"/>
      <c r="C23">
        <v>2</v>
      </c>
      <c r="D23" s="10">
        <v>115165</v>
      </c>
      <c r="E23" s="10">
        <v>422.69600000000003</v>
      </c>
      <c r="F23" s="10">
        <v>1800.03</v>
      </c>
      <c r="H23" s="2"/>
      <c r="I23" s="2"/>
    </row>
    <row r="24" spans="1:9" x14ac:dyDescent="0.25">
      <c r="A24" s="50"/>
      <c r="B24" s="50"/>
      <c r="C24">
        <v>3</v>
      </c>
      <c r="D24" s="10">
        <v>103267</v>
      </c>
      <c r="E24" s="10">
        <v>1006.53</v>
      </c>
      <c r="F24" s="10">
        <v>1800.01</v>
      </c>
      <c r="H24" s="2"/>
      <c r="I24" s="2"/>
    </row>
    <row r="25" spans="1:9" x14ac:dyDescent="0.25">
      <c r="A25" s="50">
        <v>34</v>
      </c>
      <c r="B25" s="50">
        <v>7</v>
      </c>
      <c r="C25">
        <v>1</v>
      </c>
      <c r="D25" s="10">
        <v>23290.7</v>
      </c>
      <c r="E25" s="10">
        <v>1731.6</v>
      </c>
      <c r="F25" s="10">
        <v>2001.82</v>
      </c>
      <c r="H25" s="2"/>
      <c r="I25" s="2"/>
    </row>
    <row r="26" spans="1:9" x14ac:dyDescent="0.25">
      <c r="A26" s="50"/>
      <c r="B26" s="50"/>
      <c r="C26">
        <v>2</v>
      </c>
      <c r="D26" s="10">
        <v>27235</v>
      </c>
      <c r="E26" s="10">
        <v>624.53800000000001</v>
      </c>
      <c r="F26" s="10">
        <v>2068.9699999999998</v>
      </c>
      <c r="H26" s="2"/>
      <c r="I26" s="2"/>
    </row>
    <row r="27" spans="1:9" x14ac:dyDescent="0.25">
      <c r="A27" s="50"/>
      <c r="B27" s="50"/>
      <c r="C27">
        <v>3</v>
      </c>
      <c r="D27" s="10">
        <v>21637</v>
      </c>
      <c r="E27" s="10">
        <v>632.04</v>
      </c>
      <c r="F27" s="10">
        <v>2033.15</v>
      </c>
      <c r="H27" s="2"/>
      <c r="I27" s="2"/>
    </row>
    <row r="28" spans="1:9" x14ac:dyDescent="0.25">
      <c r="A28" s="50"/>
      <c r="B28" s="50">
        <v>14</v>
      </c>
      <c r="C28">
        <v>1</v>
      </c>
      <c r="D28" s="10">
        <v>68501</v>
      </c>
      <c r="E28" s="10">
        <v>805.44600000000003</v>
      </c>
      <c r="F28" s="10">
        <v>1856.83</v>
      </c>
      <c r="H28" s="2"/>
      <c r="I28" s="2"/>
    </row>
    <row r="29" spans="1:9" x14ac:dyDescent="0.25">
      <c r="A29" s="50"/>
      <c r="B29" s="50"/>
      <c r="C29">
        <v>2</v>
      </c>
      <c r="D29" s="10">
        <v>63853.3</v>
      </c>
      <c r="E29" s="10">
        <v>389.67399999999998</v>
      </c>
      <c r="F29" s="10">
        <v>2020.68</v>
      </c>
      <c r="H29" s="2"/>
      <c r="I29" s="2"/>
    </row>
    <row r="30" spans="1:9" x14ac:dyDescent="0.25">
      <c r="A30" s="50"/>
      <c r="B30" s="50"/>
      <c r="C30">
        <v>3</v>
      </c>
      <c r="D30" s="10">
        <v>67655.8</v>
      </c>
      <c r="E30" s="10">
        <v>481.78100000000001</v>
      </c>
      <c r="F30" s="10">
        <v>2047.09</v>
      </c>
      <c r="H30" s="2"/>
      <c r="I30" s="2"/>
    </row>
    <row r="31" spans="1:9" x14ac:dyDescent="0.25">
      <c r="A31" s="50"/>
      <c r="B31" s="50">
        <v>21</v>
      </c>
      <c r="C31">
        <v>1</v>
      </c>
      <c r="D31" s="10">
        <v>121530</v>
      </c>
      <c r="E31" s="10">
        <v>1662.94</v>
      </c>
      <c r="F31" s="10">
        <v>1993.06</v>
      </c>
      <c r="H31" s="2"/>
      <c r="I31" s="2"/>
    </row>
    <row r="32" spans="1:9" x14ac:dyDescent="0.25">
      <c r="A32" s="50"/>
      <c r="B32" s="50"/>
      <c r="C32">
        <v>2</v>
      </c>
      <c r="D32" s="10">
        <v>154106</v>
      </c>
      <c r="E32" s="10">
        <v>940.98299999999995</v>
      </c>
      <c r="F32" s="10">
        <v>2106</v>
      </c>
      <c r="H32" s="2"/>
      <c r="I32" s="2"/>
    </row>
    <row r="33" spans="1:9" x14ac:dyDescent="0.25">
      <c r="A33" s="50"/>
      <c r="B33" s="50"/>
      <c r="C33">
        <v>3</v>
      </c>
      <c r="D33" s="10">
        <v>136483</v>
      </c>
      <c r="E33" s="10">
        <v>12.731999999999999</v>
      </c>
      <c r="F33" s="10">
        <v>1969.79</v>
      </c>
      <c r="H33" s="2"/>
      <c r="I33" s="2"/>
    </row>
    <row r="34" spans="1:9" x14ac:dyDescent="0.25">
      <c r="A34" s="50"/>
      <c r="B34" s="50">
        <v>28</v>
      </c>
      <c r="C34">
        <v>1</v>
      </c>
      <c r="D34" s="10">
        <v>211692</v>
      </c>
      <c r="E34" s="10">
        <v>388.62</v>
      </c>
      <c r="F34" s="10">
        <v>2040.86</v>
      </c>
      <c r="H34" s="2"/>
      <c r="I34" s="2"/>
    </row>
    <row r="35" spans="1:9" x14ac:dyDescent="0.25">
      <c r="A35" s="50"/>
      <c r="B35" s="50"/>
      <c r="C35">
        <v>2</v>
      </c>
      <c r="D35" s="10">
        <v>212120</v>
      </c>
      <c r="E35" s="10">
        <v>426.80900000000003</v>
      </c>
      <c r="F35" s="10">
        <v>1800.19</v>
      </c>
      <c r="H35" s="2"/>
      <c r="I35" s="2"/>
    </row>
    <row r="36" spans="1:9" x14ac:dyDescent="0.25">
      <c r="A36" s="50"/>
      <c r="B36" s="50"/>
      <c r="C36">
        <v>3</v>
      </c>
      <c r="D36" s="10">
        <v>212465</v>
      </c>
      <c r="E36" s="10">
        <v>1591.79</v>
      </c>
      <c r="F36" s="10">
        <v>1903.39</v>
      </c>
      <c r="H36" s="2"/>
      <c r="I36" s="2"/>
    </row>
    <row r="37" spans="1:9" x14ac:dyDescent="0.25">
      <c r="A37" s="50">
        <v>46</v>
      </c>
      <c r="B37" s="50">
        <v>7</v>
      </c>
      <c r="C37">
        <v>1</v>
      </c>
      <c r="D37" s="10">
        <v>31785.200000000001</v>
      </c>
      <c r="E37" s="10">
        <v>1159.48</v>
      </c>
      <c r="F37" s="10">
        <v>1808.46</v>
      </c>
      <c r="H37" s="2"/>
      <c r="I37" s="2"/>
    </row>
    <row r="38" spans="1:9" x14ac:dyDescent="0.25">
      <c r="A38" s="50"/>
      <c r="B38" s="50"/>
      <c r="C38">
        <v>2</v>
      </c>
      <c r="D38" s="10">
        <v>34875.199999999997</v>
      </c>
      <c r="E38" s="10">
        <v>47.621000000000002</v>
      </c>
      <c r="F38" s="10">
        <v>2047.4</v>
      </c>
      <c r="H38" s="2"/>
      <c r="I38" s="2"/>
    </row>
    <row r="39" spans="1:9" x14ac:dyDescent="0.25">
      <c r="A39" s="50"/>
      <c r="B39" s="50"/>
      <c r="C39">
        <v>3</v>
      </c>
      <c r="D39" s="10">
        <v>27565.8</v>
      </c>
      <c r="E39" s="10">
        <v>472.91899999999998</v>
      </c>
      <c r="F39" s="10">
        <v>1812.02</v>
      </c>
      <c r="H39" s="2"/>
      <c r="I39" s="2"/>
    </row>
    <row r="40" spans="1:9" x14ac:dyDescent="0.25">
      <c r="A40" s="50"/>
      <c r="B40" s="50">
        <v>14</v>
      </c>
      <c r="C40">
        <v>1</v>
      </c>
      <c r="D40" s="10">
        <v>75113.399999999994</v>
      </c>
      <c r="E40" s="10">
        <v>1795.61</v>
      </c>
      <c r="F40" s="10">
        <v>2106.1999999999998</v>
      </c>
      <c r="H40" s="2"/>
      <c r="I40" s="2"/>
    </row>
    <row r="41" spans="1:9" x14ac:dyDescent="0.25">
      <c r="A41" s="50"/>
      <c r="B41" s="50"/>
      <c r="C41">
        <v>2</v>
      </c>
      <c r="D41" s="10">
        <v>91574.399999999994</v>
      </c>
      <c r="E41" s="10">
        <v>843.03399999999999</v>
      </c>
      <c r="F41" s="10">
        <v>1864.02</v>
      </c>
      <c r="H41" s="2"/>
      <c r="I41" s="2"/>
    </row>
    <row r="42" spans="1:9" x14ac:dyDescent="0.25">
      <c r="A42" s="50"/>
      <c r="B42" s="50"/>
      <c r="C42">
        <v>3</v>
      </c>
      <c r="D42" s="10">
        <v>86063.1</v>
      </c>
      <c r="E42" s="10">
        <v>1603.54</v>
      </c>
      <c r="F42" s="10">
        <v>1943.28</v>
      </c>
      <c r="H42" s="2"/>
      <c r="I42" s="2"/>
    </row>
    <row r="43" spans="1:9" x14ac:dyDescent="0.25">
      <c r="A43" s="50"/>
      <c r="B43" s="50">
        <v>21</v>
      </c>
      <c r="C43">
        <v>1</v>
      </c>
      <c r="D43" s="10">
        <v>174162</v>
      </c>
      <c r="E43" s="10">
        <v>142.28800000000001</v>
      </c>
      <c r="F43" s="10">
        <v>1866.94</v>
      </c>
      <c r="H43" s="2"/>
      <c r="I43" s="2"/>
    </row>
    <row r="44" spans="1:9" x14ac:dyDescent="0.25">
      <c r="A44" s="50"/>
      <c r="B44" s="50"/>
      <c r="C44">
        <v>2</v>
      </c>
      <c r="D44" s="10">
        <v>174824</v>
      </c>
      <c r="E44" s="10">
        <v>1669.7</v>
      </c>
      <c r="F44" s="10">
        <v>1866.74</v>
      </c>
      <c r="H44" s="2"/>
      <c r="I44" s="2"/>
    </row>
    <row r="45" spans="1:9" x14ac:dyDescent="0.25">
      <c r="A45" s="50"/>
      <c r="B45" s="50"/>
      <c r="C45">
        <v>3</v>
      </c>
      <c r="D45" s="10">
        <v>139073</v>
      </c>
      <c r="E45" s="10">
        <v>316.05700000000002</v>
      </c>
      <c r="F45" s="10">
        <v>1810.89</v>
      </c>
      <c r="H45" s="2"/>
      <c r="I45" s="2"/>
    </row>
    <row r="46" spans="1:9" x14ac:dyDescent="0.25">
      <c r="A46" s="50"/>
      <c r="B46" s="50">
        <v>28</v>
      </c>
      <c r="C46">
        <v>1</v>
      </c>
      <c r="D46" s="10">
        <v>245435</v>
      </c>
      <c r="E46" s="10">
        <v>820.197</v>
      </c>
      <c r="F46" s="10">
        <v>1872.93</v>
      </c>
      <c r="H46" s="2"/>
      <c r="I46" s="2"/>
    </row>
    <row r="47" spans="1:9" x14ac:dyDescent="0.25">
      <c r="A47" s="50"/>
      <c r="B47" s="50"/>
      <c r="C47">
        <v>2</v>
      </c>
      <c r="D47" s="10">
        <v>281533</v>
      </c>
      <c r="E47" s="10">
        <v>430.928</v>
      </c>
      <c r="F47" s="10">
        <v>1865.95</v>
      </c>
      <c r="H47" s="2"/>
      <c r="I47" s="2"/>
    </row>
    <row r="48" spans="1:9" x14ac:dyDescent="0.25">
      <c r="A48" s="50"/>
      <c r="B48" s="50"/>
      <c r="C48">
        <v>3</v>
      </c>
      <c r="D48" s="10">
        <v>265613</v>
      </c>
      <c r="E48" s="10">
        <v>1045.8399999999999</v>
      </c>
      <c r="F48" s="10">
        <v>1872.69</v>
      </c>
      <c r="H48" s="2"/>
      <c r="I48" s="2"/>
    </row>
    <row r="49" spans="1:9" x14ac:dyDescent="0.25">
      <c r="A49" s="50">
        <v>58</v>
      </c>
      <c r="B49" s="50">
        <v>7</v>
      </c>
      <c r="C49">
        <v>1</v>
      </c>
      <c r="D49" s="10">
        <v>53387.199999999997</v>
      </c>
      <c r="E49" s="10">
        <v>543.64300000000003</v>
      </c>
      <c r="F49" s="10">
        <v>2027.93</v>
      </c>
      <c r="H49" s="2"/>
      <c r="I49" s="2"/>
    </row>
    <row r="50" spans="1:9" x14ac:dyDescent="0.25">
      <c r="A50" s="50"/>
      <c r="B50" s="50"/>
      <c r="C50">
        <v>2</v>
      </c>
      <c r="D50" s="10">
        <v>34110.1</v>
      </c>
      <c r="E50" s="10">
        <v>1078.3900000000001</v>
      </c>
      <c r="F50" s="10">
        <v>1838.64</v>
      </c>
      <c r="H50" s="2"/>
      <c r="I50" s="2"/>
    </row>
    <row r="51" spans="1:9" x14ac:dyDescent="0.25">
      <c r="A51" s="50"/>
      <c r="B51" s="50"/>
      <c r="C51">
        <v>3</v>
      </c>
      <c r="D51" s="10">
        <v>43707</v>
      </c>
      <c r="E51" s="10">
        <v>1169.73</v>
      </c>
      <c r="F51" s="10">
        <v>1977.15</v>
      </c>
      <c r="H51" s="2"/>
      <c r="I51" s="2"/>
    </row>
    <row r="52" spans="1:9" x14ac:dyDescent="0.25">
      <c r="A52" s="50"/>
      <c r="B52" s="50">
        <v>14</v>
      </c>
      <c r="C52">
        <v>1</v>
      </c>
      <c r="D52" s="10">
        <v>112887</v>
      </c>
      <c r="E52" s="10">
        <v>1419.32</v>
      </c>
      <c r="F52" s="10">
        <v>1840.55</v>
      </c>
      <c r="H52" s="2"/>
      <c r="I52" s="2"/>
    </row>
    <row r="53" spans="1:9" x14ac:dyDescent="0.25">
      <c r="A53" s="50"/>
      <c r="B53" s="50"/>
      <c r="C53">
        <v>2</v>
      </c>
      <c r="D53" s="10">
        <v>124127</v>
      </c>
      <c r="E53" s="10">
        <v>714.64800000000002</v>
      </c>
      <c r="F53" s="10">
        <v>1800.56</v>
      </c>
      <c r="H53" s="2"/>
      <c r="I53" s="2"/>
    </row>
    <row r="54" spans="1:9" x14ac:dyDescent="0.25">
      <c r="A54" s="50"/>
      <c r="B54" s="50"/>
      <c r="C54">
        <v>3</v>
      </c>
      <c r="D54" s="10">
        <v>129879</v>
      </c>
      <c r="E54" s="10">
        <v>132.41200000000001</v>
      </c>
      <c r="F54" s="10">
        <v>2106.12</v>
      </c>
      <c r="H54" s="2"/>
      <c r="I54" s="2"/>
    </row>
    <row r="55" spans="1:9" x14ac:dyDescent="0.25">
      <c r="A55" s="50"/>
      <c r="B55" s="50">
        <v>21</v>
      </c>
      <c r="C55">
        <v>1</v>
      </c>
      <c r="D55" s="10">
        <v>222857</v>
      </c>
      <c r="E55" s="10">
        <v>1291.93</v>
      </c>
      <c r="F55" s="10">
        <v>1827.55</v>
      </c>
      <c r="H55" s="2"/>
      <c r="I55" s="2"/>
    </row>
    <row r="56" spans="1:9" x14ac:dyDescent="0.25">
      <c r="A56" s="50"/>
      <c r="B56" s="50"/>
      <c r="C56">
        <v>2</v>
      </c>
      <c r="D56" s="10">
        <v>221281</v>
      </c>
      <c r="E56" s="10">
        <v>915.85500000000002</v>
      </c>
      <c r="F56" s="10">
        <v>1868.49</v>
      </c>
      <c r="H56" s="2"/>
      <c r="I56" s="2"/>
    </row>
    <row r="57" spans="1:9" x14ac:dyDescent="0.25">
      <c r="A57" s="50"/>
      <c r="B57" s="50"/>
      <c r="C57">
        <v>3</v>
      </c>
      <c r="D57" s="10">
        <v>216846</v>
      </c>
      <c r="E57" s="10">
        <v>168.48699999999999</v>
      </c>
      <c r="F57" s="10">
        <v>1855.91</v>
      </c>
      <c r="H57" s="2"/>
      <c r="I57" s="2"/>
    </row>
    <row r="58" spans="1:9" x14ac:dyDescent="0.25">
      <c r="A58" s="50"/>
      <c r="B58" s="50">
        <v>28</v>
      </c>
      <c r="C58">
        <v>1</v>
      </c>
      <c r="D58" s="10">
        <v>339834</v>
      </c>
      <c r="E58" s="10">
        <v>793.66300000000001</v>
      </c>
      <c r="F58" s="10">
        <v>1875.42</v>
      </c>
      <c r="H58" s="2"/>
      <c r="I58" s="2"/>
    </row>
    <row r="59" spans="1:9" x14ac:dyDescent="0.25">
      <c r="A59" s="50"/>
      <c r="B59" s="50"/>
      <c r="C59">
        <v>2</v>
      </c>
      <c r="D59" s="10">
        <v>324587</v>
      </c>
      <c r="E59" s="10">
        <v>1003.71</v>
      </c>
      <c r="F59" s="10">
        <v>1877.22</v>
      </c>
      <c r="H59" s="2"/>
      <c r="I59" s="2"/>
    </row>
    <row r="60" spans="1:9" x14ac:dyDescent="0.25">
      <c r="A60" s="50"/>
      <c r="B60" s="50"/>
      <c r="C60">
        <v>3</v>
      </c>
      <c r="D60" s="10">
        <v>383050</v>
      </c>
      <c r="E60" s="10">
        <v>523.28</v>
      </c>
      <c r="F60" s="10">
        <v>1876.35</v>
      </c>
    </row>
    <row r="61" spans="1:9" x14ac:dyDescent="0.25">
      <c r="A61" s="50">
        <v>83</v>
      </c>
      <c r="B61" s="50">
        <v>7</v>
      </c>
      <c r="C61">
        <v>1</v>
      </c>
      <c r="D61" s="10">
        <v>54022.6</v>
      </c>
      <c r="E61" s="10">
        <v>97.084000000000003</v>
      </c>
      <c r="F61" s="10">
        <v>1834.17</v>
      </c>
    </row>
    <row r="62" spans="1:9" x14ac:dyDescent="0.25">
      <c r="A62" s="50"/>
      <c r="B62" s="50"/>
      <c r="C62">
        <v>2</v>
      </c>
      <c r="D62" s="10">
        <v>53642.6</v>
      </c>
      <c r="E62" s="10">
        <v>125.34699999999999</v>
      </c>
      <c r="F62" s="10">
        <v>1847.72</v>
      </c>
    </row>
    <row r="63" spans="1:9" x14ac:dyDescent="0.25">
      <c r="A63" s="50"/>
      <c r="B63" s="50"/>
      <c r="C63">
        <v>3</v>
      </c>
      <c r="D63" s="10">
        <v>55846.9</v>
      </c>
      <c r="E63" s="10">
        <v>412.53</v>
      </c>
      <c r="F63" s="10">
        <v>1871.21</v>
      </c>
    </row>
    <row r="64" spans="1:9" x14ac:dyDescent="0.25">
      <c r="A64" s="50"/>
      <c r="B64" s="50">
        <v>14</v>
      </c>
      <c r="C64">
        <v>1</v>
      </c>
      <c r="D64" s="10">
        <v>168768</v>
      </c>
      <c r="E64" s="10">
        <v>568.55600000000004</v>
      </c>
      <c r="F64" s="10">
        <v>1876.75</v>
      </c>
    </row>
    <row r="65" spans="1:6" x14ac:dyDescent="0.25">
      <c r="A65" s="50"/>
      <c r="B65" s="50"/>
      <c r="C65">
        <v>2</v>
      </c>
      <c r="D65" s="10">
        <v>130092</v>
      </c>
      <c r="E65" s="10">
        <v>641.38</v>
      </c>
      <c r="F65" s="10">
        <v>1879.7</v>
      </c>
    </row>
    <row r="66" spans="1:6" x14ac:dyDescent="0.25">
      <c r="A66" s="50"/>
      <c r="B66" s="50"/>
      <c r="C66">
        <v>3</v>
      </c>
      <c r="D66" s="10">
        <v>180312</v>
      </c>
      <c r="E66" s="10">
        <v>203.19200000000001</v>
      </c>
      <c r="F66" s="10">
        <v>1877.86</v>
      </c>
    </row>
    <row r="67" spans="1:6" x14ac:dyDescent="0.25">
      <c r="A67" s="50"/>
      <c r="B67" s="50">
        <v>21</v>
      </c>
      <c r="C67">
        <v>1</v>
      </c>
      <c r="D67" s="10">
        <v>240923</v>
      </c>
      <c r="E67" s="10">
        <v>1154.98</v>
      </c>
      <c r="F67" s="10">
        <v>1881.96</v>
      </c>
    </row>
    <row r="68" spans="1:6" x14ac:dyDescent="0.25">
      <c r="A68" s="50"/>
      <c r="B68" s="50"/>
      <c r="C68">
        <v>2</v>
      </c>
      <c r="D68" s="10">
        <v>300068</v>
      </c>
      <c r="E68" s="10">
        <v>1698.91</v>
      </c>
      <c r="F68" s="10">
        <v>1900.47</v>
      </c>
    </row>
    <row r="69" spans="1:6" x14ac:dyDescent="0.25">
      <c r="A69" s="50"/>
      <c r="B69" s="50"/>
      <c r="C69">
        <v>3</v>
      </c>
      <c r="D69" s="10">
        <v>282255</v>
      </c>
      <c r="E69" s="10">
        <v>950.57799999999997</v>
      </c>
      <c r="F69" s="10">
        <v>1880.97</v>
      </c>
    </row>
    <row r="70" spans="1:6" x14ac:dyDescent="0.25">
      <c r="A70" s="50"/>
      <c r="B70" s="50">
        <v>28</v>
      </c>
      <c r="C70">
        <v>1</v>
      </c>
      <c r="D70" s="10">
        <v>487180</v>
      </c>
      <c r="E70" s="10">
        <v>1170.68</v>
      </c>
      <c r="F70" s="10">
        <v>1801.57</v>
      </c>
    </row>
    <row r="71" spans="1:6" x14ac:dyDescent="0.25">
      <c r="A71" s="50"/>
      <c r="B71" s="50"/>
      <c r="C71">
        <v>2</v>
      </c>
      <c r="D71" s="10">
        <v>501478</v>
      </c>
      <c r="E71" s="10">
        <v>278.23899999999998</v>
      </c>
      <c r="F71" s="10">
        <v>1896.14</v>
      </c>
    </row>
    <row r="72" spans="1:6" x14ac:dyDescent="0.25">
      <c r="A72" s="50"/>
      <c r="B72" s="50"/>
      <c r="C72">
        <v>3</v>
      </c>
      <c r="D72" s="10">
        <v>444046</v>
      </c>
      <c r="E72" s="10">
        <v>1218.6500000000001</v>
      </c>
      <c r="F72" s="10">
        <v>1907.5</v>
      </c>
    </row>
    <row r="74" spans="1:6" x14ac:dyDescent="0.25">
      <c r="A74" s="50" t="s">
        <v>20</v>
      </c>
      <c r="B74" s="50"/>
      <c r="C74" s="50"/>
      <c r="D74" s="48" t="s">
        <v>21</v>
      </c>
      <c r="E74" s="48"/>
      <c r="F74" s="48"/>
    </row>
    <row r="75" spans="1:6" x14ac:dyDescent="0.25">
      <c r="A75" s="11" t="s">
        <v>0</v>
      </c>
      <c r="B75" s="11" t="s">
        <v>1</v>
      </c>
      <c r="C75" s="12" t="s">
        <v>22</v>
      </c>
      <c r="D75" s="16" t="s">
        <v>4</v>
      </c>
      <c r="E75" s="16" t="s">
        <v>18</v>
      </c>
      <c r="F75" s="16" t="s">
        <v>19</v>
      </c>
    </row>
    <row r="76" spans="1:6" x14ac:dyDescent="0.25">
      <c r="A76" s="2">
        <v>114</v>
      </c>
      <c r="B76">
        <v>7</v>
      </c>
      <c r="C76">
        <v>1</v>
      </c>
      <c r="D76" s="19">
        <v>73788.3</v>
      </c>
      <c r="E76" s="19">
        <v>763.31299999999999</v>
      </c>
      <c r="F76" s="19">
        <v>1713.79</v>
      </c>
    </row>
    <row r="77" spans="1:6" x14ac:dyDescent="0.25">
      <c r="A77" s="2">
        <v>114</v>
      </c>
      <c r="B77">
        <v>7</v>
      </c>
      <c r="C77">
        <v>2</v>
      </c>
      <c r="D77" s="19">
        <v>73236.399999999994</v>
      </c>
      <c r="E77" s="19">
        <v>1308.02</v>
      </c>
      <c r="F77" s="19">
        <v>1718.71</v>
      </c>
    </row>
    <row r="78" spans="1:6" x14ac:dyDescent="0.25">
      <c r="A78" s="2">
        <v>114</v>
      </c>
      <c r="B78">
        <v>7</v>
      </c>
      <c r="C78">
        <v>3</v>
      </c>
      <c r="D78" s="20">
        <v>71175</v>
      </c>
      <c r="E78" s="19">
        <v>699.02</v>
      </c>
      <c r="F78" s="19">
        <v>1718.64</v>
      </c>
    </row>
    <row r="79" spans="1:6" x14ac:dyDescent="0.25">
      <c r="A79" s="2">
        <v>114</v>
      </c>
      <c r="B79">
        <v>14</v>
      </c>
      <c r="C79">
        <v>1</v>
      </c>
      <c r="D79" s="20">
        <v>184157</v>
      </c>
      <c r="E79" s="19">
        <v>1127.97</v>
      </c>
      <c r="F79" s="19">
        <v>1703.32</v>
      </c>
    </row>
    <row r="80" spans="1:6" x14ac:dyDescent="0.25">
      <c r="A80" s="2">
        <v>114</v>
      </c>
      <c r="B80">
        <v>14</v>
      </c>
      <c r="C80">
        <v>2</v>
      </c>
      <c r="D80" s="20">
        <v>269558</v>
      </c>
      <c r="E80" s="19">
        <v>1083.04</v>
      </c>
      <c r="F80" s="19">
        <v>1724.45</v>
      </c>
    </row>
    <row r="81" spans="1:6" x14ac:dyDescent="0.25">
      <c r="A81" s="2">
        <v>114</v>
      </c>
      <c r="B81">
        <v>21</v>
      </c>
      <c r="C81">
        <v>1</v>
      </c>
      <c r="D81" s="20">
        <v>410078</v>
      </c>
      <c r="E81" s="19">
        <v>424.13</v>
      </c>
      <c r="F81" s="19">
        <v>1768.38</v>
      </c>
    </row>
    <row r="82" spans="1:6" x14ac:dyDescent="0.25">
      <c r="A82" s="2">
        <v>149</v>
      </c>
      <c r="B82">
        <v>28</v>
      </c>
      <c r="C82">
        <v>1</v>
      </c>
      <c r="D82" s="19">
        <v>904969</v>
      </c>
      <c r="E82" s="19">
        <v>1293.48</v>
      </c>
      <c r="F82" s="19">
        <v>1762.88</v>
      </c>
    </row>
    <row r="83" spans="1:6" x14ac:dyDescent="0.25">
      <c r="A83" s="2">
        <v>170</v>
      </c>
      <c r="B83">
        <v>21</v>
      </c>
      <c r="C83">
        <v>1</v>
      </c>
      <c r="D83" s="20">
        <v>538870</v>
      </c>
      <c r="E83" s="19">
        <v>1646.01</v>
      </c>
      <c r="F83" s="19">
        <v>1718.08</v>
      </c>
    </row>
    <row r="84" spans="1:6" x14ac:dyDescent="0.25">
      <c r="A84" s="2">
        <v>170</v>
      </c>
      <c r="B84">
        <v>28</v>
      </c>
      <c r="C84">
        <v>1</v>
      </c>
      <c r="D84" s="20">
        <v>853385</v>
      </c>
      <c r="E84" s="19">
        <v>1085.28</v>
      </c>
      <c r="F84" s="19">
        <v>1708.46</v>
      </c>
    </row>
    <row r="85" spans="1:6" x14ac:dyDescent="0.25">
      <c r="A85" s="2">
        <v>183</v>
      </c>
      <c r="B85">
        <v>7</v>
      </c>
      <c r="C85">
        <v>1</v>
      </c>
      <c r="D85" s="20">
        <v>99002.3</v>
      </c>
      <c r="E85" s="19">
        <v>172.833</v>
      </c>
      <c r="F85" s="19">
        <v>1746.61</v>
      </c>
    </row>
  </sheetData>
  <sortState ref="A1:H73">
    <sortCondition ref="C1:C73"/>
    <sortCondition ref="B1:B73"/>
    <sortCondition ref="A1:A73"/>
  </sortState>
  <mergeCells count="29">
    <mergeCell ref="A74:C74"/>
    <mergeCell ref="D74:F74"/>
    <mergeCell ref="B55:B57"/>
    <mergeCell ref="B52:B54"/>
    <mergeCell ref="A49:A60"/>
    <mergeCell ref="A61:A72"/>
    <mergeCell ref="B31:B33"/>
    <mergeCell ref="B70:B72"/>
    <mergeCell ref="B67:B69"/>
    <mergeCell ref="B64:B66"/>
    <mergeCell ref="B61:B63"/>
    <mergeCell ref="B58:B60"/>
    <mergeCell ref="B49:B51"/>
    <mergeCell ref="B22:B24"/>
    <mergeCell ref="A1:C1"/>
    <mergeCell ref="D1:F1"/>
    <mergeCell ref="A25:A36"/>
    <mergeCell ref="A37:A48"/>
    <mergeCell ref="B34:B36"/>
    <mergeCell ref="A3:A24"/>
    <mergeCell ref="B28:B30"/>
    <mergeCell ref="B25:B27"/>
    <mergeCell ref="B3:B15"/>
    <mergeCell ref="B16:B18"/>
    <mergeCell ref="B19:B21"/>
    <mergeCell ref="B46:B48"/>
    <mergeCell ref="B43:B45"/>
    <mergeCell ref="B40:B42"/>
    <mergeCell ref="B37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overview small set (A)</vt:lpstr>
      <vt:lpstr>overview medium set (B)</vt:lpstr>
      <vt:lpstr>overview large set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PERDIGAO MARTINO</dc:creator>
  <cp:lastModifiedBy>Diego PERDIGAO MARTINO</cp:lastModifiedBy>
  <dcterms:created xsi:type="dcterms:W3CDTF">2023-08-06T11:30:16Z</dcterms:created>
  <dcterms:modified xsi:type="dcterms:W3CDTF">2023-11-10T10:32:23Z</dcterms:modified>
</cp:coreProperties>
</file>