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41C72701-D993-48A6-974B-3A1196F9190E}" xr6:coauthVersionLast="45" xr6:coauthVersionMax="45" xr10:uidLastSave="{00000000-0000-0000-0000-000000000000}"/>
  <bookViews>
    <workbookView xWindow="-120" yWindow="-120" windowWidth="20730" windowHeight="11160" tabRatio="990" xr2:uid="{00000000-000D-0000-FFFF-FFFF00000000}"/>
  </bookViews>
  <sheets>
    <sheet name="Hoj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30" i="1" l="1"/>
  <c r="M30" i="1"/>
  <c r="K30" i="1"/>
  <c r="J30" i="1"/>
  <c r="N28" i="1"/>
  <c r="N31" i="1" s="1"/>
  <c r="M28" i="1"/>
  <c r="M31" i="1" s="1"/>
  <c r="K28" i="1"/>
  <c r="K29" i="1" s="1"/>
  <c r="J28" i="1"/>
  <c r="J29" i="1" s="1"/>
  <c r="N26" i="1"/>
  <c r="N27" i="1" s="1"/>
  <c r="M26" i="1"/>
  <c r="M27" i="1" s="1"/>
  <c r="K26" i="1"/>
  <c r="K27" i="1" s="1"/>
  <c r="J26" i="1"/>
  <c r="J27" i="1" s="1"/>
  <c r="O22" i="1"/>
  <c r="L22" i="1"/>
  <c r="O21" i="1"/>
  <c r="L21" i="1"/>
  <c r="O20" i="1"/>
  <c r="L20" i="1"/>
  <c r="O19" i="1"/>
  <c r="L19" i="1"/>
  <c r="O18" i="1"/>
  <c r="L18" i="1"/>
  <c r="O17" i="1"/>
  <c r="L17" i="1"/>
  <c r="O16" i="1"/>
  <c r="L16" i="1"/>
  <c r="O15" i="1"/>
  <c r="L15" i="1"/>
  <c r="O14" i="1"/>
  <c r="L14" i="1"/>
  <c r="O13" i="1"/>
  <c r="L13" i="1"/>
  <c r="O12" i="1"/>
  <c r="L12" i="1"/>
  <c r="O11" i="1"/>
  <c r="L11" i="1"/>
  <c r="O10" i="1"/>
  <c r="L10" i="1"/>
  <c r="O9" i="1"/>
  <c r="L9" i="1"/>
  <c r="O8" i="1"/>
  <c r="L8" i="1"/>
  <c r="O7" i="1"/>
  <c r="L7" i="1"/>
  <c r="O6" i="1"/>
  <c r="L6" i="1"/>
  <c r="O5" i="1"/>
  <c r="L5" i="1"/>
  <c r="C26" i="1"/>
  <c r="C27" i="1" s="1"/>
  <c r="E26" i="1"/>
  <c r="F26" i="1"/>
  <c r="F27" i="1" s="1"/>
  <c r="E27" i="1"/>
  <c r="C28" i="1"/>
  <c r="C29" i="1" s="1"/>
  <c r="E28" i="1"/>
  <c r="E31" i="1" s="1"/>
  <c r="F28" i="1"/>
  <c r="F29" i="1" s="1"/>
  <c r="C30" i="1"/>
  <c r="E30" i="1"/>
  <c r="F30" i="1"/>
  <c r="B31" i="1"/>
  <c r="B29" i="1"/>
  <c r="B30" i="1"/>
  <c r="B28" i="1"/>
  <c r="G11" i="1"/>
  <c r="G12" i="1"/>
  <c r="G13" i="1"/>
  <c r="G14" i="1"/>
  <c r="G15" i="1"/>
  <c r="G16" i="1"/>
  <c r="G17" i="1"/>
  <c r="G18" i="1"/>
  <c r="G19" i="1"/>
  <c r="G20" i="1"/>
  <c r="G21" i="1"/>
  <c r="G22" i="1"/>
  <c r="D11" i="1"/>
  <c r="D12" i="1"/>
  <c r="D13" i="1"/>
  <c r="D14" i="1"/>
  <c r="D15" i="1"/>
  <c r="D16" i="1"/>
  <c r="D17" i="1"/>
  <c r="D30" i="1" s="1"/>
  <c r="D18" i="1"/>
  <c r="D19" i="1"/>
  <c r="D20" i="1"/>
  <c r="D21" i="1"/>
  <c r="D22" i="1"/>
  <c r="B26" i="1"/>
  <c r="B27" i="1" s="1"/>
  <c r="G10" i="1"/>
  <c r="D10" i="1"/>
  <c r="G9" i="1"/>
  <c r="D9" i="1"/>
  <c r="G8" i="1"/>
  <c r="D8" i="1"/>
  <c r="G7" i="1"/>
  <c r="D7" i="1"/>
  <c r="G6" i="1"/>
  <c r="D6" i="1"/>
  <c r="G5" i="1"/>
  <c r="D5" i="1"/>
  <c r="J31" i="1" l="1"/>
  <c r="K31" i="1"/>
  <c r="G28" i="1"/>
  <c r="G29" i="1" s="1"/>
  <c r="L28" i="1"/>
  <c r="L31" i="1" s="1"/>
  <c r="E29" i="1"/>
  <c r="G30" i="1"/>
  <c r="D26" i="1"/>
  <c r="D27" i="1" s="1"/>
  <c r="D28" i="1"/>
  <c r="D31" i="1" s="1"/>
  <c r="G26" i="1"/>
  <c r="G27" i="1" s="1"/>
  <c r="C31" i="1"/>
  <c r="O26" i="1"/>
  <c r="O27" i="1" s="1"/>
  <c r="O30" i="1"/>
  <c r="N29" i="1"/>
  <c r="O28" i="1"/>
  <c r="O29" i="1" s="1"/>
  <c r="L30" i="1"/>
  <c r="L26" i="1"/>
  <c r="L27" i="1" s="1"/>
  <c r="M29" i="1"/>
  <c r="G31" i="1"/>
  <c r="F31" i="1"/>
  <c r="L29" i="1" l="1"/>
  <c r="D29" i="1"/>
  <c r="O31" i="1"/>
</calcChain>
</file>

<file path=xl/sharedStrings.xml><?xml version="1.0" encoding="utf-8"?>
<sst xmlns="http://schemas.openxmlformats.org/spreadsheetml/2006/main" count="66" uniqueCount="23">
  <si>
    <t>objeto</t>
  </si>
  <si>
    <t>gazebo x</t>
  </si>
  <si>
    <t>kinect x</t>
  </si>
  <si>
    <t>Dif. X</t>
  </si>
  <si>
    <t>gazebo y</t>
  </si>
  <si>
    <t>kinect y</t>
  </si>
  <si>
    <t>Dif. Y</t>
  </si>
  <si>
    <t>caja_peq(esquina izquierda)</t>
  </si>
  <si>
    <t>caja_grd(esquina izquierda)</t>
  </si>
  <si>
    <t>caja_grd(centro)</t>
  </si>
  <si>
    <t>caja_grd(esquina derecha)</t>
  </si>
  <si>
    <t>Media_aritmética izquierda</t>
  </si>
  <si>
    <t>Media centro</t>
  </si>
  <si>
    <t>Media esquina derecha</t>
  </si>
  <si>
    <t>Desviación típica izquierda</t>
  </si>
  <si>
    <t>Desviación típica centro</t>
  </si>
  <si>
    <t>Desviación típica derecha</t>
  </si>
  <si>
    <t>CAJA GRANDE</t>
  </si>
  <si>
    <t>DATOS OBTENIDOS TFM CAJA GRANDE</t>
  </si>
  <si>
    <t>DATOS OBTENIDOS TFM CAJA PEQUEÑA</t>
  </si>
  <si>
    <t>CAJA PEQUEÑA</t>
  </si>
  <si>
    <t>caja_peq(centro)</t>
  </si>
  <si>
    <t>caja_peq(esquina derecha)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</si>
</sst>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/>
    <xf numFmtId="0" fontId="3" fillId="4" borderId="0" xfId="0" applyFont="1" applyFill="1" applyAlignment="1">
      <alignment horizontal="left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b/>
      </font>
    </dxf>
    <dxf>
      <font>
        <b/>
        <strike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fill>
        <patternFill patternType="solid">
          <fgColor indexed="64"/>
          <bgColor theme="8" tint="-0.249977111117893"/>
        </patternFill>
      </fill>
    </dxf>
    <dxf>
      <font>
        <b/>
      </font>
    </dxf>
    <dxf>
      <font>
        <b/>
        <strike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fill>
        <patternFill patternType="solid">
          <fgColor indexed="64"/>
          <bgColor theme="8" tint="-0.24997711111789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4:G22" totalsRowShown="0" headerRowDxfId="3">
  <autoFilter ref="A4:G22" xr:uid="{00000000-0009-0000-0100-000001000000}"/>
  <tableColumns count="7">
    <tableColumn id="1" xr3:uid="{00000000-0010-0000-0000-000001000000}" name="objeto" dataDxfId="2"/>
    <tableColumn id="2" xr3:uid="{00000000-0010-0000-0000-000002000000}" name="gazebo x"/>
    <tableColumn id="3" xr3:uid="{00000000-0010-0000-0000-000003000000}" name="kinect x"/>
    <tableColumn id="4" xr3:uid="{00000000-0010-0000-0000-000004000000}" name="Dif. X"/>
    <tableColumn id="5" xr3:uid="{00000000-0010-0000-0000-000005000000}" name="gazebo y"/>
    <tableColumn id="6" xr3:uid="{00000000-0010-0000-0000-000006000000}" name="kinect y"/>
    <tableColumn id="7" xr3:uid="{00000000-0010-0000-0000-000007000000}" name="Dif. 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8801CF-35C4-41A9-A53B-6F8920C95ED4}" name="Tabla13" displayName="Tabla13" ref="I4:O22" totalsRowShown="0" headerRowDxfId="1">
  <autoFilter ref="I4:O22" xr:uid="{9F95A8AB-F3AD-4844-8106-2065A38A20FB}"/>
  <tableColumns count="7">
    <tableColumn id="1" xr3:uid="{9B469802-3434-4C65-AF66-2141A762DB0D}" name="objeto" dataDxfId="0"/>
    <tableColumn id="2" xr3:uid="{F91F116D-DE30-4CDB-B46B-641E206E5DD9}" name="gazebo x"/>
    <tableColumn id="3" xr3:uid="{B96DD5B0-C09B-4211-87AE-1892DAEB0CD5}" name="kinect x"/>
    <tableColumn id="4" xr3:uid="{F27EC87B-FBC5-4903-A8AB-70AD090A8F1F}" name="Dif. X">
      <calculatedColumnFormula>J5-K5</calculatedColumnFormula>
    </tableColumn>
    <tableColumn id="5" xr3:uid="{37F74A77-3830-40C5-948E-14F450736603}" name="gazebo y"/>
    <tableColumn id="6" xr3:uid="{E3D35444-7E37-4B34-8A5E-FCB918F2912A}" name="kinect y"/>
    <tableColumn id="7" xr3:uid="{8BCB4E04-98CE-460C-9858-E335A7FF7EE9}" name="Dif. Y">
      <calculatedColumnFormula>M5-N5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topLeftCell="A28" zoomScaleNormal="100" workbookViewId="0">
      <selection activeCell="I35" sqref="I35"/>
    </sheetView>
  </sheetViews>
  <sheetFormatPr baseColWidth="10" defaultColWidth="9.140625" defaultRowHeight="15" x14ac:dyDescent="0.25"/>
  <cols>
    <col min="1" max="1" width="29"/>
    <col min="2" max="2" width="11.7109375" bestFit="1" customWidth="1"/>
    <col min="3" max="3" width="10.85546875" bestFit="1" customWidth="1"/>
    <col min="4" max="4" width="8.42578125" bestFit="1" customWidth="1"/>
    <col min="5" max="5" width="11.85546875" bestFit="1" customWidth="1"/>
    <col min="6" max="6" width="11" bestFit="1" customWidth="1"/>
    <col min="7" max="7" width="8.28515625" bestFit="1" customWidth="1"/>
    <col min="8" max="8" width="11.5703125"/>
    <col min="9" max="9" width="26.42578125" bestFit="1" customWidth="1"/>
    <col min="10" max="10" width="11.7109375" bestFit="1" customWidth="1"/>
    <col min="11" max="11" width="10.85546875" bestFit="1" customWidth="1"/>
    <col min="12" max="12" width="8.42578125" bestFit="1" customWidth="1"/>
    <col min="13" max="13" width="11.85546875" bestFit="1" customWidth="1"/>
    <col min="14" max="14" width="11" bestFit="1" customWidth="1"/>
    <col min="15" max="15" width="8.28515625" bestFit="1" customWidth="1"/>
    <col min="16" max="1023" width="11.5703125"/>
  </cols>
  <sheetData>
    <row r="1" spans="1:15" ht="15.75" thickBot="1" x14ac:dyDescent="0.3">
      <c r="A1" s="1" t="s">
        <v>18</v>
      </c>
      <c r="B1" s="1"/>
      <c r="C1" s="1"/>
      <c r="D1" s="1"/>
      <c r="E1" s="1"/>
      <c r="F1" s="1"/>
      <c r="G1" s="1"/>
      <c r="I1" s="1" t="s">
        <v>19</v>
      </c>
      <c r="J1" s="1"/>
      <c r="K1" s="1"/>
      <c r="L1" s="1"/>
      <c r="M1" s="1"/>
      <c r="N1" s="1"/>
      <c r="O1" s="1"/>
    </row>
    <row r="2" spans="1:15" ht="15.75" thickBot="1" x14ac:dyDescent="0.3">
      <c r="A2" s="1"/>
      <c r="B2" s="1"/>
      <c r="C2" s="1"/>
      <c r="D2" s="1"/>
      <c r="E2" s="1"/>
      <c r="F2" s="1"/>
      <c r="G2" s="1"/>
      <c r="I2" s="1"/>
      <c r="J2" s="1"/>
      <c r="K2" s="1"/>
      <c r="L2" s="1"/>
      <c r="M2" s="1"/>
      <c r="N2" s="1"/>
      <c r="O2" s="1"/>
    </row>
    <row r="3" spans="1:15" ht="15.75" thickBot="1" x14ac:dyDescent="0.3">
      <c r="A3" s="1"/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</row>
    <row r="4" spans="1:15" s="2" customFormat="1" ht="15.75" x14ac:dyDescent="0.2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I4" s="9" t="s">
        <v>0</v>
      </c>
      <c r="J4" s="9" t="s">
        <v>1</v>
      </c>
      <c r="K4" s="9" t="s">
        <v>2</v>
      </c>
      <c r="L4" s="9" t="s">
        <v>3</v>
      </c>
      <c r="M4" s="9" t="s">
        <v>4</v>
      </c>
      <c r="N4" s="9" t="s">
        <v>5</v>
      </c>
      <c r="O4" s="9" t="s">
        <v>6</v>
      </c>
    </row>
    <row r="5" spans="1:15" x14ac:dyDescent="0.25">
      <c r="A5" s="19" t="s">
        <v>8</v>
      </c>
      <c r="B5" s="4">
        <v>0.81006999999999996</v>
      </c>
      <c r="C5" s="4">
        <v>0.80954999999999999</v>
      </c>
      <c r="D5" s="4">
        <f t="shared" ref="D5:D22" si="0">B5-C5</f>
        <v>5.1999999999996493E-4</v>
      </c>
      <c r="E5" s="4">
        <v>-0.30597999999999997</v>
      </c>
      <c r="F5" s="4">
        <v>-0.30719999999999997</v>
      </c>
      <c r="G5" s="4">
        <f t="shared" ref="G5:G22" si="1">E5-F5</f>
        <v>1.2199999999999989E-3</v>
      </c>
      <c r="I5" s="19" t="s">
        <v>7</v>
      </c>
      <c r="J5" s="4">
        <v>0.68264999999999998</v>
      </c>
      <c r="K5" s="4">
        <v>0.68250999999999995</v>
      </c>
      <c r="L5" s="4">
        <f t="shared" ref="L5:L22" si="2">J5-K5</f>
        <v>1.4000000000002899E-4</v>
      </c>
      <c r="M5" s="4">
        <v>-0.38733000000000001</v>
      </c>
      <c r="N5" s="4">
        <v>-0.38723000000000002</v>
      </c>
      <c r="O5" s="4">
        <f t="shared" ref="O5:O22" si="3">M5-N5</f>
        <v>-9.9999999999988987E-5</v>
      </c>
    </row>
    <row r="6" spans="1:15" x14ac:dyDescent="0.25">
      <c r="A6" s="19" t="s">
        <v>8</v>
      </c>
      <c r="B6" s="4">
        <v>0.81583000000000006</v>
      </c>
      <c r="C6" s="4">
        <v>0.81445000000000001</v>
      </c>
      <c r="D6" s="4">
        <f t="shared" si="0"/>
        <v>1.3800000000000479E-3</v>
      </c>
      <c r="E6" s="4">
        <v>-0.38796999999999998</v>
      </c>
      <c r="F6" s="4">
        <v>-0.38863999999999999</v>
      </c>
      <c r="G6" s="4">
        <f t="shared" si="1"/>
        <v>6.7000000000000393E-4</v>
      </c>
      <c r="I6" s="19" t="s">
        <v>7</v>
      </c>
      <c r="J6" s="4">
        <v>0.72636999999999996</v>
      </c>
      <c r="K6" s="4">
        <v>0.72663</v>
      </c>
      <c r="L6" s="4">
        <f t="shared" si="2"/>
        <v>-2.6000000000003798E-4</v>
      </c>
      <c r="M6" s="4">
        <v>-0.38965</v>
      </c>
      <c r="N6" s="4">
        <v>-0.38938</v>
      </c>
      <c r="O6" s="4">
        <f t="shared" si="3"/>
        <v>-2.6999999999999247E-4</v>
      </c>
    </row>
    <row r="7" spans="1:15" x14ac:dyDescent="0.25">
      <c r="A7" s="19" t="s">
        <v>8</v>
      </c>
      <c r="B7" s="4">
        <v>0.71836999999999995</v>
      </c>
      <c r="C7" s="4">
        <v>0.71736999999999995</v>
      </c>
      <c r="D7" s="4">
        <f t="shared" si="0"/>
        <v>1.0000000000000009E-3</v>
      </c>
      <c r="E7" s="4">
        <v>-0.30634</v>
      </c>
      <c r="F7" s="4">
        <v>-0.30769000000000002</v>
      </c>
      <c r="G7" s="4">
        <f t="shared" si="1"/>
        <v>1.3500000000000179E-3</v>
      </c>
      <c r="I7" s="19" t="s">
        <v>7</v>
      </c>
      <c r="J7" s="4">
        <v>0.67798000000000003</v>
      </c>
      <c r="K7" s="4">
        <v>0.67740999999999996</v>
      </c>
      <c r="L7" s="4">
        <f t="shared" si="2"/>
        <v>5.7000000000007045E-4</v>
      </c>
      <c r="M7" s="4">
        <v>-0.33267999999999998</v>
      </c>
      <c r="N7" s="4">
        <v>-0.33239999999999997</v>
      </c>
      <c r="O7" s="4">
        <f t="shared" si="3"/>
        <v>-2.8000000000000247E-4</v>
      </c>
    </row>
    <row r="8" spans="1:15" x14ac:dyDescent="0.25">
      <c r="A8" s="19" t="s">
        <v>8</v>
      </c>
      <c r="B8" s="4">
        <v>0.72452000000000005</v>
      </c>
      <c r="C8" s="4">
        <v>0.72399000000000002</v>
      </c>
      <c r="D8" s="4">
        <f t="shared" si="0"/>
        <v>5.3000000000003045E-4</v>
      </c>
      <c r="E8" s="4">
        <v>-0.38694000000000001</v>
      </c>
      <c r="F8" s="4">
        <v>-0.38797999999999999</v>
      </c>
      <c r="G8" s="4">
        <f t="shared" si="1"/>
        <v>1.0399999999999854E-3</v>
      </c>
      <c r="I8" s="19" t="s">
        <v>7</v>
      </c>
      <c r="J8" s="4">
        <v>0.72194999999999998</v>
      </c>
      <c r="K8" s="4">
        <v>0.72155999999999998</v>
      </c>
      <c r="L8" s="4">
        <f t="shared" si="2"/>
        <v>3.9000000000000146E-4</v>
      </c>
      <c r="M8" s="4">
        <v>-0.34117999999999998</v>
      </c>
      <c r="N8" s="4">
        <v>-0.34159</v>
      </c>
      <c r="O8" s="4">
        <f t="shared" si="3"/>
        <v>4.1000000000002146E-4</v>
      </c>
    </row>
    <row r="9" spans="1:15" x14ac:dyDescent="0.25">
      <c r="A9" s="19" t="s">
        <v>8</v>
      </c>
      <c r="B9" s="4">
        <v>0.79061000000000003</v>
      </c>
      <c r="C9" s="4">
        <v>0.78998999999999997</v>
      </c>
      <c r="D9" s="4">
        <f t="shared" si="0"/>
        <v>6.2000000000006494E-4</v>
      </c>
      <c r="E9" s="4">
        <v>-0.21104999999999999</v>
      </c>
      <c r="F9" s="4">
        <v>-0.21095</v>
      </c>
      <c r="G9" s="4">
        <f t="shared" si="1"/>
        <v>-9.9999999999988987E-5</v>
      </c>
      <c r="I9" s="19" t="s">
        <v>7</v>
      </c>
      <c r="J9" s="4">
        <v>0.68494999999999995</v>
      </c>
      <c r="K9" s="4">
        <v>0.68420999999999998</v>
      </c>
      <c r="L9" s="4">
        <f t="shared" si="2"/>
        <v>7.3999999999996291E-4</v>
      </c>
      <c r="M9" s="4">
        <v>-0.43711</v>
      </c>
      <c r="N9" s="4">
        <v>-0.43697000000000003</v>
      </c>
      <c r="O9" s="4">
        <f t="shared" si="3"/>
        <v>-1.3999999999997348E-4</v>
      </c>
    </row>
    <row r="10" spans="1:15" x14ac:dyDescent="0.25">
      <c r="A10" s="19" t="s">
        <v>8</v>
      </c>
      <c r="B10" s="4">
        <v>0.71223999999999998</v>
      </c>
      <c r="C10" s="4">
        <v>0.71240000000000003</v>
      </c>
      <c r="D10" s="4">
        <f t="shared" si="0"/>
        <v>-1.6000000000004899E-4</v>
      </c>
      <c r="E10" s="4">
        <v>-0.22176999999999999</v>
      </c>
      <c r="F10" s="4">
        <v>-0.22226000000000001</v>
      </c>
      <c r="G10" s="4">
        <f t="shared" si="1"/>
        <v>4.900000000000182E-4</v>
      </c>
      <c r="I10" s="19" t="s">
        <v>7</v>
      </c>
      <c r="J10" s="4">
        <v>0.73075999999999997</v>
      </c>
      <c r="K10" s="4">
        <v>0.73001000000000005</v>
      </c>
      <c r="L10" s="4">
        <f t="shared" si="2"/>
        <v>7.499999999999174E-4</v>
      </c>
      <c r="M10" s="4">
        <v>-0.44013000000000002</v>
      </c>
      <c r="N10" s="4">
        <v>-0.44062000000000001</v>
      </c>
      <c r="O10" s="4">
        <f t="shared" si="3"/>
        <v>4.8999999999999044E-4</v>
      </c>
    </row>
    <row r="11" spans="1:15" x14ac:dyDescent="0.25">
      <c r="A11" s="19" t="s">
        <v>9</v>
      </c>
      <c r="B11" s="4">
        <v>0.53405000000000002</v>
      </c>
      <c r="C11" s="4">
        <v>0.53417999999999999</v>
      </c>
      <c r="D11" s="4">
        <f t="shared" si="0"/>
        <v>-1.2999999999996348E-4</v>
      </c>
      <c r="E11" s="4">
        <v>-7.5569999999999998E-2</v>
      </c>
      <c r="F11" s="4">
        <v>-7.5639999999999999E-2</v>
      </c>
      <c r="G11" s="4">
        <f t="shared" si="1"/>
        <v>7.0000000000000617E-5</v>
      </c>
      <c r="I11" s="19" t="s">
        <v>21</v>
      </c>
      <c r="J11" s="4">
        <v>0.60241999999999996</v>
      </c>
      <c r="K11" s="4">
        <v>0.60204999999999997</v>
      </c>
      <c r="L11" s="4">
        <f t="shared" si="2"/>
        <v>3.6999999999998145E-4</v>
      </c>
      <c r="M11" s="4">
        <v>9.1E-4</v>
      </c>
      <c r="N11" s="4">
        <v>8.5999999999999998E-4</v>
      </c>
      <c r="O11" s="4">
        <f t="shared" si="3"/>
        <v>5.0000000000000023E-5</v>
      </c>
    </row>
    <row r="12" spans="1:15" x14ac:dyDescent="0.25">
      <c r="A12" s="19" t="s">
        <v>9</v>
      </c>
      <c r="B12" s="4">
        <v>0.53249000000000002</v>
      </c>
      <c r="C12" s="4">
        <v>0.53249000000000002</v>
      </c>
      <c r="D12" s="4">
        <f t="shared" si="0"/>
        <v>0</v>
      </c>
      <c r="E12" s="4">
        <v>7.707E-2</v>
      </c>
      <c r="F12" s="4">
        <v>7.7369999999999994E-2</v>
      </c>
      <c r="G12" s="4">
        <f t="shared" si="1"/>
        <v>-2.9999999999999472E-4</v>
      </c>
      <c r="I12" s="19" t="s">
        <v>21</v>
      </c>
      <c r="J12" s="4">
        <v>0.60055999999999998</v>
      </c>
      <c r="K12" s="4">
        <v>0.60033999999999998</v>
      </c>
      <c r="L12" s="4">
        <f t="shared" si="2"/>
        <v>2.1999999999999797E-4</v>
      </c>
      <c r="M12" s="4">
        <v>4.5589999999999999E-2</v>
      </c>
      <c r="N12" s="4">
        <v>4.5780000000000001E-2</v>
      </c>
      <c r="O12" s="4">
        <f t="shared" si="3"/>
        <v>-1.9000000000000267E-4</v>
      </c>
    </row>
    <row r="13" spans="1:15" x14ac:dyDescent="0.25">
      <c r="A13" s="19" t="s">
        <v>9</v>
      </c>
      <c r="B13" s="4">
        <v>0.52922999999999998</v>
      </c>
      <c r="C13" s="4">
        <v>0.52907000000000004</v>
      </c>
      <c r="D13" s="4">
        <f t="shared" si="0"/>
        <v>1.5999999999993797E-4</v>
      </c>
      <c r="E13" s="4">
        <v>-1.2899999999999999E-3</v>
      </c>
      <c r="F13" s="4">
        <v>-8.4000000000000003E-4</v>
      </c>
      <c r="G13" s="4">
        <f t="shared" si="1"/>
        <v>-4.4999999999999988E-4</v>
      </c>
      <c r="I13" s="19" t="s">
        <v>21</v>
      </c>
      <c r="J13" s="4">
        <v>0.60045000000000004</v>
      </c>
      <c r="K13" s="4">
        <v>0.60033000000000003</v>
      </c>
      <c r="L13" s="4">
        <f t="shared" si="2"/>
        <v>1.2000000000000899E-4</v>
      </c>
      <c r="M13" s="4">
        <v>-4.7629999999999999E-2</v>
      </c>
      <c r="N13" s="4">
        <v>-4.7509999999999997E-2</v>
      </c>
      <c r="O13" s="4">
        <f t="shared" si="3"/>
        <v>-1.2000000000000205E-4</v>
      </c>
    </row>
    <row r="14" spans="1:15" x14ac:dyDescent="0.25">
      <c r="A14" s="19" t="s">
        <v>9</v>
      </c>
      <c r="B14" s="4">
        <v>0.59648000000000001</v>
      </c>
      <c r="C14" s="4">
        <v>0.59696000000000005</v>
      </c>
      <c r="D14" s="4">
        <f t="shared" si="0"/>
        <v>-4.8000000000003595E-4</v>
      </c>
      <c r="E14" s="4">
        <v>8.1280000000000005E-2</v>
      </c>
      <c r="F14" s="4">
        <v>8.0369999999999997E-2</v>
      </c>
      <c r="G14" s="4">
        <f t="shared" si="1"/>
        <v>9.1000000000000802E-4</v>
      </c>
      <c r="I14" s="19" t="s">
        <v>21</v>
      </c>
      <c r="J14" s="4">
        <v>0.55554999999999999</v>
      </c>
      <c r="K14" s="4">
        <v>0.55537000000000003</v>
      </c>
      <c r="L14" s="4">
        <f t="shared" si="2"/>
        <v>1.7999999999995797E-4</v>
      </c>
      <c r="M14" s="4">
        <v>-4.58E-2</v>
      </c>
      <c r="N14" s="4">
        <v>-4.5929999999999999E-2</v>
      </c>
      <c r="O14" s="4">
        <f t="shared" si="3"/>
        <v>1.2999999999999817E-4</v>
      </c>
    </row>
    <row r="15" spans="1:15" x14ac:dyDescent="0.25">
      <c r="A15" s="19" t="s">
        <v>9</v>
      </c>
      <c r="B15" s="4">
        <v>0.60101000000000004</v>
      </c>
      <c r="C15" s="4">
        <v>0.60031999999999996</v>
      </c>
      <c r="D15" s="4">
        <f t="shared" si="0"/>
        <v>6.9000000000007944E-4</v>
      </c>
      <c r="E15" s="4">
        <v>-7.6130000000000003E-2</v>
      </c>
      <c r="F15" s="4">
        <v>-7.6969999999999997E-2</v>
      </c>
      <c r="G15" s="4">
        <f t="shared" si="1"/>
        <v>8.3999999999999353E-4</v>
      </c>
      <c r="I15" s="19" t="s">
        <v>21</v>
      </c>
      <c r="J15" s="4">
        <v>0.55374000000000001</v>
      </c>
      <c r="K15" s="4">
        <v>0.55364000000000002</v>
      </c>
      <c r="L15" s="4">
        <f t="shared" si="2"/>
        <v>9.9999999999988987E-5</v>
      </c>
      <c r="M15" s="4">
        <v>-3.6000000000000002E-4</v>
      </c>
      <c r="N15" s="4">
        <v>-8.5999999999999998E-4</v>
      </c>
      <c r="O15" s="4">
        <f t="shared" si="3"/>
        <v>5.0000000000000001E-4</v>
      </c>
    </row>
    <row r="16" spans="1:15" x14ac:dyDescent="0.25">
      <c r="A16" s="19" t="s">
        <v>9</v>
      </c>
      <c r="B16" s="4">
        <v>0.59953999999999996</v>
      </c>
      <c r="C16" s="4">
        <v>0.59863999999999995</v>
      </c>
      <c r="D16" s="4">
        <f t="shared" si="0"/>
        <v>9.000000000000119E-4</v>
      </c>
      <c r="E16" s="4">
        <v>1.5100000000000001E-3</v>
      </c>
      <c r="F16" s="4">
        <v>8.4000000000000003E-4</v>
      </c>
      <c r="G16" s="4">
        <f t="shared" si="1"/>
        <v>6.7000000000000002E-4</v>
      </c>
      <c r="I16" s="19" t="s">
        <v>21</v>
      </c>
      <c r="J16" s="4">
        <v>0.55188000000000004</v>
      </c>
      <c r="K16" s="4">
        <v>0.55191000000000001</v>
      </c>
      <c r="L16" s="4">
        <f t="shared" si="2"/>
        <v>-2.9999999999974492E-5</v>
      </c>
      <c r="M16" s="4">
        <v>4.5969999999999997E-2</v>
      </c>
      <c r="N16" s="4">
        <v>4.5949999999999998E-2</v>
      </c>
      <c r="O16" s="4">
        <f t="shared" si="3"/>
        <v>1.9999999999999185E-5</v>
      </c>
    </row>
    <row r="17" spans="1:15" x14ac:dyDescent="0.25">
      <c r="A17" s="19" t="s">
        <v>10</v>
      </c>
      <c r="B17" s="4">
        <v>0.39728999999999998</v>
      </c>
      <c r="C17" s="4">
        <v>0.39645999999999998</v>
      </c>
      <c r="D17" s="4">
        <f t="shared" si="0"/>
        <v>8.2999999999999741E-4</v>
      </c>
      <c r="E17" s="4">
        <v>0.22106999999999999</v>
      </c>
      <c r="F17" s="4">
        <v>0.22073999999999999</v>
      </c>
      <c r="G17" s="4">
        <f t="shared" si="1"/>
        <v>3.2999999999999696E-4</v>
      </c>
      <c r="I17" s="19" t="s">
        <v>22</v>
      </c>
      <c r="J17" s="4">
        <v>0.30154999999999998</v>
      </c>
      <c r="K17" s="4">
        <v>0.30091000000000001</v>
      </c>
      <c r="L17" s="4">
        <f t="shared" si="2"/>
        <v>6.3999999999997392E-4</v>
      </c>
      <c r="M17" s="4">
        <v>0.22678000000000001</v>
      </c>
      <c r="N17" s="4">
        <v>0.22517000000000001</v>
      </c>
      <c r="O17" s="4">
        <f t="shared" si="3"/>
        <v>1.6100000000000003E-3</v>
      </c>
    </row>
    <row r="18" spans="1:15" x14ac:dyDescent="0.25">
      <c r="A18" s="19" t="s">
        <v>10</v>
      </c>
      <c r="B18" s="4">
        <v>0.32373000000000002</v>
      </c>
      <c r="C18" s="4">
        <v>0.32299</v>
      </c>
      <c r="D18" s="4">
        <f t="shared" si="0"/>
        <v>7.4000000000001842E-4</v>
      </c>
      <c r="E18" s="4">
        <v>0.21942</v>
      </c>
      <c r="F18" s="4">
        <v>0.2185</v>
      </c>
      <c r="G18" s="4">
        <f t="shared" si="1"/>
        <v>9.2000000000000415E-4</v>
      </c>
      <c r="I18" s="19" t="s">
        <v>22</v>
      </c>
      <c r="J18" s="4">
        <v>0.25991999999999998</v>
      </c>
      <c r="K18" s="4">
        <v>0.25936999999999999</v>
      </c>
      <c r="L18" s="4">
        <f t="shared" si="2"/>
        <v>5.4999999999999494E-4</v>
      </c>
      <c r="M18" s="4">
        <v>0.17538999999999999</v>
      </c>
      <c r="N18" s="4">
        <v>0.17449000000000001</v>
      </c>
      <c r="O18" s="4">
        <f t="shared" si="3"/>
        <v>8.9999999999998415E-4</v>
      </c>
    </row>
    <row r="19" spans="1:15" x14ac:dyDescent="0.25">
      <c r="A19" s="19" t="s">
        <v>10</v>
      </c>
      <c r="B19" s="4">
        <v>0.39471000000000001</v>
      </c>
      <c r="C19" s="4">
        <v>0.39471000000000001</v>
      </c>
      <c r="D19" s="4">
        <f t="shared" si="0"/>
        <v>0</v>
      </c>
      <c r="E19" s="4">
        <v>0.14846000000000001</v>
      </c>
      <c r="F19" s="4">
        <v>0.14860999999999999</v>
      </c>
      <c r="G19" s="4">
        <f t="shared" si="1"/>
        <v>-1.4999999999998348E-4</v>
      </c>
      <c r="I19" s="19" t="s">
        <v>22</v>
      </c>
      <c r="J19" s="4">
        <v>0.30653000000000002</v>
      </c>
      <c r="K19" s="4">
        <v>0.30630000000000002</v>
      </c>
      <c r="L19" s="4">
        <f t="shared" si="2"/>
        <v>2.3000000000000798E-4</v>
      </c>
      <c r="M19" s="4">
        <v>0.17591999999999999</v>
      </c>
      <c r="N19" s="4">
        <v>0.17566000000000001</v>
      </c>
      <c r="O19" s="4">
        <f t="shared" si="3"/>
        <v>2.5999999999998247E-4</v>
      </c>
    </row>
    <row r="20" spans="1:15" x14ac:dyDescent="0.25">
      <c r="A20" s="19" t="s">
        <v>10</v>
      </c>
      <c r="B20" s="4">
        <v>0.32330999999999999</v>
      </c>
      <c r="C20" s="4">
        <v>0.32297999999999999</v>
      </c>
      <c r="D20" s="4">
        <f t="shared" si="0"/>
        <v>3.2999999999999696E-4</v>
      </c>
      <c r="E20" s="4">
        <v>0.14860000000000001</v>
      </c>
      <c r="F20" s="4">
        <v>0.14768999999999999</v>
      </c>
      <c r="G20" s="4">
        <f t="shared" si="1"/>
        <v>9.100000000000219E-4</v>
      </c>
      <c r="I20" s="19" t="s">
        <v>22</v>
      </c>
      <c r="J20" s="4">
        <v>0.30224000000000001</v>
      </c>
      <c r="K20" s="4">
        <v>0.30271999999999999</v>
      </c>
      <c r="L20" s="4">
        <f t="shared" si="2"/>
        <v>-4.7999999999998044E-4</v>
      </c>
      <c r="M20" s="4">
        <v>0.27842</v>
      </c>
      <c r="N20" s="4">
        <v>0.27811000000000002</v>
      </c>
      <c r="O20" s="4">
        <f t="shared" si="3"/>
        <v>3.0999999999997696E-4</v>
      </c>
    </row>
    <row r="21" spans="1:15" x14ac:dyDescent="0.25">
      <c r="A21" s="19" t="s">
        <v>10</v>
      </c>
      <c r="B21" s="4">
        <v>0.25446000000000002</v>
      </c>
      <c r="C21" s="4">
        <v>0.25403999999999999</v>
      </c>
      <c r="D21" s="4">
        <f t="shared" si="0"/>
        <v>4.2000000000003146E-4</v>
      </c>
      <c r="E21" s="4">
        <v>0.15160000000000001</v>
      </c>
      <c r="F21" s="4">
        <v>0.15018000000000001</v>
      </c>
      <c r="G21" s="4">
        <f t="shared" si="1"/>
        <v>1.4200000000000046E-3</v>
      </c>
      <c r="I21" s="19" t="s">
        <v>22</v>
      </c>
      <c r="J21" s="4">
        <v>0.25982</v>
      </c>
      <c r="K21" s="4">
        <v>0.25950000000000001</v>
      </c>
      <c r="L21" s="4">
        <f t="shared" si="2"/>
        <v>3.1999999999998696E-4</v>
      </c>
      <c r="M21" s="4">
        <v>0.27678000000000003</v>
      </c>
      <c r="N21" s="4">
        <v>0.27639999999999998</v>
      </c>
      <c r="O21" s="4">
        <f t="shared" si="3"/>
        <v>3.8000000000004697E-4</v>
      </c>
    </row>
    <row r="22" spans="1:15" ht="15.75" thickBot="1" x14ac:dyDescent="0.3">
      <c r="A22" s="19" t="s">
        <v>10</v>
      </c>
      <c r="B22" s="4">
        <v>0.25612000000000001</v>
      </c>
      <c r="C22" s="4">
        <v>0.25581999999999999</v>
      </c>
      <c r="D22" s="4">
        <f t="shared" si="0"/>
        <v>3.0000000000002247E-4</v>
      </c>
      <c r="E22" s="4">
        <v>0.21933</v>
      </c>
      <c r="F22" s="4">
        <v>0.21784999999999999</v>
      </c>
      <c r="G22" s="4">
        <f t="shared" si="1"/>
        <v>1.4800000000000091E-3</v>
      </c>
      <c r="I22" s="19" t="s">
        <v>22</v>
      </c>
      <c r="J22" s="4">
        <v>0.25930999999999998</v>
      </c>
      <c r="K22" s="4">
        <v>0.25901000000000002</v>
      </c>
      <c r="L22" s="4">
        <f t="shared" si="2"/>
        <v>2.9999999999996696E-4</v>
      </c>
      <c r="M22" s="4">
        <v>0.22425</v>
      </c>
      <c r="N22" s="4">
        <v>0.22489999999999999</v>
      </c>
      <c r="O22" s="4">
        <f t="shared" si="3"/>
        <v>-6.4999999999998392E-4</v>
      </c>
    </row>
    <row r="23" spans="1:15" x14ac:dyDescent="0.25">
      <c r="A23" s="10" t="s">
        <v>17</v>
      </c>
      <c r="B23" s="11"/>
      <c r="C23" s="11"/>
      <c r="D23" s="11"/>
      <c r="E23" s="11"/>
      <c r="F23" s="11"/>
      <c r="G23" s="12"/>
      <c r="I23" s="10" t="s">
        <v>20</v>
      </c>
      <c r="J23" s="11"/>
      <c r="K23" s="11"/>
      <c r="L23" s="11"/>
      <c r="M23" s="11"/>
      <c r="N23" s="11"/>
      <c r="O23" s="12"/>
    </row>
    <row r="24" spans="1:15" x14ac:dyDescent="0.25">
      <c r="A24" s="13"/>
      <c r="B24" s="14"/>
      <c r="C24" s="14"/>
      <c r="D24" s="14"/>
      <c r="E24" s="14"/>
      <c r="F24" s="14"/>
      <c r="G24" s="15"/>
      <c r="I24" s="13"/>
      <c r="J24" s="14"/>
      <c r="K24" s="14"/>
      <c r="L24" s="14"/>
      <c r="M24" s="14"/>
      <c r="N24" s="14"/>
      <c r="O24" s="15"/>
    </row>
    <row r="25" spans="1:15" ht="15.75" thickBot="1" x14ac:dyDescent="0.3">
      <c r="A25" s="16"/>
      <c r="B25" s="17"/>
      <c r="C25" s="17"/>
      <c r="D25" s="17"/>
      <c r="E25" s="17"/>
      <c r="F25" s="17"/>
      <c r="G25" s="18"/>
      <c r="H25" s="3"/>
      <c r="I25" s="16"/>
      <c r="J25" s="17"/>
      <c r="K25" s="17"/>
      <c r="L25" s="17"/>
      <c r="M25" s="17"/>
      <c r="N25" s="17"/>
      <c r="O25" s="18"/>
    </row>
    <row r="26" spans="1:15" ht="19.5" customHeight="1" thickBot="1" x14ac:dyDescent="0.3">
      <c r="A26" s="5" t="s">
        <v>11</v>
      </c>
      <c r="B26" s="6">
        <f>(B5+B6+B7+B8+B9+B10)/6</f>
        <v>0.76194000000000006</v>
      </c>
      <c r="C26" s="6">
        <f t="shared" ref="C26:G26" si="4">(C5+C6+C7+C8+C9+C10)/6</f>
        <v>0.7612916666666667</v>
      </c>
      <c r="D26" s="6">
        <f t="shared" si="4"/>
        <v>6.4833333333334331E-4</v>
      </c>
      <c r="E26" s="6">
        <f t="shared" si="4"/>
        <v>-0.30334166666666668</v>
      </c>
      <c r="F26" s="6">
        <f t="shared" si="4"/>
        <v>-0.30412</v>
      </c>
      <c r="G26" s="6">
        <f t="shared" si="4"/>
        <v>7.7833333333333921E-4</v>
      </c>
      <c r="I26" s="5" t="s">
        <v>11</v>
      </c>
      <c r="J26" s="6">
        <f>(J5+J6+J7+J8+J9+J10)/6</f>
        <v>0.70411000000000001</v>
      </c>
      <c r="K26" s="6">
        <f t="shared" ref="K26:O26" si="5">(K5+K6+K7+K8+K9+K10)/6</f>
        <v>0.70372166666666669</v>
      </c>
      <c r="L26" s="6">
        <f t="shared" si="5"/>
        <v>3.8833333333332387E-4</v>
      </c>
      <c r="M26" s="6">
        <f t="shared" si="5"/>
        <v>-0.38801333333333332</v>
      </c>
      <c r="N26" s="6">
        <f t="shared" si="5"/>
        <v>-0.38803166666666672</v>
      </c>
      <c r="O26" s="6">
        <f t="shared" si="5"/>
        <v>1.8333333333342416E-5</v>
      </c>
    </row>
    <row r="27" spans="1:15" ht="19.5" customHeight="1" thickBot="1" x14ac:dyDescent="0.3">
      <c r="A27" s="5" t="s">
        <v>14</v>
      </c>
      <c r="B27" s="7">
        <f>SQRT(((B5-B26)^2+(B6-B26)^2+(B7-B26)^2+(B8-B26)^2+(B9-B26)^2+(B10-B26)^2)/6)</f>
        <v>4.4368324286589877E-2</v>
      </c>
      <c r="C27" s="7">
        <f t="shared" ref="C27" si="6">SQRT(((C5-C26)^2+(C6-C26)^2+(C7-C26)^2+(C8-C26)^2+(C9-C26)^2+(C10-C26)^2)/6)</f>
        <v>4.4138402937678754E-2</v>
      </c>
      <c r="D27" s="7">
        <f t="shared" ref="D27" si="7">SQRT(((D5-D26)^2+(D6-D26)^2+(D7-D26)^2+(D8-D26)^2+(D9-D26)^2+(D10-D26)^2)/6)</f>
        <v>4.7323062265902329E-4</v>
      </c>
      <c r="E27" s="7">
        <f t="shared" ref="E27" si="8">SQRT(((E5-E26)^2+(E6-E26)^2+(E7-E26)^2+(E8-E26)^2+(E9-E26)^2+(E10-E26)^2)/6)</f>
        <v>6.992647982385182E-2</v>
      </c>
      <c r="F27" s="7">
        <f t="shared" ref="F27" si="9">SQRT(((F5-F26)^2+(F6-F26)^2+(F7-F26)^2+(F8-F26)^2+(F9-F26)^2+(F10-F26)^2)/6)</f>
        <v>7.0214041568145993E-2</v>
      </c>
      <c r="G27" s="7">
        <f t="shared" ref="G27" si="10">SQRT(((G5-G26)^2+(G6-G26)^2+(G7-G26)^2+(G8-G26)^2+(G9-G26)^2+(G10-G26)^2)/6)</f>
        <v>4.9272766875379788E-4</v>
      </c>
      <c r="I27" s="5" t="s">
        <v>14</v>
      </c>
      <c r="J27" s="7">
        <f>SQRT(((J5-J26)^2+(J6-J26)^2+(J7-J26)^2+(J8-J26)^2+(J9-J26)^2+(J10-J26)^2)/6)</f>
        <v>2.2488551902393943E-2</v>
      </c>
      <c r="K27" s="7">
        <f t="shared" ref="K27" si="11">SQRT(((K5-K26)^2+(K6-K26)^2+(K7-K26)^2+(K8-K26)^2+(K9-K26)^2+(K10-K26)^2)/6)</f>
        <v>2.2572173441848482E-2</v>
      </c>
      <c r="L27" s="7">
        <f t="shared" ref="L27" si="12">SQRT(((L5-L26)^2+(L6-L26)^2+(L7-L26)^2+(L8-L26)^2+(L9-L26)^2+(L10-L26)^2)/6)</f>
        <v>3.5811621329146491E-4</v>
      </c>
      <c r="M27" s="7">
        <f t="shared" ref="M27" si="13">SQRT(((M5-M26)^2+(M6-M26)^2+(M7-M26)^2+(M8-M26)^2+(M9-M26)^2+(M10-M26)^2)/6)</f>
        <v>4.1603113131377836E-2</v>
      </c>
      <c r="N27" s="7">
        <f t="shared" ref="N27" si="14">SQRT(((N5-N26)^2+(N6-N26)^2+(N7-N26)^2+(N8-N26)^2+(N9-N26)^2+(N10-N26)^2)/6)</f>
        <v>4.1662662507600534E-2</v>
      </c>
      <c r="O27" s="7">
        <f t="shared" ref="O27" si="15">SQRT(((O5-O26)^2+(O6-O26)^2+(O7-O26)^2+(O8-O26)^2+(O9-O26)^2+(O10-O26)^2)/6)</f>
        <v>3.1280540631872268E-4</v>
      </c>
    </row>
    <row r="28" spans="1:15" ht="19.5" customHeight="1" thickBot="1" x14ac:dyDescent="0.3">
      <c r="A28" s="5" t="s">
        <v>12</v>
      </c>
      <c r="B28" s="6">
        <f>(SUM(B11:B16))/6</f>
        <v>0.56546666666666667</v>
      </c>
      <c r="C28" s="6">
        <f t="shared" ref="C28:G28" si="16">(SUM(C11:C16))/6</f>
        <v>0.56527666666666676</v>
      </c>
      <c r="D28" s="6">
        <f t="shared" si="16"/>
        <v>1.9000000000000497E-4</v>
      </c>
      <c r="E28" s="6">
        <f t="shared" si="16"/>
        <v>1.1450000000000006E-3</v>
      </c>
      <c r="F28" s="6">
        <f t="shared" si="16"/>
        <v>8.550000000000004E-4</v>
      </c>
      <c r="G28" s="6">
        <f t="shared" si="16"/>
        <v>2.9000000000000125E-4</v>
      </c>
      <c r="I28" s="5" t="s">
        <v>12</v>
      </c>
      <c r="J28" s="6">
        <f>(SUM(J11:J16))/6</f>
        <v>0.57743333333333335</v>
      </c>
      <c r="K28" s="6">
        <f t="shared" ref="K28:O28" si="17">(SUM(K11:K16))/6</f>
        <v>0.57727333333333331</v>
      </c>
      <c r="L28" s="6">
        <f t="shared" si="17"/>
        <v>1.5999999999999348E-4</v>
      </c>
      <c r="M28" s="6">
        <f t="shared" si="17"/>
        <v>-2.2000000000000028E-4</v>
      </c>
      <c r="N28" s="6">
        <f t="shared" si="17"/>
        <v>-2.8499999999999939E-4</v>
      </c>
      <c r="O28" s="6">
        <f t="shared" si="17"/>
        <v>6.4999999999998775E-5</v>
      </c>
    </row>
    <row r="29" spans="1:15" ht="19.5" customHeight="1" thickBot="1" x14ac:dyDescent="0.3">
      <c r="A29" s="5" t="s">
        <v>15</v>
      </c>
      <c r="B29" s="6">
        <f>SQRT((((B11-B28)^2)+((B12-B28)^2)+((B13-B28)^2)+((B14-B28)^2)+((B15-B28)^2)+((B16-B28)^2))/6)</f>
        <v>3.3599878306657935E-2</v>
      </c>
      <c r="C29" s="6">
        <f t="shared" ref="C29:G29" si="18">SQRT((((C11-C28)^2)+((C12-C28)^2)+((C13-C28)^2)+((C14-C28)^2)+((C15-C28)^2)+((C16-C28)^2))/6)</f>
        <v>3.3411254923387042E-2</v>
      </c>
      <c r="D29" s="6">
        <f t="shared" si="18"/>
        <v>4.7300458066846894E-4</v>
      </c>
      <c r="E29" s="6">
        <f t="shared" si="18"/>
        <v>6.3309955970605444E-2</v>
      </c>
      <c r="F29" s="6">
        <f t="shared" si="18"/>
        <v>6.3361751540920441E-2</v>
      </c>
      <c r="G29" s="6">
        <f t="shared" si="18"/>
        <v>5.4396691075836532E-4</v>
      </c>
      <c r="I29" s="5" t="s">
        <v>15</v>
      </c>
      <c r="J29" s="6">
        <f>SQRT((((J11-J28)^2)+((J12-J28)^2)+((J13-J28)^2)+((J14-J28)^2)+((J15-J28)^2)+((J16-J28)^2))/6)</f>
        <v>2.3742263067272146E-2</v>
      </c>
      <c r="K29" s="6">
        <f t="shared" ref="K29" si="19">SQRT((((K11-K28)^2)+((K12-K28)^2)+((K13-K28)^2)+((K14-K28)^2)+((K15-K28)^2)+((K16-K28)^2))/6)</f>
        <v>2.3661337428152455E-2</v>
      </c>
      <c r="L29" s="6">
        <f t="shared" ref="L29" si="20">SQRT((((L11-L28)^2)+((L12-L28)^2)+((L13-L28)^2)+((L14-L28)^2)+((L15-L28)^2)+((L16-L28)^2))/6)</f>
        <v>1.2206555615732419E-4</v>
      </c>
      <c r="M29" s="6">
        <f t="shared" ref="M29" si="21">SQRT((((M11-M28)^2)+((M12-M28)^2)+((M13-M28)^2)+((M14-M28)^2)+((M15-M28)^2)+((M16-M28)^2))/6)</f>
        <v>3.7768181493597668E-2</v>
      </c>
      <c r="N29" s="6">
        <f t="shared" ref="N29" si="22">SQRT((((N11-N28)^2)+((N12-N28)^2)+((N13-N28)^2)+((N14-N28)^2)+((N15-N28)^2)+((N16-N28)^2))/6)</f>
        <v>3.7804249650888015E-2</v>
      </c>
      <c r="O29" s="6">
        <f t="shared" ref="O29" si="23">SQRT((((O11-O28)^2)+((O12-O28)^2)+((O13-O28)^2)+((O14-O28)^2)+((O15-O28)^2)+((O16-O28)^2))/6)</f>
        <v>2.2171678631383249E-4</v>
      </c>
    </row>
    <row r="30" spans="1:15" ht="19.5" customHeight="1" thickBot="1" x14ac:dyDescent="0.3">
      <c r="A30" s="5" t="s">
        <v>13</v>
      </c>
      <c r="B30" s="6">
        <f>(SUM(B17:B22))/6</f>
        <v>0.32493666666666671</v>
      </c>
      <c r="C30" s="6">
        <f t="shared" ref="C30:G30" si="24">(SUM(C17:C22))/6</f>
        <v>0.32450000000000001</v>
      </c>
      <c r="D30" s="6">
        <f t="shared" si="24"/>
        <v>4.366666666666778E-4</v>
      </c>
      <c r="E30" s="6">
        <f t="shared" si="24"/>
        <v>0.18474666666666664</v>
      </c>
      <c r="F30" s="6">
        <f t="shared" si="24"/>
        <v>0.18392833333333333</v>
      </c>
      <c r="G30" s="6">
        <f t="shared" si="24"/>
        <v>8.1833333333334224E-4</v>
      </c>
      <c r="I30" s="5" t="s">
        <v>13</v>
      </c>
      <c r="J30" s="6">
        <f>(SUM(J17:J22))/6</f>
        <v>0.28156166666666665</v>
      </c>
      <c r="K30" s="6">
        <f t="shared" ref="K30:O30" si="25">(SUM(K17:K22))/6</f>
        <v>0.28130166666666667</v>
      </c>
      <c r="L30" s="6">
        <f t="shared" si="25"/>
        <v>2.5999999999999174E-4</v>
      </c>
      <c r="M30" s="6">
        <f t="shared" si="25"/>
        <v>0.22625666666666669</v>
      </c>
      <c r="N30" s="6">
        <f t="shared" si="25"/>
        <v>0.22578833333333334</v>
      </c>
      <c r="O30" s="6">
        <f t="shared" si="25"/>
        <v>4.6833333333333449E-4</v>
      </c>
    </row>
    <row r="31" spans="1:15" ht="19.5" customHeight="1" thickBot="1" x14ac:dyDescent="0.3">
      <c r="A31" s="5" t="s">
        <v>16</v>
      </c>
      <c r="B31" s="7">
        <f>SQRT((((B17-B28)^2)+((B18-B28)^2)+((B19-B28)^2)+((B20-B28)^2)+((B21-B28)^2)+((B22-B28)^2))/6)</f>
        <v>0.24729813469216105</v>
      </c>
      <c r="C31" s="7">
        <f t="shared" ref="C31:G31" si="26">SQRT((((C17-C28)^2)+((C18-C28)^2)+((C19-C28)^2)+((C20-C28)^2)+((C21-C28)^2)+((C22-C28)^2))/6)</f>
        <v>0.24753257343451018</v>
      </c>
      <c r="D31" s="7">
        <f t="shared" si="26"/>
        <v>3.7255872020394785E-4</v>
      </c>
      <c r="E31" s="7">
        <f t="shared" si="26"/>
        <v>0.18694788433767667</v>
      </c>
      <c r="F31" s="7">
        <f t="shared" si="26"/>
        <v>0.18641155282063396</v>
      </c>
      <c r="G31" s="7">
        <f t="shared" si="26"/>
        <v>7.8203793599373442E-4</v>
      </c>
      <c r="I31" s="5" t="s">
        <v>16</v>
      </c>
      <c r="J31" s="7">
        <f>SQRT((((J17-J28)^2)+((J18-J28)^2)+((J19-J28)^2)+((J20-J28)^2)+((J21-J28)^2)+((J22-J28)^2))/6)</f>
        <v>0.29668361428183621</v>
      </c>
      <c r="K31" s="7">
        <f t="shared" ref="K31:O31" si="27">SQRT((((K17-K28)^2)+((K18-K28)^2)+((K19-K28)^2)+((K20-K28)^2)+((K21-K28)^2)+((K22-K28)^2))/6)</f>
        <v>0.2967930654794122</v>
      </c>
      <c r="L31" s="7">
        <f t="shared" si="27"/>
        <v>3.7465539722077531E-4</v>
      </c>
      <c r="M31" s="7">
        <f t="shared" si="27"/>
        <v>0.23027129007614766</v>
      </c>
      <c r="N31" s="7">
        <f t="shared" si="27"/>
        <v>0.22989111558518308</v>
      </c>
      <c r="O31" s="7">
        <f t="shared" si="27"/>
        <v>7.9506289059419358E-4</v>
      </c>
    </row>
    <row r="32" spans="1:15" x14ac:dyDescent="0.25">
      <c r="A32" s="8"/>
    </row>
  </sheetData>
  <mergeCells count="4">
    <mergeCell ref="A1:G3"/>
    <mergeCell ref="A23:G25"/>
    <mergeCell ref="I1:O3"/>
    <mergeCell ref="I23:O2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60" verticalDpi="360" r:id="rId1"/>
  <headerFooter>
    <oddHeader>&amp;C&amp;"Times New Roman,Normal"&amp;12&amp;A</oddHeader>
    <oddFooter>&amp;C&amp;"Times New Roman,Normal"&amp;12Página &amp;P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Ivan Juez rubio</cp:lastModifiedBy>
  <cp:revision>3</cp:revision>
  <dcterms:created xsi:type="dcterms:W3CDTF">2020-07-11T14:35:50Z</dcterms:created>
  <dcterms:modified xsi:type="dcterms:W3CDTF">2020-07-22T19:04:38Z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