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o.guajardoo/Documents/VS Code Studio/Python VS/ws4bs/"/>
    </mc:Choice>
  </mc:AlternateContent>
  <xr:revisionPtr revIDLastSave="0" documentId="13_ncr:1_{3EB82111-F5FF-CA46-BD86-4F3AEB2FDE4D}" xr6:coauthVersionLast="47" xr6:coauthVersionMax="47" xr10:uidLastSave="{00000000-0000-0000-0000-000000000000}"/>
  <bookViews>
    <workbookView xWindow="0" yWindow="460" windowWidth="25600" windowHeight="14500" xr2:uid="{E05A299A-3ECE-6A4A-BFDE-35982403F374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C2" i="1" a="1"/>
  <c r="C2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13" i="1"/>
  <c r="E14" i="1"/>
  <c r="E15" i="1"/>
  <c r="E16" i="1"/>
  <c r="E17" i="1"/>
  <c r="E18" i="1"/>
  <c r="E19" i="1"/>
  <c r="E20" i="1"/>
  <c r="E21" i="1"/>
  <c r="E22" i="1"/>
  <c r="E23" i="1"/>
  <c r="E5" i="1"/>
  <c r="E6" i="1"/>
  <c r="E7" i="1"/>
  <c r="E8" i="1"/>
  <c r="E9" i="1"/>
  <c r="E10" i="1"/>
  <c r="E11" i="1"/>
  <c r="E12" i="1"/>
  <c r="E3" i="1"/>
  <c r="E4" i="1"/>
  <c r="F2" i="1" a="1"/>
  <c r="F2" i="1" s="1"/>
  <c r="B2" i="1" a="1"/>
  <c r="B2" i="1" s="1"/>
  <c r="A2" i="1" a="1"/>
  <c r="A2" i="1" s="1"/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<sst xmlns="http://schemas.openxmlformats.org/spreadsheetml/2006/main" count="6" uniqueCount="6">
  <si>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VELIZ</t>
  </si>
  <si>
    <t>NOMBRE</t>
  </si>
  <si>
    <t>DIRECCIÓN</t>
  </si>
  <si>
    <t>SALDO ACTUAL</t>
  </si>
  <si>
    <t>FECHA LIMITE DE PAGO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</si>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</sst>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80A]dddd\,\ dd&quot; de &quot;mmmm&quot; de &quot;yyyy;@"/>
  </numFmts>
  <fonts count="3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2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rgb="FFA46D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44" fontId="1" fillId="0" borderId="0" xfId="0" applyNumberFormat="1" applyFont="1" applyFill="1"/>
    <xf numFmtId="44" fontId="1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46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fra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egoo.guajardoo/JAFRANET-REQUEST/jafraraw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fra"/>
    </sheetNames>
    <sheetDataSet>
      <sheetData sheetId="0" refreshError="1">
        <row r="1">
          <cell r="B1" t="str">
            <v>1033589-77</v>
          </cell>
          <cell r="C1" t="str">
            <v>LUIS ANGEL GUAJARDO MO</v>
          </cell>
          <cell r="J1">
            <v>44681</v>
          </cell>
          <cell r="U1" t="str">
            <v>FERNANDO DE LIZARDI No 777 COUNTRY LA SILLA SECTOR 3 67173 N.L. GUADALUPE</v>
          </cell>
        </row>
        <row r="2">
          <cell r="B2" t="str">
            <v>1525839-36</v>
          </cell>
          <cell r="C2" t="str">
            <v>JESSICA IVETT BALDERAS</v>
          </cell>
          <cell r="J2">
            <v>44698</v>
          </cell>
          <cell r="U2" t="str">
            <v>SEGUNDA NO EXT 820 LA HERRADURA 67140 N.L. GUADALUPE</v>
          </cell>
        </row>
        <row r="3">
          <cell r="B3" t="str">
            <v>12146375-54</v>
          </cell>
          <cell r="C3" t="str">
            <v>ZENAIDA CRISTOBAL GERT</v>
          </cell>
          <cell r="J3">
            <v>44681</v>
          </cell>
          <cell r="U3" t="str">
            <v>AMAR Y VIVIR No. Ext: 543 Int: B CANTORAL 66673 N.L. PESQUERIA</v>
          </cell>
        </row>
        <row r="4">
          <cell r="B4" t="str">
            <v>7351801-46</v>
          </cell>
          <cell r="C4" t="str">
            <v>FLORA ANTONIO SEBASTIA</v>
          </cell>
          <cell r="J4">
            <v>44681</v>
          </cell>
          <cell r="U4" t="str">
            <v>NOCHEBUENA NO 155 Cantoral 66673 N.L. PESQUERIA</v>
          </cell>
        </row>
        <row r="5">
          <cell r="B5" t="str">
            <v>12011795-70</v>
          </cell>
          <cell r="C5" t="str">
            <v>YOLANDA VEGA RUIZ</v>
          </cell>
          <cell r="J5">
            <v>44677</v>
          </cell>
          <cell r="U5" t="str">
            <v>EBANO No. Ext: 106 EL LLANO 66655 N.L. PESQUERIA</v>
          </cell>
        </row>
        <row r="6">
          <cell r="B6" t="str">
            <v>6850842-24</v>
          </cell>
          <cell r="C6" t="str">
            <v>ANGELICA VALDES GARZA</v>
          </cell>
          <cell r="J6">
            <v>44677</v>
          </cell>
          <cell r="U6" t="str">
            <v>ROBERTO MONTENEGRO No. Ext: 224 RESIDENCIAL EL ROBLE 66414 N.L. NICOLAS DE GARZA</v>
          </cell>
        </row>
        <row r="7">
          <cell r="B7" t="str">
            <v>3225020-74</v>
          </cell>
          <cell r="C7" t="str">
            <v>MARIA ISABEL HERNANDEZ</v>
          </cell>
          <cell r="J7">
            <v>44674</v>
          </cell>
          <cell r="U7" t="str">
            <v>LULACH 900 Real de Lincoln 66013 N.L. GARCIA</v>
          </cell>
        </row>
        <row r="8">
          <cell r="B8" t="str">
            <v>12106686-26</v>
          </cell>
          <cell r="C8" t="str">
            <v>ERENDIRA MAYA DELGADO</v>
          </cell>
          <cell r="J8">
            <v>44651</v>
          </cell>
          <cell r="U8" t="str">
            <v>ANEMONA No. Ext: 200 JARDINES DE CADEREYTA 67485 N.L. CADEREYTA JIMENEZ</v>
          </cell>
        </row>
        <row r="9">
          <cell r="B9" t="str">
            <v>7949778-24</v>
          </cell>
          <cell r="C9" t="str">
            <v>ANTONIA ALONSO HERNAND</v>
          </cell>
          <cell r="J9">
            <v>44639</v>
          </cell>
          <cell r="U9" t="str">
            <v>PRIV. DAMIAN CARMONA No. Ext: 256 Depto: 17 ZAPATA 64390 N.L. MONTERREY</v>
          </cell>
        </row>
        <row r="10">
          <cell r="B10" t="str">
            <v>12079313-91</v>
          </cell>
          <cell r="C10" t="str">
            <v>LUIS ARMANDO GARCIA MO</v>
          </cell>
          <cell r="J10">
            <v>44620</v>
          </cell>
          <cell r="U10" t="str">
            <v>AVENIDA LOS PARQUES No. Ext: 910 LOS PARQUES 66023 N.L. GARCIA</v>
          </cell>
        </row>
        <row r="11">
          <cell r="B11" t="str">
            <v>12346013-44</v>
          </cell>
          <cell r="C11" t="str">
            <v>ANDREA HERNANDEZ CAPIT</v>
          </cell>
          <cell r="J11">
            <v>44601</v>
          </cell>
          <cell r="U11" t="str">
            <v>ALLENDE NTE No. Ext: 716 CIUDAD ALLENDE 67350 N.L. ALLENDE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frarawdata"/>
    </sheetNames>
    <sheetDataSet>
      <sheetData sheetId="0">
        <row r="1">
          <cell r="N1">
            <v>1071.8</v>
          </cell>
        </row>
        <row r="2">
          <cell r="N2">
            <v>2231.31</v>
          </cell>
        </row>
        <row r="3">
          <cell r="N3">
            <v>2119.37</v>
          </cell>
        </row>
        <row r="4">
          <cell r="N4">
            <v>2542.6</v>
          </cell>
        </row>
        <row r="5">
          <cell r="N5">
            <v>3387.22</v>
          </cell>
        </row>
        <row r="6">
          <cell r="N6">
            <v>2148.7800000000002</v>
          </cell>
        </row>
        <row r="7">
          <cell r="N7">
            <v>2936.88</v>
          </cell>
        </row>
        <row r="8">
          <cell r="N8">
            <v>2416.15</v>
          </cell>
        </row>
        <row r="9">
          <cell r="N9">
            <v>2135.0300000000002</v>
          </cell>
        </row>
        <row r="10">
          <cell r="N10">
            <v>2266.11</v>
          </cell>
        </row>
        <row r="11">
          <cell r="N11">
            <v>2178.41</v>
          </cell>
        </row>
        <row r="12">
          <cell r="N12">
            <v>2283.11</v>
          </cell>
        </row>
        <row r="13">
          <cell r="N13">
            <v>2157.65</v>
          </cell>
        </row>
        <row r="14">
          <cell r="N14">
            <v>2336.25</v>
          </cell>
        </row>
        <row r="15">
          <cell r="N15">
            <v>2111.5500000000002</v>
          </cell>
        </row>
        <row r="16">
          <cell r="N16">
            <v>2141.0500000000002</v>
          </cell>
        </row>
        <row r="17">
          <cell r="N17">
            <v>2118.75</v>
          </cell>
        </row>
        <row r="18">
          <cell r="N18">
            <v>2172.62</v>
          </cell>
        </row>
        <row r="19">
          <cell r="N19">
            <v>2117.9299999999998</v>
          </cell>
        </row>
        <row r="20">
          <cell r="N20" t="str">
            <v>$23.72-</v>
          </cell>
        </row>
        <row r="21">
          <cell r="N21">
            <v>2113.7800000000002</v>
          </cell>
        </row>
        <row r="22">
          <cell r="N22">
            <v>2120.0700000000002</v>
          </cell>
        </row>
        <row r="23">
          <cell r="N23" t="str">
            <v>$.57-</v>
          </cell>
        </row>
        <row r="24">
          <cell r="N24">
            <v>2313.21</v>
          </cell>
        </row>
        <row r="25">
          <cell r="N25" t="str">
            <v>$.88-</v>
          </cell>
        </row>
        <row r="26">
          <cell r="N26">
            <v>3674.53</v>
          </cell>
        </row>
        <row r="27">
          <cell r="N27" t="str">
            <v>$1.72-</v>
          </cell>
        </row>
        <row r="28">
          <cell r="N28">
            <v>2781.47</v>
          </cell>
        </row>
        <row r="29">
          <cell r="N29">
            <v>2104.98</v>
          </cell>
        </row>
        <row r="30">
          <cell r="N30">
            <v>2142.2399999999998</v>
          </cell>
        </row>
        <row r="31">
          <cell r="N31">
            <v>2212.87</v>
          </cell>
        </row>
        <row r="32">
          <cell r="N32">
            <v>2109.39</v>
          </cell>
        </row>
        <row r="33">
          <cell r="N33" t="str">
            <v>$.13-</v>
          </cell>
        </row>
        <row r="34">
          <cell r="N34">
            <v>2442.9499999999998</v>
          </cell>
        </row>
        <row r="35">
          <cell r="N35">
            <v>2127.71</v>
          </cell>
        </row>
        <row r="36">
          <cell r="N36" t="str">
            <v>$.54-</v>
          </cell>
        </row>
        <row r="37">
          <cell r="N37">
            <v>1380.99</v>
          </cell>
        </row>
        <row r="38">
          <cell r="N38">
            <v>2672.7</v>
          </cell>
        </row>
        <row r="39">
          <cell r="N39">
            <v>2387.5500000000002</v>
          </cell>
        </row>
        <row r="40">
          <cell r="N40">
            <v>2458.83</v>
          </cell>
        </row>
        <row r="41">
          <cell r="N41">
            <v>2158.9299999999998</v>
          </cell>
        </row>
        <row r="42">
          <cell r="N42" t="str">
            <v>$.82-</v>
          </cell>
        </row>
        <row r="43">
          <cell r="N43">
            <v>2193.9899999999998</v>
          </cell>
        </row>
        <row r="44">
          <cell r="N44" t="str">
            <v>$.52-</v>
          </cell>
        </row>
        <row r="45">
          <cell r="N45" t="str">
            <v>$.51-</v>
          </cell>
        </row>
        <row r="46">
          <cell r="N46">
            <v>2283.77</v>
          </cell>
        </row>
        <row r="47">
          <cell r="N47" t="str">
            <v>$.36-</v>
          </cell>
        </row>
        <row r="48">
          <cell r="N48" t="str">
            <v>$1.50-</v>
          </cell>
        </row>
        <row r="49">
          <cell r="N49" t="str">
            <v>$.69-</v>
          </cell>
        </row>
        <row r="50">
          <cell r="N50">
            <v>850.89</v>
          </cell>
        </row>
        <row r="51">
          <cell r="N51" t="str">
            <v>$.35-</v>
          </cell>
        </row>
        <row r="52">
          <cell r="N52" t="str">
            <v>$.31-</v>
          </cell>
        </row>
        <row r="53">
          <cell r="N53" t="str">
            <v>$.43-</v>
          </cell>
        </row>
        <row r="54">
          <cell r="N54">
            <v>2097.79</v>
          </cell>
        </row>
        <row r="55">
          <cell r="N55" t="str">
            <v>$3.18-</v>
          </cell>
        </row>
        <row r="56">
          <cell r="N56" t="str">
            <v>$.21-</v>
          </cell>
        </row>
        <row r="57">
          <cell r="N57" t="str">
            <v>$.49-</v>
          </cell>
        </row>
        <row r="58">
          <cell r="N58" t="str">
            <v>$.20-</v>
          </cell>
        </row>
        <row r="59">
          <cell r="N59">
            <v>1003.83</v>
          </cell>
        </row>
        <row r="60">
          <cell r="N60">
            <v>995.51</v>
          </cell>
        </row>
        <row r="61">
          <cell r="N61" t="str">
            <v>$.48-</v>
          </cell>
        </row>
        <row r="62">
          <cell r="N62">
            <v>2241.92</v>
          </cell>
        </row>
        <row r="63">
          <cell r="N63" t="str">
            <v>$1.28-</v>
          </cell>
        </row>
        <row r="64">
          <cell r="N64" t="str">
            <v>$.67-</v>
          </cell>
        </row>
        <row r="65">
          <cell r="N65">
            <v>1136</v>
          </cell>
        </row>
        <row r="66">
          <cell r="N66" t="str">
            <v>$.56-</v>
          </cell>
        </row>
        <row r="67">
          <cell r="N67" t="str">
            <v>$.77-</v>
          </cell>
        </row>
        <row r="68">
          <cell r="N68">
            <v>2101.58</v>
          </cell>
        </row>
        <row r="69">
          <cell r="N69">
            <v>2128.7600000000002</v>
          </cell>
        </row>
        <row r="70">
          <cell r="N70">
            <v>4531.3</v>
          </cell>
        </row>
        <row r="71">
          <cell r="N71">
            <v>2173.1</v>
          </cell>
        </row>
        <row r="72">
          <cell r="N72" t="str">
            <v>$1.37-</v>
          </cell>
        </row>
        <row r="73">
          <cell r="N73">
            <v>2191.17</v>
          </cell>
        </row>
        <row r="74">
          <cell r="N74" t="str">
            <v>$4.80-</v>
          </cell>
        </row>
        <row r="75">
          <cell r="N75" t="str">
            <v>$.61-</v>
          </cell>
        </row>
        <row r="76">
          <cell r="N76">
            <v>2166.83</v>
          </cell>
        </row>
        <row r="77">
          <cell r="N77">
            <v>2308.85</v>
          </cell>
        </row>
        <row r="78">
          <cell r="N78" t="str">
            <v>$.77-</v>
          </cell>
        </row>
        <row r="79">
          <cell r="N79">
            <v>2101.58</v>
          </cell>
        </row>
        <row r="80">
          <cell r="N80">
            <v>2128.7600000000002</v>
          </cell>
        </row>
        <row r="81">
          <cell r="N81">
            <v>4531.3</v>
          </cell>
        </row>
        <row r="82">
          <cell r="N82">
            <v>2173.1</v>
          </cell>
        </row>
        <row r="83">
          <cell r="N83" t="str">
            <v>$1.37-</v>
          </cell>
        </row>
        <row r="84">
          <cell r="N84">
            <v>2191.17</v>
          </cell>
        </row>
        <row r="85">
          <cell r="N85" t="str">
            <v>$4.80-</v>
          </cell>
        </row>
        <row r="86">
          <cell r="N86" t="str">
            <v>$.61-</v>
          </cell>
        </row>
        <row r="87">
          <cell r="N87">
            <v>2166.83</v>
          </cell>
        </row>
        <row r="88">
          <cell r="N88">
            <v>2308.85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62ED-5174-1041-BA0A-174944B8C463}">
  <dimension ref="A1:F91"/>
  <sheetViews>
    <sheetView tabSelected="1" workbookViewId="0">
      <selection activeCell="E2" sqref="E2"/>
    </sheetView>
  </sheetViews>
  <sheetFormatPr baseColWidth="10" defaultRowHeight="16"/>
  <cols>
    <col min="1" max="1" width="17.1640625" style="3" customWidth="1"/>
    <col min="2" max="2" width="26.6640625" style="1" customWidth="1"/>
    <col min="3" max="3" width="26.6640625" style="5" customWidth="1"/>
    <col min="4" max="4" width="14.6640625" style="5" customWidth="1"/>
    <col min="5" max="5" width="34.33203125" style="2" customWidth="1"/>
    <col min="6" max="6" width="77" style="4" customWidth="1"/>
    <col min="7" max="9" width="17.83203125" style="1" customWidth="1"/>
    <col min="10" max="16384" width="10.83203125" style="1"/>
  </cols>
  <sheetData>
    <row r="1" spans="1:6" ht="30" customHeight="1">
      <c r="A1" s="7" t="s">
        <v>0</v>
      </c>
      <c r="B1" s="7" t="s">
        <v>1</v>
      </c>
      <c r="C1" s="7" t="s">
        <v>3</v>
      </c>
      <c r="D1" s="7" t="s">
        <v>5</v>
      </c>
      <c r="E1" s="7" t="s">
        <v>4</v>
      </c>
      <c r="F1" s="7" t="s">
        <v>2</v>
      </c>
    </row>
    <row r="2" spans="1:6">
      <c r="A2" s="3" t="str" cm="1">
        <f t="array" ref="A2:A91">[1]jafra!B1:B90</f>
        <v>1033589-77</v>
      </c>
      <c r="B2" s="1" t="str" cm="1">
        <f t="array" ref="B2:B91">PROPER([1]jafra!C1:C90)</f>
        <v>Luis Angel Guajardo Mo</v>
      </c>
      <c r="C2" s="5" cm="1">
        <f t="array" ref="C2:C91">IFERROR(ROUNDUP([2]jafrarawdata!N1:N90,0),-(ROUNDUP(MID([2]jafrarawdata!N1:N90,1,LEN([2]jafrarawdata!N1:N90)-1),0)))</f>
        <v>1072</v>
      </c>
      <c r="D2" s="6" t="str" cm="1">
        <f t="array" ref="D2">_xlfn.IFS(C2&gt;0,"último pago",C2&lt;0,"debes",C2=0,"")</f>
        <v>último pago</v>
      </c>
      <c r="E2" s="2">
        <f>IF([1]jafra!J1=0," ",IF(C2&lt;0,[1]jafra!J1+25,[1]jafra!J1))</f>
        <v>44681</v>
      </c>
      <c r="F2" s="4" t="str" cm="1">
        <f t="array" ref="F2:F91">PROPER([1]jafra!U1:U90)</f>
        <v>Fernando De Lizardi No 777 Country La Silla Sector 3 67173 N.L. Guadalupe</v>
      </c>
    </row>
    <row r="3" spans="1:6">
      <c r="A3" s="3" t="str">
        <v>1525839-36</v>
      </c>
      <c r="B3" s="1" t="str">
        <v>Jessica Ivett Balderas</v>
      </c>
      <c r="C3" s="5">
        <v>2232</v>
      </c>
      <c r="D3" s="6" t="str" cm="1">
        <f t="array" ref="D3">_xlfn.IFS(C3&gt;0,"último pago",C3&lt;0,"debes",C3=0,"")</f>
        <v>último pago</v>
      </c>
      <c r="E3" s="2">
        <f>IF([1]jafra!J2=0," ",IF(C3&lt;0,[1]jafra!J2+25,[1]jafra!J2))</f>
        <v>44698</v>
      </c>
      <c r="F3" s="4" t="str">
        <v>Segunda No Ext 820 La Herradura 67140 N.L. Guadalupe</v>
      </c>
    </row>
    <row r="4" spans="1:6">
      <c r="A4" s="3" t="str">
        <v>12146375-54</v>
      </c>
      <c r="B4" s="1" t="str">
        <v>Zenaida Cristobal Gert</v>
      </c>
      <c r="C4" s="5">
        <v>2120</v>
      </c>
      <c r="D4" s="6" t="str" cm="1">
        <f t="array" ref="D4">_xlfn.IFS(C4&gt;0,"último pago",C4&lt;0,"debes",C4=0,"")</f>
        <v>último pago</v>
      </c>
      <c r="E4" s="2">
        <f>IF([1]jafra!J3=0," ",IF(C4&lt;0,[1]jafra!J3+25,[1]jafra!J3))</f>
        <v>44681</v>
      </c>
      <c r="F4" s="4" t="str">
        <v>Amar Y Vivir No. Ext: 543 Int: B Cantoral 66673 N.L. Pesqueria</v>
      </c>
    </row>
    <row r="5" spans="1:6">
      <c r="A5" s="3" t="str">
        <v>7351801-46</v>
      </c>
      <c r="B5" s="1" t="str">
        <v>Flora Antonio Sebastia</v>
      </c>
      <c r="C5" s="5">
        <v>2543</v>
      </c>
      <c r="D5" s="6" t="str" cm="1">
        <f t="array" ref="D5">_xlfn.IFS(C5&gt;0,"último pago",C5&lt;0,"debes",C5=0,"")</f>
        <v>último pago</v>
      </c>
      <c r="E5" s="2">
        <f>IF([1]jafra!J4=0," ",IF(C5&lt;0,[1]jafra!J4+25,[1]jafra!J4))</f>
        <v>44681</v>
      </c>
      <c r="F5" s="4" t="str">
        <v>Nochebuena No 155 Cantoral 66673 N.L. Pesqueria</v>
      </c>
    </row>
    <row r="6" spans="1:6">
      <c r="A6" s="3" t="str">
        <v>12011795-70</v>
      </c>
      <c r="B6" s="1" t="str">
        <v>Yolanda Vega Ruiz</v>
      </c>
      <c r="C6" s="5">
        <v>3388</v>
      </c>
      <c r="D6" s="6" t="str" cm="1">
        <f t="array" ref="D6">_xlfn.IFS(C6&gt;0,"último pago",C6&lt;0,"debes",C6=0,"")</f>
        <v>último pago</v>
      </c>
      <c r="E6" s="2">
        <f>IF([1]jafra!J5=0," ",IF(C6&lt;0,[1]jafra!J5+25,[1]jafra!J5))</f>
        <v>44677</v>
      </c>
      <c r="F6" s="4" t="str">
        <v>Ebano No. Ext: 106 El Llano 66655 N.L. Pesqueria</v>
      </c>
    </row>
    <row r="7" spans="1:6">
      <c r="A7" s="3" t="str">
        <v>6850842-24</v>
      </c>
      <c r="B7" s="1" t="str">
        <v>Angelica Valdes Garza</v>
      </c>
      <c r="C7" s="5">
        <v>2149</v>
      </c>
      <c r="D7" s="6" t="str" cm="1">
        <f t="array" ref="D7">_xlfn.IFS(C7&gt;0,"último pago",C7&lt;0,"debes",C7=0,"")</f>
        <v>último pago</v>
      </c>
      <c r="E7" s="2">
        <f>IF([1]jafra!J6=0," ",IF(C7&lt;0,[1]jafra!J6+25,[1]jafra!J6))</f>
        <v>44677</v>
      </c>
      <c r="F7" s="4" t="str">
        <v>Roberto Montenegro No. Ext: 224 Residencial El Roble 66414 N.L. Nicolas De Garza</v>
      </c>
    </row>
    <row r="8" spans="1:6">
      <c r="A8" s="3" t="str">
        <v>3225020-74</v>
      </c>
      <c r="B8" s="1" t="str">
        <v>Maria Isabel Hernandez</v>
      </c>
      <c r="C8" s="5">
        <v>2937</v>
      </c>
      <c r="D8" s="6" t="str" cm="1">
        <f t="array" ref="D8">_xlfn.IFS(C8&gt;0,"último pago",C8&lt;0,"debes",C8=0,"")</f>
        <v>último pago</v>
      </c>
      <c r="E8" s="2">
        <f>IF([1]jafra!J7=0," ",IF(C8&lt;0,[1]jafra!J7+25,[1]jafra!J7))</f>
        <v>44674</v>
      </c>
      <c r="F8" s="4" t="str">
        <v>Lulach 900 Real De Lincoln 66013 N.L. Garcia</v>
      </c>
    </row>
    <row r="9" spans="1:6">
      <c r="A9" s="3" t="str">
        <v>12106686-26</v>
      </c>
      <c r="B9" s="1" t="str">
        <v>Erendira Maya Delgado</v>
      </c>
      <c r="C9" s="5">
        <v>2417</v>
      </c>
      <c r="D9" s="6" t="str" cm="1">
        <f t="array" ref="D9">_xlfn.IFS(C9&gt;0,"último pago",C9&lt;0,"debes",C9=0,"")</f>
        <v>último pago</v>
      </c>
      <c r="E9" s="2">
        <f>IF([1]jafra!J8=0," ",IF(C9&lt;0,[1]jafra!J8+25,[1]jafra!J8))</f>
        <v>44651</v>
      </c>
      <c r="F9" s="4" t="str">
        <v>Anemona No. Ext: 200 Jardines De Cadereyta 67485 N.L. Cadereyta Jimenez</v>
      </c>
    </row>
    <row r="10" spans="1:6">
      <c r="A10" s="3" t="str">
        <v>7949778-24</v>
      </c>
      <c r="B10" s="1" t="str">
        <v>Antonia Alonso Hernand</v>
      </c>
      <c r="C10" s="5">
        <v>2136</v>
      </c>
      <c r="D10" s="6" t="str" cm="1">
        <f t="array" ref="D10">_xlfn.IFS(C10&gt;0,"último pago",C10&lt;0,"debes",C10=0,"")</f>
        <v>último pago</v>
      </c>
      <c r="E10" s="2">
        <f>IF([1]jafra!J9=0," ",IF(C10&lt;0,[1]jafra!J9+25,[1]jafra!J9))</f>
        <v>44639</v>
      </c>
      <c r="F10" s="4" t="str">
        <v>Priv. Damian Carmona No. Ext: 256 Depto: 17 Zapata 64390 N.L. Monterrey</v>
      </c>
    </row>
    <row r="11" spans="1:6">
      <c r="A11" s="3" t="str">
        <v>12079313-91</v>
      </c>
      <c r="B11" s="1" t="str">
        <v>Luis Armando Garcia Mo</v>
      </c>
      <c r="C11" s="5">
        <v>2267</v>
      </c>
      <c r="D11" s="6" t="str" cm="1">
        <f t="array" ref="D11">_xlfn.IFS(C11&gt;0,"último pago",C11&lt;0,"debes",C11=0,"")</f>
        <v>último pago</v>
      </c>
      <c r="E11" s="2">
        <f>IF([1]jafra!J10=0," ",IF(C11&lt;0,[1]jafra!J10+25,[1]jafra!J10))</f>
        <v>44620</v>
      </c>
      <c r="F11" s="4" t="str">
        <v>Avenida Los Parques No. Ext: 910 Los Parques 66023 N.L. Garcia</v>
      </c>
    </row>
    <row r="12" spans="1:6">
      <c r="A12" s="3" t="str">
        <v>12346013-44</v>
      </c>
      <c r="B12" s="1" t="str">
        <v>Andrea Hernandez Capit</v>
      </c>
      <c r="C12" s="5">
        <v>2179</v>
      </c>
      <c r="D12" s="6" t="str" cm="1">
        <f t="array" ref="D12">_xlfn.IFS(C12&gt;0,"último pago",C12&lt;0,"debes",C12=0,"")</f>
        <v>último pago</v>
      </c>
      <c r="E12" s="2">
        <f>IF([1]jafra!J11=0," ",IF(C12&lt;0,[1]jafra!J11+25,[1]jafra!J11))</f>
        <v>44601</v>
      </c>
      <c r="F12" s="4" t="str">
        <v>Allende Nte No. Ext: 716 Ciudad Allende 67350 N.L. Allende</v>
      </c>
    </row>
    <row r="13" spans="1:6">
      <c r="A13" s="3">
        <v>0</v>
      </c>
      <c r="B13" s="1" t="str">
        <v/>
      </c>
      <c r="C13" s="5">
        <v>2284</v>
      </c>
      <c r="D13" s="6" t="str" cm="1">
        <f t="array" ref="D13">_xlfn.IFS(C13&gt;0,"último pago",C13&lt;0,"debes",C13=0,"")</f>
        <v>último pago</v>
      </c>
      <c r="E13" s="2" t="str">
        <f>IF([1]jafra!J12=0," ",IF(C13&lt;0,[1]jafra!J12+25,[1]jafra!J12))</f>
        <v xml:space="preserve"> </v>
      </c>
      <c r="F13" s="4" t="str">
        <v/>
      </c>
    </row>
    <row r="14" spans="1:6">
      <c r="A14" s="3">
        <v>0</v>
      </c>
      <c r="B14" s="1" t="str">
        <v/>
      </c>
      <c r="C14" s="5">
        <v>2158</v>
      </c>
      <c r="D14" s="6" t="str" cm="1">
        <f t="array" ref="D14">_xlfn.IFS(C14&gt;0,"último pago",C14&lt;0,"debes",C14=0,"")</f>
        <v>último pago</v>
      </c>
      <c r="E14" s="2" t="str">
        <f>IF([1]jafra!J13=0," ",IF(C14&lt;0,[1]jafra!J13+25,[1]jafra!J13))</f>
        <v xml:space="preserve"> </v>
      </c>
      <c r="F14" s="4" t="str">
        <v/>
      </c>
    </row>
    <row r="15" spans="1:6">
      <c r="A15" s="3">
        <v>0</v>
      </c>
      <c r="B15" s="1" t="str">
        <v/>
      </c>
      <c r="C15" s="5">
        <v>2337</v>
      </c>
      <c r="D15" s="6" t="str" cm="1">
        <f t="array" ref="D15">_xlfn.IFS(C15&gt;0,"último pago",C15&lt;0,"debes",C15=0,"")</f>
        <v>último pago</v>
      </c>
      <c r="E15" s="2" t="str">
        <f>IF([1]jafra!J14=0," ",IF(C15&lt;0,[1]jafra!J14+25,[1]jafra!J14))</f>
        <v xml:space="preserve"> </v>
      </c>
      <c r="F15" s="4" t="str">
        <v/>
      </c>
    </row>
    <row r="16" spans="1:6">
      <c r="A16" s="3">
        <v>0</v>
      </c>
      <c r="B16" s="1" t="str">
        <v/>
      </c>
      <c r="C16" s="5">
        <v>2112</v>
      </c>
      <c r="D16" s="6" t="str" cm="1">
        <f t="array" ref="D16">_xlfn.IFS(C16&gt;0,"último pago",C16&lt;0,"debes",C16=0,"")</f>
        <v>último pago</v>
      </c>
      <c r="E16" s="2" t="str">
        <f>IF([1]jafra!J15=0," ",IF(C16&lt;0,[1]jafra!J15+25,[1]jafra!J15))</f>
        <v xml:space="preserve"> </v>
      </c>
      <c r="F16" s="4" t="str">
        <v/>
      </c>
    </row>
    <row r="17" spans="1:6">
      <c r="A17" s="3">
        <v>0</v>
      </c>
      <c r="B17" s="1" t="str">
        <v/>
      </c>
      <c r="C17" s="5">
        <v>2142</v>
      </c>
      <c r="D17" s="6" t="str" cm="1">
        <f t="array" ref="D17">_xlfn.IFS(C17&gt;0,"último pago",C17&lt;0,"debes",C17=0,"")</f>
        <v>último pago</v>
      </c>
      <c r="E17" s="2" t="str">
        <f>IF([1]jafra!J16=0," ",IF(C17&lt;0,[1]jafra!J16+25,[1]jafra!J16))</f>
        <v xml:space="preserve"> </v>
      </c>
      <c r="F17" s="4" t="str">
        <v/>
      </c>
    </row>
    <row r="18" spans="1:6">
      <c r="A18" s="3">
        <v>0</v>
      </c>
      <c r="B18" s="1" t="str">
        <v/>
      </c>
      <c r="C18" s="5">
        <v>2119</v>
      </c>
      <c r="D18" s="6" t="str" cm="1">
        <f t="array" ref="D18">_xlfn.IFS(C18&gt;0,"último pago",C18&lt;0,"debes",C18=0,"")</f>
        <v>último pago</v>
      </c>
      <c r="E18" s="2" t="str">
        <f>IF([1]jafra!J17=0," ",IF(C18&lt;0,[1]jafra!J17+25,[1]jafra!J17))</f>
        <v xml:space="preserve"> </v>
      </c>
      <c r="F18" s="4" t="str">
        <v/>
      </c>
    </row>
    <row r="19" spans="1:6">
      <c r="A19" s="3">
        <v>0</v>
      </c>
      <c r="B19" s="1" t="str">
        <v/>
      </c>
      <c r="C19" s="5">
        <v>2173</v>
      </c>
      <c r="D19" s="6" t="str" cm="1">
        <f t="array" ref="D19">_xlfn.IFS(C19&gt;0,"último pago",C19&lt;0,"debes",C19=0,"")</f>
        <v>último pago</v>
      </c>
      <c r="E19" s="2" t="str">
        <f>IF([1]jafra!J18=0," ",IF(C19&lt;0,[1]jafra!J18+25,[1]jafra!J18))</f>
        <v xml:space="preserve"> </v>
      </c>
      <c r="F19" s="4" t="str">
        <v/>
      </c>
    </row>
    <row r="20" spans="1:6">
      <c r="A20" s="3">
        <v>0</v>
      </c>
      <c r="B20" s="1" t="str">
        <v/>
      </c>
      <c r="C20" s="5">
        <v>2118</v>
      </c>
      <c r="D20" s="6" t="str" cm="1">
        <f t="array" ref="D20">_xlfn.IFS(C20&gt;0,"último pago",C20&lt;0,"debes",C20=0,"")</f>
        <v>último pago</v>
      </c>
      <c r="E20" s="2" t="str">
        <f>IF([1]jafra!J19=0," ",IF(C20&lt;0,[1]jafra!J19+25,[1]jafra!J19))</f>
        <v xml:space="preserve"> </v>
      </c>
      <c r="F20" s="4" t="str">
        <v/>
      </c>
    </row>
    <row r="21" spans="1:6">
      <c r="A21" s="3">
        <v>0</v>
      </c>
      <c r="B21" s="1" t="str">
        <v/>
      </c>
      <c r="C21" s="5">
        <v>-24</v>
      </c>
      <c r="D21" s="6" t="str" cm="1">
        <f t="array" ref="D21">_xlfn.IFS(C21&gt;0,"último pago",C21&lt;0,"debes",C21=0,"")</f>
        <v>debes</v>
      </c>
      <c r="E21" s="2" t="str">
        <f>IF([1]jafra!J20=0," ",IF(C21&lt;0,[1]jafra!J20+25,[1]jafra!J20))</f>
        <v xml:space="preserve"> </v>
      </c>
      <c r="F21" s="4" t="str">
        <v/>
      </c>
    </row>
    <row r="22" spans="1:6">
      <c r="A22" s="3">
        <v>0</v>
      </c>
      <c r="B22" s="1" t="str">
        <v/>
      </c>
      <c r="C22" s="5">
        <v>2114</v>
      </c>
      <c r="D22" s="6" t="str" cm="1">
        <f t="array" ref="D22">_xlfn.IFS(C22&gt;0,"último pago",C22&lt;0,"debes",C22=0,"")</f>
        <v>último pago</v>
      </c>
      <c r="E22" s="2" t="str">
        <f>IF([1]jafra!J21=0," ",IF(C22&lt;0,[1]jafra!J21+25,[1]jafra!J21))</f>
        <v xml:space="preserve"> </v>
      </c>
      <c r="F22" s="4" t="str">
        <v/>
      </c>
    </row>
    <row r="23" spans="1:6">
      <c r="A23" s="3">
        <v>0</v>
      </c>
      <c r="B23" s="1" t="str">
        <v/>
      </c>
      <c r="C23" s="5">
        <v>2121</v>
      </c>
      <c r="D23" s="6" t="str" cm="1">
        <f t="array" ref="D23">_xlfn.IFS(C23&gt;0,"último pago",C23&lt;0,"debes",C23=0,"")</f>
        <v>último pago</v>
      </c>
      <c r="E23" s="2" t="str">
        <f>IF([1]jafra!J22=0," ",IF(C23&lt;0,[1]jafra!J22+25,[1]jafra!J22))</f>
        <v xml:space="preserve"> </v>
      </c>
      <c r="F23" s="4" t="str">
        <v/>
      </c>
    </row>
    <row r="24" spans="1:6">
      <c r="A24" s="3">
        <v>0</v>
      </c>
      <c r="B24" s="1" t="str">
        <v/>
      </c>
      <c r="C24" s="5">
        <v>-1</v>
      </c>
      <c r="D24" s="6" t="str" cm="1">
        <f t="array" ref="D24">_xlfn.IFS(C24&gt;0,"último pago",C24&lt;0,"debes",C24=0,"")</f>
        <v>debes</v>
      </c>
      <c r="E24" s="2" t="str">
        <f>IF([1]jafra!J23=0," ",IF(C24&lt;0,[1]jafra!J23+25,[1]jafra!J23))</f>
        <v xml:space="preserve"> </v>
      </c>
      <c r="F24" s="4" t="str">
        <v/>
      </c>
    </row>
    <row r="25" spans="1:6">
      <c r="A25" s="3">
        <v>0</v>
      </c>
      <c r="B25" s="1" t="str">
        <v/>
      </c>
      <c r="C25" s="5">
        <v>2314</v>
      </c>
      <c r="D25" s="6" t="str" cm="1">
        <f t="array" ref="D25">_xlfn.IFS(C25&gt;0,"último pago",C25&lt;0,"debes",C25=0,"")</f>
        <v>último pago</v>
      </c>
      <c r="E25" s="2" t="str">
        <f>IF([1]jafra!J24=0," ",IF(C25&lt;0,[1]jafra!J24+25,[1]jafra!J24))</f>
        <v xml:space="preserve"> </v>
      </c>
      <c r="F25" s="4" t="str">
        <v/>
      </c>
    </row>
    <row r="26" spans="1:6">
      <c r="A26" s="3">
        <v>0</v>
      </c>
      <c r="B26" s="1" t="str">
        <v/>
      </c>
      <c r="C26" s="5">
        <v>-1</v>
      </c>
      <c r="D26" s="6" t="str" cm="1">
        <f t="array" ref="D26">_xlfn.IFS(C26&gt;0,"último pago",C26&lt;0,"debes",C26=0,"")</f>
        <v>debes</v>
      </c>
      <c r="E26" s="2" t="str">
        <f>IF([1]jafra!J25=0," ",IF(C26&lt;0,[1]jafra!J25+25,[1]jafra!J25))</f>
        <v xml:space="preserve"> </v>
      </c>
      <c r="F26" s="4" t="str">
        <v/>
      </c>
    </row>
    <row r="27" spans="1:6">
      <c r="A27" s="3">
        <v>0</v>
      </c>
      <c r="B27" s="1" t="str">
        <v/>
      </c>
      <c r="C27" s="5">
        <v>3675</v>
      </c>
      <c r="D27" s="6" t="str" cm="1">
        <f t="array" ref="D27">_xlfn.IFS(C27&gt;0,"último pago",C27&lt;0,"debes",C27=0,"")</f>
        <v>último pago</v>
      </c>
      <c r="E27" s="2" t="str">
        <f>IF([1]jafra!J26=0," ",IF(C27&lt;0,[1]jafra!J26+25,[1]jafra!J26))</f>
        <v xml:space="preserve"> </v>
      </c>
      <c r="F27" s="4" t="str">
        <v/>
      </c>
    </row>
    <row r="28" spans="1:6">
      <c r="A28" s="3">
        <v>0</v>
      </c>
      <c r="B28" s="1" t="str">
        <v/>
      </c>
      <c r="C28" s="5">
        <v>-2</v>
      </c>
      <c r="D28" s="6" t="str" cm="1">
        <f t="array" ref="D28">_xlfn.IFS(C28&gt;0,"último pago",C28&lt;0,"debes",C28=0,"")</f>
        <v>debes</v>
      </c>
      <c r="E28" s="2" t="str">
        <f>IF([1]jafra!J27=0," ",IF(C28&lt;0,[1]jafra!J27+25,[1]jafra!J27))</f>
        <v xml:space="preserve"> </v>
      </c>
      <c r="F28" s="4" t="str">
        <v/>
      </c>
    </row>
    <row r="29" spans="1:6">
      <c r="A29" s="3">
        <v>0</v>
      </c>
      <c r="B29" s="1" t="str">
        <v/>
      </c>
      <c r="C29" s="5">
        <v>2782</v>
      </c>
      <c r="D29" s="6" t="str" cm="1">
        <f t="array" ref="D29">_xlfn.IFS(C29&gt;0,"último pago",C29&lt;0,"debes",C29=0,"")</f>
        <v>último pago</v>
      </c>
      <c r="E29" s="2" t="str">
        <f>IF([1]jafra!J28=0," ",IF(C29&lt;0,[1]jafra!J28+25,[1]jafra!J28))</f>
        <v xml:space="preserve"> </v>
      </c>
      <c r="F29" s="4" t="str">
        <v/>
      </c>
    </row>
    <row r="30" spans="1:6">
      <c r="A30" s="3">
        <v>0</v>
      </c>
      <c r="B30" s="1" t="str">
        <v/>
      </c>
      <c r="C30" s="5">
        <v>2105</v>
      </c>
      <c r="D30" s="6" t="str" cm="1">
        <f t="array" ref="D30">_xlfn.IFS(C30&gt;0,"último pago",C30&lt;0,"debes",C30=0,"")</f>
        <v>último pago</v>
      </c>
      <c r="E30" s="2" t="str">
        <f>IF([1]jafra!J29=0," ",IF(C30&lt;0,[1]jafra!J29+25,[1]jafra!J29))</f>
        <v xml:space="preserve"> </v>
      </c>
      <c r="F30" s="4" t="str">
        <v/>
      </c>
    </row>
    <row r="31" spans="1:6">
      <c r="A31" s="3">
        <v>0</v>
      </c>
      <c r="B31" s="1" t="str">
        <v/>
      </c>
      <c r="C31" s="5">
        <v>2143</v>
      </c>
      <c r="D31" s="6" t="str" cm="1">
        <f t="array" ref="D31">_xlfn.IFS(C31&gt;0,"último pago",C31&lt;0,"debes",C31=0,"")</f>
        <v>último pago</v>
      </c>
      <c r="E31" s="2" t="str">
        <f>IF([1]jafra!J30=0," ",IF(C31&lt;0,[1]jafra!J30+25,[1]jafra!J30))</f>
        <v xml:space="preserve"> </v>
      </c>
      <c r="F31" s="4" t="str">
        <v/>
      </c>
    </row>
    <row r="32" spans="1:6">
      <c r="A32" s="3">
        <v>0</v>
      </c>
      <c r="B32" s="1" t="str">
        <v/>
      </c>
      <c r="C32" s="5">
        <v>2213</v>
      </c>
      <c r="D32" s="6" t="str" cm="1">
        <f t="array" ref="D32">_xlfn.IFS(C32&gt;0,"último pago",C32&lt;0,"debes",C32=0,"")</f>
        <v>último pago</v>
      </c>
      <c r="E32" s="2" t="str">
        <f>IF([1]jafra!J31=0," ",IF(C32&lt;0,[1]jafra!J31+25,[1]jafra!J31))</f>
        <v xml:space="preserve"> </v>
      </c>
      <c r="F32" s="4" t="str">
        <v/>
      </c>
    </row>
    <row r="33" spans="1:6">
      <c r="A33" s="3">
        <v>0</v>
      </c>
      <c r="B33" s="1" t="str">
        <v/>
      </c>
      <c r="C33" s="5">
        <v>2110</v>
      </c>
      <c r="D33" s="6" t="str" cm="1">
        <f t="array" ref="D33">_xlfn.IFS(C33&gt;0,"último pago",C33&lt;0,"debes",C33=0,"")</f>
        <v>último pago</v>
      </c>
      <c r="E33" s="2" t="str">
        <f>IF([1]jafra!J32=0," ",IF(C33&lt;0,[1]jafra!J32+25,[1]jafra!J32))</f>
        <v xml:space="preserve"> </v>
      </c>
      <c r="F33" s="4" t="str">
        <v/>
      </c>
    </row>
    <row r="34" spans="1:6">
      <c r="A34" s="3">
        <v>0</v>
      </c>
      <c r="B34" s="1" t="str">
        <v/>
      </c>
      <c r="C34" s="5">
        <v>-1</v>
      </c>
      <c r="D34" s="6" t="str" cm="1">
        <f t="array" ref="D34">_xlfn.IFS(C34&gt;0,"último pago",C34&lt;0,"debes",C34=0,"")</f>
        <v>debes</v>
      </c>
      <c r="E34" s="2" t="str">
        <f>IF([1]jafra!J33=0," ",IF(C34&lt;0,[1]jafra!J33+25,[1]jafra!J33))</f>
        <v xml:space="preserve"> </v>
      </c>
      <c r="F34" s="4" t="str">
        <v/>
      </c>
    </row>
    <row r="35" spans="1:6">
      <c r="A35" s="3">
        <v>0</v>
      </c>
      <c r="B35" s="1" t="str">
        <v/>
      </c>
      <c r="C35" s="5">
        <v>2443</v>
      </c>
      <c r="D35" s="6" t="str" cm="1">
        <f t="array" ref="D35">_xlfn.IFS(C35&gt;0,"último pago",C35&lt;0,"debes",C35=0,"")</f>
        <v>último pago</v>
      </c>
      <c r="E35" s="2" t="str">
        <f>IF([1]jafra!J34=0," ",IF(C35&lt;0,[1]jafra!J34+25,[1]jafra!J34))</f>
        <v xml:space="preserve"> </v>
      </c>
      <c r="F35" s="4" t="str">
        <v/>
      </c>
    </row>
    <row r="36" spans="1:6">
      <c r="A36" s="3">
        <v>0</v>
      </c>
      <c r="B36" s="1" t="str">
        <v/>
      </c>
      <c r="C36" s="5">
        <v>2128</v>
      </c>
      <c r="D36" s="6" t="str" cm="1">
        <f t="array" ref="D36">_xlfn.IFS(C36&gt;0,"último pago",C36&lt;0,"debes",C36=0,"")</f>
        <v>último pago</v>
      </c>
      <c r="E36" s="2" t="str">
        <f>IF([1]jafra!J35=0," ",IF(C36&lt;0,[1]jafra!J35+25,[1]jafra!J35))</f>
        <v xml:space="preserve"> </v>
      </c>
      <c r="F36" s="4" t="str">
        <v/>
      </c>
    </row>
    <row r="37" spans="1:6">
      <c r="A37" s="3">
        <v>0</v>
      </c>
      <c r="B37" s="1" t="str">
        <v/>
      </c>
      <c r="C37" s="5">
        <v>-1</v>
      </c>
      <c r="D37" s="6" t="str" cm="1">
        <f t="array" ref="D37">_xlfn.IFS(C37&gt;0,"último pago",C37&lt;0,"debes",C37=0,"")</f>
        <v>debes</v>
      </c>
      <c r="E37" s="2" t="str">
        <f>IF([1]jafra!J36=0," ",IF(C37&lt;0,[1]jafra!J36+25,[1]jafra!J36))</f>
        <v xml:space="preserve"> </v>
      </c>
      <c r="F37" s="4" t="str">
        <v/>
      </c>
    </row>
    <row r="38" spans="1:6">
      <c r="A38" s="3">
        <v>0</v>
      </c>
      <c r="B38" s="1" t="str">
        <v/>
      </c>
      <c r="C38" s="5">
        <v>1381</v>
      </c>
      <c r="D38" s="6" t="str" cm="1">
        <f t="array" ref="D38">_xlfn.IFS(C38&gt;0,"último pago",C38&lt;0,"debes",C38=0,"")</f>
        <v>último pago</v>
      </c>
      <c r="E38" s="2" t="str">
        <f>IF([1]jafra!J37=0," ",IF(C38&lt;0,[1]jafra!J37+25,[1]jafra!J37))</f>
        <v xml:space="preserve"> </v>
      </c>
      <c r="F38" s="4" t="str">
        <v/>
      </c>
    </row>
    <row r="39" spans="1:6">
      <c r="A39" s="3">
        <v>0</v>
      </c>
      <c r="B39" s="1" t="str">
        <v/>
      </c>
      <c r="C39" s="5">
        <v>2673</v>
      </c>
      <c r="D39" s="6" t="str" cm="1">
        <f t="array" ref="D39">_xlfn.IFS(C39&gt;0,"último pago",C39&lt;0,"debes",C39=0,"")</f>
        <v>último pago</v>
      </c>
      <c r="E39" s="2" t="str">
        <f>IF([1]jafra!J38=0," ",IF(C39&lt;0,[1]jafra!J38+25,[1]jafra!J38))</f>
        <v xml:space="preserve"> </v>
      </c>
      <c r="F39" s="4" t="str">
        <v/>
      </c>
    </row>
    <row r="40" spans="1:6">
      <c r="A40" s="3">
        <v>0</v>
      </c>
      <c r="B40" s="1" t="str">
        <v/>
      </c>
      <c r="C40" s="5">
        <v>2388</v>
      </c>
      <c r="D40" s="6" t="str" cm="1">
        <f t="array" ref="D40">_xlfn.IFS(C40&gt;0,"último pago",C40&lt;0,"debes",C40=0,"")</f>
        <v>último pago</v>
      </c>
      <c r="E40" s="2" t="str">
        <f>IF([1]jafra!J39=0," ",IF(C40&lt;0,[1]jafra!J39+25,[1]jafra!J39))</f>
        <v xml:space="preserve"> </v>
      </c>
      <c r="F40" s="4" t="str">
        <v/>
      </c>
    </row>
    <row r="41" spans="1:6">
      <c r="A41" s="3">
        <v>0</v>
      </c>
      <c r="B41" s="1" t="str">
        <v/>
      </c>
      <c r="C41" s="5">
        <v>2459</v>
      </c>
      <c r="D41" s="6" t="str" cm="1">
        <f t="array" ref="D41">_xlfn.IFS(C41&gt;0,"último pago",C41&lt;0,"debes",C41=0,"")</f>
        <v>último pago</v>
      </c>
      <c r="E41" s="2" t="str">
        <f>IF([1]jafra!J40=0," ",IF(C41&lt;0,[1]jafra!J40+25,[1]jafra!J40))</f>
        <v xml:space="preserve"> </v>
      </c>
      <c r="F41" s="4" t="str">
        <v/>
      </c>
    </row>
    <row r="42" spans="1:6">
      <c r="A42" s="3">
        <v>0</v>
      </c>
      <c r="B42" s="1" t="str">
        <v/>
      </c>
      <c r="C42" s="5">
        <v>2159</v>
      </c>
      <c r="D42" s="6" t="str" cm="1">
        <f t="array" ref="D42">_xlfn.IFS(C42&gt;0,"último pago",C42&lt;0,"debes",C42=0,"")</f>
        <v>último pago</v>
      </c>
      <c r="E42" s="2" t="str">
        <f>IF([1]jafra!J41=0," ",IF(C42&lt;0,[1]jafra!J41+25,[1]jafra!J41))</f>
        <v xml:space="preserve"> </v>
      </c>
      <c r="F42" s="4" t="str">
        <v/>
      </c>
    </row>
    <row r="43" spans="1:6">
      <c r="A43" s="3">
        <v>0</v>
      </c>
      <c r="B43" s="1" t="str">
        <v/>
      </c>
      <c r="C43" s="5">
        <v>-1</v>
      </c>
      <c r="D43" s="6" t="str" cm="1">
        <f t="array" ref="D43">_xlfn.IFS(C43&gt;0,"último pago",C43&lt;0,"debes",C43=0,"")</f>
        <v>debes</v>
      </c>
      <c r="E43" s="2" t="str">
        <f>IF([1]jafra!J42=0," ",IF(C43&lt;0,[1]jafra!J42+25,[1]jafra!J42))</f>
        <v xml:space="preserve"> </v>
      </c>
      <c r="F43" s="4" t="str">
        <v/>
      </c>
    </row>
    <row r="44" spans="1:6">
      <c r="A44" s="3">
        <v>0</v>
      </c>
      <c r="B44" s="1" t="str">
        <v/>
      </c>
      <c r="C44" s="5">
        <v>2194</v>
      </c>
      <c r="D44" s="6" t="str" cm="1">
        <f t="array" ref="D44">_xlfn.IFS(C44&gt;0,"último pago",C44&lt;0,"debes",C44=0,"")</f>
        <v>último pago</v>
      </c>
      <c r="E44" s="2" t="str">
        <f>IF([1]jafra!J43=0," ",IF(C44&lt;0,[1]jafra!J43+25,[1]jafra!J43))</f>
        <v xml:space="preserve"> </v>
      </c>
      <c r="F44" s="4" t="str">
        <v/>
      </c>
    </row>
    <row r="45" spans="1:6">
      <c r="A45" s="3">
        <v>0</v>
      </c>
      <c r="B45" s="1" t="str">
        <v/>
      </c>
      <c r="C45" s="5">
        <v>-1</v>
      </c>
      <c r="D45" s="6" t="str" cm="1">
        <f t="array" ref="D45">_xlfn.IFS(C45&gt;0,"último pago",C45&lt;0,"debes",C45=0,"")</f>
        <v>debes</v>
      </c>
      <c r="E45" s="2" t="str">
        <f>IF([1]jafra!J44=0," ",IF(C45&lt;0,[1]jafra!J44+25,[1]jafra!J44))</f>
        <v xml:space="preserve"> </v>
      </c>
      <c r="F45" s="4" t="str">
        <v/>
      </c>
    </row>
    <row r="46" spans="1:6">
      <c r="A46" s="3">
        <v>0</v>
      </c>
      <c r="B46" s="1" t="str">
        <v/>
      </c>
      <c r="C46" s="5">
        <v>-1</v>
      </c>
      <c r="D46" s="6" t="str" cm="1">
        <f t="array" ref="D46">_xlfn.IFS(C46&gt;0,"último pago",C46&lt;0,"debes",C46=0,"")</f>
        <v>debes</v>
      </c>
      <c r="E46" s="2" t="str">
        <f>IF([1]jafra!J45=0," ",IF(C46&lt;0,[1]jafra!J45+25,[1]jafra!J45))</f>
        <v xml:space="preserve"> </v>
      </c>
      <c r="F46" s="4" t="str">
        <v/>
      </c>
    </row>
    <row r="47" spans="1:6">
      <c r="A47" s="3">
        <v>0</v>
      </c>
      <c r="B47" s="1" t="str">
        <v/>
      </c>
      <c r="C47" s="5">
        <v>2284</v>
      </c>
      <c r="D47" s="6" t="str" cm="1">
        <f t="array" ref="D47">_xlfn.IFS(C47&gt;0,"último pago",C47&lt;0,"debes",C47=0,"")</f>
        <v>último pago</v>
      </c>
      <c r="E47" s="2" t="str">
        <f>IF([1]jafra!J46=0," ",IF(C47&lt;0,[1]jafra!J46+25,[1]jafra!J46))</f>
        <v xml:space="preserve"> </v>
      </c>
      <c r="F47" s="4" t="str">
        <v/>
      </c>
    </row>
    <row r="48" spans="1:6">
      <c r="A48" s="3">
        <v>0</v>
      </c>
      <c r="B48" s="1" t="str">
        <v/>
      </c>
      <c r="C48" s="5">
        <v>-1</v>
      </c>
      <c r="D48" s="6" t="str" cm="1">
        <f t="array" ref="D48">_xlfn.IFS(C48&gt;0,"último pago",C48&lt;0,"debes",C48=0,"")</f>
        <v>debes</v>
      </c>
      <c r="E48" s="2" t="str">
        <f>IF([1]jafra!J47=0," ",IF(C48&lt;0,[1]jafra!J47+25,[1]jafra!J47))</f>
        <v xml:space="preserve"> </v>
      </c>
      <c r="F48" s="4" t="str">
        <v/>
      </c>
    </row>
    <row r="49" spans="1:6">
      <c r="A49" s="3">
        <v>0</v>
      </c>
      <c r="B49" s="1" t="str">
        <v/>
      </c>
      <c r="C49" s="5">
        <v>-2</v>
      </c>
      <c r="D49" s="6" t="str" cm="1">
        <f t="array" ref="D49">_xlfn.IFS(C49&gt;0,"último pago",C49&lt;0,"debes",C49=0,"")</f>
        <v>debes</v>
      </c>
      <c r="E49" s="2" t="str">
        <f>IF([1]jafra!J48=0," ",IF(C49&lt;0,[1]jafra!J48+25,[1]jafra!J48))</f>
        <v xml:space="preserve"> </v>
      </c>
      <c r="F49" s="4" t="str">
        <v/>
      </c>
    </row>
    <row r="50" spans="1:6">
      <c r="A50" s="3">
        <v>0</v>
      </c>
      <c r="B50" s="1" t="str">
        <v/>
      </c>
      <c r="C50" s="5">
        <v>-1</v>
      </c>
      <c r="D50" s="6" t="str" cm="1">
        <f t="array" ref="D50">_xlfn.IFS(C50&gt;0,"último pago",C50&lt;0,"debes",C50=0,"")</f>
        <v>debes</v>
      </c>
      <c r="E50" s="2" t="str">
        <f>IF([1]jafra!J49=0," ",IF(C50&lt;0,[1]jafra!J49+25,[1]jafra!J49))</f>
        <v xml:space="preserve"> </v>
      </c>
      <c r="F50" s="4" t="str">
        <v/>
      </c>
    </row>
    <row r="51" spans="1:6">
      <c r="A51" s="3">
        <v>0</v>
      </c>
      <c r="B51" s="1" t="str">
        <v/>
      </c>
      <c r="C51" s="5">
        <v>851</v>
      </c>
      <c r="D51" s="6" t="str" cm="1">
        <f t="array" ref="D51">_xlfn.IFS(C51&gt;0,"último pago",C51&lt;0,"debes",C51=0,"")</f>
        <v>último pago</v>
      </c>
      <c r="E51" s="2" t="str">
        <f>IF([1]jafra!J50=0," ",IF(C51&lt;0,[1]jafra!J50+25,[1]jafra!J50))</f>
        <v xml:space="preserve"> </v>
      </c>
      <c r="F51" s="4" t="str">
        <v/>
      </c>
    </row>
    <row r="52" spans="1:6">
      <c r="A52" s="3">
        <v>0</v>
      </c>
      <c r="B52" s="1" t="str">
        <v/>
      </c>
      <c r="C52" s="5">
        <v>-1</v>
      </c>
      <c r="D52" s="6" t="str" cm="1">
        <f t="array" ref="D52">_xlfn.IFS(C52&gt;0,"último pago",C52&lt;0,"debes",C52=0,"")</f>
        <v>debes</v>
      </c>
      <c r="E52" s="2" t="str">
        <f>IF([1]jafra!J51=0," ",IF(C52&lt;0,[1]jafra!J51+25,[1]jafra!J51))</f>
        <v xml:space="preserve"> </v>
      </c>
      <c r="F52" s="4" t="str">
        <v/>
      </c>
    </row>
    <row r="53" spans="1:6">
      <c r="A53" s="3">
        <v>0</v>
      </c>
      <c r="B53" s="1" t="str">
        <v/>
      </c>
      <c r="C53" s="5">
        <v>-1</v>
      </c>
      <c r="D53" s="6" t="str" cm="1">
        <f t="array" ref="D53">_xlfn.IFS(C53&gt;0,"último pago",C53&lt;0,"debes",C53=0,"")</f>
        <v>debes</v>
      </c>
      <c r="E53" s="2" t="str">
        <f>IF([1]jafra!J52=0," ",IF(C53&lt;0,[1]jafra!J52+25,[1]jafra!J52))</f>
        <v xml:space="preserve"> </v>
      </c>
      <c r="F53" s="4" t="str">
        <v/>
      </c>
    </row>
    <row r="54" spans="1:6">
      <c r="A54" s="3">
        <v>0</v>
      </c>
      <c r="B54" s="1" t="str">
        <v/>
      </c>
      <c r="C54" s="5">
        <v>-1</v>
      </c>
      <c r="D54" s="6" t="str" cm="1">
        <f t="array" ref="D54">_xlfn.IFS(C54&gt;0,"último pago",C54&lt;0,"debes",C54=0,"")</f>
        <v>debes</v>
      </c>
      <c r="E54" s="2" t="str">
        <f>IF([1]jafra!J53=0," ",IF(C54&lt;0,[1]jafra!J53+25,[1]jafra!J53))</f>
        <v xml:space="preserve"> </v>
      </c>
      <c r="F54" s="4" t="str">
        <v/>
      </c>
    </row>
    <row r="55" spans="1:6">
      <c r="A55" s="3">
        <v>0</v>
      </c>
      <c r="B55" s="1" t="str">
        <v/>
      </c>
      <c r="C55" s="5">
        <v>2098</v>
      </c>
      <c r="D55" s="6" t="str" cm="1">
        <f t="array" ref="D55">_xlfn.IFS(C55&gt;0,"último pago",C55&lt;0,"debes",C55=0,"")</f>
        <v>último pago</v>
      </c>
      <c r="E55" s="2" t="str">
        <f>IF([1]jafra!J54=0," ",IF(C55&lt;0,[1]jafra!J54+25,[1]jafra!J54))</f>
        <v xml:space="preserve"> </v>
      </c>
      <c r="F55" s="4" t="str">
        <v/>
      </c>
    </row>
    <row r="56" spans="1:6">
      <c r="A56" s="3">
        <v>0</v>
      </c>
      <c r="B56" s="1" t="str">
        <v/>
      </c>
      <c r="C56" s="5">
        <v>-4</v>
      </c>
      <c r="D56" s="6" t="str" cm="1">
        <f t="array" ref="D56">_xlfn.IFS(C56&gt;0,"último pago",C56&lt;0,"debes",C56=0,"")</f>
        <v>debes</v>
      </c>
      <c r="E56" s="2" t="str">
        <f>IF([1]jafra!J55=0," ",IF(C56&lt;0,[1]jafra!J55+25,[1]jafra!J55))</f>
        <v xml:space="preserve"> </v>
      </c>
      <c r="F56" s="4" t="str">
        <v/>
      </c>
    </row>
    <row r="57" spans="1:6">
      <c r="A57" s="3">
        <v>0</v>
      </c>
      <c r="B57" s="1" t="str">
        <v/>
      </c>
      <c r="C57" s="5">
        <v>-1</v>
      </c>
      <c r="D57" s="6" t="str" cm="1">
        <f t="array" ref="D57">_xlfn.IFS(C57&gt;0,"último pago",C57&lt;0,"debes",C57=0,"")</f>
        <v>debes</v>
      </c>
      <c r="E57" s="2" t="str">
        <f>IF([1]jafra!J56=0," ",IF(C57&lt;0,[1]jafra!J56+25,[1]jafra!J56))</f>
        <v xml:space="preserve"> </v>
      </c>
      <c r="F57" s="4" t="str">
        <v/>
      </c>
    </row>
    <row r="58" spans="1:6">
      <c r="A58" s="3">
        <v>0</v>
      </c>
      <c r="B58" s="1" t="str">
        <v/>
      </c>
      <c r="C58" s="5">
        <v>-1</v>
      </c>
      <c r="D58" s="6" t="str" cm="1">
        <f t="array" ref="D58">_xlfn.IFS(C58&gt;0,"último pago",C58&lt;0,"debes",C58=0,"")</f>
        <v>debes</v>
      </c>
      <c r="E58" s="2" t="str">
        <f>IF([1]jafra!J57=0," ",IF(C58&lt;0,[1]jafra!J57+25,[1]jafra!J57))</f>
        <v xml:space="preserve"> </v>
      </c>
      <c r="F58" s="4" t="str">
        <v/>
      </c>
    </row>
    <row r="59" spans="1:6">
      <c r="A59" s="3">
        <v>0</v>
      </c>
      <c r="B59" s="1" t="str">
        <v/>
      </c>
      <c r="C59" s="5">
        <v>-1</v>
      </c>
      <c r="D59" s="6" t="str" cm="1">
        <f t="array" ref="D59">_xlfn.IFS(C59&gt;0,"último pago",C59&lt;0,"debes",C59=0,"")</f>
        <v>debes</v>
      </c>
      <c r="E59" s="2" t="str">
        <f>IF([1]jafra!J58=0," ",IF(C59&lt;0,[1]jafra!J58+25,[1]jafra!J58))</f>
        <v xml:space="preserve"> </v>
      </c>
      <c r="F59" s="4" t="str">
        <v/>
      </c>
    </row>
    <row r="60" spans="1:6">
      <c r="A60" s="3">
        <v>0</v>
      </c>
      <c r="B60" s="1" t="str">
        <v/>
      </c>
      <c r="C60" s="5">
        <v>1004</v>
      </c>
      <c r="D60" s="6" t="str" cm="1">
        <f t="array" ref="D60">_xlfn.IFS(C60&gt;0,"último pago",C60&lt;0,"debes",C60=0,"")</f>
        <v>último pago</v>
      </c>
      <c r="E60" s="2" t="str">
        <f>IF([1]jafra!J59=0," ",IF(C60&lt;0,[1]jafra!J59+25,[1]jafra!J59))</f>
        <v xml:space="preserve"> </v>
      </c>
      <c r="F60" s="4" t="str">
        <v/>
      </c>
    </row>
    <row r="61" spans="1:6">
      <c r="A61" s="3">
        <v>0</v>
      </c>
      <c r="B61" s="1" t="str">
        <v/>
      </c>
      <c r="C61" s="5">
        <v>996</v>
      </c>
      <c r="D61" s="6" t="str" cm="1">
        <f t="array" ref="D61">_xlfn.IFS(C61&gt;0,"último pago",C61&lt;0,"debes",C61=0,"")</f>
        <v>último pago</v>
      </c>
      <c r="E61" s="2" t="str">
        <f>IF([1]jafra!J60=0," ",IF(C61&lt;0,[1]jafra!J60+25,[1]jafra!J60))</f>
        <v xml:space="preserve"> </v>
      </c>
      <c r="F61" s="4" t="str">
        <v/>
      </c>
    </row>
    <row r="62" spans="1:6">
      <c r="A62" s="3">
        <v>0</v>
      </c>
      <c r="B62" s="1" t="str">
        <v/>
      </c>
      <c r="C62" s="5">
        <v>-1</v>
      </c>
      <c r="D62" s="6" t="str" cm="1">
        <f t="array" ref="D62">_xlfn.IFS(C62&gt;0,"último pago",C62&lt;0,"debes",C62=0,"")</f>
        <v>debes</v>
      </c>
      <c r="E62" s="2" t="str">
        <f>IF([1]jafra!J61=0," ",IF(C62&lt;0,[1]jafra!J61+25,[1]jafra!J61))</f>
        <v xml:space="preserve"> </v>
      </c>
      <c r="F62" s="4" t="str">
        <v/>
      </c>
    </row>
    <row r="63" spans="1:6">
      <c r="A63" s="3">
        <v>0</v>
      </c>
      <c r="B63" s="1" t="str">
        <v/>
      </c>
      <c r="C63" s="5">
        <v>2242</v>
      </c>
      <c r="D63" s="6" t="str" cm="1">
        <f t="array" ref="D63">_xlfn.IFS(C63&gt;0,"último pago",C63&lt;0,"debes",C63=0,"")</f>
        <v>último pago</v>
      </c>
      <c r="E63" s="2" t="str">
        <f>IF([1]jafra!J62=0," ",IF(C63&lt;0,[1]jafra!J62+25,[1]jafra!J62))</f>
        <v xml:space="preserve"> </v>
      </c>
      <c r="F63" s="4" t="str">
        <v/>
      </c>
    </row>
    <row r="64" spans="1:6">
      <c r="A64" s="3">
        <v>0</v>
      </c>
      <c r="B64" s="1" t="str">
        <v/>
      </c>
      <c r="C64" s="5">
        <v>-2</v>
      </c>
      <c r="D64" s="6" t="str" cm="1">
        <f t="array" ref="D64">_xlfn.IFS(C64&gt;0,"último pago",C64&lt;0,"debes",C64=0,"")</f>
        <v>debes</v>
      </c>
      <c r="E64" s="2" t="str">
        <f>IF([1]jafra!J63=0," ",IF(C64&lt;0,[1]jafra!J63+25,[1]jafra!J63))</f>
        <v xml:space="preserve"> </v>
      </c>
      <c r="F64" s="4" t="str">
        <v/>
      </c>
    </row>
    <row r="65" spans="1:6">
      <c r="A65" s="3">
        <v>0</v>
      </c>
      <c r="B65" s="1" t="str">
        <v/>
      </c>
      <c r="C65" s="5">
        <v>-1</v>
      </c>
      <c r="D65" s="6" t="str" cm="1">
        <f t="array" ref="D65">_xlfn.IFS(C65&gt;0,"último pago",C65&lt;0,"debes",C65=0,"")</f>
        <v>debes</v>
      </c>
      <c r="E65" s="2" t="str">
        <f>IF([1]jafra!J64=0," ",IF(C65&lt;0,[1]jafra!J64+25,[1]jafra!J64))</f>
        <v xml:space="preserve"> </v>
      </c>
      <c r="F65" s="4" t="str">
        <v/>
      </c>
    </row>
    <row r="66" spans="1:6">
      <c r="A66" s="3">
        <v>0</v>
      </c>
      <c r="B66" s="1" t="str">
        <v/>
      </c>
      <c r="C66" s="5">
        <v>1136</v>
      </c>
      <c r="D66" s="6" t="str" cm="1">
        <f t="array" ref="D66">_xlfn.IFS(C66&gt;0,"último pago",C66&lt;0,"debes",C66=0,"")</f>
        <v>último pago</v>
      </c>
      <c r="E66" s="2" t="str">
        <f>IF([1]jafra!J65=0," ",IF(C66&lt;0,[1]jafra!J65+25,[1]jafra!J65))</f>
        <v xml:space="preserve"> </v>
      </c>
      <c r="F66" s="4" t="str">
        <v/>
      </c>
    </row>
    <row r="67" spans="1:6">
      <c r="A67" s="3">
        <v>0</v>
      </c>
      <c r="B67" s="1" t="str">
        <v/>
      </c>
      <c r="C67" s="5">
        <v>-1</v>
      </c>
      <c r="D67" s="6" t="str" cm="1">
        <f t="array" ref="D67">_xlfn.IFS(C67&gt;0,"último pago",C67&lt;0,"debes",C67=0,"")</f>
        <v>debes</v>
      </c>
      <c r="E67" s="2" t="str">
        <f>IF([1]jafra!J66=0," ",IF(C67&lt;0,[1]jafra!J66+25,[1]jafra!J66))</f>
        <v xml:space="preserve"> </v>
      </c>
      <c r="F67" s="4" t="str">
        <v/>
      </c>
    </row>
    <row r="68" spans="1:6">
      <c r="A68" s="3">
        <v>0</v>
      </c>
      <c r="B68" s="1" t="str">
        <v/>
      </c>
      <c r="C68" s="5">
        <v>-1</v>
      </c>
      <c r="D68" s="6" t="str" cm="1">
        <f t="array" ref="D68">_xlfn.IFS(C68&gt;0,"último pago",C68&lt;0,"debes",C68=0,"")</f>
        <v>debes</v>
      </c>
      <c r="E68" s="2" t="str">
        <f>IF([1]jafra!J67=0," ",IF(C68&lt;0,[1]jafra!J67+25,[1]jafra!J67))</f>
        <v xml:space="preserve"> </v>
      </c>
      <c r="F68" s="4" t="str">
        <v/>
      </c>
    </row>
    <row r="69" spans="1:6">
      <c r="A69" s="3">
        <v>0</v>
      </c>
      <c r="B69" s="1" t="str">
        <v/>
      </c>
      <c r="C69" s="5">
        <v>2102</v>
      </c>
      <c r="D69" s="6" t="str" cm="1">
        <f t="array" ref="D69">_xlfn.IFS(C69&gt;0,"último pago",C69&lt;0,"debes",C69=0,"")</f>
        <v>último pago</v>
      </c>
      <c r="E69" s="2" t="str">
        <f>IF([1]jafra!J68=0," ",IF(C69&lt;0,[1]jafra!J68+25,[1]jafra!J68))</f>
        <v xml:space="preserve"> </v>
      </c>
      <c r="F69" s="4" t="str">
        <v/>
      </c>
    </row>
    <row r="70" spans="1:6">
      <c r="A70" s="3">
        <v>0</v>
      </c>
      <c r="B70" s="1" t="str">
        <v/>
      </c>
      <c r="C70" s="5">
        <v>2129</v>
      </c>
      <c r="D70" s="6" t="str" cm="1">
        <f t="array" ref="D70">_xlfn.IFS(C70&gt;0,"último pago",C70&lt;0,"debes",C70=0,"")</f>
        <v>último pago</v>
      </c>
      <c r="E70" s="2" t="str">
        <f>IF([1]jafra!J69=0," ",IF(C70&lt;0,[1]jafra!J69+25,[1]jafra!J69))</f>
        <v xml:space="preserve"> </v>
      </c>
      <c r="F70" s="4" t="str">
        <v/>
      </c>
    </row>
    <row r="71" spans="1:6">
      <c r="A71" s="3">
        <v>0</v>
      </c>
      <c r="B71" s="1" t="str">
        <v/>
      </c>
      <c r="C71" s="5">
        <v>4532</v>
      </c>
      <c r="D71" s="6" t="str" cm="1">
        <f t="array" ref="D71">_xlfn.IFS(C71&gt;0,"último pago",C71&lt;0,"debes",C71=0,"")</f>
        <v>último pago</v>
      </c>
      <c r="E71" s="2" t="str">
        <f>IF([1]jafra!J70=0," ",IF(C71&lt;0,[1]jafra!J70+25,[1]jafra!J70))</f>
        <v xml:space="preserve"> </v>
      </c>
      <c r="F71" s="4" t="str">
        <v/>
      </c>
    </row>
    <row r="72" spans="1:6">
      <c r="A72" s="3">
        <v>0</v>
      </c>
      <c r="B72" s="1" t="str">
        <v/>
      </c>
      <c r="C72" s="5">
        <v>2174</v>
      </c>
      <c r="D72" s="6" t="str" cm="1">
        <f t="array" ref="D72">_xlfn.IFS(C72&gt;0,"último pago",C72&lt;0,"debes",C72=0,"")</f>
        <v>último pago</v>
      </c>
      <c r="E72" s="2" t="str">
        <f>IF([1]jafra!J71=0," ",IF(C72&lt;0,[1]jafra!J71+25,[1]jafra!J71))</f>
        <v xml:space="preserve"> </v>
      </c>
      <c r="F72" s="4" t="str">
        <v/>
      </c>
    </row>
    <row r="73" spans="1:6">
      <c r="A73" s="3">
        <v>0</v>
      </c>
      <c r="B73" s="1" t="str">
        <v/>
      </c>
      <c r="C73" s="5">
        <v>-2</v>
      </c>
      <c r="D73" s="6" t="str" cm="1">
        <f t="array" ref="D73">_xlfn.IFS(C73&gt;0,"último pago",C73&lt;0,"debes",C73=0,"")</f>
        <v>debes</v>
      </c>
      <c r="E73" s="2" t="str">
        <f>IF([1]jafra!J72=0," ",IF(C73&lt;0,[1]jafra!J72+25,[1]jafra!J72))</f>
        <v xml:space="preserve"> </v>
      </c>
      <c r="F73" s="4" t="str">
        <v/>
      </c>
    </row>
    <row r="74" spans="1:6">
      <c r="A74" s="3">
        <v>0</v>
      </c>
      <c r="B74" s="1" t="str">
        <v/>
      </c>
      <c r="C74" s="5">
        <v>2192</v>
      </c>
      <c r="D74" s="6" t="str" cm="1">
        <f t="array" ref="D74">_xlfn.IFS(C74&gt;0,"último pago",C74&lt;0,"debes",C74=0,"")</f>
        <v>último pago</v>
      </c>
      <c r="E74" s="2" t="str">
        <f>IF([1]jafra!J73=0," ",IF(C74&lt;0,[1]jafra!J73+25,[1]jafra!J73))</f>
        <v xml:space="preserve"> </v>
      </c>
      <c r="F74" s="4" t="str">
        <v/>
      </c>
    </row>
    <row r="75" spans="1:6">
      <c r="A75" s="3">
        <v>0</v>
      </c>
      <c r="B75" s="1" t="str">
        <v/>
      </c>
      <c r="C75" s="5">
        <v>-5</v>
      </c>
      <c r="D75" s="6" t="str" cm="1">
        <f t="array" ref="D75">_xlfn.IFS(C75&gt;0,"último pago",C75&lt;0,"debes",C75=0,"")</f>
        <v>debes</v>
      </c>
      <c r="E75" s="2" t="str">
        <f>IF([1]jafra!J74=0," ",IF(C75&lt;0,[1]jafra!J74+25,[1]jafra!J74))</f>
        <v xml:space="preserve"> </v>
      </c>
      <c r="F75" s="4" t="str">
        <v/>
      </c>
    </row>
    <row r="76" spans="1:6">
      <c r="A76" s="3">
        <v>0</v>
      </c>
      <c r="B76" s="1" t="str">
        <v/>
      </c>
      <c r="C76" s="5">
        <v>-1</v>
      </c>
      <c r="D76" s="6" t="str" cm="1">
        <f t="array" ref="D76">_xlfn.IFS(C76&gt;0,"último pago",C76&lt;0,"debes",C76=0,"")</f>
        <v>debes</v>
      </c>
      <c r="E76" s="2" t="str">
        <f>IF([1]jafra!J75=0," ",IF(C76&lt;0,[1]jafra!J75+25,[1]jafra!J75))</f>
        <v xml:space="preserve"> </v>
      </c>
      <c r="F76" s="4" t="str">
        <v/>
      </c>
    </row>
    <row r="77" spans="1:6">
      <c r="A77" s="3">
        <v>0</v>
      </c>
      <c r="B77" s="1" t="str">
        <v/>
      </c>
      <c r="C77" s="5">
        <v>2167</v>
      </c>
      <c r="D77" s="6" t="str" cm="1">
        <f t="array" ref="D77">_xlfn.IFS(C77&gt;0,"último pago",C77&lt;0,"debes",C77=0,"")</f>
        <v>último pago</v>
      </c>
      <c r="E77" s="2" t="str">
        <f>IF([1]jafra!J76=0," ",IF(C77&lt;0,[1]jafra!J76+25,[1]jafra!J76))</f>
        <v xml:space="preserve"> </v>
      </c>
      <c r="F77" s="4" t="str">
        <v/>
      </c>
    </row>
    <row r="78" spans="1:6">
      <c r="A78" s="3">
        <v>0</v>
      </c>
      <c r="B78" s="1" t="str">
        <v/>
      </c>
      <c r="C78" s="5">
        <v>2309</v>
      </c>
      <c r="D78" s="6" t="str" cm="1">
        <f t="array" ref="D78">_xlfn.IFS(C78&gt;0,"último pago",C78&lt;0,"debes",C78=0,"")</f>
        <v>último pago</v>
      </c>
      <c r="E78" s="2" t="str">
        <f>IF([1]jafra!J77=0," ",IF(C78&lt;0,[1]jafra!J77+25,[1]jafra!J77))</f>
        <v xml:space="preserve"> </v>
      </c>
      <c r="F78" s="4" t="str">
        <v/>
      </c>
    </row>
    <row r="79" spans="1:6">
      <c r="A79" s="3">
        <v>0</v>
      </c>
      <c r="B79" s="1" t="str">
        <v/>
      </c>
      <c r="C79" s="5">
        <v>-1</v>
      </c>
      <c r="D79" s="6" t="str" cm="1">
        <f t="array" ref="D79">_xlfn.IFS(C79&gt;0,"último pago",C79&lt;0,"debes",C79=0,"")</f>
        <v>debes</v>
      </c>
      <c r="E79" s="2" t="str">
        <f>IF([1]jafra!J78=0," ",IF(C79&lt;0,[1]jafra!J78+25,[1]jafra!J78))</f>
        <v xml:space="preserve"> </v>
      </c>
      <c r="F79" s="4" t="str">
        <v/>
      </c>
    </row>
    <row r="80" spans="1:6">
      <c r="A80" s="3">
        <v>0</v>
      </c>
      <c r="B80" s="1" t="str">
        <v/>
      </c>
      <c r="C80" s="5">
        <v>2102</v>
      </c>
      <c r="D80" s="6" t="str" cm="1">
        <f t="array" ref="D80">_xlfn.IFS(C80&gt;0,"último pago",C80&lt;0,"debes",C80=0,"")</f>
        <v>último pago</v>
      </c>
      <c r="E80" s="2" t="str">
        <f>IF([1]jafra!J79=0," ",IF(C80&lt;0,[1]jafra!J79+25,[1]jafra!J79))</f>
        <v xml:space="preserve"> </v>
      </c>
      <c r="F80" s="4" t="str">
        <v/>
      </c>
    </row>
    <row r="81" spans="1:6">
      <c r="A81" s="3">
        <v>0</v>
      </c>
      <c r="B81" s="1" t="str">
        <v/>
      </c>
      <c r="C81" s="5">
        <v>2129</v>
      </c>
      <c r="D81" s="6" t="str" cm="1">
        <f t="array" ref="D81">_xlfn.IFS(C81&gt;0,"último pago",C81&lt;0,"debes",C81=0,"")</f>
        <v>último pago</v>
      </c>
      <c r="E81" s="2" t="str">
        <f>IF([1]jafra!J80=0," ",IF(C81&lt;0,[1]jafra!J80+25,[1]jafra!J80))</f>
        <v xml:space="preserve"> </v>
      </c>
      <c r="F81" s="4" t="str">
        <v/>
      </c>
    </row>
    <row r="82" spans="1:6">
      <c r="A82" s="3">
        <v>0</v>
      </c>
      <c r="B82" s="1" t="str">
        <v/>
      </c>
      <c r="C82" s="5">
        <v>4532</v>
      </c>
      <c r="D82" s="6" t="str" cm="1">
        <f t="array" ref="D82">_xlfn.IFS(C82&gt;0,"último pago",C82&lt;0,"debes",C82=0,"")</f>
        <v>último pago</v>
      </c>
      <c r="E82" s="2" t="str">
        <f>IF([1]jafra!J81=0," ",IF(C82&lt;0,[1]jafra!J81+25,[1]jafra!J81))</f>
        <v xml:space="preserve"> </v>
      </c>
      <c r="F82" s="4" t="str">
        <v/>
      </c>
    </row>
    <row r="83" spans="1:6">
      <c r="A83" s="3">
        <v>0</v>
      </c>
      <c r="B83" s="1" t="str">
        <v/>
      </c>
      <c r="C83" s="5">
        <v>2174</v>
      </c>
      <c r="D83" s="6" t="str" cm="1">
        <f t="array" ref="D83">_xlfn.IFS(C83&gt;0,"último pago",C83&lt;0,"debes",C83=0,"")</f>
        <v>último pago</v>
      </c>
      <c r="E83" s="2" t="str">
        <f>IF([1]jafra!J82=0," ",IF(C83&lt;0,[1]jafra!J82+25,[1]jafra!J82))</f>
        <v xml:space="preserve"> </v>
      </c>
      <c r="F83" s="4" t="str">
        <v/>
      </c>
    </row>
    <row r="84" spans="1:6">
      <c r="A84" s="3">
        <v>0</v>
      </c>
      <c r="B84" s="1" t="str">
        <v/>
      </c>
      <c r="C84" s="5">
        <v>-2</v>
      </c>
      <c r="D84" s="6" t="str" cm="1">
        <f t="array" ref="D84">_xlfn.IFS(C84&gt;0,"último pago",C84&lt;0,"debes",C84=0,"")</f>
        <v>debes</v>
      </c>
      <c r="E84" s="2" t="str">
        <f>IF([1]jafra!J83=0," ",IF(C84&lt;0,[1]jafra!J83+25,[1]jafra!J83))</f>
        <v xml:space="preserve"> </v>
      </c>
      <c r="F84" s="4" t="str">
        <v/>
      </c>
    </row>
    <row r="85" spans="1:6">
      <c r="A85" s="3">
        <v>0</v>
      </c>
      <c r="B85" s="1" t="str">
        <v/>
      </c>
      <c r="C85" s="5">
        <v>2192</v>
      </c>
      <c r="D85" s="6" t="str" cm="1">
        <f t="array" ref="D85">_xlfn.IFS(C85&gt;0,"último pago",C85&lt;0,"debes",C85=0,"")</f>
        <v>último pago</v>
      </c>
      <c r="E85" s="2" t="str">
        <f>IF([1]jafra!J84=0," ",IF(C85&lt;0,[1]jafra!J84+25,[1]jafra!J84))</f>
        <v xml:space="preserve"> </v>
      </c>
      <c r="F85" s="4" t="str">
        <v/>
      </c>
    </row>
    <row r="86" spans="1:6">
      <c r="A86" s="3">
        <v>0</v>
      </c>
      <c r="B86" s="1" t="str">
        <v/>
      </c>
      <c r="C86" s="5">
        <v>-5</v>
      </c>
      <c r="D86" s="6" t="str" cm="1">
        <f t="array" ref="D86">_xlfn.IFS(C86&gt;0,"último pago",C86&lt;0,"debes",C86=0,"")</f>
        <v>debes</v>
      </c>
      <c r="E86" s="2" t="str">
        <f>IF([1]jafra!J85=0," ",IF(C86&lt;0,[1]jafra!J85+25,[1]jafra!J85))</f>
        <v xml:space="preserve"> </v>
      </c>
      <c r="F86" s="4" t="str">
        <v/>
      </c>
    </row>
    <row r="87" spans="1:6">
      <c r="A87" s="3">
        <v>0</v>
      </c>
      <c r="B87" s="1" t="str">
        <v/>
      </c>
      <c r="C87" s="5">
        <v>-1</v>
      </c>
      <c r="D87" s="6" t="str" cm="1">
        <f t="array" ref="D87">_xlfn.IFS(C87&gt;0,"último pago",C87&lt;0,"debes",C87=0,"")</f>
        <v>debes</v>
      </c>
      <c r="E87" s="2" t="str">
        <f>IF([1]jafra!J86=0," ",IF(C87&lt;0,[1]jafra!J86+25,[1]jafra!J86))</f>
        <v xml:space="preserve"> </v>
      </c>
      <c r="F87" s="4" t="str">
        <v/>
      </c>
    </row>
    <row r="88" spans="1:6">
      <c r="A88" s="3">
        <v>0</v>
      </c>
      <c r="B88" s="1" t="str">
        <v/>
      </c>
      <c r="C88" s="5">
        <v>2167</v>
      </c>
      <c r="D88" s="6" t="str" cm="1">
        <f t="array" ref="D88">_xlfn.IFS(C88&gt;0,"último pago",C88&lt;0,"debes",C88=0,"")</f>
        <v>último pago</v>
      </c>
      <c r="E88" s="2" t="str">
        <f>IF([1]jafra!J87=0," ",IF(C88&lt;0,[1]jafra!J87+25,[1]jafra!J87))</f>
        <v xml:space="preserve"> </v>
      </c>
      <c r="F88" s="4" t="str">
        <v/>
      </c>
    </row>
    <row r="89" spans="1:6">
      <c r="A89" s="3">
        <v>0</v>
      </c>
      <c r="B89" s="1" t="str">
        <v/>
      </c>
      <c r="C89" s="5">
        <v>2309</v>
      </c>
      <c r="D89" s="6" t="str" cm="1">
        <f t="array" ref="D89">_xlfn.IFS(C89&gt;0,"último pago",C89&lt;0,"debes",C89=0,"")</f>
        <v>último pago</v>
      </c>
      <c r="E89" s="2" t="str">
        <f>IF([1]jafra!J88=0," ",IF(C89&lt;0,[1]jafra!J88+25,[1]jafra!J88))</f>
        <v xml:space="preserve"> </v>
      </c>
      <c r="F89" s="4" t="str">
        <v/>
      </c>
    </row>
    <row r="90" spans="1:6">
      <c r="A90" s="3">
        <v>0</v>
      </c>
      <c r="B90" s="1" t="str">
        <v/>
      </c>
      <c r="C90" s="5">
        <v>0</v>
      </c>
      <c r="D90" s="6" t="str" cm="1">
        <f t="array" ref="D90">_xlfn.IFS(C90&gt;0,"último pago",C90&lt;0,"debes",C90=0,"")</f>
        <v/>
      </c>
      <c r="E90" s="2" t="str">
        <f>IF([1]jafra!J89=0," ",IF(C90&lt;0,[1]jafra!J89+25,[1]jafra!J89))</f>
        <v xml:space="preserve"> </v>
      </c>
      <c r="F90" s="4" t="str">
        <v/>
      </c>
    </row>
    <row r="91" spans="1:6">
      <c r="A91" s="3">
        <v>0</v>
      </c>
      <c r="B91" s="1" t="str">
        <v/>
      </c>
      <c r="C91" s="5">
        <v>0</v>
      </c>
      <c r="D91" s="6" t="str" cm="1">
        <f t="array" ref="D91">_xlfn.IFS(C91&gt;0,"último pago",C91&lt;0,"debes",C91=0,"")</f>
        <v/>
      </c>
      <c r="E91" s="2" t="str">
        <f>IF([1]jafra!J90=0," ",IF(C91&lt;0,[1]jafra!J90+25,[1]jafra!J90))</f>
        <v xml:space="preserve"> </v>
      </c>
      <c r="F91" s="4" t="str">
        <v/>
      </c>
    </row>
  </sheetData>
  <autoFilter ref="A1:F1" xr:uid="{7BB162ED-5174-1041-BA0A-174944B8C463}"/>
  <conditionalFormatting sqref="C2:D1048576">
    <cfRule type="cellIs" dxfId="0" priority="2" operator="lessThan">
      <formula>0</formula>
    </cfRule>
  </conditionalFormatting>
  <conditionalFormatting sqref="C2">
    <cfRule type="containsBlanks" priority="1">
      <formula>LEN(TRIM(C2))=0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AF23-C059-5143-8CC5-8048266FA291}">
  <dimension ref="C3"/>
  <sheetViews>
    <sheetView workbookViewId="0">
      <selection activeCell="C3" sqref="C3"/>
    </sheetView>
  </sheetViews>
  <sheetFormatPr baseColWidth="10" defaultRowHeight="16"/>
  <sheetData>
    <row r="3" spans="3:3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Guajardo Gomez</dc:creator>
  <cp:lastModifiedBy>Diego Alejandro Guajardo Gomez</cp:lastModifiedBy>
  <dcterms:created xsi:type="dcterms:W3CDTF">2022-05-19T03:49:31Z</dcterms:created>
  <dcterms:modified xsi:type="dcterms:W3CDTF">2022-05-21T03:47:18Z</dcterms:modified>
</cp:coreProperties>
</file>