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ropbox\Academic\MEng Space Systems\1. PEL - Propulsión Espacial y Lanzadores\Problemas\"/>
    </mc:Choice>
  </mc:AlternateContent>
  <xr:revisionPtr revIDLastSave="0" documentId="13_ncr:1_{54FF6278-D475-4EFF-8741-799128FF7B12}" xr6:coauthVersionLast="45" xr6:coauthVersionMax="45" xr10:uidLastSave="{00000000-0000-0000-0000-000000000000}"/>
  <bookViews>
    <workbookView xWindow="-120" yWindow="-120" windowWidth="29040" windowHeight="15840" xr2:uid="{536B7E2A-5935-44DE-AD7C-A848E49BCA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K3" i="1"/>
  <c r="I2" i="1"/>
  <c r="D7" i="1"/>
  <c r="D8" i="1"/>
  <c r="D9" i="1"/>
  <c r="D5" i="1"/>
  <c r="D3" i="1"/>
  <c r="K5" i="1" l="1"/>
</calcChain>
</file>

<file path=xl/sharedStrings.xml><?xml version="1.0" encoding="utf-8"?>
<sst xmlns="http://schemas.openxmlformats.org/spreadsheetml/2006/main" count="59" uniqueCount="40">
  <si>
    <t>Parámetro</t>
  </si>
  <si>
    <t>tb</t>
  </si>
  <si>
    <t>h</t>
  </si>
  <si>
    <t>miles</t>
  </si>
  <si>
    <t>s</t>
  </si>
  <si>
    <t>m</t>
  </si>
  <si>
    <t>relacion areas</t>
  </si>
  <si>
    <t>Ds</t>
  </si>
  <si>
    <t>ft</t>
  </si>
  <si>
    <t>gamma</t>
  </si>
  <si>
    <t>Pc</t>
  </si>
  <si>
    <t>Tc</t>
  </si>
  <si>
    <t>psi</t>
  </si>
  <si>
    <t>Pa</t>
  </si>
  <si>
    <t>F</t>
  </si>
  <si>
    <t>R</t>
  </si>
  <si>
    <t>ft*lbf/(lbmR)</t>
  </si>
  <si>
    <t>a)</t>
  </si>
  <si>
    <t>J/kgK</t>
  </si>
  <si>
    <t xml:space="preserve">Unidades SI </t>
  </si>
  <si>
    <t>Unidades Imperiales</t>
  </si>
  <si>
    <t>Gamma de gamma</t>
  </si>
  <si>
    <t>m/s</t>
  </si>
  <si>
    <t xml:space="preserve">b) </t>
  </si>
  <si>
    <t>K</t>
  </si>
  <si>
    <t>Primero calcular As</t>
  </si>
  <si>
    <t>Ag</t>
  </si>
  <si>
    <t>gasto masico</t>
  </si>
  <si>
    <t>m^2</t>
  </si>
  <si>
    <t>kg/s</t>
  </si>
  <si>
    <t>c)</t>
  </si>
  <si>
    <t>Relacion áreas</t>
  </si>
  <si>
    <t>a) El parámetro de velocidad característica, c*</t>
  </si>
  <si>
    <t>b) El gasto másico de gases a través de la tobera</t>
  </si>
  <si>
    <t>Primero calcular el área de salida, As</t>
  </si>
  <si>
    <t>Con esto podemos calcular Ag</t>
  </si>
  <si>
    <t>As=</t>
  </si>
  <si>
    <t>Ag=</t>
  </si>
  <si>
    <t>Y llegamos al gasto másico =</t>
  </si>
  <si>
    <t xml:space="preserve">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</si>
</sst>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 applyAlignment="1">
      <alignment wrapText="1"/>
    </xf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5AC6-9347-4CE3-84E1-CCCBBDDF52EA}">
  <dimension ref="A1:L10"/>
  <sheetViews>
    <sheetView tabSelected="1" workbookViewId="0">
      <selection activeCell="K5" sqref="K5"/>
    </sheetView>
  </sheetViews>
  <sheetFormatPr defaultRowHeight="15" x14ac:dyDescent="0.25"/>
  <cols>
    <col min="1" max="1" width="12.7109375" customWidth="1"/>
    <col min="2" max="2" width="13.7109375" customWidth="1"/>
    <col min="3" max="3" width="13.28515625" customWidth="1"/>
    <col min="4" max="4" width="10.140625" bestFit="1" customWidth="1"/>
  </cols>
  <sheetData>
    <row r="1" spans="1:12" x14ac:dyDescent="0.25">
      <c r="A1" t="s">
        <v>0</v>
      </c>
      <c r="B1" s="3" t="s">
        <v>20</v>
      </c>
      <c r="C1" s="3"/>
      <c r="D1" s="3" t="s">
        <v>19</v>
      </c>
      <c r="E1" s="3"/>
    </row>
    <row r="2" spans="1:12" x14ac:dyDescent="0.25">
      <c r="A2" t="s">
        <v>1</v>
      </c>
      <c r="B2">
        <v>520</v>
      </c>
      <c r="C2" t="s">
        <v>4</v>
      </c>
      <c r="H2" t="s">
        <v>17</v>
      </c>
      <c r="I2" s="2">
        <f>(SQRT(D9*D8)/B10)</f>
        <v>942.32201932247017</v>
      </c>
      <c r="J2" t="s">
        <v>22</v>
      </c>
    </row>
    <row r="3" spans="1:12" x14ac:dyDescent="0.25">
      <c r="A3" t="s">
        <v>2</v>
      </c>
      <c r="B3">
        <v>100</v>
      </c>
      <c r="C3" t="s">
        <v>3</v>
      </c>
      <c r="D3">
        <f>B3*1.609*10^3</f>
        <v>160900</v>
      </c>
      <c r="E3" t="s">
        <v>5</v>
      </c>
      <c r="H3" t="s">
        <v>23</v>
      </c>
      <c r="I3" t="s">
        <v>25</v>
      </c>
      <c r="K3">
        <f>(D5/2)^2*PI()</f>
        <v>4.1536725055928478</v>
      </c>
      <c r="L3" t="s">
        <v>28</v>
      </c>
    </row>
    <row r="4" spans="1:12" x14ac:dyDescent="0.25">
      <c r="A4" t="s">
        <v>6</v>
      </c>
      <c r="D4" s="4">
        <v>77</v>
      </c>
      <c r="J4" t="s">
        <v>26</v>
      </c>
      <c r="K4">
        <f>K3/77</f>
        <v>5.3943798773933085E-2</v>
      </c>
      <c r="L4" t="s">
        <v>28</v>
      </c>
    </row>
    <row r="5" spans="1:12" x14ac:dyDescent="0.25">
      <c r="A5" t="s">
        <v>7</v>
      </c>
      <c r="B5">
        <v>7.54</v>
      </c>
      <c r="C5" t="s">
        <v>8</v>
      </c>
      <c r="D5" s="2">
        <f>0.305*B5</f>
        <v>2.2997000000000001</v>
      </c>
      <c r="E5" t="s">
        <v>5</v>
      </c>
      <c r="I5" t="s">
        <v>27</v>
      </c>
      <c r="K5">
        <f>D7*K4/I2</f>
        <v>1184.0837602716224</v>
      </c>
      <c r="L5" t="s">
        <v>29</v>
      </c>
    </row>
    <row r="6" spans="1:12" x14ac:dyDescent="0.25">
      <c r="A6" t="s">
        <v>9</v>
      </c>
      <c r="B6">
        <v>1.25</v>
      </c>
      <c r="D6">
        <v>1.25</v>
      </c>
    </row>
    <row r="7" spans="1:12" x14ac:dyDescent="0.25">
      <c r="A7" t="s">
        <v>10</v>
      </c>
      <c r="B7">
        <v>3000</v>
      </c>
      <c r="C7" t="s">
        <v>12</v>
      </c>
      <c r="D7">
        <f>B7*6894.757293</f>
        <v>20684271.879000001</v>
      </c>
      <c r="E7" t="s">
        <v>13</v>
      </c>
      <c r="H7" t="s">
        <v>30</v>
      </c>
    </row>
    <row r="8" spans="1:12" x14ac:dyDescent="0.25">
      <c r="A8" t="s">
        <v>11</v>
      </c>
      <c r="B8">
        <v>6890</v>
      </c>
      <c r="C8" t="s">
        <v>14</v>
      </c>
      <c r="D8">
        <f>365+273.15</f>
        <v>638.15</v>
      </c>
      <c r="E8" t="s">
        <v>24</v>
      </c>
    </row>
    <row r="9" spans="1:12" x14ac:dyDescent="0.25">
      <c r="A9" t="s">
        <v>15</v>
      </c>
      <c r="B9">
        <v>112</v>
      </c>
      <c r="C9" t="s">
        <v>16</v>
      </c>
      <c r="D9" s="2">
        <f>5.38016*B9</f>
        <v>602.57791999999995</v>
      </c>
      <c r="E9" t="s">
        <v>18</v>
      </c>
    </row>
    <row r="10" spans="1:12" x14ac:dyDescent="0.25">
      <c r="A10" t="s">
        <v>21</v>
      </c>
      <c r="B10" s="1">
        <v>0.65806478999999996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CB1A-05BA-47C5-A037-B8981013376F}">
  <dimension ref="B2:L11"/>
  <sheetViews>
    <sheetView workbookViewId="0">
      <selection activeCell="O9" sqref="O9"/>
    </sheetView>
  </sheetViews>
  <sheetFormatPr defaultRowHeight="15" x14ac:dyDescent="0.25"/>
  <cols>
    <col min="1" max="1" width="6.42578125" customWidth="1"/>
    <col min="2" max="2" width="13.5703125" customWidth="1"/>
    <col min="10" max="10" width="15.42578125" customWidth="1"/>
  </cols>
  <sheetData>
    <row r="2" spans="2:12" x14ac:dyDescent="0.25">
      <c r="B2" s="10" t="s">
        <v>0</v>
      </c>
      <c r="C2" s="5" t="s">
        <v>19</v>
      </c>
      <c r="D2" s="6"/>
      <c r="G2" t="s">
        <v>32</v>
      </c>
    </row>
    <row r="3" spans="2:12" x14ac:dyDescent="0.25">
      <c r="B3" s="11" t="s">
        <v>1</v>
      </c>
      <c r="C3" s="7">
        <v>520</v>
      </c>
      <c r="D3" s="8" t="s">
        <v>4</v>
      </c>
    </row>
    <row r="4" spans="2:12" x14ac:dyDescent="0.25">
      <c r="B4" s="11" t="s">
        <v>2</v>
      </c>
      <c r="C4" s="7">
        <v>160900</v>
      </c>
      <c r="D4" s="8" t="s">
        <v>5</v>
      </c>
      <c r="H4" s="2">
        <v>942.32201932247006</v>
      </c>
      <c r="I4" t="s">
        <v>22</v>
      </c>
    </row>
    <row r="5" spans="2:12" x14ac:dyDescent="0.25">
      <c r="B5" s="11" t="s">
        <v>31</v>
      </c>
      <c r="C5" s="7">
        <v>77</v>
      </c>
      <c r="D5" s="8"/>
      <c r="G5" t="s">
        <v>33</v>
      </c>
    </row>
    <row r="6" spans="2:12" x14ac:dyDescent="0.25">
      <c r="B6" s="11" t="s">
        <v>7</v>
      </c>
      <c r="C6" s="7">
        <v>2.2997000000000001</v>
      </c>
      <c r="D6" s="8" t="s">
        <v>5</v>
      </c>
    </row>
    <row r="7" spans="2:12" x14ac:dyDescent="0.25">
      <c r="B7" s="11" t="s">
        <v>9</v>
      </c>
      <c r="C7" s="7">
        <v>1.25</v>
      </c>
      <c r="D7" s="8"/>
      <c r="H7" t="s">
        <v>34</v>
      </c>
      <c r="K7" t="s">
        <v>36</v>
      </c>
      <c r="L7" s="1">
        <v>4.1536725055928478</v>
      </c>
    </row>
    <row r="8" spans="2:12" x14ac:dyDescent="0.25">
      <c r="B8" s="11" t="s">
        <v>10</v>
      </c>
      <c r="C8" s="7">
        <v>20684271.879000001</v>
      </c>
      <c r="D8" s="8" t="s">
        <v>13</v>
      </c>
      <c r="H8" t="s">
        <v>35</v>
      </c>
      <c r="K8" t="s">
        <v>37</v>
      </c>
      <c r="L8" s="1">
        <v>5.3943798773933085E-2</v>
      </c>
    </row>
    <row r="9" spans="2:12" x14ac:dyDescent="0.25">
      <c r="B9" s="11" t="s">
        <v>11</v>
      </c>
      <c r="C9" s="7">
        <v>638.15</v>
      </c>
      <c r="D9" s="8" t="s">
        <v>24</v>
      </c>
      <c r="I9" t="s">
        <v>38</v>
      </c>
      <c r="L9">
        <v>1184.0837602716224</v>
      </c>
    </row>
    <row r="10" spans="2:12" x14ac:dyDescent="0.25">
      <c r="B10" s="11" t="s">
        <v>15</v>
      </c>
      <c r="C10" s="7">
        <v>602.57791999999995</v>
      </c>
      <c r="D10" s="8" t="s">
        <v>18</v>
      </c>
    </row>
    <row r="11" spans="2:12" ht="30" x14ac:dyDescent="0.25">
      <c r="B11" s="12" t="s">
        <v>21</v>
      </c>
      <c r="C11" s="13">
        <v>0.65800000000000003</v>
      </c>
      <c r="D11" s="9"/>
      <c r="G11" t="s">
        <v>39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Mataix Caballero</dc:creator>
  <cp:lastModifiedBy>Diego Mataix Caballero</cp:lastModifiedBy>
  <dcterms:created xsi:type="dcterms:W3CDTF">2020-09-30T14:09:30Z</dcterms:created>
  <dcterms:modified xsi:type="dcterms:W3CDTF">2020-09-30T17:03:26Z</dcterms:modified>
</cp:coreProperties>
</file>