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iego\Documents\MEng Space Systems (Local)\2. CE1\ADCS\"/>
    </mc:Choice>
  </mc:AlternateContent>
  <xr:revisionPtr revIDLastSave="0" documentId="13_ncr:1_{22B1E133-1B43-4446-A336-48D3683013BD}" xr6:coauthVersionLast="47" xr6:coauthVersionMax="47" xr10:uidLastSave="{00000000-0000-0000-0000-000000000000}"/>
  <bookViews>
    <workbookView xWindow="-28920" yWindow="-105" windowWidth="29040" windowHeight="15840" xr2:uid="{E0DC4ABA-2EDA-4F01-86D2-414EB06C3538}"/>
  </bookViews>
  <sheets>
    <sheet name="Sheet1" sheetId="1" r:id="rId1"/>
    <sheet name="backup"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G11" i="1"/>
  <c r="G12" i="1"/>
  <c r="G15" i="2"/>
  <c r="G14" i="2"/>
  <c r="G7" i="2"/>
  <c r="L5" i="2"/>
  <c r="L14" i="2" s="1"/>
  <c r="L15" i="2" s="1"/>
  <c r="G6" i="1"/>
  <c r="N4" i="1"/>
  <c r="N11" i="1" s="1"/>
  <c r="N1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tc={E284142A-A8DE-4195-8D44-43AA7A152A5F}</author>
    <author>tc={9FFC239E-466C-4CA7-8EDC-13E2ACCE4836}</author>
    <author>tc={BD2546C3-1394-41EF-A710-C8CA9C44709C}</author>
    <author>tc={A3D63B7C-273B-477E-95AB-7C3922065DF8}</author>
    <author>tc={B58FF3E1-3765-4FFF-B3AE-BB3A0E86F168}</author>
    <author>tc={789FCA3E-E459-41EA-AE3D-6FB582CC2C81}</author>
    <author>tc={82CC56A5-E189-4A7B-ACDD-8D26BB21E69B}</author>
    <author>tc={749BCC74-59B6-4352-9DC2-FCC16D0B71B7}</author>
    <author>tc={C5C24C48-917D-42CF-B0C7-2F2B4A0ED92F}</author>
    <author>tc={04C22B19-FA07-4C44-8EF4-9E1AB86F4481}</author>
    <author>tc={F1F3BB9E-E06C-43D6-AE64-EE43CBC7324A}</author>
    <author>tc={F539D963-CBB1-4D15-A9B0-797319426715}</author>
    <author>tc={08C6BD3E-A373-47B8-A918-7FAED9FCF7DA}</author>
    <author>tc={8643AECE-08B1-484E-AB2C-EF09984EB095}</author>
    <author>tc={5D23438A-817B-4D64-A925-870003E2C548}</author>
    <author>tc={6BE1B3B6-E57A-4830-9564-57CEE6DE5ED4}</author>
    <author>tc={F4A3ABB1-1324-4AC9-8FAF-321CF1EC60F8}</author>
    <author>tc={247D77B0-59F2-4AB9-A64C-2E465ACC70A1}</author>
    <author>tc={887F5648-9600-474A-A280-987C5E250ADA}</author>
    <author>tc={E5A22E4C-F4C5-426C-95CD-6A38704C4A86}</author>
    <author>tc={7EAF1151-2728-49C2-8412-C9D1DDDBBDC6}</author>
    <author>tc={46DAAD17-8F4F-45EC-975C-FE8C0163241E}</author>
  </authors>
  <commentList>
    <comment ref="B2" authorId="0" shapeId="0" xr:uid="{E284142A-A8DE-4195-8D44-43AA7A152A5F}">
      <text>
        <t>[Threaded comment]
Your version of Excel allows you to read this threaded comment; however, any edits to it will get removed if the file is opened in a newer version of Excel. Learn more: https://go.microsoft.com/fwlink/?linkid=870924
Comment:
    The horizon is detected when sensor’s field of view is partially obstructed by Earth
Reply:
    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
      </text>
    </comment>
    <comment ref="D2" authorId="1" shapeId="0" xr:uid="{9FFC239E-466C-4CA7-8EDC-13E2ACCE4836}">
      <text>
        <t>[Threaded comment]
Your version of Excel allows you to read this threaded comment; however, any edits to it will get removed if the file is opened in a newer version of Excel. Learn more: https://go.microsoft.com/fwlink/?linkid=870924
Comment:
    Termopilas
Reply:
    Many thermopile-based horizon sensing systems include opticsto reduce the effective field of view (FOV), lowering the probabilityofinterference by the Sun and Moon
Reply:
    https://arc.aiaa.org/doi/pdf/10.2514/1.A34010</t>
      </text>
    </comment>
    <comment ref="E2" authorId="2" shapeId="0" xr:uid="{BD2546C3-1394-41EF-A710-C8CA9C44709C}">
      <text>
        <t>[Threaded comment]
Your version of Excel allows you to read this threaded comment; however, any edits to it will get removed if the file is opened in a newer version of Excel. Learn more: https://go.microsoft.com/fwlink/?linkid=870924
Comment:
    https://cdn-reichelt.de/documents/datenblatt/A500/TPS334%23PE.pdf</t>
      </text>
    </comment>
    <comment ref="F2" authorId="3" shapeId="0" xr:uid="{A3D63B7C-273B-477E-95AB-7C3922065DF8}">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L2" authorId="4" shapeId="0" xr:uid="{B58FF3E1-3765-4FFF-B3AE-BB3A0E86F168}">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G3" authorId="5" shapeId="0" xr:uid="{789FCA3E-E459-41EA-AE3D-6FB582CC2C81}">
      <text>
        <t>[Threaded comment]
Your version of Excel allows you to read this threaded comment; however, any edits to it will get removed if the file is opened in a newer version of Excel. Learn more: https://go.microsoft.com/fwlink/?linkid=870924
Comment:
    A VOLEO</t>
      </text>
    </comment>
    <comment ref="F4" authorId="6" shapeId="0" xr:uid="{82CC56A5-E189-4A7B-ACDD-8D26BB21E69B}">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L4" authorId="7" shapeId="0" xr:uid="{749BCC74-59B6-4352-9DC2-FCC16D0B71B7}">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N4" authorId="8" shapeId="0" xr:uid="{C5C24C48-917D-42CF-B0C7-2F2B4A0ED92F}">
      <text>
        <t>[Threaded comment]
Your version of Excel allows you to read this threaded comment; however, any edits to it will get removed if the file is opened in a newer version of Excel. Learn more: https://go.microsoft.com/fwlink/?linkid=870924
Comment:
    0.45mA * 3.4V</t>
      </text>
    </comment>
    <comment ref="P4" authorId="9" shapeId="0" xr:uid="{04C22B19-FA07-4C44-8EF4-9E1AB86F4481}">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T4" authorId="10" shapeId="0" xr:uid="{F1F3BB9E-E06C-43D6-AE64-EE43CBC7324A}">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5" authorId="11" shapeId="0" xr:uid="{F539D963-CBB1-4D15-A9B0-797319426715}">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L5" authorId="12" shapeId="0" xr:uid="{08C6BD3E-A373-47B8-A918-7FAED9FCF7DA}">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N5" authorId="13" shapeId="0" xr:uid="{8643AECE-08B1-484E-AB2C-EF09984EB095}">
      <text>
        <t>[Threaded comment]
Your version of Excel allows you to read this threaded comment; however, any edits to it will get removed if the file is opened in a newer version of Excel. Learn more: https://go.microsoft.com/fwlink/?linkid=870924
Comment:
    750 mW @ max speed</t>
      </text>
    </comment>
    <comment ref="P5" authorId="14" shapeId="0" xr:uid="{5D23438A-817B-4D64-A925-870003E2C548}">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6" authorId="15" shapeId="0" xr:uid="{6BE1B3B6-E57A-4830-9564-57CEE6DE5ED4}">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6" authorId="16" shapeId="0" xr:uid="{F4A3ABB1-1324-4AC9-8FAF-321CF1EC60F8}">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N6" authorId="17" shapeId="0" xr:uid="{247D77B0-59F2-4AB9-A64C-2E465ACC70A1}">
      <text>
        <t>[Threaded comment]
Your version of Excel allows you to read this threaded comment; however, any edits to it will get removed if the file is opened in a newer version of Excel. Learn more: https://go.microsoft.com/fwlink/?linkid=870924
Comment:
    A voleo</t>
      </text>
    </comment>
    <comment ref="P6" authorId="18" shapeId="0" xr:uid="{887F5648-9600-474A-A280-987C5E250ADA}">
      <text>
        <t>[Threaded comment]
Your version of Excel allows you to read this threaded comment; however, any edits to it will get removed if the file is opened in a newer version of Excel. Learn more: https://go.microsoft.com/fwlink/?linkid=870924
Comment:
    A voleo un poco, teniendo en cuenta los valores que he visto para otras PCB</t>
      </text>
    </comment>
    <comment ref="D8" authorId="19" shapeId="0" xr:uid="{E5A22E4C-F4C5-426C-95CD-6A38704C4A86}">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8" authorId="20" shapeId="0" xr:uid="{7EAF1151-2728-49C2-8412-C9D1DDDBBDC6}">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P8" authorId="21" shapeId="0" xr:uid="{46DAAD17-8F4F-45EC-975C-FE8C0163241E}">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tc={EB522182-2897-453D-8373-C3D4DD1EFBB4}</author>
    <author>tc={97059AAB-6123-435E-9275-3E7B85319073}</author>
    <author>tc={9CEAFC8C-63F6-4E20-96D1-F1F2EE07FEC8}</author>
    <author>tc={73D9E7B3-E017-4658-AF01-59281C92F3E5}</author>
    <author>tc={30165818-EA76-4401-A60C-CAD2CC0CD572}</author>
    <author>tc={F88F70F0-3D05-4E77-B995-D85D97169FFD}</author>
    <author>tc={A9CD8353-3996-4917-86E5-3872E8CA8A44}</author>
    <author>tc={220B182A-E84F-462B-8CAF-E0DD682FD81E}</author>
    <author>tc={81CC779B-1F91-414E-8F5F-D5CEF804AF0B}</author>
    <author>tc={DB3E367C-231F-417D-8DA5-74378C75D2E0}</author>
    <author>tc={8FF02211-07DB-4505-BC97-FE32025E9D9D}</author>
    <author>tc={7840D147-8118-4E52-9A79-B3B9EFFDA186}</author>
    <author>tc={660E3D55-FF23-4615-9392-A15D7C3E6B66}</author>
    <author>tc={C0EC7EAE-B5CF-4B78-B09B-8FF61095A087}</author>
    <author>tc={2CB7D8CF-9969-4C16-B995-FA418B038836}</author>
    <author>tc={2C1A4B28-D576-4820-BCE7-9E5BB8FB5B49}</author>
    <author>tc={32DA7A60-BE07-456A-88BB-302AD50B79EC}</author>
    <author>tc={91B78B3E-0AE5-46A1-9DA9-2A9719D5F747}</author>
    <author>tc={4C8F1A04-6DC0-4E43-9EB9-FD9D1CA1D61A}</author>
  </authors>
  <commentList>
    <comment ref="F4" authorId="0" shapeId="0" xr:uid="{EB522182-2897-453D-8373-C3D4DD1EFBB4}">
      <text>
        <t>[Threaded comment]
Your version of Excel allows you to read this threaded comment; however, any edits to it will get removed if the file is opened in a newer version of Excel. Learn more: https://go.microsoft.com/fwlink/?linkid=870924
Comment:
    diameter 9.3 mm, height 17.4 mm</t>
      </text>
    </comment>
    <comment ref="K4" authorId="1" shapeId="0" xr:uid="{97059AAB-6123-435E-9275-3E7B85319073}">
      <text>
        <t>[Threaded comment]
Your version of Excel allows you to read this threaded comment; however, any edits to it will get removed if the file is opened in a newer version of Excel. Learn more: https://go.microsoft.com/fwlink/?linkid=870924
Comment:
    https://www.reichelt.com/de/en/thermopile-detector-tpd-1t-0214-tpd-1t-0214-p47516.html?r=1</t>
      </text>
    </comment>
    <comment ref="F5" authorId="2" shapeId="0" xr:uid="{9CEAFC8C-63F6-4E20-96D1-F1F2EE07FEC8}">
      <text>
        <t>[Threaded comment]
Your version of Excel allows you to read this threaded comment; however, any edits to it will get removed if the file is opened in a newer version of Excel. Learn more: https://go.microsoft.com/fwlink/?linkid=870924
Comment:
    https://store.prometec.net/producto/mpu6050-gy-521-acelerometro-giroscopo/</t>
      </text>
    </comment>
    <comment ref="K5" authorId="3" shapeId="0" xr:uid="{73D9E7B3-E017-4658-AF01-59281C92F3E5}">
      <text>
        <t>[Threaded comment]
Your version of Excel allows you to read this threaded comment; however, any edits to it will get removed if the file is opened in a newer version of Excel. Learn more: https://go.microsoft.com/fwlink/?linkid=870924
Comment:
    https://electrosdr.com/shields-y-sensores/230-modulo-gy-521-acelerometro-giroscopio-mpu6050.html</t>
      </text>
    </comment>
    <comment ref="L5" authorId="4" shapeId="0" xr:uid="{30165818-EA76-4401-A60C-CAD2CC0CD572}">
      <text>
        <t>[Threaded comment]
Your version of Excel allows you to read this threaded comment; however, any edits to it will get removed if the file is opened in a newer version of Excel. Learn more: https://go.microsoft.com/fwlink/?linkid=870924
Comment:
    0.45mA * 3.4V</t>
      </text>
    </comment>
    <comment ref="N5" authorId="5" shapeId="0" xr:uid="{F88F70F0-3D05-4E77-B995-D85D97169FFD}">
      <text>
        <t>[Threaded comment]
Your version of Excel allows you to read this threaded comment; however, any edits to it will get removed if the file is opened in a newer version of Excel. Learn more: https://go.microsoft.com/fwlink/?linkid=870924
Comment:
    https://protosupplies.com/product/mpu-6050-gy-521-3-axis-accel-gryo-sensor-module/</t>
      </text>
    </comment>
    <comment ref="R5" authorId="6" shapeId="0" xr:uid="{A9CD8353-3996-4917-86E5-3872E8CA8A44}">
      <text>
        <t>[Threaded comment]
Your version of Excel allows you to read this threaded comment; however, any edits to it will get removed if the file is opened in a newer version of Excel. Learn more: https://go.microsoft.com/fwlink/?linkid=870924
Comment:
    Digital Motion Processing™ (DMP™) engine offloads complex MotionFusion, sensor timing synchronization and gesture detection</t>
      </text>
    </comment>
    <comment ref="F6" authorId="7" shapeId="0" xr:uid="{220B182A-E84F-462B-8CAF-E0DD682FD81E}">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
Reply:
    P.22
Reply:
    20 mm diameter 2mm height
Reply:
    http://www.smetal.ru/wp-content/uploads/2016/07/Faulhaber-Flat-Brushless-DC-Micromotors.pdf</t>
      </text>
    </comment>
    <comment ref="K6" authorId="8" shapeId="0" xr:uid="{81CC779B-1F91-414E-8F5F-D5CEF804AF0B}">
      <text>
        <t>[Threaded comment]
Your version of Excel allows you to read this threaded comment; however, any edits to it will get removed if the file is opened in a newer version of Excel. Learn more: https://go.microsoft.com/fwlink/?linkid=870924
Comment:
    https://www.indiamart.com/proddetail/faulhaber-dc-motor-with-encoder-6700289991.html
Reply:
    Desde china
Reply:
    https://sci-hub.st/10.1016/j.actaastro.2015.12.003</t>
      </text>
    </comment>
    <comment ref="L6" authorId="9" shapeId="0" xr:uid="{DB3E367C-231F-417D-8DA5-74378C75D2E0}">
      <text>
        <t>[Threaded comment]
Your version of Excel allows you to read this threaded comment; however, any edits to it will get removed if the file is opened in a newer version of Excel. Learn more: https://go.microsoft.com/fwlink/?linkid=870924
Comment:
    750 mW @ max speed</t>
      </text>
    </comment>
    <comment ref="N6" authorId="10" shapeId="0" xr:uid="{8FF02211-07DB-4505-BC97-FE32025E9D9D}">
      <text>
        <t>[Threaded comment]
Your version of Excel allows you to read this threaded comment; however, any edits to it will get removed if the file is opened in a newer version of Excel. Learn more: https://go.microsoft.com/fwlink/?linkid=870924
Comment:
    https://www.datasheetarchive.com/pdf/download.php?id=3479938d3103537f1fafc8c82e5efbcd63f10c&amp;type=P&amp;term=faulhaber%25202209</t>
      </text>
    </comment>
    <comment ref="F7" authorId="11" shapeId="0" xr:uid="{7840D147-8118-4E52-9A79-B3B9EFFDA186}">
      <text>
        <t>[Threaded comment]
Your version of Excel allows you to read this threaded comment; however, any edits to it will get removed if the file is opened in a newer version of Excel. Learn more: https://go.microsoft.com/fwlink/?linkid=870924
Comment:
    http://citeseerx.ist.psu.edu/viewdoc/download?doi=10.1.1.823.8473&amp;rep=rep1&amp;type=pdf</t>
      </text>
    </comment>
    <comment ref="G7" authorId="12" shapeId="0" xr:uid="{660E3D55-FF23-4615-9392-A15D7C3E6B66}">
      <text>
        <t>[Threaded comment]
Your version of Excel allows you to read this threaded comment; however, any edits to it will get removed if the file is opened in a newer version of Excel. Learn more: https://go.microsoft.com/fwlink/?linkid=870924
Comment:
    DENSITY PCB * VOLUME PCB * 1.5 (FoS)</t>
      </text>
    </comment>
    <comment ref="F9" authorId="13" shapeId="0" xr:uid="{C0EC7EAE-B5CF-4B78-B09B-8FF61095A087}">
      <text>
        <t>[Threaded comment]
Your version of Excel allows you to read this threaded comment; however, any edits to it will get removed if the file is opened in a newer version of Excel. Learn more: https://go.microsoft.com/fwlink/?linkid=870924
Comment:
    10 mm ID x 22 mm OD x 10 mm H
Reply:
    https://www.futek.com/store/legacy-sensors-and-instruments/micro-reaction-torque-sensor-QTA141/QSH01827</t>
      </text>
    </comment>
    <comment ref="D10" authorId="14" shapeId="0" xr:uid="{2CB7D8CF-9969-4C16-B995-FA418B038836}">
      <text>
        <t>[Threaded comment]
Your version of Excel allows you to read this threaded comment; however, any edits to it will get removed if the file is opened in a newer version of Excel. Learn more: https://go.microsoft.com/fwlink/?linkid=870924
Comment:
    Interface directly with the PCB</t>
      </text>
    </comment>
    <comment ref="F10" authorId="15" shapeId="0" xr:uid="{2C1A4B28-D576-4820-BCE7-9E5BB8FB5B49}">
      <text>
        <t>[Threaded comment]
Your version of Excel allows you to read this threaded comment; however, any edits to it will get removed if the file is opened in a newer version of Excel. Learn more: https://go.microsoft.com/fwlink/?linkid=870924
Comment:
    Dimensions: 70mm (length) x 9 mm (diameter)</t>
      </text>
    </comment>
    <comment ref="D11" authorId="16" shapeId="0" xr:uid="{32DA7A60-BE07-456A-88BB-302AD50B79EC}">
      <text>
        <t>[Threaded comment]
Your version of Excel allows you to read this threaded comment; however, any edits to it will get removed if the file is opened in a newer version of Excel. Learn more: https://go.microsoft.com/fwlink/?linkid=870924
Comment:
    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
Reply:
    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
      </text>
    </comment>
    <comment ref="F11" authorId="17" shapeId="0" xr:uid="{91B78B3E-0AE5-46A1-9DA9-2A9719D5F747}">
      <text>
        <t>[Threaded comment]
Your version of Excel allows you to read this threaded comment; however, any edits to it will get removed if the file is opened in a newer version of Excel. Learn more: https://go.microsoft.com/fwlink/?linkid=870924
Comment:
    They are embedded into the cubesats panels</t>
      </text>
    </comment>
    <comment ref="N11" authorId="18" shapeId="0" xr:uid="{4C8F1A04-6DC0-4E43-9EB9-FD9D1CA1D61A}">
      <text>
        <t>[Threaded comment]
Your version of Excel allows you to read this threaded comment; however, any edits to it will get removed if the file is opened in a newer version of Excel. Learn more: https://go.microsoft.com/fwlink/?linkid=870924
Comment:
    Taken from other types of magnertorquers, no info found specifically for this type</t>
      </text>
    </comment>
  </commentList>
</comments>
</file>

<file path=xl/sharedStrings.xml><?xml version="1.0" encoding="utf-8"?>
<sst xmlns="http://schemas.openxmlformats.org/spreadsheetml/2006/main" count="250" uniqueCount="97">
  <si>
    <t>SENSORES</t>
  </si>
  <si>
    <t>ACTUADORES</t>
  </si>
  <si>
    <t>COMPONENTES</t>
  </si>
  <si>
    <t>REFERENCE</t>
  </si>
  <si>
    <t>REF. COMPRA</t>
  </si>
  <si>
    <t>[1]</t>
  </si>
  <si>
    <t>[2]</t>
  </si>
  <si>
    <t>[3]</t>
  </si>
  <si>
    <t>[4]</t>
  </si>
  <si>
    <t>[6]</t>
  </si>
  <si>
    <t>[7]</t>
  </si>
  <si>
    <t>[8]</t>
  </si>
  <si>
    <t>[10]</t>
  </si>
  <si>
    <t>[11]</t>
  </si>
  <si>
    <t>[12]</t>
  </si>
  <si>
    <t>[13]</t>
  </si>
  <si>
    <t>[14]</t>
  </si>
  <si>
    <t>[15]</t>
  </si>
  <si>
    <t>[16]</t>
  </si>
  <si>
    <t>TIPO</t>
  </si>
  <si>
    <t>MAGNETOMETER</t>
  </si>
  <si>
    <t>COIL</t>
  </si>
  <si>
    <t>PCB</t>
  </si>
  <si>
    <t>IMU</t>
  </si>
  <si>
    <t>MPU6050</t>
  </si>
  <si>
    <t>Reaction Wheels</t>
  </si>
  <si>
    <t>BSC Motor</t>
  </si>
  <si>
    <t>Notes</t>
  </si>
  <si>
    <t>Wheel</t>
  </si>
  <si>
    <t>MAGNETORQUER</t>
  </si>
  <si>
    <t>PORT</t>
  </si>
  <si>
    <t>I2C</t>
  </si>
  <si>
    <t>-</t>
  </si>
  <si>
    <t>SIZE [mm]</t>
  </si>
  <si>
    <t>CAD</t>
  </si>
  <si>
    <t>Torque sensor</t>
  </si>
  <si>
    <t>Model number</t>
  </si>
  <si>
    <t>QTA141</t>
  </si>
  <si>
    <t>10x22x10</t>
  </si>
  <si>
    <t>MPU6050 GY-521</t>
  </si>
  <si>
    <t>Estimated Cost [€]</t>
  </si>
  <si>
    <t>25.5x15.2x2.48</t>
  </si>
  <si>
    <t>Input Voltage [V]</t>
  </si>
  <si>
    <t>2.3 – 3.4</t>
  </si>
  <si>
    <t>Temperature Range [°C]</t>
  </si>
  <si>
    <t>-40 - +85</t>
  </si>
  <si>
    <t>N/A</t>
  </si>
  <si>
    <t>https://grabcad.com/library/mpu6050-1</t>
  </si>
  <si>
    <t>N°</t>
  </si>
  <si>
    <t>2x</t>
  </si>
  <si>
    <t>65x9</t>
  </si>
  <si>
    <t>https://digitalcommons.usu.edu/cgi/viewcontent.cgi?article=4152&amp;context=smallsat</t>
  </si>
  <si>
    <t>HERITAGE</t>
  </si>
  <si>
    <t xml:space="preserve">iCube, AraMiS </t>
  </si>
  <si>
    <t>CUSTOM</t>
  </si>
  <si>
    <t>YES</t>
  </si>
  <si>
    <t>NO</t>
  </si>
  <si>
    <t>PRINTED MAGETORQUER</t>
  </si>
  <si>
    <t>2 - 7</t>
  </si>
  <si>
    <t>90x90</t>
  </si>
  <si>
    <t>Mass [g]</t>
  </si>
  <si>
    <t>TOTAL</t>
  </si>
  <si>
    <t>g</t>
  </si>
  <si>
    <t>Power [mW]</t>
  </si>
  <si>
    <t>mW</t>
  </si>
  <si>
    <t>Available Power</t>
  </si>
  <si>
    <t xml:space="preserve">Used Power </t>
  </si>
  <si>
    <t>Remaining Power</t>
  </si>
  <si>
    <t>-40 - 75</t>
  </si>
  <si>
    <t>Faulhaber 1202 004 BH</t>
  </si>
  <si>
    <t>Delfi-n3Xt</t>
  </si>
  <si>
    <t>Dimensionar potencia motores:</t>
  </si>
  <si>
    <t>MOTORES:</t>
  </si>
  <si>
    <t>https://www.faulhaber.com/fileadmin/Import/Media/EN_TECHNICAL_INFORMATION.pdf</t>
  </si>
  <si>
    <t>-30 - 85</t>
  </si>
  <si>
    <t>3.3 - 6</t>
  </si>
  <si>
    <t>20x2</t>
  </si>
  <si>
    <t>IR EARTH HORIZON SENSOR</t>
  </si>
  <si>
    <t>THERMOPILE</t>
  </si>
  <si>
    <t>ESC PCB</t>
  </si>
  <si>
    <t>13.4x13.4x4.5</t>
  </si>
  <si>
    <t>MicroMAS</t>
  </si>
  <si>
    <t>-40 - +100</t>
  </si>
  <si>
    <t>9.3 x 17.4</t>
  </si>
  <si>
    <t>https://www.reichelt.com/de/en/thermopile-detector-tpd-1t-0214-tpd-1t-0214-p47516.html?r=1</t>
  </si>
  <si>
    <t>3 - 5</t>
  </si>
  <si>
    <t>TPD1T0214</t>
  </si>
  <si>
    <t>€</t>
  </si>
  <si>
    <t>Mass</t>
  </si>
  <si>
    <t>Price</t>
  </si>
  <si>
    <t>Temp. Range</t>
  </si>
  <si>
    <t>°C</t>
  </si>
  <si>
    <t>Accuracy [deg]</t>
  </si>
  <si>
    <t>SIGNAL</t>
  </si>
  <si>
    <t>ANALOG</t>
  </si>
  <si>
    <t>DIGITAL</t>
  </si>
  <si>
    <t>10x10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</si>
</sst>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10"/>
      <color theme="1"/>
      <name val="Arial"/>
      <family val="2"/>
    </font>
    <font>
      <u/>
      <sz val="11"/>
      <color theme="10"/>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double">
        <color indexed="64"/>
      </top>
      <bottom/>
      <diagonal/>
    </border>
    <border>
      <left/>
      <right/>
      <top/>
      <bottom style="double">
        <color indexed="64"/>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0" xfId="0" applyFont="1" applyAlignment="1">
      <alignment horizontal="center" vertical="center"/>
    </xf>
    <xf numFmtId="0" fontId="1" fillId="0" borderId="1" xfId="0" applyFont="1" applyBorder="1" applyAlignment="1">
      <alignment horizontal="center" vertical="center"/>
    </xf>
    <xf numFmtId="0" fontId="0" fillId="0" borderId="0" xfId="0" applyFont="1" applyBorder="1" applyAlignment="1">
      <alignment horizontal="center" vertical="center"/>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1" fillId="0" borderId="4" xfId="0" applyFont="1" applyBorder="1" applyAlignment="1">
      <alignment horizontal="center" vertical="center"/>
    </xf>
    <xf numFmtId="0" fontId="0" fillId="0" borderId="5" xfId="0" applyFont="1" applyBorder="1" applyAlignment="1">
      <alignment horizontal="center" vertical="center"/>
    </xf>
    <xf numFmtId="0" fontId="1" fillId="0" borderId="4" xfId="0" applyFont="1" applyBorder="1" applyAlignment="1">
      <alignment horizontal="center" vertical="center"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2" fillId="0" borderId="3" xfId="0" applyFont="1" applyBorder="1"/>
    <xf numFmtId="0" fontId="0" fillId="0" borderId="2" xfId="0" applyFont="1" applyBorder="1" applyAlignment="1">
      <alignment horizontal="center" vertical="center"/>
    </xf>
    <xf numFmtId="0" fontId="0" fillId="0" borderId="2" xfId="0" applyFont="1" applyBorder="1" applyAlignment="1">
      <alignment horizontal="center" vertical="center" wrapText="1"/>
    </xf>
    <xf numFmtId="16" fontId="0" fillId="0" borderId="2" xfId="0" quotePrefix="1" applyNumberFormat="1" applyFont="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left" vertical="center"/>
    </xf>
    <xf numFmtId="0" fontId="3" fillId="0" borderId="0" xfId="1"/>
    <xf numFmtId="0" fontId="0" fillId="0" borderId="2" xfId="0" quotePrefix="1" applyFont="1" applyBorder="1" applyAlignment="1">
      <alignment horizontal="center" vertical="center"/>
    </xf>
    <xf numFmtId="0" fontId="0" fillId="0" borderId="5" xfId="0" applyFont="1" applyBorder="1" applyAlignment="1">
      <alignment horizontal="center" vertical="center" wrapText="1"/>
    </xf>
    <xf numFmtId="0" fontId="0" fillId="0" borderId="5" xfId="0" quotePrefix="1" applyFont="1" applyBorder="1" applyAlignment="1">
      <alignment horizontal="center" vertical="center"/>
    </xf>
    <xf numFmtId="0" fontId="0" fillId="0" borderId="4" xfId="0" applyFont="1" applyBorder="1" applyAlignment="1">
      <alignment horizontal="center"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4" xfId="0" quotePrefix="1" applyNumberFormat="1" applyBorder="1" applyAlignment="1">
      <alignment horizontal="center" vertical="center"/>
    </xf>
    <xf numFmtId="0" fontId="1" fillId="0" borderId="0" xfId="0" applyFont="1" applyBorder="1" applyAlignment="1">
      <alignment horizontal="center" vertical="center" wrapText="1"/>
    </xf>
    <xf numFmtId="0" fontId="0" fillId="0" borderId="3" xfId="0" applyBorder="1"/>
    <xf numFmtId="0" fontId="0" fillId="0" borderId="3" xfId="0" applyBorder="1" applyAlignment="1">
      <alignment horizontal="left" vertical="center"/>
    </xf>
    <xf numFmtId="0" fontId="0" fillId="0" borderId="0" xfId="0" applyBorder="1"/>
    <xf numFmtId="0" fontId="0" fillId="0" borderId="0" xfId="0" applyBorder="1" applyAlignment="1">
      <alignment horizontal="left" vertical="center"/>
    </xf>
    <xf numFmtId="0" fontId="0" fillId="0" borderId="2" xfId="0" applyBorder="1"/>
    <xf numFmtId="164" fontId="0" fillId="0" borderId="0" xfId="0" applyNumberFormat="1" applyFont="1" applyBorder="1" applyAlignment="1">
      <alignment horizontal="center" vertical="center"/>
    </xf>
    <xf numFmtId="0" fontId="0" fillId="0" borderId="0" xfId="0" quotePrefix="1"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horizontal="center" vertical="center"/>
    </xf>
    <xf numFmtId="16" fontId="0" fillId="0" borderId="0" xfId="0" quotePrefix="1" applyNumberFormat="1" applyFont="1" applyBorder="1" applyAlignment="1">
      <alignment horizontal="center" vertical="center"/>
    </xf>
    <xf numFmtId="0" fontId="0" fillId="0" borderId="5" xfId="0" applyFont="1" applyBorder="1" applyAlignment="1">
      <alignment horizontal="center" vertical="center"/>
    </xf>
    <xf numFmtId="0" fontId="0" fillId="0" borderId="0" xfId="0" applyFont="1" applyBorder="1" applyAlignment="1">
      <alignment horizontal="center" vertical="center"/>
    </xf>
    <xf numFmtId="0" fontId="0" fillId="0" borderId="4" xfId="0" applyBorder="1" applyAlignment="1">
      <alignment horizontal="center"/>
    </xf>
    <xf numFmtId="0" fontId="0"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xf>
    <xf numFmtId="0" fontId="1" fillId="0" borderId="3"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485775</xdr:colOff>
      <xdr:row>23</xdr:row>
      <xdr:rowOff>142875</xdr:rowOff>
    </xdr:from>
    <xdr:to>
      <xdr:col>27</xdr:col>
      <xdr:colOff>302154</xdr:colOff>
      <xdr:row>34</xdr:row>
      <xdr:rowOff>37864</xdr:rowOff>
    </xdr:to>
    <xdr:pic>
      <xdr:nvPicPr>
        <xdr:cNvPr id="2" name="Picture 1">
          <a:extLst>
            <a:ext uri="{FF2B5EF4-FFF2-40B4-BE49-F238E27FC236}">
              <a16:creationId xmlns:a16="http://schemas.microsoft.com/office/drawing/2014/main" id="{C08C55C6-D804-4F25-ABA6-064AB467EAB3}"/>
            </a:ext>
          </a:extLst>
        </xdr:cNvPr>
        <xdr:cNvPicPr>
          <a:picLocks noChangeAspect="1"/>
        </xdr:cNvPicPr>
      </xdr:nvPicPr>
      <xdr:blipFill>
        <a:blip xmlns:r="http://schemas.openxmlformats.org/officeDocument/2006/relationships" r:embed="rId1"/>
        <a:stretch>
          <a:fillRect/>
        </a:stretch>
      </xdr:blipFill>
      <xdr:spPr>
        <a:xfrm>
          <a:off x="10982325" y="4886325"/>
          <a:ext cx="5925714" cy="1885714"/>
        </a:xfrm>
        <a:prstGeom prst="rect">
          <a:avLst/>
        </a:prstGeom>
      </xdr:spPr>
    </xdr:pic>
    <xdr:clientData/>
  </xdr:twoCellAnchor>
  <xdr:twoCellAnchor editAs="oneCell">
    <xdr:from>
      <xdr:col>18</xdr:col>
      <xdr:colOff>57150</xdr:colOff>
      <xdr:row>37</xdr:row>
      <xdr:rowOff>38100</xdr:rowOff>
    </xdr:from>
    <xdr:to>
      <xdr:col>25</xdr:col>
      <xdr:colOff>98534</xdr:colOff>
      <xdr:row>56</xdr:row>
      <xdr:rowOff>134814</xdr:rowOff>
    </xdr:to>
    <xdr:pic>
      <xdr:nvPicPr>
        <xdr:cNvPr id="3" name="Picture 2">
          <a:extLst>
            <a:ext uri="{FF2B5EF4-FFF2-40B4-BE49-F238E27FC236}">
              <a16:creationId xmlns:a16="http://schemas.microsoft.com/office/drawing/2014/main" id="{FF20E290-410D-405B-8B72-01A9EAB4C6FD}"/>
            </a:ext>
          </a:extLst>
        </xdr:cNvPr>
        <xdr:cNvPicPr>
          <a:picLocks noChangeAspect="1"/>
        </xdr:cNvPicPr>
      </xdr:nvPicPr>
      <xdr:blipFill>
        <a:blip xmlns:r="http://schemas.openxmlformats.org/officeDocument/2006/relationships" r:embed="rId2"/>
        <a:stretch>
          <a:fillRect/>
        </a:stretch>
      </xdr:blipFill>
      <xdr:spPr>
        <a:xfrm>
          <a:off x="11277600" y="7315200"/>
          <a:ext cx="4213334" cy="3527619"/>
        </a:xfrm>
        <a:prstGeom prst="rect">
          <a:avLst/>
        </a:prstGeom>
      </xdr:spPr>
    </xdr:pic>
    <xdr:clientData/>
  </xdr:twoCellAnchor>
  <xdr:twoCellAnchor editAs="oneCell">
    <xdr:from>
      <xdr:col>10</xdr:col>
      <xdr:colOff>1</xdr:colOff>
      <xdr:row>23</xdr:row>
      <xdr:rowOff>50639</xdr:rowOff>
    </xdr:from>
    <xdr:to>
      <xdr:col>16</xdr:col>
      <xdr:colOff>771526</xdr:colOff>
      <xdr:row>43</xdr:row>
      <xdr:rowOff>116206</xdr:rowOff>
    </xdr:to>
    <xdr:pic>
      <xdr:nvPicPr>
        <xdr:cNvPr id="4" name="Picture 3" descr="Delfin3xt_Auto10">
          <a:extLst>
            <a:ext uri="{FF2B5EF4-FFF2-40B4-BE49-F238E27FC236}">
              <a16:creationId xmlns:a16="http://schemas.microsoft.com/office/drawing/2014/main" id="{8DF2ACF4-CBE7-409E-ADBA-0DEE88BEF77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67476" y="4975064"/>
          <a:ext cx="4587240" cy="36850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514350</xdr:colOff>
      <xdr:row>22</xdr:row>
      <xdr:rowOff>129929</xdr:rowOff>
    </xdr:from>
    <xdr:to>
      <xdr:col>8</xdr:col>
      <xdr:colOff>245745</xdr:colOff>
      <xdr:row>45</xdr:row>
      <xdr:rowOff>170887</xdr:rowOff>
    </xdr:to>
    <xdr:pic>
      <xdr:nvPicPr>
        <xdr:cNvPr id="5" name="Picture 4">
          <a:extLst>
            <a:ext uri="{FF2B5EF4-FFF2-40B4-BE49-F238E27FC236}">
              <a16:creationId xmlns:a16="http://schemas.microsoft.com/office/drawing/2014/main" id="{581763D3-46F7-473E-B29A-D691CD5541AB}"/>
            </a:ext>
          </a:extLst>
        </xdr:cNvPr>
        <xdr:cNvPicPr>
          <a:picLocks noChangeAspect="1"/>
        </xdr:cNvPicPr>
      </xdr:nvPicPr>
      <xdr:blipFill>
        <a:blip xmlns:r="http://schemas.openxmlformats.org/officeDocument/2006/relationships" r:embed="rId4"/>
        <a:stretch>
          <a:fillRect/>
        </a:stretch>
      </xdr:blipFill>
      <xdr:spPr>
        <a:xfrm>
          <a:off x="514350" y="4873379"/>
          <a:ext cx="6031230" cy="420719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iego M" id="{252194BF-4C31-49AD-9DE1-352BFEC7A8C8}" userId="d04d5963266fa2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1-06-12T16:55:45.63" personId="{252194BF-4C31-49AD-9DE1-352BFEC7A8C8}" id="{E284142A-A8DE-4195-8D44-43AA7A152A5F}">
    <text>The horizon is detected when sensor’s field of view is partially obstructed by Earth</text>
  </threadedComment>
  <threadedComment ref="B2" dT="2021-06-12T17:15:23.48" personId="{252194BF-4C31-49AD-9DE1-352BFEC7A8C8}" id="{455564C5-BE59-4C77-84D2-729946BE10AC}" parentId="{E284142A-A8DE-4195-8D44-43AA7A152A5F}">
    <text>Each earth sensor measures the attitude of the spacecraft relative to its axis. For Pitch and Roll attitude readout, two sensors mounted 90° apart around the spacecraft’s yaw axis are required, as is shown in Figure 1. Each sensor is mounted such that the lower edges of its fields protrude 10° below the nominal earth horizon at the orbit altitude. The output of each field is a D.C. voltage proportional to the earth radiance multiplied by the solid angle subtended by the earth in that detector’s field.</text>
  </threadedComment>
  <threadedComment ref="D2" dT="2021-06-12T16:54:39.28" personId="{252194BF-4C31-49AD-9DE1-352BFEC7A8C8}" id="{9FFC239E-466C-4CA7-8EDC-13E2ACCE4836}">
    <text>Termopilas</text>
  </threadedComment>
  <threadedComment ref="D2" dT="2021-06-12T17:03:41.14" personId="{252194BF-4C31-49AD-9DE1-352BFEC7A8C8}" id="{5D7736A1-ECC0-4333-B359-3F3010BBC5F6}" parentId="{9FFC239E-466C-4CA7-8EDC-13E2ACCE4836}">
    <text>Many thermopile-based horizon sensing systems include opticsto reduce the effective field of view (FOV), lowering the probabilityofinterference by the Sun and Moon</text>
  </threadedComment>
  <threadedComment ref="D2" dT="2021-06-12T17:04:06.87" personId="{252194BF-4C31-49AD-9DE1-352BFEC7A8C8}" id="{E44DE7AC-BFB8-47E1-97FE-8FF398748C20}" parentId="{9FFC239E-466C-4CA7-8EDC-13E2ACCE4836}">
    <text>https://arc.aiaa.org/doi/pdf/10.2514/1.A34010</text>
  </threadedComment>
  <threadedComment ref="E2" dT="2021-06-12T17:06:25.06" personId="{252194BF-4C31-49AD-9DE1-352BFEC7A8C8}" id="{BD2546C3-1394-41EF-A710-C8CA9C44709C}">
    <text>https://cdn-reichelt.de/documents/datenblatt/A500/TPS334%23PE.pdf</text>
  </threadedComment>
  <threadedComment ref="F2" dT="2021-06-12T16:32:37.13" personId="{252194BF-4C31-49AD-9DE1-352BFEC7A8C8}" id="{A3D63B7C-273B-477E-95AB-7C3922065DF8}">
    <text>diameter 9.3 mm, height 17.4 mm</text>
  </threadedComment>
  <threadedComment ref="L2" dT="2021-06-12T16:33:09.86" personId="{252194BF-4C31-49AD-9DE1-352BFEC7A8C8}" id="{B58FF3E1-3765-4FFF-B3AE-BB3A0E86F168}">
    <text>https://www.reichelt.com/de/en/thermopile-detector-tpd-1t-0214-tpd-1t-0214-p47516.html?r=1</text>
  </threadedComment>
  <threadedComment ref="G3" dT="2021-06-12T17:11:50.27" personId="{252194BF-4C31-49AD-9DE1-352BFEC7A8C8}" id="{789FCA3E-E459-41EA-AE3D-6FB582CC2C81}">
    <text>A VOLEO</text>
  </threadedComment>
  <threadedComment ref="F4" dT="2021-06-12T14:22:50.06" personId="{252194BF-4C31-49AD-9DE1-352BFEC7A8C8}" id="{82CC56A5-E189-4A7B-ACDD-8D26BB21E69B}">
    <text>https://store.prometec.net/producto/mpu6050-gy-521-acelerometro-giroscopo/</text>
  </threadedComment>
  <threadedComment ref="L4" dT="2021-06-12T16:42:45.04" personId="{252194BF-4C31-49AD-9DE1-352BFEC7A8C8}" id="{749BCC74-59B6-4352-9DC2-FCC16D0B71B7}">
    <text>https://electrosdr.com/shields-y-sensores/230-modulo-gy-521-acelerometro-giroscopio-mpu6050.html</text>
  </threadedComment>
  <threadedComment ref="N4" dT="2021-06-12T14:54:45.16" personId="{252194BF-4C31-49AD-9DE1-352BFEC7A8C8}" id="{C5C24C48-917D-42CF-B0C7-2F2B4A0ED92F}">
    <text>0.45mA * 3.4V</text>
  </threadedComment>
  <threadedComment ref="P4" dT="2021-06-12T14:28:19.24" personId="{252194BF-4C31-49AD-9DE1-352BFEC7A8C8}" id="{04C22B19-FA07-4C44-8EF4-9E1AB86F4481}">
    <text>https://protosupplies.com/product/mpu-6050-gy-521-3-axis-accel-gryo-sensor-module/</text>
  </threadedComment>
  <threadedComment ref="T4" dT="2021-06-12T14:23:37.07" personId="{252194BF-4C31-49AD-9DE1-352BFEC7A8C8}" id="{F1F3BB9E-E06C-43D6-AE64-EE43CBC7324A}">
    <text>Digital Motion Processing™ (DMP™) engine offloads complex MotionFusion, sensor timing synchronization and gesture detection</text>
  </threadedComment>
  <threadedComment ref="F5" dT="2021-06-12T15:07:50.17" personId="{252194BF-4C31-49AD-9DE1-352BFEC7A8C8}" id="{F539D963-CBB1-4D15-A9B0-797319426715}">
    <text>http://citeseerx.ist.psu.edu/viewdoc/download?doi=10.1.1.823.8473&amp;rep=rep1&amp;type=pdf</text>
  </threadedComment>
  <threadedComment ref="F5" dT="2021-06-12T15:07:53.46" personId="{252194BF-4C31-49AD-9DE1-352BFEC7A8C8}" id="{31E02FD5-52BF-4559-B02A-B5A7F8972356}" parentId="{F539D963-CBB1-4D15-A9B0-797319426715}">
    <text>P.22</text>
  </threadedComment>
  <threadedComment ref="F5" dT="2021-06-12T15:26:41.50" personId="{252194BF-4C31-49AD-9DE1-352BFEC7A8C8}" id="{E3DC3C35-BF23-4D8C-B588-9E9281A82434}" parentId="{F539D963-CBB1-4D15-A9B0-797319426715}">
    <text>20 mm diameter 2mm height</text>
  </threadedComment>
  <threadedComment ref="F5" dT="2021-06-12T15:29:02.69" personId="{252194BF-4C31-49AD-9DE1-352BFEC7A8C8}" id="{8C467BA1-6802-4E48-A2F1-3AEE02AC5B0A}" parentId="{F539D963-CBB1-4D15-A9B0-797319426715}">
    <text>http://www.smetal.ru/wp-content/uploads/2016/07/Faulhaber-Flat-Brushless-DC-Micromotors.pdf</text>
  </threadedComment>
  <threadedComment ref="L5" dT="2021-06-12T15:17:15.51" personId="{252194BF-4C31-49AD-9DE1-352BFEC7A8C8}" id="{08C6BD3E-A373-47B8-A918-7FAED9FCF7DA}">
    <text>https://www.indiamart.com/proddetail/faulhaber-dc-motor-with-encoder-6700289991.html</text>
  </threadedComment>
  <threadedComment ref="L5" dT="2021-06-12T15:17:24.11" personId="{252194BF-4C31-49AD-9DE1-352BFEC7A8C8}" id="{EA7B87EF-B193-49DF-A164-7F0DC5C87203}" parentId="{08C6BD3E-A373-47B8-A918-7FAED9FCF7DA}">
    <text>Desde china</text>
  </threadedComment>
  <threadedComment ref="L5" dT="2021-06-12T16:35:09.86" personId="{252194BF-4C31-49AD-9DE1-352BFEC7A8C8}" id="{566F2A6C-693A-467B-9951-9BF54408C9C8}" parentId="{08C6BD3E-A373-47B8-A918-7FAED9FCF7DA}">
    <text>https://sci-hub.st/10.1016/j.actaastro.2015.12.003</text>
  </threadedComment>
  <threadedComment ref="N5" dT="2021-06-12T16:34:48.67" personId="{252194BF-4C31-49AD-9DE1-352BFEC7A8C8}" id="{8643AECE-08B1-484E-AB2C-EF09984EB095}">
    <text>750 mW @ max speed</text>
  </threadedComment>
  <threadedComment ref="P5" dT="2021-06-12T15:23:04.15" personId="{252194BF-4C31-49AD-9DE1-352BFEC7A8C8}" id="{5D23438A-817B-4D64-A925-870003E2C548}">
    <text>https://www.datasheetarchive.com/pdf/download.php?id=3479938d3103537f1fafc8c82e5efbcd63f10c&amp;type=P&amp;term=faulhaber%25202209</text>
  </threadedComment>
  <threadedComment ref="F6" dT="2021-06-12T16:07:27.84" personId="{252194BF-4C31-49AD-9DE1-352BFEC7A8C8}" id="{6BE1B3B6-E57A-4830-9564-57CEE6DE5ED4}">
    <text>http://citeseerx.ist.psu.edu/viewdoc/download?doi=10.1.1.823.8473&amp;rep=rep1&amp;type=pdf</text>
  </threadedComment>
  <threadedComment ref="G6" dT="2021-06-12T16:26:13.44" personId="{252194BF-4C31-49AD-9DE1-352BFEC7A8C8}" id="{F4A3ABB1-1324-4AC9-8FAF-321CF1EC60F8}">
    <text>DENSITY PCB * VOLUME PCB * 1.5 (FoS)</text>
  </threadedComment>
  <threadedComment ref="N6" dT="2021-06-12T17:13:08.72" personId="{252194BF-4C31-49AD-9DE1-352BFEC7A8C8}" id="{247D77B0-59F2-4AB9-A64C-2E465ACC70A1}">
    <text>A voleo</text>
  </threadedComment>
  <threadedComment ref="P6" dT="2021-06-12T17:12:51.32" personId="{252194BF-4C31-49AD-9DE1-352BFEC7A8C8}" id="{887F5648-9600-474A-A280-987C5E250ADA}">
    <text>A voleo un poco, teniendo en cuenta los valores que he visto para otras PCB</text>
  </threadedComment>
  <threadedComment ref="D8" dT="2021-06-12T14:41:38.03" personId="{252194BF-4C31-49AD-9DE1-352BFEC7A8C8}" id="{E5A22E4C-F4C5-426C-95CD-6A38704C4A86}">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8" dT="2021-06-12T14:42:30.12" personId="{252194BF-4C31-49AD-9DE1-352BFEC7A8C8}" id="{D93BAE85-0A8D-406C-822A-F7B99E93FADC}" parentId="{E5A22E4C-F4C5-426C-95CD-6A38704C4A86}">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8" dT="2021-06-12T14:44:04.73" personId="{252194BF-4C31-49AD-9DE1-352BFEC7A8C8}" id="{7EAF1151-2728-49C2-8412-C9D1DDDBBDC6}">
    <text>They are embedded into the cubesats panels</text>
  </threadedComment>
  <threadedComment ref="P8" dT="2021-06-12T14:58:41.39" personId="{252194BF-4C31-49AD-9DE1-352BFEC7A8C8}" id="{46DAAD17-8F4F-45EC-975C-FE8C0163241E}">
    <text>Taken from other types of magnertorquers, no info found specifically for this type</text>
  </threadedComment>
</ThreadedComments>
</file>

<file path=xl/threadedComments/threadedComment2.xml><?xml version="1.0" encoding="utf-8"?>
<ThreadedComments xmlns="http://schemas.microsoft.com/office/spreadsheetml/2018/threadedcomments" xmlns:x="http://schemas.openxmlformats.org/spreadsheetml/2006/main">
  <threadedComment ref="F4" dT="2021-06-12T16:32:37.13" personId="{252194BF-4C31-49AD-9DE1-352BFEC7A8C8}" id="{EB522182-2897-453D-8373-C3D4DD1EFBB4}">
    <text>diameter 9.3 mm, height 17.4 mm</text>
  </threadedComment>
  <threadedComment ref="K4" dT="2021-06-12T16:33:09.86" personId="{252194BF-4C31-49AD-9DE1-352BFEC7A8C8}" id="{97059AAB-6123-435E-9275-3E7B85319073}">
    <text>https://www.reichelt.com/de/en/thermopile-detector-tpd-1t-0214-tpd-1t-0214-p47516.html?r=1</text>
  </threadedComment>
  <threadedComment ref="F5" dT="2021-06-12T14:22:50.06" personId="{252194BF-4C31-49AD-9DE1-352BFEC7A8C8}" id="{9CEAFC8C-63F6-4E20-96D1-F1F2EE07FEC8}">
    <text>https://store.prometec.net/producto/mpu6050-gy-521-acelerometro-giroscopo/</text>
  </threadedComment>
  <threadedComment ref="K5" dT="2021-06-12T16:42:45.04" personId="{252194BF-4C31-49AD-9DE1-352BFEC7A8C8}" id="{73D9E7B3-E017-4658-AF01-59281C92F3E5}">
    <text>https://electrosdr.com/shields-y-sensores/230-modulo-gy-521-acelerometro-giroscopio-mpu6050.html</text>
  </threadedComment>
  <threadedComment ref="L5" dT="2021-06-12T14:54:45.16" personId="{252194BF-4C31-49AD-9DE1-352BFEC7A8C8}" id="{30165818-EA76-4401-A60C-CAD2CC0CD572}">
    <text>0.45mA * 3.4V</text>
  </threadedComment>
  <threadedComment ref="N5" dT="2021-06-12T14:28:19.24" personId="{252194BF-4C31-49AD-9DE1-352BFEC7A8C8}" id="{F88F70F0-3D05-4E77-B995-D85D97169FFD}">
    <text>https://protosupplies.com/product/mpu-6050-gy-521-3-axis-accel-gryo-sensor-module/</text>
  </threadedComment>
  <threadedComment ref="R5" dT="2021-06-12T14:23:37.07" personId="{252194BF-4C31-49AD-9DE1-352BFEC7A8C8}" id="{A9CD8353-3996-4917-86E5-3872E8CA8A44}">
    <text>Digital Motion Processing™ (DMP™) engine offloads complex MotionFusion, sensor timing synchronization and gesture detection</text>
  </threadedComment>
  <threadedComment ref="F6" dT="2021-06-12T15:07:50.17" personId="{252194BF-4C31-49AD-9DE1-352BFEC7A8C8}" id="{220B182A-E84F-462B-8CAF-E0DD682FD81E}">
    <text>http://citeseerx.ist.psu.edu/viewdoc/download?doi=10.1.1.823.8473&amp;rep=rep1&amp;type=pdf</text>
  </threadedComment>
  <threadedComment ref="F6" dT="2021-06-12T15:07:53.46" personId="{252194BF-4C31-49AD-9DE1-352BFEC7A8C8}" id="{09867B06-20D5-4195-A978-D2558FC5C31B}" parentId="{220B182A-E84F-462B-8CAF-E0DD682FD81E}">
    <text>P.22</text>
  </threadedComment>
  <threadedComment ref="F6" dT="2021-06-12T15:26:41.50" personId="{252194BF-4C31-49AD-9DE1-352BFEC7A8C8}" id="{20F3C508-DB68-46A0-95F4-A07F0D5CD141}" parentId="{220B182A-E84F-462B-8CAF-E0DD682FD81E}">
    <text>20 mm diameter 2mm height</text>
  </threadedComment>
  <threadedComment ref="F6" dT="2021-06-12T15:29:02.69" personId="{252194BF-4C31-49AD-9DE1-352BFEC7A8C8}" id="{9D2A15D3-69AD-4305-ABC8-A08AED85E61D}" parentId="{220B182A-E84F-462B-8CAF-E0DD682FD81E}">
    <text>http://www.smetal.ru/wp-content/uploads/2016/07/Faulhaber-Flat-Brushless-DC-Micromotors.pdf</text>
  </threadedComment>
  <threadedComment ref="K6" dT="2021-06-12T15:17:15.51" personId="{252194BF-4C31-49AD-9DE1-352BFEC7A8C8}" id="{81CC779B-1F91-414E-8F5F-D5CEF804AF0B}">
    <text>https://www.indiamart.com/proddetail/faulhaber-dc-motor-with-encoder-6700289991.html</text>
  </threadedComment>
  <threadedComment ref="K6" dT="2021-06-12T15:17:24.11" personId="{252194BF-4C31-49AD-9DE1-352BFEC7A8C8}" id="{1B9116DE-86BE-46FE-BFBB-16A84079FA7A}" parentId="{81CC779B-1F91-414E-8F5F-D5CEF804AF0B}">
    <text>Desde china</text>
  </threadedComment>
  <threadedComment ref="K6" dT="2021-06-12T16:35:09.86" personId="{252194BF-4C31-49AD-9DE1-352BFEC7A8C8}" id="{E580AC4E-95A0-4CE5-B64A-4AF1DA79F285}" parentId="{81CC779B-1F91-414E-8F5F-D5CEF804AF0B}">
    <text>https://sci-hub.st/10.1016/j.actaastro.2015.12.003</text>
  </threadedComment>
  <threadedComment ref="L6" dT="2021-06-12T16:34:48.67" personId="{252194BF-4C31-49AD-9DE1-352BFEC7A8C8}" id="{DB3E367C-231F-417D-8DA5-74378C75D2E0}">
    <text>750 mW @ max speed</text>
  </threadedComment>
  <threadedComment ref="N6" dT="2021-06-12T15:23:04.15" personId="{252194BF-4C31-49AD-9DE1-352BFEC7A8C8}" id="{8FF02211-07DB-4505-BC97-FE32025E9D9D}">
    <text>https://www.datasheetarchive.com/pdf/download.php?id=3479938d3103537f1fafc8c82e5efbcd63f10c&amp;type=P&amp;term=faulhaber%25202209</text>
  </threadedComment>
  <threadedComment ref="F7" dT="2021-06-12T16:07:27.84" personId="{252194BF-4C31-49AD-9DE1-352BFEC7A8C8}" id="{7840D147-8118-4E52-9A79-B3B9EFFDA186}">
    <text>http://citeseerx.ist.psu.edu/viewdoc/download?doi=10.1.1.823.8473&amp;rep=rep1&amp;type=pdf</text>
  </threadedComment>
  <threadedComment ref="G7" dT="2021-06-12T16:26:13.44" personId="{252194BF-4C31-49AD-9DE1-352BFEC7A8C8}" id="{660E3D55-FF23-4615-9392-A15D7C3E6B66}">
    <text>DENSITY PCB * VOLUME PCB * 1.5 (FoS)</text>
  </threadedComment>
  <threadedComment ref="F9" dT="2021-06-12T14:17:05.67" personId="{252194BF-4C31-49AD-9DE1-352BFEC7A8C8}" id="{C0EC7EAE-B5CF-4B78-B09B-8FF61095A087}">
    <text>10 mm ID x 22 mm OD x 10 mm H</text>
  </threadedComment>
  <threadedComment ref="F9" dT="2021-06-12T14:17:09.40" personId="{252194BF-4C31-49AD-9DE1-352BFEC7A8C8}" id="{1524E7DD-8600-4168-9D27-796C2EDA6B11}" parentId="{C0EC7EAE-B5CF-4B78-B09B-8FF61095A087}">
    <text>https://www.futek.com/store/legacy-sensors-and-instruments/micro-reaction-torque-sensor-QTA141/QSH01827</text>
  </threadedComment>
  <threadedComment ref="D10" dT="2021-06-12T14:35:25.12" personId="{252194BF-4C31-49AD-9DE1-352BFEC7A8C8}" id="{2CB7D8CF-9969-4C16-B995-FA418B038836}">
    <text>Interface directly with the PCB</text>
  </threadedComment>
  <threadedComment ref="F10" dT="2021-06-12T14:33:29.63" personId="{252194BF-4C31-49AD-9DE1-352BFEC7A8C8}" id="{2C1A4B28-D576-4820-BCE7-9E5BB8FB5B49}">
    <text>Dimensions: 70mm (length) x 9 mm (diameter)</text>
  </threadedComment>
  <threadedComment ref="D11" dT="2021-06-12T14:41:38.03" personId="{252194BF-4C31-49AD-9DE1-352BFEC7A8C8}" id="{32DA7A60-BE07-456A-88BB-302AD50B79EC}">
    <text>The  printed  Magnetorqueris  a  better  choice  for  attitude control  and  stabilization  of  Nanosatelliteswhen  the  mission requires less torque and less power consumption.The compact magnetorquer is  suitable  for  better pointing  where  consuming more  power to generate  more torque. The  cylindrical  solution provides  best  pointing  but   it  needs   more  area,  power  to generated torque</text>
  </threadedComment>
  <threadedComment ref="D11" dT="2021-06-12T14:42:30.12" personId="{252194BF-4C31-49AD-9DE1-352BFEC7A8C8}" id="{065867F6-30E8-4E37-B903-733E4AFC4404}" parentId="{32DA7A60-BE07-456A-88BB-302AD50B79EC}">
    <text>The printed magnetorquer design is selected by performing the theoreticalcalculations  on  generated  torque,  torque  to  power ratios  for CubeSatcomplaintpanelsby  changing  the  applied voltage.The designed printed magnetorquer is fully compliant with the  CubeSat  dimension and requires no extra  space  since the traces are embedded in the internal layers of the board. The board  has  been  designed  using  optimal  parameters  including theselection  of outer  and  inner  copper  dimensions,  trace widths,   distance   between   two   adjacent   traces   and   power consumption  analysis  vs  the  generated  torque.  The  copper traces  of  magnetorquer  coil  are  printed  into  the  inner  layer  of printed  circuit  board  (PCB).</text>
  </threadedComment>
  <threadedComment ref="F11" dT="2021-06-12T14:44:04.73" personId="{252194BF-4C31-49AD-9DE1-352BFEC7A8C8}" id="{91B78B3E-0AE5-46A1-9DA9-2A9719D5F747}">
    <text>They are embedded into the cubesats panels</text>
  </threadedComment>
  <threadedComment ref="N11" dT="2021-06-12T14:58:41.39" personId="{252194BF-4C31-49AD-9DE1-352BFEC7A8C8}" id="{4C8F1A04-6DC0-4E43-9EB9-FD9D1CA1D61A}">
    <text>Taken from other types of magnertorquers, no info found specifically for this type</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7/10/relationships/threadedComment" Target="../threadedComments/threadedComment1.xml"/><Relationship Id="rId2" Type="http://schemas.openxmlformats.org/officeDocument/2006/relationships/hyperlink" Target="https://grabcad.com/library/mpu6050-1" TargetMode="External"/><Relationship Id="rId1" Type="http://schemas.openxmlformats.org/officeDocument/2006/relationships/hyperlink" Target="https://digitalcommons.usu.edu/cgi/viewcontent.cgi?article=4152&amp;context=smallsa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digitalcommons.usu.edu/cgi/viewcontent.cgi?article=4152&amp;context=smallsat" TargetMode="External"/><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BC0C6-0C04-4955-B79E-693DCCBD2625}">
  <dimension ref="A1:Y37"/>
  <sheetViews>
    <sheetView tabSelected="1" workbookViewId="0">
      <selection activeCell="F16" sqref="F16"/>
    </sheetView>
  </sheetViews>
  <sheetFormatPr defaultRowHeight="14.4" x14ac:dyDescent="0.3"/>
  <cols>
    <col min="1" max="1" width="12.77734375" bestFit="1" customWidth="1"/>
    <col min="2" max="2" width="16.21875" bestFit="1" customWidth="1"/>
    <col min="3" max="3" width="3" bestFit="1" customWidth="1"/>
    <col min="4" max="4" width="14.5546875" bestFit="1" customWidth="1"/>
    <col min="5" max="5" width="15.44140625" customWidth="1"/>
    <col min="6" max="6" width="13.5546875" bestFit="1" customWidth="1"/>
    <col min="7" max="7" width="8.21875" bestFit="1" customWidth="1"/>
    <col min="8" max="8" width="8.21875" customWidth="1"/>
    <col min="9" max="9" width="8.5546875" bestFit="1" customWidth="1"/>
    <col min="10" max="10" width="4.5546875" bestFit="1" customWidth="1"/>
    <col min="11" max="11" width="5.5546875" bestFit="1" customWidth="1"/>
    <col min="12" max="13" width="10.44140625" customWidth="1"/>
    <col min="14" max="14" width="6.5546875" bestFit="1" customWidth="1"/>
    <col min="15" max="15" width="10.6640625" bestFit="1" customWidth="1"/>
    <col min="16" max="16" width="11.88671875" customWidth="1"/>
    <col min="17" max="17" width="13.5546875" bestFit="1" customWidth="1"/>
    <col min="18" max="18" width="10.5546875" bestFit="1" customWidth="1"/>
    <col min="19" max="19" width="12.88671875" bestFit="1" customWidth="1"/>
    <col min="20" max="21" width="6.109375" bestFit="1" customWidth="1"/>
  </cols>
  <sheetData>
    <row r="1" spans="1:25" ht="29.4" thickBot="1" x14ac:dyDescent="0.35">
      <c r="A1" s="45" t="s">
        <v>19</v>
      </c>
      <c r="B1" s="45"/>
      <c r="C1" s="9" t="s">
        <v>48</v>
      </c>
      <c r="D1" s="7" t="s">
        <v>2</v>
      </c>
      <c r="E1" s="7" t="s">
        <v>36</v>
      </c>
      <c r="F1" s="9" t="s">
        <v>33</v>
      </c>
      <c r="G1" s="9" t="s">
        <v>60</v>
      </c>
      <c r="H1" s="9" t="s">
        <v>92</v>
      </c>
      <c r="I1" s="9" t="s">
        <v>54</v>
      </c>
      <c r="J1" s="7" t="s">
        <v>34</v>
      </c>
      <c r="K1" s="7" t="s">
        <v>30</v>
      </c>
      <c r="L1" s="9" t="s">
        <v>40</v>
      </c>
      <c r="M1" s="9" t="s">
        <v>93</v>
      </c>
      <c r="N1" s="9" t="s">
        <v>63</v>
      </c>
      <c r="O1" s="9" t="s">
        <v>42</v>
      </c>
      <c r="P1" s="9" t="s">
        <v>44</v>
      </c>
      <c r="Q1" s="9" t="s">
        <v>52</v>
      </c>
      <c r="R1" s="7" t="s">
        <v>3</v>
      </c>
      <c r="S1" s="7" t="s">
        <v>4</v>
      </c>
      <c r="T1" s="7" t="s">
        <v>27</v>
      </c>
      <c r="X1" t="s">
        <v>5</v>
      </c>
      <c r="Y1" s="19" t="s">
        <v>47</v>
      </c>
    </row>
    <row r="2" spans="1:25" ht="15.6" customHeight="1" thickTop="1" x14ac:dyDescent="0.3">
      <c r="A2" s="43" t="s">
        <v>0</v>
      </c>
      <c r="B2" s="46" t="s">
        <v>77</v>
      </c>
      <c r="C2" s="4">
        <v>3</v>
      </c>
      <c r="D2" s="4" t="s">
        <v>78</v>
      </c>
      <c r="E2" s="4" t="s">
        <v>86</v>
      </c>
      <c r="F2" s="11" t="s">
        <v>83</v>
      </c>
      <c r="G2" s="4">
        <v>1</v>
      </c>
      <c r="H2" s="4">
        <v>5</v>
      </c>
      <c r="I2" s="4" t="s">
        <v>56</v>
      </c>
      <c r="J2" s="4" t="s">
        <v>56</v>
      </c>
      <c r="K2" s="4" t="s">
        <v>46</v>
      </c>
      <c r="L2" s="4">
        <v>13.27</v>
      </c>
      <c r="M2" s="4" t="s">
        <v>94</v>
      </c>
      <c r="N2" s="4"/>
      <c r="O2" s="4"/>
      <c r="P2" s="34" t="s">
        <v>82</v>
      </c>
      <c r="Q2" s="4" t="s">
        <v>81</v>
      </c>
      <c r="R2" s="4"/>
      <c r="S2" s="4" t="s">
        <v>8</v>
      </c>
      <c r="T2" s="4"/>
      <c r="U2" s="2"/>
      <c r="X2" t="s">
        <v>6</v>
      </c>
      <c r="Y2" s="19" t="s">
        <v>51</v>
      </c>
    </row>
    <row r="3" spans="1:25" ht="15" customHeight="1" x14ac:dyDescent="0.3">
      <c r="A3" s="43"/>
      <c r="B3" s="47"/>
      <c r="C3" s="4">
        <v>1</v>
      </c>
      <c r="D3" s="4" t="s">
        <v>22</v>
      </c>
      <c r="E3" s="4" t="s">
        <v>46</v>
      </c>
      <c r="F3" s="11" t="s">
        <v>96</v>
      </c>
      <c r="G3" s="4">
        <v>2.5</v>
      </c>
      <c r="H3" s="4" t="s">
        <v>46</v>
      </c>
      <c r="I3" s="4" t="s">
        <v>55</v>
      </c>
      <c r="J3" s="4" t="s">
        <v>56</v>
      </c>
      <c r="K3" s="4" t="s">
        <v>31</v>
      </c>
      <c r="L3" s="4" t="s">
        <v>46</v>
      </c>
      <c r="M3" s="4" t="s">
        <v>94</v>
      </c>
      <c r="N3" s="4"/>
      <c r="O3" s="37" t="s">
        <v>85</v>
      </c>
      <c r="P3" s="34" t="str">
        <f>P6</f>
        <v>-30 - 85</v>
      </c>
      <c r="Q3" s="4"/>
      <c r="R3" s="4"/>
      <c r="S3" s="4"/>
      <c r="T3" s="4"/>
      <c r="U3" s="2"/>
      <c r="Y3" s="19"/>
    </row>
    <row r="4" spans="1:25" ht="15" thickBot="1" x14ac:dyDescent="0.35">
      <c r="A4" s="48"/>
      <c r="B4" s="7" t="s">
        <v>23</v>
      </c>
      <c r="C4" s="23">
        <v>1</v>
      </c>
      <c r="D4" s="23" t="s">
        <v>24</v>
      </c>
      <c r="E4" s="23" t="s">
        <v>39</v>
      </c>
      <c r="F4" s="24" t="s">
        <v>41</v>
      </c>
      <c r="G4" s="24">
        <v>15</v>
      </c>
      <c r="H4" s="24"/>
      <c r="I4" s="24" t="s">
        <v>56</v>
      </c>
      <c r="J4" s="23" t="s">
        <v>5</v>
      </c>
      <c r="K4" s="23" t="s">
        <v>31</v>
      </c>
      <c r="L4" s="25">
        <v>4.95</v>
      </c>
      <c r="M4" s="25" t="s">
        <v>94</v>
      </c>
      <c r="N4" s="25">
        <f>0.48</f>
        <v>0.48</v>
      </c>
      <c r="O4" s="24" t="s">
        <v>43</v>
      </c>
      <c r="P4" s="26" t="s">
        <v>45</v>
      </c>
      <c r="Q4" s="26"/>
      <c r="R4" s="23"/>
      <c r="S4" s="23"/>
      <c r="T4" s="23"/>
      <c r="U4" s="2"/>
      <c r="X4" t="s">
        <v>7</v>
      </c>
    </row>
    <row r="5" spans="1:25" ht="29.4" thickTop="1" x14ac:dyDescent="0.3">
      <c r="A5" s="43" t="s">
        <v>1</v>
      </c>
      <c r="B5" s="42" t="s">
        <v>25</v>
      </c>
      <c r="C5" s="8">
        <v>3</v>
      </c>
      <c r="D5" s="8" t="s">
        <v>26</v>
      </c>
      <c r="E5" s="21" t="s">
        <v>69</v>
      </c>
      <c r="F5" s="8" t="s">
        <v>76</v>
      </c>
      <c r="G5" s="8">
        <v>6</v>
      </c>
      <c r="H5" s="38"/>
      <c r="I5" s="8" t="s">
        <v>56</v>
      </c>
      <c r="J5" s="8" t="s">
        <v>56</v>
      </c>
      <c r="K5" s="8" t="s">
        <v>31</v>
      </c>
      <c r="L5" s="8">
        <v>90</v>
      </c>
      <c r="M5" s="8" t="s">
        <v>95</v>
      </c>
      <c r="N5" s="8">
        <v>150</v>
      </c>
      <c r="O5" s="8" t="s">
        <v>75</v>
      </c>
      <c r="P5" s="22" t="s">
        <v>74</v>
      </c>
      <c r="Q5" s="38" t="s">
        <v>70</v>
      </c>
      <c r="R5" s="8"/>
      <c r="S5" s="8"/>
      <c r="T5" s="8"/>
      <c r="U5" s="2"/>
      <c r="X5" t="s">
        <v>8</v>
      </c>
      <c r="Y5" t="s">
        <v>84</v>
      </c>
    </row>
    <row r="6" spans="1:25" x14ac:dyDescent="0.3">
      <c r="A6" s="43"/>
      <c r="B6" s="43"/>
      <c r="C6" s="4">
        <v>3</v>
      </c>
      <c r="D6" s="4" t="s">
        <v>79</v>
      </c>
      <c r="E6" s="4" t="s">
        <v>46</v>
      </c>
      <c r="F6" s="4" t="s">
        <v>80</v>
      </c>
      <c r="G6" s="33">
        <f>1.85*0.001*(13.4*13.4*4.5)*1.5</f>
        <v>2.2422554999999997</v>
      </c>
      <c r="H6" s="39"/>
      <c r="I6" s="4" t="s">
        <v>56</v>
      </c>
      <c r="J6" s="4" t="s">
        <v>56</v>
      </c>
      <c r="K6" s="4" t="s">
        <v>31</v>
      </c>
      <c r="L6" s="4" t="s">
        <v>46</v>
      </c>
      <c r="M6" s="4" t="s">
        <v>95</v>
      </c>
      <c r="N6" s="4">
        <v>25</v>
      </c>
      <c r="O6" s="34" t="s">
        <v>85</v>
      </c>
      <c r="P6" s="4" t="s">
        <v>74</v>
      </c>
      <c r="Q6" s="39"/>
      <c r="R6" s="4"/>
      <c r="S6" s="4"/>
      <c r="T6" s="4"/>
      <c r="U6" s="2"/>
      <c r="X6" t="s">
        <v>9</v>
      </c>
    </row>
    <row r="7" spans="1:25" x14ac:dyDescent="0.3">
      <c r="A7" s="43"/>
      <c r="B7" s="44"/>
      <c r="C7" s="4">
        <v>3</v>
      </c>
      <c r="D7" s="4" t="s">
        <v>28</v>
      </c>
      <c r="E7" s="4" t="s">
        <v>46</v>
      </c>
      <c r="F7" s="4" t="s">
        <v>76</v>
      </c>
      <c r="G7" s="4">
        <v>10</v>
      </c>
      <c r="H7" s="41"/>
      <c r="I7" s="4" t="s">
        <v>55</v>
      </c>
      <c r="J7" s="4" t="s">
        <v>56</v>
      </c>
      <c r="K7" s="4" t="s">
        <v>46</v>
      </c>
      <c r="L7" s="4" t="s">
        <v>46</v>
      </c>
      <c r="M7" s="4" t="s">
        <v>46</v>
      </c>
      <c r="N7" s="4">
        <v>0</v>
      </c>
      <c r="O7" s="4" t="s">
        <v>46</v>
      </c>
      <c r="P7" s="4" t="s">
        <v>46</v>
      </c>
      <c r="Q7" s="39"/>
      <c r="R7" s="4"/>
      <c r="S7" s="4"/>
      <c r="T7" s="4"/>
      <c r="U7" s="2"/>
      <c r="X7" t="s">
        <v>10</v>
      </c>
    </row>
    <row r="8" spans="1:25" ht="28.8" x14ac:dyDescent="0.3">
      <c r="A8" s="44"/>
      <c r="B8" s="3" t="s">
        <v>29</v>
      </c>
      <c r="C8" s="14">
        <v>2</v>
      </c>
      <c r="D8" s="15" t="s">
        <v>57</v>
      </c>
      <c r="E8" s="14" t="s">
        <v>46</v>
      </c>
      <c r="F8" s="14" t="s">
        <v>59</v>
      </c>
      <c r="G8" s="14">
        <v>2</v>
      </c>
      <c r="H8" s="14"/>
      <c r="I8" s="14" t="s">
        <v>55</v>
      </c>
      <c r="J8" s="14" t="s">
        <v>46</v>
      </c>
      <c r="K8" s="14" t="s">
        <v>31</v>
      </c>
      <c r="L8" s="14" t="s">
        <v>46</v>
      </c>
      <c r="M8" s="14" t="s">
        <v>95</v>
      </c>
      <c r="N8" s="14">
        <v>80</v>
      </c>
      <c r="O8" s="16" t="s">
        <v>58</v>
      </c>
      <c r="P8" s="20" t="s">
        <v>68</v>
      </c>
      <c r="Q8" s="14" t="s">
        <v>53</v>
      </c>
      <c r="R8" s="14" t="s">
        <v>6</v>
      </c>
      <c r="S8" s="14" t="s">
        <v>46</v>
      </c>
      <c r="T8" s="14"/>
      <c r="U8" s="2"/>
      <c r="X8" t="s">
        <v>11</v>
      </c>
    </row>
    <row r="9" spans="1:25" x14ac:dyDescent="0.3">
      <c r="U9" s="2"/>
      <c r="X9" t="s">
        <v>12</v>
      </c>
    </row>
    <row r="10" spans="1:25" ht="15" thickBot="1" x14ac:dyDescent="0.35">
      <c r="F10" s="40" t="s">
        <v>61</v>
      </c>
      <c r="G10" s="40"/>
      <c r="H10" s="40"/>
      <c r="I10" s="30"/>
      <c r="L10" s="28" t="s">
        <v>65</v>
      </c>
      <c r="M10" s="28"/>
      <c r="N10" s="28">
        <v>450</v>
      </c>
      <c r="O10" s="29" t="s">
        <v>64</v>
      </c>
      <c r="X10" t="s">
        <v>13</v>
      </c>
    </row>
    <row r="11" spans="1:25" ht="15" thickTop="1" x14ac:dyDescent="0.3">
      <c r="F11" s="17" t="s">
        <v>88</v>
      </c>
      <c r="G11" s="30">
        <f>C2*G2+C4*G4+C5*G5+C6*G6+C7*G7+C8*G8+C3*G3</f>
        <v>79.226766499999997</v>
      </c>
      <c r="H11" s="30" t="s">
        <v>62</v>
      </c>
      <c r="I11" s="30"/>
      <c r="L11" s="18" t="s">
        <v>66</v>
      </c>
      <c r="M11" s="30"/>
      <c r="N11" s="30">
        <f>C2*N2+N4*C4+N5*C5+N6*C6+N7*C7+N8*C8+N3*C3</f>
        <v>685.48</v>
      </c>
      <c r="O11" s="31" t="s">
        <v>64</v>
      </c>
      <c r="X11" t="s">
        <v>14</v>
      </c>
    </row>
    <row r="12" spans="1:25" x14ac:dyDescent="0.3">
      <c r="F12" s="35" t="s">
        <v>89</v>
      </c>
      <c r="G12" s="35">
        <f>C2*L2+C4*L4+C5*L5</f>
        <v>314.76</v>
      </c>
      <c r="H12" s="30" t="s">
        <v>87</v>
      </c>
      <c r="I12" s="30"/>
      <c r="K12" s="30"/>
      <c r="L12" s="30" t="s">
        <v>67</v>
      </c>
      <c r="M12" s="30"/>
      <c r="N12" s="30">
        <f>N10-N11</f>
        <v>-235.48000000000002</v>
      </c>
      <c r="O12" s="31" t="s">
        <v>64</v>
      </c>
      <c r="X12" t="s">
        <v>15</v>
      </c>
    </row>
    <row r="13" spans="1:25" x14ac:dyDescent="0.3">
      <c r="F13" s="36" t="s">
        <v>90</v>
      </c>
      <c r="G13" s="12"/>
      <c r="H13" s="10" t="s">
        <v>91</v>
      </c>
      <c r="I13" s="30"/>
      <c r="K13" s="30"/>
      <c r="L13" s="28"/>
      <c r="M13" s="28"/>
      <c r="N13" s="28"/>
      <c r="O13" s="28"/>
      <c r="X13" t="s">
        <v>16</v>
      </c>
    </row>
    <row r="14" spans="1:25" x14ac:dyDescent="0.3">
      <c r="F14" s="30"/>
      <c r="G14" s="30"/>
      <c r="H14" s="30"/>
      <c r="I14" s="30"/>
      <c r="X14" t="s">
        <v>17</v>
      </c>
    </row>
    <row r="15" spans="1:25" x14ac:dyDescent="0.3">
      <c r="X15" t="s">
        <v>18</v>
      </c>
    </row>
    <row r="23" spans="18:18" x14ac:dyDescent="0.3">
      <c r="R23" s="1" t="s">
        <v>72</v>
      </c>
    </row>
    <row r="37" spans="18:22" x14ac:dyDescent="0.3">
      <c r="R37" s="1" t="s">
        <v>71</v>
      </c>
      <c r="V37" t="s">
        <v>73</v>
      </c>
    </row>
  </sheetData>
  <mergeCells count="8">
    <mergeCell ref="Q5:Q7"/>
    <mergeCell ref="F10:H10"/>
    <mergeCell ref="H5:H7"/>
    <mergeCell ref="B5:B7"/>
    <mergeCell ref="A1:B1"/>
    <mergeCell ref="B2:B3"/>
    <mergeCell ref="A2:A4"/>
    <mergeCell ref="A5:A8"/>
  </mergeCells>
  <hyperlinks>
    <hyperlink ref="Y2" r:id="rId1" xr:uid="{FF008533-D4FE-4696-9B87-12C5E708D3BC}"/>
    <hyperlink ref="Y1" r:id="rId2" xr:uid="{08A89FE6-41E7-4AA0-A712-683B642494A0}"/>
  </hyperlinks>
  <pageMargins left="0.7" right="0.7" top="0.75" bottom="0.75" header="0.3" footer="0.3"/>
  <pageSetup paperSize="9" orientation="portrait"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A98DE-7D94-4BA7-B04D-703ADFA0F6A2}">
  <dimension ref="A1:W16"/>
  <sheetViews>
    <sheetView workbookViewId="0">
      <selection activeCell="B19" sqref="B19"/>
    </sheetView>
  </sheetViews>
  <sheetFormatPr defaultRowHeight="14.4" x14ac:dyDescent="0.3"/>
  <sheetData>
    <row r="1" spans="1:23" ht="58.2" thickBot="1" x14ac:dyDescent="0.35">
      <c r="A1" s="45" t="s">
        <v>19</v>
      </c>
      <c r="B1" s="45"/>
      <c r="C1" s="9" t="s">
        <v>48</v>
      </c>
      <c r="D1" s="7" t="s">
        <v>2</v>
      </c>
      <c r="E1" s="7" t="s">
        <v>36</v>
      </c>
      <c r="F1" s="9" t="s">
        <v>33</v>
      </c>
      <c r="G1" s="9" t="s">
        <v>60</v>
      </c>
      <c r="H1" s="9" t="s">
        <v>54</v>
      </c>
      <c r="I1" s="7" t="s">
        <v>34</v>
      </c>
      <c r="J1" s="7" t="s">
        <v>30</v>
      </c>
      <c r="K1" s="9" t="s">
        <v>40</v>
      </c>
      <c r="L1" s="9" t="s">
        <v>63</v>
      </c>
      <c r="M1" s="9" t="s">
        <v>42</v>
      </c>
      <c r="N1" s="9" t="s">
        <v>44</v>
      </c>
      <c r="O1" s="9" t="s">
        <v>52</v>
      </c>
      <c r="P1" s="7" t="s">
        <v>3</v>
      </c>
      <c r="Q1" s="7" t="s">
        <v>4</v>
      </c>
      <c r="R1" s="7" t="s">
        <v>27</v>
      </c>
      <c r="V1" t="s">
        <v>5</v>
      </c>
      <c r="W1" t="s">
        <v>47</v>
      </c>
    </row>
    <row r="2" spans="1:23" ht="15" thickTop="1" x14ac:dyDescent="0.3">
      <c r="A2" s="43" t="s">
        <v>0</v>
      </c>
      <c r="B2" s="43" t="s">
        <v>20</v>
      </c>
      <c r="C2" s="4">
        <v>3</v>
      </c>
      <c r="D2" s="4" t="s">
        <v>21</v>
      </c>
      <c r="E2" s="4"/>
      <c r="F2" s="4"/>
      <c r="G2" s="4">
        <v>1</v>
      </c>
      <c r="H2" s="4" t="s">
        <v>55</v>
      </c>
      <c r="I2" s="4"/>
      <c r="J2" s="4" t="s">
        <v>32</v>
      </c>
      <c r="K2" s="4" t="s">
        <v>46</v>
      </c>
      <c r="L2" s="4"/>
      <c r="M2" s="4"/>
      <c r="N2" s="4"/>
      <c r="O2" s="4"/>
      <c r="P2" s="4"/>
      <c r="Q2" s="4"/>
      <c r="R2" s="4"/>
      <c r="S2" s="2"/>
      <c r="V2" t="s">
        <v>6</v>
      </c>
      <c r="W2" s="19" t="s">
        <v>51</v>
      </c>
    </row>
    <row r="3" spans="1:23" x14ac:dyDescent="0.3">
      <c r="A3" s="43"/>
      <c r="B3" s="44"/>
      <c r="C3" s="5">
        <v>1</v>
      </c>
      <c r="D3" s="5" t="s">
        <v>22</v>
      </c>
      <c r="E3" s="5"/>
      <c r="F3" s="5"/>
      <c r="G3" s="5">
        <v>1</v>
      </c>
      <c r="H3" s="5" t="s">
        <v>55</v>
      </c>
      <c r="I3" s="5"/>
      <c r="J3" s="5" t="s">
        <v>31</v>
      </c>
      <c r="K3" s="5" t="s">
        <v>46</v>
      </c>
      <c r="L3" s="5"/>
      <c r="M3" s="5"/>
      <c r="N3" s="5"/>
      <c r="O3" s="5"/>
      <c r="P3" s="5"/>
      <c r="Q3" s="5"/>
      <c r="R3" s="5"/>
      <c r="S3" s="2"/>
      <c r="V3" t="s">
        <v>7</v>
      </c>
    </row>
    <row r="4" spans="1:23" ht="28.2" customHeight="1" x14ac:dyDescent="0.3">
      <c r="A4" s="43"/>
      <c r="B4" s="27" t="s">
        <v>77</v>
      </c>
      <c r="C4" s="4">
        <v>3</v>
      </c>
      <c r="D4" s="4" t="s">
        <v>78</v>
      </c>
      <c r="E4" s="4" t="s">
        <v>86</v>
      </c>
      <c r="F4" s="11" t="s">
        <v>83</v>
      </c>
      <c r="G4" s="4"/>
      <c r="H4" s="4"/>
      <c r="I4" s="4"/>
      <c r="J4" s="4"/>
      <c r="K4" s="4">
        <v>13.27</v>
      </c>
      <c r="L4" s="4"/>
      <c r="M4" s="4"/>
      <c r="N4" s="34" t="s">
        <v>82</v>
      </c>
      <c r="O4" s="4" t="s">
        <v>81</v>
      </c>
      <c r="P4" s="4"/>
      <c r="Q4" s="4" t="s">
        <v>8</v>
      </c>
      <c r="R4" s="4"/>
      <c r="S4" s="2"/>
    </row>
    <row r="5" spans="1:23" ht="15" thickBot="1" x14ac:dyDescent="0.35">
      <c r="A5" s="48"/>
      <c r="B5" s="7" t="s">
        <v>23</v>
      </c>
      <c r="C5" s="23">
        <v>1</v>
      </c>
      <c r="D5" s="23" t="s">
        <v>24</v>
      </c>
      <c r="E5" s="23" t="s">
        <v>39</v>
      </c>
      <c r="F5" s="24" t="s">
        <v>41</v>
      </c>
      <c r="G5" s="24">
        <v>15</v>
      </c>
      <c r="H5" s="24" t="s">
        <v>56</v>
      </c>
      <c r="I5" s="23" t="s">
        <v>5</v>
      </c>
      <c r="J5" s="23" t="s">
        <v>31</v>
      </c>
      <c r="K5" s="25">
        <v>4.95</v>
      </c>
      <c r="L5" s="25">
        <f>0.48</f>
        <v>0.48</v>
      </c>
      <c r="M5" s="24" t="s">
        <v>43</v>
      </c>
      <c r="N5" s="26" t="s">
        <v>45</v>
      </c>
      <c r="O5" s="26"/>
      <c r="P5" s="23"/>
      <c r="Q5" s="23"/>
      <c r="R5" s="23"/>
      <c r="S5" s="2"/>
      <c r="V5" t="s">
        <v>8</v>
      </c>
      <c r="W5" t="s">
        <v>84</v>
      </c>
    </row>
    <row r="6" spans="1:23" ht="43.8" thickTop="1" x14ac:dyDescent="0.3">
      <c r="A6" s="43" t="s">
        <v>1</v>
      </c>
      <c r="B6" s="42" t="s">
        <v>25</v>
      </c>
      <c r="C6" s="8">
        <v>3</v>
      </c>
      <c r="D6" s="8" t="s">
        <v>26</v>
      </c>
      <c r="E6" s="21" t="s">
        <v>69</v>
      </c>
      <c r="F6" s="8" t="s">
        <v>76</v>
      </c>
      <c r="G6" s="8">
        <v>6</v>
      </c>
      <c r="H6" s="8" t="s">
        <v>56</v>
      </c>
      <c r="I6" s="8" t="s">
        <v>56</v>
      </c>
      <c r="J6" s="8" t="s">
        <v>32</v>
      </c>
      <c r="K6" s="8">
        <v>90</v>
      </c>
      <c r="L6" s="8">
        <v>150</v>
      </c>
      <c r="M6" s="8" t="s">
        <v>75</v>
      </c>
      <c r="N6" s="22" t="s">
        <v>74</v>
      </c>
      <c r="O6" s="38" t="s">
        <v>70</v>
      </c>
      <c r="P6" s="8"/>
      <c r="Q6" s="8"/>
      <c r="R6" s="8"/>
      <c r="S6" s="2"/>
      <c r="V6" t="s">
        <v>9</v>
      </c>
    </row>
    <row r="7" spans="1:23" x14ac:dyDescent="0.3">
      <c r="A7" s="43"/>
      <c r="B7" s="43"/>
      <c r="C7" s="4">
        <v>3</v>
      </c>
      <c r="D7" s="4" t="s">
        <v>79</v>
      </c>
      <c r="E7" s="4" t="s">
        <v>46</v>
      </c>
      <c r="F7" s="4" t="s">
        <v>80</v>
      </c>
      <c r="G7" s="33">
        <f>1.85*0.001*(13.4*13.4*4.5)*1.5</f>
        <v>2.2422554999999997</v>
      </c>
      <c r="H7" s="4" t="s">
        <v>56</v>
      </c>
      <c r="I7" s="4" t="s">
        <v>56</v>
      </c>
      <c r="J7" s="4" t="s">
        <v>31</v>
      </c>
      <c r="K7" s="4"/>
      <c r="L7" s="4"/>
      <c r="M7" s="34" t="s">
        <v>85</v>
      </c>
      <c r="N7" s="4" t="s">
        <v>74</v>
      </c>
      <c r="O7" s="39"/>
      <c r="P7" s="4"/>
      <c r="Q7" s="4"/>
      <c r="R7" s="4"/>
      <c r="S7" s="2"/>
      <c r="V7" t="s">
        <v>10</v>
      </c>
    </row>
    <row r="8" spans="1:23" x14ac:dyDescent="0.3">
      <c r="A8" s="43"/>
      <c r="B8" s="43"/>
      <c r="C8" s="4">
        <v>3</v>
      </c>
      <c r="D8" s="4" t="s">
        <v>28</v>
      </c>
      <c r="E8" s="4" t="s">
        <v>46</v>
      </c>
      <c r="F8" s="4" t="s">
        <v>76</v>
      </c>
      <c r="G8" s="4">
        <v>10</v>
      </c>
      <c r="H8" s="4" t="s">
        <v>55</v>
      </c>
      <c r="I8" s="4" t="s">
        <v>56</v>
      </c>
      <c r="J8" s="4" t="s">
        <v>46</v>
      </c>
      <c r="K8" s="4" t="s">
        <v>46</v>
      </c>
      <c r="L8" s="4">
        <v>0</v>
      </c>
      <c r="M8" s="4" t="s">
        <v>46</v>
      </c>
      <c r="N8" s="4" t="s">
        <v>46</v>
      </c>
      <c r="O8" s="39"/>
      <c r="P8" s="4"/>
      <c r="Q8" s="4"/>
      <c r="R8" s="4"/>
      <c r="S8" s="2"/>
    </row>
    <row r="9" spans="1:23" x14ac:dyDescent="0.3">
      <c r="A9" s="43"/>
      <c r="B9" s="44"/>
      <c r="C9" s="5"/>
      <c r="D9" s="5" t="s">
        <v>35</v>
      </c>
      <c r="E9" s="5" t="s">
        <v>37</v>
      </c>
      <c r="F9" s="12" t="s">
        <v>38</v>
      </c>
      <c r="G9" s="12"/>
      <c r="H9" s="12"/>
      <c r="I9" s="5"/>
      <c r="J9" s="5" t="s">
        <v>32</v>
      </c>
      <c r="K9" s="5"/>
      <c r="L9" s="5"/>
      <c r="M9" s="5"/>
      <c r="N9" s="5"/>
      <c r="O9" s="5"/>
      <c r="P9" s="5"/>
      <c r="Q9" s="5"/>
      <c r="R9" s="5"/>
      <c r="S9" s="2"/>
      <c r="V9" t="s">
        <v>11</v>
      </c>
    </row>
    <row r="10" spans="1:23" x14ac:dyDescent="0.3">
      <c r="A10" s="43"/>
      <c r="B10" s="49" t="s">
        <v>29</v>
      </c>
      <c r="C10" s="6" t="s">
        <v>49</v>
      </c>
      <c r="D10" s="6" t="s">
        <v>21</v>
      </c>
      <c r="E10" s="6"/>
      <c r="F10" s="6" t="s">
        <v>50</v>
      </c>
      <c r="G10" s="6"/>
      <c r="H10" s="6" t="s">
        <v>55</v>
      </c>
      <c r="I10" s="6"/>
      <c r="J10" s="6" t="s">
        <v>32</v>
      </c>
      <c r="K10" s="6" t="s">
        <v>46</v>
      </c>
      <c r="L10" s="6"/>
      <c r="M10" s="6"/>
      <c r="N10" s="6"/>
      <c r="O10" s="13"/>
      <c r="P10" s="6"/>
      <c r="Q10" s="6"/>
      <c r="R10" s="6"/>
      <c r="S10" s="2"/>
      <c r="V10" t="s">
        <v>12</v>
      </c>
    </row>
    <row r="11" spans="1:23" ht="43.2" x14ac:dyDescent="0.3">
      <c r="A11" s="44"/>
      <c r="B11" s="44"/>
      <c r="C11" s="14">
        <v>2</v>
      </c>
      <c r="D11" s="15" t="s">
        <v>57</v>
      </c>
      <c r="E11" s="14" t="s">
        <v>46</v>
      </c>
      <c r="F11" s="14" t="s">
        <v>59</v>
      </c>
      <c r="G11" s="14">
        <v>2</v>
      </c>
      <c r="H11" s="14" t="s">
        <v>55</v>
      </c>
      <c r="I11" s="14" t="s">
        <v>46</v>
      </c>
      <c r="J11" s="14" t="s">
        <v>31</v>
      </c>
      <c r="K11" s="14" t="s">
        <v>46</v>
      </c>
      <c r="L11" s="14">
        <v>80</v>
      </c>
      <c r="M11" s="16" t="s">
        <v>58</v>
      </c>
      <c r="N11" s="20" t="s">
        <v>68</v>
      </c>
      <c r="O11" s="14" t="s">
        <v>53</v>
      </c>
      <c r="P11" s="14" t="s">
        <v>6</v>
      </c>
      <c r="Q11" s="14" t="s">
        <v>46</v>
      </c>
      <c r="R11" s="14"/>
      <c r="S11" s="2"/>
      <c r="V11" t="s">
        <v>13</v>
      </c>
    </row>
    <row r="12" spans="1:23" x14ac:dyDescent="0.3">
      <c r="S12" s="2"/>
      <c r="V12" t="s">
        <v>14</v>
      </c>
    </row>
    <row r="13" spans="1:23" x14ac:dyDescent="0.3">
      <c r="J13" s="28" t="s">
        <v>65</v>
      </c>
      <c r="K13" s="28"/>
      <c r="L13" s="28">
        <v>450</v>
      </c>
      <c r="M13" s="29" t="s">
        <v>64</v>
      </c>
      <c r="V13" t="s">
        <v>15</v>
      </c>
    </row>
    <row r="14" spans="1:23" x14ac:dyDescent="0.3">
      <c r="F14" s="32" t="s">
        <v>61</v>
      </c>
      <c r="G14" s="32">
        <f>C4*G4+C5*G5+C6*G6+C7*G7+C8*G8+C11*G11</f>
        <v>73.726766499999997</v>
      </c>
      <c r="H14" s="32" t="s">
        <v>62</v>
      </c>
      <c r="J14" s="18" t="s">
        <v>66</v>
      </c>
      <c r="K14" s="30"/>
      <c r="L14" s="30">
        <f>L2*C2+L3*C3+L5*C5+L6*C6+L7*C7+L8*C8+L11*C11</f>
        <v>610.48</v>
      </c>
      <c r="M14" s="31" t="s">
        <v>64</v>
      </c>
      <c r="V14" t="s">
        <v>16</v>
      </c>
    </row>
    <row r="15" spans="1:23" x14ac:dyDescent="0.3">
      <c r="F15" s="28"/>
      <c r="G15" s="32">
        <f>C2*G2+C3*G3+C5*G5+C6*G6+C7*G7+C8*G8+C11*G11</f>
        <v>77.726766499999997</v>
      </c>
      <c r="H15" s="28" t="s">
        <v>87</v>
      </c>
      <c r="J15" s="30" t="s">
        <v>67</v>
      </c>
      <c r="K15" s="30"/>
      <c r="L15" s="30">
        <f>L13-L14</f>
        <v>-160.48000000000002</v>
      </c>
      <c r="M15" s="31" t="s">
        <v>64</v>
      </c>
      <c r="V15" t="s">
        <v>17</v>
      </c>
    </row>
    <row r="16" spans="1:23" x14ac:dyDescent="0.3">
      <c r="J16" s="28"/>
      <c r="K16" s="28"/>
      <c r="L16" s="28"/>
      <c r="M16" s="28"/>
      <c r="V16" t="s">
        <v>18</v>
      </c>
    </row>
  </sheetData>
  <mergeCells count="7">
    <mergeCell ref="O6:O8"/>
    <mergeCell ref="B10:B11"/>
    <mergeCell ref="A1:B1"/>
    <mergeCell ref="A2:A5"/>
    <mergeCell ref="B2:B3"/>
    <mergeCell ref="A6:A11"/>
    <mergeCell ref="B6:B9"/>
  </mergeCells>
  <hyperlinks>
    <hyperlink ref="W2" r:id="rId1" xr:uid="{63A3F587-CEAD-475B-82CF-A847E782B01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backup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Mataix Caballero</dc:creator>
  <cp:lastModifiedBy>Diego Mataix Caballero</cp:lastModifiedBy>
  <dcterms:created xsi:type="dcterms:W3CDTF">2021-06-12T14:04:12Z</dcterms:created>
  <dcterms:modified xsi:type="dcterms:W3CDTF">2021-06-12T22:58:15Z</dcterms:modified>
</cp:coreProperties>
</file>