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viv\Documents\GitHub\Educational-CubeSat-Design\"/>
    </mc:Choice>
  </mc:AlternateContent>
  <xr:revisionPtr revIDLastSave="0" documentId="13_ncr:1_{24F07F2E-4422-41F5-9554-C3D316186ACC}" xr6:coauthVersionLast="47" xr6:coauthVersionMax="47" xr10:uidLastSave="{00000000-0000-0000-0000-000000000000}"/>
  <bookViews>
    <workbookView xWindow="-120" yWindow="-120" windowWidth="29040" windowHeight="15840" activeTab="1" xr2:uid="{439CE550-1418-4FDB-BAEB-156DAC196521}"/>
  </bookViews>
  <sheets>
    <sheet name="Masas-Precios" sheetId="1" r:id="rId1"/>
    <sheet name="Potencias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6" i="3" l="1"/>
  <c r="H7" i="3"/>
  <c r="I7" i="3"/>
  <c r="J7" i="3"/>
  <c r="D10" i="3"/>
  <c r="H10" i="3" s="1"/>
  <c r="I5" i="3"/>
  <c r="I9" i="3"/>
  <c r="I10" i="3"/>
  <c r="I11" i="3"/>
  <c r="I12" i="3"/>
  <c r="I15" i="3"/>
  <c r="I17" i="3"/>
  <c r="I4" i="3"/>
  <c r="J4" i="3"/>
  <c r="J9" i="3"/>
  <c r="J10" i="3"/>
  <c r="J11" i="3"/>
  <c r="J15" i="3"/>
  <c r="J17" i="3"/>
  <c r="D12" i="3"/>
  <c r="H12" i="3" s="1"/>
  <c r="D11" i="3"/>
  <c r="H11" i="3" s="1"/>
  <c r="D9" i="3"/>
  <c r="H9" i="3" s="1"/>
  <c r="I19" i="3" l="1"/>
  <c r="J19" i="3"/>
  <c r="H17" i="3"/>
  <c r="H13" i="3"/>
  <c r="H15" i="3"/>
  <c r="H4" i="3"/>
  <c r="E3" i="1"/>
  <c r="E2" i="1"/>
  <c r="D3" i="1"/>
  <c r="F3" i="1" s="1"/>
  <c r="F2" i="1"/>
  <c r="H19" i="3" l="1"/>
  <c r="H20" i="3" s="1"/>
</calcChain>
</file>

<file path=xl/sharedStrings.xml><?xml version="1.0" encoding="utf-8"?>
<sst xmlns="http://schemas.openxmlformats.org/spreadsheetml/2006/main" count="50" uniqueCount="41">
  <si>
    <t>Equipo</t>
  </si>
  <si>
    <t>Cantidad</t>
  </si>
  <si>
    <t xml:space="preserve">Baterias </t>
  </si>
  <si>
    <t>Precio 1u</t>
  </si>
  <si>
    <t>Precio TOTAL</t>
  </si>
  <si>
    <t>Fuente</t>
  </si>
  <si>
    <t>https://www.nkon.nl/es/samsung-inr18650-29e.html</t>
  </si>
  <si>
    <t>Paneles</t>
  </si>
  <si>
    <t>https://www.cubesatshop.com/product/cubesat-solar-panels-dhv/</t>
  </si>
  <si>
    <t>Masa TOTAL [kg]</t>
  </si>
  <si>
    <t>Masa 1U [kg]</t>
  </si>
  <si>
    <t>PAYLOAD</t>
  </si>
  <si>
    <t>Payload</t>
  </si>
  <si>
    <t>Orbita</t>
  </si>
  <si>
    <t>Porcentaje en funcionamiento [%]</t>
  </si>
  <si>
    <t>Transceiver</t>
  </si>
  <si>
    <t>COMUNICACIONES</t>
  </si>
  <si>
    <t>ADCS</t>
  </si>
  <si>
    <t>On-board Data Handling</t>
  </si>
  <si>
    <t>Raspberry Pi</t>
  </si>
  <si>
    <t>POTENCIA</t>
  </si>
  <si>
    <t>Elementos sistema potencia</t>
  </si>
  <si>
    <t>TOTAL PLATAFORMA</t>
  </si>
  <si>
    <t>Margen</t>
  </si>
  <si>
    <t>Sensor de Nadir</t>
  </si>
  <si>
    <t>Magnetopar</t>
  </si>
  <si>
    <t>Rueda de Reacción</t>
  </si>
  <si>
    <t>*</t>
  </si>
  <si>
    <t>Potencia en mW</t>
  </si>
  <si>
    <t>Potencia [W]</t>
  </si>
  <si>
    <t>Masa [g]</t>
  </si>
  <si>
    <t>Precio [€]</t>
  </si>
  <si>
    <t>Total [W]</t>
  </si>
  <si>
    <t>Total [g]</t>
  </si>
  <si>
    <t>Total [€]</t>
  </si>
  <si>
    <t>N/A</t>
  </si>
  <si>
    <t>IMU (Magnetómetro (3-axis) + 6DOF)</t>
  </si>
  <si>
    <t>Antena</t>
  </si>
  <si>
    <t>Voltaje [V]</t>
  </si>
  <si>
    <t>ADC</t>
  </si>
  <si>
    <t>3,3 o 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</si>
</sst>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17">
    <xf numFmtId="0" fontId="0" fillId="0" borderId="0" xfId="0"/>
    <xf numFmtId="0" fontId="0" fillId="0" borderId="0" xfId="0" applyAlignment="1">
      <alignment horizontal="center"/>
    </xf>
    <xf numFmtId="0" fontId="1" fillId="0" borderId="0" xfId="1"/>
    <xf numFmtId="0" fontId="0" fillId="0" borderId="2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164" fontId="0" fillId="0" borderId="0" xfId="0" applyNumberFormat="1" applyBorder="1" applyAlignment="1">
      <alignment horizontal="center" vertical="center"/>
    </xf>
    <xf numFmtId="165" fontId="0" fillId="0" borderId="0" xfId="0" applyNumberFormat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164" fontId="0" fillId="0" borderId="0" xfId="0" applyNumberFormat="1" applyFill="1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0" xfId="0" applyAlignment="1">
      <alignment horizontal="center"/>
    </xf>
  </cellXfs>
  <cellStyles count="2">
    <cellStyle name="Hipervínculo" xfId="1" builtinId="8"/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cubesatshop.com/product/cubesat-solar-panels-dhv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B9FB3B-5913-41A7-BBC4-0FF86AE8611A}">
  <dimension ref="A1:G3"/>
  <sheetViews>
    <sheetView workbookViewId="0">
      <selection activeCell="A4" sqref="A4"/>
    </sheetView>
  </sheetViews>
  <sheetFormatPr baseColWidth="10" defaultColWidth="11.5703125" defaultRowHeight="15" x14ac:dyDescent="0.25"/>
  <cols>
    <col min="5" max="5" width="15" customWidth="1"/>
  </cols>
  <sheetData>
    <row r="1" spans="1:7" x14ac:dyDescent="0.25">
      <c r="A1" t="s">
        <v>0</v>
      </c>
      <c r="B1" t="s">
        <v>1</v>
      </c>
      <c r="C1" t="s">
        <v>10</v>
      </c>
      <c r="D1" t="s">
        <v>3</v>
      </c>
      <c r="E1" t="s">
        <v>9</v>
      </c>
      <c r="F1" t="s">
        <v>4</v>
      </c>
      <c r="G1" t="s">
        <v>5</v>
      </c>
    </row>
    <row r="2" spans="1:7" x14ac:dyDescent="0.25">
      <c r="A2" t="s">
        <v>2</v>
      </c>
      <c r="B2">
        <v>2</v>
      </c>
      <c r="C2">
        <v>4.8000000000000001E-2</v>
      </c>
      <c r="D2">
        <v>4.55</v>
      </c>
      <c r="E2">
        <f>C2*2</f>
        <v>9.6000000000000002E-2</v>
      </c>
      <c r="F2">
        <f>D2*B2</f>
        <v>9.1</v>
      </c>
      <c r="G2" t="s">
        <v>6</v>
      </c>
    </row>
    <row r="3" spans="1:7" x14ac:dyDescent="0.25">
      <c r="A3" t="s">
        <v>7</v>
      </c>
      <c r="B3">
        <v>8</v>
      </c>
      <c r="C3">
        <v>2.5000000000000001E-2</v>
      </c>
      <c r="D3">
        <f>1450/2</f>
        <v>725</v>
      </c>
      <c r="E3">
        <f>C3*B3</f>
        <v>0.2</v>
      </c>
      <c r="F3">
        <f>B3*D3</f>
        <v>5800</v>
      </c>
      <c r="G3" s="2" t="s">
        <v>8</v>
      </c>
    </row>
  </sheetData>
  <hyperlinks>
    <hyperlink ref="G3" r:id="rId1" xr:uid="{5FC7056A-894E-4958-AFA0-8BCCA595DD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2CE047-54C0-452F-BD81-71CC945AE398}">
  <dimension ref="A1:L20"/>
  <sheetViews>
    <sheetView tabSelected="1" workbookViewId="0">
      <selection activeCell="E7" sqref="E7"/>
    </sheetView>
  </sheetViews>
  <sheetFormatPr baseColWidth="10" defaultColWidth="11.5703125" defaultRowHeight="15" x14ac:dyDescent="0.25"/>
  <cols>
    <col min="1" max="1" width="32.85546875" customWidth="1"/>
    <col min="2" max="2" width="8.28515625" bestFit="1" customWidth="1"/>
    <col min="3" max="3" width="9.140625" bestFit="1" customWidth="1"/>
    <col min="4" max="5" width="13.28515625" customWidth="1"/>
    <col min="7" max="7" width="18.85546875" customWidth="1"/>
  </cols>
  <sheetData>
    <row r="1" spans="1:12" x14ac:dyDescent="0.25">
      <c r="G1" s="16" t="s">
        <v>13</v>
      </c>
      <c r="H1" s="16"/>
      <c r="I1" s="1"/>
      <c r="J1" s="1"/>
    </row>
    <row r="2" spans="1:12" ht="36.6" customHeight="1" thickBot="1" x14ac:dyDescent="0.3">
      <c r="A2" s="3"/>
      <c r="B2" s="3" t="s">
        <v>30</v>
      </c>
      <c r="C2" s="3" t="s">
        <v>31</v>
      </c>
      <c r="D2" s="3" t="s">
        <v>29</v>
      </c>
      <c r="E2" s="3" t="s">
        <v>38</v>
      </c>
      <c r="F2" s="3" t="s">
        <v>1</v>
      </c>
      <c r="G2" s="8" t="s">
        <v>14</v>
      </c>
      <c r="H2" s="3" t="s">
        <v>32</v>
      </c>
      <c r="I2" s="3" t="s">
        <v>33</v>
      </c>
      <c r="J2" s="3" t="s">
        <v>34</v>
      </c>
    </row>
    <row r="3" spans="1:12" ht="15.75" thickTop="1" x14ac:dyDescent="0.25">
      <c r="A3" s="4" t="s">
        <v>11</v>
      </c>
      <c r="B3" s="4"/>
      <c r="C3" s="4"/>
      <c r="D3" s="4"/>
      <c r="E3" s="4"/>
      <c r="F3" s="4"/>
      <c r="G3" s="4"/>
      <c r="H3" s="4"/>
      <c r="I3" s="4"/>
      <c r="J3" s="4"/>
    </row>
    <row r="4" spans="1:12" x14ac:dyDescent="0.25">
      <c r="A4" s="5" t="s">
        <v>12</v>
      </c>
      <c r="B4" s="5"/>
      <c r="C4" s="5"/>
      <c r="D4" s="5"/>
      <c r="E4" s="5"/>
      <c r="F4" s="5">
        <v>1</v>
      </c>
      <c r="G4" s="5">
        <v>100</v>
      </c>
      <c r="H4" s="5">
        <f>D4*F4*G4/100</f>
        <v>0</v>
      </c>
      <c r="I4" s="5">
        <f>B4*F4</f>
        <v>0</v>
      </c>
      <c r="J4" s="4">
        <f t="shared" ref="J4:J17" si="0">C4*F4</f>
        <v>0</v>
      </c>
    </row>
    <row r="5" spans="1:12" x14ac:dyDescent="0.25">
      <c r="A5" s="4" t="s">
        <v>16</v>
      </c>
      <c r="B5" s="4"/>
      <c r="C5" s="4"/>
      <c r="D5" s="4"/>
      <c r="E5" s="4"/>
      <c r="F5" s="4"/>
      <c r="G5" s="4"/>
      <c r="H5" s="4"/>
      <c r="I5" s="4">
        <f t="shared" ref="I5:I17" si="1">B5*F5</f>
        <v>0</v>
      </c>
      <c r="J5" s="6"/>
    </row>
    <row r="6" spans="1:12" x14ac:dyDescent="0.25">
      <c r="A6" s="4" t="s">
        <v>37</v>
      </c>
      <c r="B6" s="4">
        <v>32</v>
      </c>
      <c r="C6" s="4">
        <v>1200</v>
      </c>
      <c r="D6" s="4"/>
      <c r="E6" s="4" t="s">
        <v>40</v>
      </c>
      <c r="F6" s="4">
        <v>1</v>
      </c>
      <c r="G6" s="4"/>
      <c r="H6" s="4"/>
      <c r="I6" s="4"/>
      <c r="J6" s="4">
        <f>C6*F6</f>
        <v>1200</v>
      </c>
    </row>
    <row r="7" spans="1:12" x14ac:dyDescent="0.25">
      <c r="A7" s="5" t="s">
        <v>15</v>
      </c>
      <c r="B7" s="5">
        <v>25</v>
      </c>
      <c r="C7" s="5"/>
      <c r="D7" s="5">
        <v>1</v>
      </c>
      <c r="E7" s="5" t="s">
        <v>40</v>
      </c>
      <c r="F7" s="5">
        <v>1</v>
      </c>
      <c r="G7" s="5">
        <v>10</v>
      </c>
      <c r="H7" s="5">
        <f>D7*F7*G7/100</f>
        <v>0.1</v>
      </c>
      <c r="I7" s="5">
        <f>B7*F7</f>
        <v>25</v>
      </c>
      <c r="J7" s="4">
        <f>C7*F7</f>
        <v>0</v>
      </c>
    </row>
    <row r="8" spans="1:12" x14ac:dyDescent="0.25">
      <c r="A8" s="4" t="s">
        <v>17</v>
      </c>
      <c r="B8" s="4"/>
      <c r="C8" s="4"/>
      <c r="D8" s="4"/>
      <c r="E8" s="4"/>
      <c r="F8" s="4"/>
      <c r="G8" s="4"/>
      <c r="H8" s="4"/>
      <c r="I8" s="4"/>
      <c r="J8" s="6"/>
    </row>
    <row r="9" spans="1:12" x14ac:dyDescent="0.25">
      <c r="A9" s="4" t="s">
        <v>24</v>
      </c>
      <c r="B9" s="4">
        <v>7.5</v>
      </c>
      <c r="C9" s="4">
        <v>66.349999999999994</v>
      </c>
      <c r="D9" s="9">
        <f>0.5/1000</f>
        <v>5.0000000000000001E-4</v>
      </c>
      <c r="E9" s="9"/>
      <c r="F9" s="4">
        <v>1</v>
      </c>
      <c r="G9" s="4">
        <v>100</v>
      </c>
      <c r="H9" s="9">
        <f>D9*F9*G9/100</f>
        <v>5.0000000000000001E-4</v>
      </c>
      <c r="I9" s="10">
        <f t="shared" si="1"/>
        <v>7.5</v>
      </c>
      <c r="J9" s="4">
        <f t="shared" si="0"/>
        <v>66.349999999999994</v>
      </c>
      <c r="K9" t="s">
        <v>27</v>
      </c>
      <c r="L9" t="s">
        <v>28</v>
      </c>
    </row>
    <row r="10" spans="1:12" x14ac:dyDescent="0.25">
      <c r="A10" s="4" t="s">
        <v>36</v>
      </c>
      <c r="B10" s="4">
        <v>15</v>
      </c>
      <c r="C10" s="4">
        <v>4.95</v>
      </c>
      <c r="D10" s="9">
        <f>0.48/1000</f>
        <v>4.7999999999999996E-4</v>
      </c>
      <c r="E10" s="9"/>
      <c r="F10" s="4">
        <v>1</v>
      </c>
      <c r="G10" s="11">
        <v>100</v>
      </c>
      <c r="H10" s="9">
        <f>D10*F10*G10/100</f>
        <v>4.7999999999999996E-4</v>
      </c>
      <c r="I10" s="10">
        <f t="shared" si="1"/>
        <v>15</v>
      </c>
      <c r="J10" s="4">
        <f t="shared" si="0"/>
        <v>4.95</v>
      </c>
      <c r="K10" t="s">
        <v>27</v>
      </c>
      <c r="L10" t="s">
        <v>28</v>
      </c>
    </row>
    <row r="11" spans="1:12" x14ac:dyDescent="0.25">
      <c r="A11" s="4" t="s">
        <v>26</v>
      </c>
      <c r="B11" s="4">
        <v>55</v>
      </c>
      <c r="C11" s="4">
        <v>90</v>
      </c>
      <c r="D11" s="12">
        <f>150/1000</f>
        <v>0.15</v>
      </c>
      <c r="E11" s="12"/>
      <c r="F11" s="4">
        <v>3</v>
      </c>
      <c r="G11" s="11">
        <v>30</v>
      </c>
      <c r="H11" s="9">
        <f t="shared" ref="H7:H15" si="2">D11*F11*G11/100</f>
        <v>0.13499999999999998</v>
      </c>
      <c r="I11" s="10">
        <f t="shared" si="1"/>
        <v>165</v>
      </c>
      <c r="J11" s="4">
        <f t="shared" si="0"/>
        <v>270</v>
      </c>
      <c r="K11" t="s">
        <v>27</v>
      </c>
      <c r="L11" t="s">
        <v>28</v>
      </c>
    </row>
    <row r="12" spans="1:12" x14ac:dyDescent="0.25">
      <c r="A12" s="5" t="s">
        <v>25</v>
      </c>
      <c r="B12" s="5">
        <v>4</v>
      </c>
      <c r="C12" s="5" t="s">
        <v>35</v>
      </c>
      <c r="D12" s="13">
        <f>120/1000</f>
        <v>0.12</v>
      </c>
      <c r="E12" s="13"/>
      <c r="F12" s="5">
        <v>3</v>
      </c>
      <c r="G12" s="5">
        <v>30</v>
      </c>
      <c r="H12" s="13">
        <f t="shared" si="2"/>
        <v>0.10799999999999998</v>
      </c>
      <c r="I12" s="14">
        <f t="shared" si="1"/>
        <v>12</v>
      </c>
      <c r="J12" s="4" t="s">
        <v>35</v>
      </c>
      <c r="K12" t="s">
        <v>27</v>
      </c>
      <c r="L12" t="s">
        <v>28</v>
      </c>
    </row>
    <row r="13" spans="1:12" x14ac:dyDescent="0.25">
      <c r="A13" s="6" t="s">
        <v>18</v>
      </c>
      <c r="B13" s="6"/>
      <c r="C13" s="6"/>
      <c r="D13" s="6"/>
      <c r="E13" s="6"/>
      <c r="F13" s="6"/>
      <c r="G13" s="6"/>
      <c r="H13" s="6">
        <f t="shared" si="2"/>
        <v>0</v>
      </c>
      <c r="I13" s="6"/>
      <c r="J13" s="6"/>
    </row>
    <row r="14" spans="1:12" x14ac:dyDescent="0.25">
      <c r="A14" s="4" t="s">
        <v>39</v>
      </c>
      <c r="B14" s="4"/>
      <c r="C14" s="4">
        <v>21.57</v>
      </c>
      <c r="D14" s="4"/>
      <c r="E14" s="4">
        <v>3.3</v>
      </c>
      <c r="F14" s="4"/>
      <c r="G14" s="4"/>
      <c r="H14" s="4"/>
      <c r="I14" s="4"/>
      <c r="J14" s="4"/>
    </row>
    <row r="15" spans="1:12" x14ac:dyDescent="0.25">
      <c r="A15" s="5" t="s">
        <v>19</v>
      </c>
      <c r="B15" s="5">
        <v>9</v>
      </c>
      <c r="C15" s="5">
        <v>5.55</v>
      </c>
      <c r="D15" s="5">
        <v>0.4</v>
      </c>
      <c r="E15" s="5">
        <v>3.3</v>
      </c>
      <c r="F15" s="5">
        <v>1</v>
      </c>
      <c r="G15" s="5">
        <v>100</v>
      </c>
      <c r="H15" s="5">
        <f t="shared" si="2"/>
        <v>0.4</v>
      </c>
      <c r="I15" s="5">
        <f t="shared" si="1"/>
        <v>9</v>
      </c>
      <c r="J15" s="4">
        <f t="shared" si="0"/>
        <v>5.55</v>
      </c>
    </row>
    <row r="16" spans="1:12" x14ac:dyDescent="0.25">
      <c r="A16" s="6" t="s">
        <v>20</v>
      </c>
      <c r="B16" s="6"/>
      <c r="C16" s="6"/>
      <c r="D16" s="6"/>
      <c r="E16" s="6"/>
      <c r="F16" s="6"/>
      <c r="G16" s="6"/>
      <c r="H16" s="6"/>
      <c r="I16" s="6"/>
      <c r="J16" s="6"/>
    </row>
    <row r="17" spans="1:10" x14ac:dyDescent="0.25">
      <c r="A17" s="5" t="s">
        <v>21</v>
      </c>
      <c r="B17" s="5"/>
      <c r="C17" s="5"/>
      <c r="D17" s="5">
        <v>0.05</v>
      </c>
      <c r="E17" s="5"/>
      <c r="F17" s="5">
        <v>1</v>
      </c>
      <c r="G17" s="5">
        <v>100</v>
      </c>
      <c r="H17" s="5">
        <f>D17*F17*G17/100</f>
        <v>0.05</v>
      </c>
      <c r="I17" s="5">
        <f t="shared" si="1"/>
        <v>0</v>
      </c>
      <c r="J17" s="4">
        <f t="shared" si="0"/>
        <v>0</v>
      </c>
    </row>
    <row r="18" spans="1:10" x14ac:dyDescent="0.25">
      <c r="A18" s="7"/>
      <c r="B18" s="7"/>
      <c r="C18" s="7"/>
      <c r="D18" s="7"/>
      <c r="E18" s="7"/>
      <c r="F18" s="7"/>
      <c r="G18" s="7"/>
      <c r="H18" s="7"/>
      <c r="I18" s="7"/>
      <c r="J18" s="15"/>
    </row>
    <row r="19" spans="1:10" x14ac:dyDescent="0.25">
      <c r="A19" s="6" t="s">
        <v>22</v>
      </c>
      <c r="B19" s="6"/>
      <c r="C19" s="6"/>
      <c r="D19" s="6"/>
      <c r="E19" s="6"/>
      <c r="F19" s="6"/>
      <c r="G19" s="6"/>
      <c r="H19" s="6">
        <f>SUM(H4:H17)</f>
        <v>0.79398000000000002</v>
      </c>
      <c r="I19" s="6">
        <f>SUM(I4:I17)</f>
        <v>233.5</v>
      </c>
      <c r="J19" s="6">
        <f>SUM(J4:J17)</f>
        <v>1546.85</v>
      </c>
    </row>
    <row r="20" spans="1:10" x14ac:dyDescent="0.25">
      <c r="A20" s="5" t="s">
        <v>23</v>
      </c>
      <c r="B20" s="5"/>
      <c r="C20" s="5"/>
      <c r="D20" s="5"/>
      <c r="E20" s="5"/>
      <c r="F20" s="5"/>
      <c r="G20" s="5"/>
      <c r="H20" s="5">
        <f>2.5-H19</f>
        <v>1.7060200000000001</v>
      </c>
      <c r="I20" s="5"/>
      <c r="J20" s="5"/>
    </row>
  </sheetData>
  <mergeCells count="1">
    <mergeCell ref="G1:H1"/>
  </mergeCells>
  <conditionalFormatting sqref="H20:I20">
    <cfRule type="cellIs" dxfId="1" priority="2" operator="lessThan">
      <formula>0</formula>
    </cfRule>
  </conditionalFormatting>
  <conditionalFormatting sqref="J20">
    <cfRule type="cellIs" dxfId="0" priority="1" operator="lessThan">
      <formula>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Masas-Precios</vt:lpstr>
      <vt:lpstr>Potencias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Home</dc:creator>
  <cp:lastModifiedBy>Javier Vega Mateos</cp:lastModifiedBy>
  <dcterms:created xsi:type="dcterms:W3CDTF">2021-06-12T17:22:53Z</dcterms:created>
  <dcterms:modified xsi:type="dcterms:W3CDTF">2021-06-13T14:16:48Z</dcterms:modified>
</cp:coreProperties>
</file>