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MEng Space Systems (Local)\2. CE1\Educational-CubeSat-Design\"/>
    </mc:Choice>
  </mc:AlternateContent>
  <xr:revisionPtr revIDLastSave="0" documentId="13_ncr:1_{AA284801-44FA-4477-A35F-C8B94CBE9D9F}" xr6:coauthVersionLast="47" xr6:coauthVersionMax="47" xr10:uidLastSave="{00000000-0000-0000-0000-000000000000}"/>
  <bookViews>
    <workbookView xWindow="-28920" yWindow="-105" windowWidth="29040" windowHeight="15840" activeTab="1" xr2:uid="{439CE550-1418-4FDB-BAEB-156DAC196521}"/>
  </bookViews>
  <sheets>
    <sheet name="Masas-Precios" sheetId="1" r:id="rId1"/>
    <sheet name="Potenci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G9" i="3" s="1"/>
  <c r="H5" i="3"/>
  <c r="H17" i="3" s="1"/>
  <c r="H6" i="3"/>
  <c r="H8" i="3"/>
  <c r="H9" i="3"/>
  <c r="H10" i="3"/>
  <c r="H11" i="3"/>
  <c r="H13" i="3"/>
  <c r="H15" i="3"/>
  <c r="H4" i="3"/>
  <c r="I4" i="3"/>
  <c r="I6" i="3"/>
  <c r="I8" i="3"/>
  <c r="I9" i="3"/>
  <c r="I10" i="3"/>
  <c r="I13" i="3"/>
  <c r="I15" i="3"/>
  <c r="D11" i="3"/>
  <c r="G11" i="3" s="1"/>
  <c r="D10" i="3"/>
  <c r="G10" i="3" s="1"/>
  <c r="D8" i="3"/>
  <c r="G8" i="3" s="1"/>
  <c r="I17" i="3" l="1"/>
  <c r="G15" i="3"/>
  <c r="G6" i="3"/>
  <c r="G12" i="3"/>
  <c r="G13" i="3"/>
  <c r="G4" i="3"/>
  <c r="E3" i="1"/>
  <c r="E2" i="1"/>
  <c r="D3" i="1"/>
  <c r="F3" i="1" s="1"/>
  <c r="F2" i="1"/>
  <c r="G17" i="3" l="1"/>
  <c r="G18" i="3" s="1"/>
</calcChain>
</file>

<file path=xl/sharedStrings.xml><?xml version="1.0" encoding="utf-8"?>
<sst xmlns="http://schemas.openxmlformats.org/spreadsheetml/2006/main" count="45" uniqueCount="37">
  <si>
    <t>Equipo</t>
  </si>
  <si>
    <t>Cantidad</t>
  </si>
  <si>
    <t xml:space="preserve">Baterias </t>
  </si>
  <si>
    <t>Precio 1u</t>
  </si>
  <si>
    <t>Precio TOTAL</t>
  </si>
  <si>
    <t>Fuente</t>
  </si>
  <si>
    <t>https://www.nkon.nl/es/samsung-inr18650-29e.html</t>
  </si>
  <si>
    <t>Paneles</t>
  </si>
  <si>
    <t>https://www.cubesatshop.com/product/cubesat-solar-panels-dhv/</t>
  </si>
  <si>
    <t>Masa TOTAL [kg]</t>
  </si>
  <si>
    <t>Masa 1U [kg]</t>
  </si>
  <si>
    <t>PAYLOAD</t>
  </si>
  <si>
    <t>Payload</t>
  </si>
  <si>
    <t>Orbita</t>
  </si>
  <si>
    <t>Porcentaje en funcionamiento [%]</t>
  </si>
  <si>
    <t>Transceiver</t>
  </si>
  <si>
    <t>COMUNICACIONES</t>
  </si>
  <si>
    <t>ADCS</t>
  </si>
  <si>
    <t>On-board Data Handling</t>
  </si>
  <si>
    <t>Raspberry Pi</t>
  </si>
  <si>
    <t>POTENCIA</t>
  </si>
  <si>
    <t>Elementos sistema potencia</t>
  </si>
  <si>
    <t>TOTAL PLATAFORMA</t>
  </si>
  <si>
    <t>Margen</t>
  </si>
  <si>
    <t>Sensor de Nadir</t>
  </si>
  <si>
    <t>Magnetopar</t>
  </si>
  <si>
    <t>Rueda de Reacción</t>
  </si>
  <si>
    <t>*</t>
  </si>
  <si>
    <t>Potencia en mW</t>
  </si>
  <si>
    <t>Potencia [W]</t>
  </si>
  <si>
    <t>Masa [g]</t>
  </si>
  <si>
    <t>Precio [€]</t>
  </si>
  <si>
    <t>Total [W]</t>
  </si>
  <si>
    <t>Total [g]</t>
  </si>
  <si>
    <t>Total [€]</t>
  </si>
  <si>
    <t>N/A</t>
  </si>
  <si>
    <t>IMU (Magnetómetro (3-axis) + 6DOF)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</si>
</sst>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ubesatshop.com/product/cubesat-solar-panels-dh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FB3B-5913-41A7-BBC4-0FF86AE8611A}">
  <dimension ref="A1:G3"/>
  <sheetViews>
    <sheetView workbookViewId="0">
      <selection activeCell="A4" sqref="A4"/>
    </sheetView>
  </sheetViews>
  <sheetFormatPr defaultColWidth="11.5546875" defaultRowHeight="14.4" x14ac:dyDescent="0.3"/>
  <cols>
    <col min="5" max="5" width="15" customWidth="1"/>
  </cols>
  <sheetData>
    <row r="1" spans="1:7" x14ac:dyDescent="0.3">
      <c r="A1" t="s">
        <v>0</v>
      </c>
      <c r="B1" t="s">
        <v>1</v>
      </c>
      <c r="C1" t="s">
        <v>10</v>
      </c>
      <c r="D1" t="s">
        <v>3</v>
      </c>
      <c r="E1" t="s">
        <v>9</v>
      </c>
      <c r="F1" t="s">
        <v>4</v>
      </c>
      <c r="G1" t="s">
        <v>5</v>
      </c>
    </row>
    <row r="2" spans="1:7" x14ac:dyDescent="0.3">
      <c r="A2" t="s">
        <v>2</v>
      </c>
      <c r="B2">
        <v>2</v>
      </c>
      <c r="C2">
        <v>4.8000000000000001E-2</v>
      </c>
      <c r="D2">
        <v>4.55</v>
      </c>
      <c r="E2">
        <f>C2*2</f>
        <v>9.6000000000000002E-2</v>
      </c>
      <c r="F2">
        <f>D2*B2</f>
        <v>9.1</v>
      </c>
      <c r="G2" t="s">
        <v>6</v>
      </c>
    </row>
    <row r="3" spans="1:7" x14ac:dyDescent="0.3">
      <c r="A3" t="s">
        <v>7</v>
      </c>
      <c r="B3">
        <v>8</v>
      </c>
      <c r="C3">
        <v>2.5000000000000001E-2</v>
      </c>
      <c r="D3">
        <f>1450/2</f>
        <v>725</v>
      </c>
      <c r="E3">
        <f>C3*B3</f>
        <v>0.2</v>
      </c>
      <c r="F3">
        <f>B3*D3</f>
        <v>5800</v>
      </c>
      <c r="G3" s="2" t="s">
        <v>8</v>
      </c>
    </row>
  </sheetData>
  <hyperlinks>
    <hyperlink ref="G3" r:id="rId1" xr:uid="{5FC7056A-894E-4958-AFA0-8BCCA595DD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E047-54C0-452F-BD81-71CC945AE398}">
  <dimension ref="A1:K18"/>
  <sheetViews>
    <sheetView tabSelected="1" workbookViewId="0">
      <selection activeCell="D10" sqref="D10"/>
    </sheetView>
  </sheetViews>
  <sheetFormatPr defaultColWidth="11.5546875" defaultRowHeight="14.4" x14ac:dyDescent="0.3"/>
  <cols>
    <col min="1" max="1" width="32.88671875" customWidth="1"/>
    <col min="2" max="2" width="8.21875" bestFit="1" customWidth="1"/>
    <col min="3" max="3" width="9.109375" bestFit="1" customWidth="1"/>
    <col min="4" max="4" width="13.21875" customWidth="1"/>
    <col min="6" max="6" width="18.88671875" customWidth="1"/>
  </cols>
  <sheetData>
    <row r="1" spans="1:11" x14ac:dyDescent="0.3">
      <c r="F1" s="16" t="s">
        <v>13</v>
      </c>
      <c r="G1" s="16"/>
      <c r="H1" s="1"/>
      <c r="I1" s="1"/>
    </row>
    <row r="2" spans="1:11" ht="36.6" customHeight="1" thickBot="1" x14ac:dyDescent="0.35">
      <c r="A2" s="3"/>
      <c r="B2" s="3" t="s">
        <v>30</v>
      </c>
      <c r="C2" s="3" t="s">
        <v>31</v>
      </c>
      <c r="D2" s="3" t="s">
        <v>29</v>
      </c>
      <c r="E2" s="3" t="s">
        <v>1</v>
      </c>
      <c r="F2" s="8" t="s">
        <v>14</v>
      </c>
      <c r="G2" s="3" t="s">
        <v>32</v>
      </c>
      <c r="H2" s="3" t="s">
        <v>33</v>
      </c>
      <c r="I2" s="3" t="s">
        <v>34</v>
      </c>
    </row>
    <row r="3" spans="1:11" ht="15" thickTop="1" x14ac:dyDescent="0.3">
      <c r="A3" s="4" t="s">
        <v>11</v>
      </c>
      <c r="B3" s="4"/>
      <c r="C3" s="4"/>
      <c r="D3" s="4"/>
      <c r="E3" s="4"/>
      <c r="F3" s="4"/>
      <c r="G3" s="4"/>
      <c r="H3" s="4"/>
      <c r="I3" s="4"/>
    </row>
    <row r="4" spans="1:11" x14ac:dyDescent="0.3">
      <c r="A4" s="5" t="s">
        <v>12</v>
      </c>
      <c r="B4" s="5"/>
      <c r="C4" s="5"/>
      <c r="D4" s="5"/>
      <c r="E4" s="5">
        <v>1</v>
      </c>
      <c r="F4" s="5">
        <v>100</v>
      </c>
      <c r="G4" s="5">
        <f>D4*E4*F4/100</f>
        <v>0</v>
      </c>
      <c r="H4" s="5">
        <f>B4*E4</f>
        <v>0</v>
      </c>
      <c r="I4" s="4">
        <f t="shared" ref="I4:I15" si="0">C4*E4</f>
        <v>0</v>
      </c>
    </row>
    <row r="5" spans="1:11" x14ac:dyDescent="0.3">
      <c r="A5" s="4" t="s">
        <v>16</v>
      </c>
      <c r="B5" s="4"/>
      <c r="C5" s="4"/>
      <c r="D5" s="4"/>
      <c r="E5" s="4"/>
      <c r="F5" s="4"/>
      <c r="G5" s="4"/>
      <c r="H5" s="4">
        <f t="shared" ref="H5:H15" si="1">B5*E5</f>
        <v>0</v>
      </c>
      <c r="I5" s="6"/>
    </row>
    <row r="6" spans="1:11" x14ac:dyDescent="0.3">
      <c r="A6" s="5" t="s">
        <v>15</v>
      </c>
      <c r="B6" s="5"/>
      <c r="C6" s="5"/>
      <c r="D6" s="5">
        <v>1</v>
      </c>
      <c r="E6" s="5">
        <v>1</v>
      </c>
      <c r="F6" s="5">
        <v>10</v>
      </c>
      <c r="G6" s="5">
        <f t="shared" ref="G6:G13" si="2">D6*E6*F6/100</f>
        <v>0.1</v>
      </c>
      <c r="H6" s="5">
        <f t="shared" si="1"/>
        <v>0</v>
      </c>
      <c r="I6" s="4">
        <f t="shared" si="0"/>
        <v>0</v>
      </c>
    </row>
    <row r="7" spans="1:11" x14ac:dyDescent="0.3">
      <c r="A7" s="4" t="s">
        <v>17</v>
      </c>
      <c r="B7" s="4"/>
      <c r="C7" s="4"/>
      <c r="D7" s="4"/>
      <c r="E7" s="4"/>
      <c r="F7" s="4"/>
      <c r="G7" s="4"/>
      <c r="H7" s="4"/>
      <c r="I7" s="6"/>
    </row>
    <row r="8" spans="1:11" x14ac:dyDescent="0.3">
      <c r="A8" s="4" t="s">
        <v>24</v>
      </c>
      <c r="B8" s="4">
        <v>7.5</v>
      </c>
      <c r="C8" s="4">
        <v>66.349999999999994</v>
      </c>
      <c r="D8" s="9">
        <f>0.5/1000</f>
        <v>5.0000000000000001E-4</v>
      </c>
      <c r="E8" s="4">
        <v>1</v>
      </c>
      <c r="F8" s="4">
        <v>100</v>
      </c>
      <c r="G8" s="9">
        <f>D8*E8*F8/100</f>
        <v>5.0000000000000001E-4</v>
      </c>
      <c r="H8" s="10">
        <f t="shared" si="1"/>
        <v>7.5</v>
      </c>
      <c r="I8" s="4">
        <f t="shared" si="0"/>
        <v>66.349999999999994</v>
      </c>
      <c r="J8" t="s">
        <v>27</v>
      </c>
      <c r="K8" t="s">
        <v>28</v>
      </c>
    </row>
    <row r="9" spans="1:11" x14ac:dyDescent="0.3">
      <c r="A9" s="4" t="s">
        <v>36</v>
      </c>
      <c r="B9" s="4">
        <v>15</v>
      </c>
      <c r="C9" s="4">
        <v>4.95</v>
      </c>
      <c r="D9" s="9">
        <f>0.48/1000</f>
        <v>4.7999999999999996E-4</v>
      </c>
      <c r="E9" s="4">
        <v>1</v>
      </c>
      <c r="F9" s="11">
        <v>100</v>
      </c>
      <c r="G9" s="9">
        <f>D9*E9*F9/100</f>
        <v>4.7999999999999996E-4</v>
      </c>
      <c r="H9" s="10">
        <f t="shared" si="1"/>
        <v>15</v>
      </c>
      <c r="I9" s="4">
        <f t="shared" si="0"/>
        <v>4.95</v>
      </c>
      <c r="J9" t="s">
        <v>27</v>
      </c>
      <c r="K9" t="s">
        <v>28</v>
      </c>
    </row>
    <row r="10" spans="1:11" x14ac:dyDescent="0.3">
      <c r="A10" s="4" t="s">
        <v>26</v>
      </c>
      <c r="B10" s="4">
        <v>55</v>
      </c>
      <c r="C10" s="4">
        <v>90</v>
      </c>
      <c r="D10" s="12">
        <f>150/1000</f>
        <v>0.15</v>
      </c>
      <c r="E10" s="4">
        <v>3</v>
      </c>
      <c r="F10" s="11">
        <v>30</v>
      </c>
      <c r="G10" s="9">
        <f t="shared" si="2"/>
        <v>0.13499999999999998</v>
      </c>
      <c r="H10" s="10">
        <f t="shared" si="1"/>
        <v>165</v>
      </c>
      <c r="I10" s="4">
        <f t="shared" si="0"/>
        <v>270</v>
      </c>
      <c r="J10" t="s">
        <v>27</v>
      </c>
      <c r="K10" t="s">
        <v>28</v>
      </c>
    </row>
    <row r="11" spans="1:11" x14ac:dyDescent="0.3">
      <c r="A11" s="5" t="s">
        <v>25</v>
      </c>
      <c r="B11" s="5">
        <v>4</v>
      </c>
      <c r="C11" s="5" t="s">
        <v>35</v>
      </c>
      <c r="D11" s="13">
        <f>120/1000</f>
        <v>0.12</v>
      </c>
      <c r="E11" s="5">
        <v>3</v>
      </c>
      <c r="F11" s="5">
        <v>30</v>
      </c>
      <c r="G11" s="13">
        <f t="shared" si="2"/>
        <v>0.10799999999999998</v>
      </c>
      <c r="H11" s="14">
        <f t="shared" si="1"/>
        <v>12</v>
      </c>
      <c r="I11" s="4" t="s">
        <v>35</v>
      </c>
      <c r="J11" t="s">
        <v>27</v>
      </c>
      <c r="K11" t="s">
        <v>28</v>
      </c>
    </row>
    <row r="12" spans="1:11" x14ac:dyDescent="0.3">
      <c r="A12" s="6" t="s">
        <v>18</v>
      </c>
      <c r="B12" s="6"/>
      <c r="C12" s="6"/>
      <c r="D12" s="6"/>
      <c r="E12" s="6"/>
      <c r="F12" s="6"/>
      <c r="G12" s="6">
        <f t="shared" si="2"/>
        <v>0</v>
      </c>
      <c r="H12" s="6"/>
      <c r="I12" s="6"/>
    </row>
    <row r="13" spans="1:11" x14ac:dyDescent="0.3">
      <c r="A13" s="5" t="s">
        <v>19</v>
      </c>
      <c r="B13" s="5"/>
      <c r="C13" s="5"/>
      <c r="D13" s="5">
        <v>0.4</v>
      </c>
      <c r="E13" s="5">
        <v>1</v>
      </c>
      <c r="F13" s="5">
        <v>100</v>
      </c>
      <c r="G13" s="5">
        <f t="shared" si="2"/>
        <v>0.4</v>
      </c>
      <c r="H13" s="5">
        <f t="shared" si="1"/>
        <v>0</v>
      </c>
      <c r="I13" s="4">
        <f t="shared" si="0"/>
        <v>0</v>
      </c>
    </row>
    <row r="14" spans="1:11" x14ac:dyDescent="0.3">
      <c r="A14" s="6" t="s">
        <v>20</v>
      </c>
      <c r="B14" s="6"/>
      <c r="C14" s="6"/>
      <c r="D14" s="6"/>
      <c r="E14" s="6"/>
      <c r="F14" s="6"/>
      <c r="G14" s="6"/>
      <c r="H14" s="6"/>
      <c r="I14" s="6"/>
    </row>
    <row r="15" spans="1:11" x14ac:dyDescent="0.3">
      <c r="A15" s="5" t="s">
        <v>21</v>
      </c>
      <c r="B15" s="5"/>
      <c r="C15" s="5"/>
      <c r="D15" s="5">
        <v>0.05</v>
      </c>
      <c r="E15" s="5">
        <v>1</v>
      </c>
      <c r="F15" s="5">
        <v>100</v>
      </c>
      <c r="G15" s="5">
        <f>D15*E15*F15/100</f>
        <v>0.05</v>
      </c>
      <c r="H15" s="5">
        <f t="shared" si="1"/>
        <v>0</v>
      </c>
      <c r="I15" s="4">
        <f t="shared" si="0"/>
        <v>0</v>
      </c>
    </row>
    <row r="16" spans="1:11" x14ac:dyDescent="0.3">
      <c r="A16" s="7"/>
      <c r="B16" s="7"/>
      <c r="C16" s="7"/>
      <c r="D16" s="7"/>
      <c r="E16" s="7"/>
      <c r="F16" s="7"/>
      <c r="G16" s="7"/>
      <c r="H16" s="7"/>
      <c r="I16" s="15"/>
    </row>
    <row r="17" spans="1:9" x14ac:dyDescent="0.3">
      <c r="A17" s="6" t="s">
        <v>22</v>
      </c>
      <c r="B17" s="6"/>
      <c r="C17" s="6"/>
      <c r="D17" s="6"/>
      <c r="E17" s="6"/>
      <c r="F17" s="6"/>
      <c r="G17" s="6">
        <f>SUM(G4:G15)</f>
        <v>0.79398000000000002</v>
      </c>
      <c r="H17" s="6">
        <f>SUM(H4:H15)</f>
        <v>199.5</v>
      </c>
      <c r="I17" s="6">
        <f>SUM(I4:I15)</f>
        <v>341.3</v>
      </c>
    </row>
    <row r="18" spans="1:9" x14ac:dyDescent="0.3">
      <c r="A18" s="5" t="s">
        <v>23</v>
      </c>
      <c r="B18" s="5"/>
      <c r="C18" s="5"/>
      <c r="D18" s="5"/>
      <c r="E18" s="5"/>
      <c r="F18" s="5"/>
      <c r="G18" s="5">
        <f>2.5-G17</f>
        <v>1.7060200000000001</v>
      </c>
      <c r="H18" s="5"/>
      <c r="I18" s="5"/>
    </row>
  </sheetData>
  <mergeCells count="1">
    <mergeCell ref="F1:G1"/>
  </mergeCells>
  <conditionalFormatting sqref="G18:H18">
    <cfRule type="cellIs" dxfId="1" priority="2" operator="lessThan">
      <formula>0</formula>
    </cfRule>
  </conditionalFormatting>
  <conditionalFormatting sqref="I18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Masas-Precios</vt:lpstr>
      <vt:lpstr>Potencias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Diego Mataix Caballero</cp:lastModifiedBy>
  <dcterms:created xsi:type="dcterms:W3CDTF">2021-06-12T17:22:53Z</dcterms:created>
  <dcterms:modified xsi:type="dcterms:W3CDTF">2021-06-13T10:36:14Z</dcterms:modified>
</cp:coreProperties>
</file>