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\Documents\GitHub\Educational-CubeSat-Design\"/>
    </mc:Choice>
  </mc:AlternateContent>
  <xr:revisionPtr revIDLastSave="0" documentId="13_ncr:1_{23DA909E-01D5-4A89-B794-F1A22B805204}" xr6:coauthVersionLast="47" xr6:coauthVersionMax="47" xr10:uidLastSave="{00000000-0000-0000-0000-000000000000}"/>
  <bookViews>
    <workbookView xWindow="-120" yWindow="-120" windowWidth="20730" windowHeight="11160" activeTab="1" xr2:uid="{439CE550-1418-4FDB-BAEB-156DAC196521}"/>
  </bookViews>
  <sheets>
    <sheet name="Masas-Precios" sheetId="1" r:id="rId1"/>
    <sheet name="Potenci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I30" i="3"/>
  <c r="H30" i="3"/>
  <c r="I28" i="3"/>
  <c r="H28" i="3"/>
  <c r="I29" i="3"/>
  <c r="H29" i="3"/>
  <c r="I17" i="3"/>
  <c r="F4" i="1"/>
  <c r="E4" i="1"/>
  <c r="G17" i="3"/>
  <c r="D21" i="3"/>
  <c r="G21" i="3" s="1"/>
  <c r="H18" i="3"/>
  <c r="H20" i="3"/>
  <c r="H21" i="3"/>
  <c r="H22" i="3"/>
  <c r="H23" i="3"/>
  <c r="H26" i="3"/>
  <c r="H31" i="3"/>
  <c r="H4" i="3"/>
  <c r="I4" i="3"/>
  <c r="I18" i="3"/>
  <c r="I20" i="3"/>
  <c r="I21" i="3"/>
  <c r="I22" i="3"/>
  <c r="I26" i="3"/>
  <c r="I31" i="3"/>
  <c r="D23" i="3"/>
  <c r="G23" i="3" s="1"/>
  <c r="D22" i="3"/>
  <c r="G22" i="3" s="1"/>
  <c r="D20" i="3"/>
  <c r="G20" i="3" s="1"/>
  <c r="H33" i="3" l="1"/>
  <c r="I33" i="3"/>
  <c r="G31" i="3"/>
  <c r="G18" i="3"/>
  <c r="G24" i="3"/>
  <c r="G26" i="3"/>
  <c r="G4" i="3"/>
  <c r="E3" i="1"/>
  <c r="E2" i="1"/>
  <c r="D3" i="1"/>
  <c r="F3" i="1" s="1"/>
  <c r="F2" i="1"/>
  <c r="G33" i="3" l="1"/>
  <c r="G34" i="3" s="1"/>
</calcChain>
</file>

<file path=xl/sharedStrings.xml><?xml version="1.0" encoding="utf-8"?>
<sst xmlns="http://schemas.openxmlformats.org/spreadsheetml/2006/main" count="55" uniqueCount="53">
  <si>
    <t>Equipo</t>
  </si>
  <si>
    <t>Cantidad</t>
  </si>
  <si>
    <t xml:space="preserve">Baterias </t>
  </si>
  <si>
    <t>Precio 1u</t>
  </si>
  <si>
    <t>Precio TOTAL</t>
  </si>
  <si>
    <t>Fuente</t>
  </si>
  <si>
    <t>https://www.nkon.nl/es/samsung-inr18650-29e.html</t>
  </si>
  <si>
    <t>Paneles</t>
  </si>
  <si>
    <t>https://www.cubesatshop.com/product/cubesat-solar-panels-dhv/</t>
  </si>
  <si>
    <t>Masa TOTAL [kg]</t>
  </si>
  <si>
    <t>Masa 1U [kg]</t>
  </si>
  <si>
    <t>PAYLOAD</t>
  </si>
  <si>
    <t>Payload</t>
  </si>
  <si>
    <t>Orbita</t>
  </si>
  <si>
    <t>Porcentaje en funcionamiento [%]</t>
  </si>
  <si>
    <t>Transceiver</t>
  </si>
  <si>
    <t>COMUNICACIONES</t>
  </si>
  <si>
    <t>ADCS</t>
  </si>
  <si>
    <t>On-board Data Handling</t>
  </si>
  <si>
    <t>Raspberry Pi</t>
  </si>
  <si>
    <t>POTENCIA</t>
  </si>
  <si>
    <t>Elementos sistema potencia</t>
  </si>
  <si>
    <t>TOTAL PLATAFORMA</t>
  </si>
  <si>
    <t>Margen</t>
  </si>
  <si>
    <t>Sensor de Nadir</t>
  </si>
  <si>
    <t>Magnetopar</t>
  </si>
  <si>
    <t>Rueda de Reacción</t>
  </si>
  <si>
    <t>Potencia [W]</t>
  </si>
  <si>
    <t>Masa [g]</t>
  </si>
  <si>
    <t>Precio [€]</t>
  </si>
  <si>
    <t>Total [W]</t>
  </si>
  <si>
    <t>Total [g]</t>
  </si>
  <si>
    <t>Total [€]</t>
  </si>
  <si>
    <t>N/A</t>
  </si>
  <si>
    <t>IMU (Magnetómetro (3-axis) + 6DOF)</t>
  </si>
  <si>
    <t>Antena</t>
  </si>
  <si>
    <t>DC-DC</t>
  </si>
  <si>
    <t>https://www.analog.com/en/products/lt3693.html</t>
  </si>
  <si>
    <t>ADC</t>
  </si>
  <si>
    <t>Paneles solares</t>
  </si>
  <si>
    <t>Bateria</t>
  </si>
  <si>
    <t>DC/DC</t>
  </si>
  <si>
    <t>ESTRUCTURA</t>
  </si>
  <si>
    <t xml:space="preserve">Base Inferior </t>
  </si>
  <si>
    <t>Base superior</t>
  </si>
  <si>
    <t>Panel Z</t>
  </si>
  <si>
    <t>Panel Y</t>
  </si>
  <si>
    <t>Panel X</t>
  </si>
  <si>
    <t>Panel Z v2</t>
  </si>
  <si>
    <t xml:space="preserve">Bandeja estandar </t>
  </si>
  <si>
    <t>Separador 8</t>
  </si>
  <si>
    <t>separador 10</t>
  </si>
  <si>
    <t>separador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</si>
</sst>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nalog.com/en/products/lt3693.html" TargetMode="External"/><Relationship Id="rId1" Type="http://schemas.openxmlformats.org/officeDocument/2006/relationships/hyperlink" Target="https://www.cubesatshop.com/product/cubesat-solar-panels-dh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FB3B-5913-41A7-BBC4-0FF86AE8611A}">
  <dimension ref="A1:G4"/>
  <sheetViews>
    <sheetView workbookViewId="0">
      <selection activeCell="G15" sqref="G15"/>
    </sheetView>
  </sheetViews>
  <sheetFormatPr baseColWidth="10" defaultColWidth="11.5703125" defaultRowHeight="15" x14ac:dyDescent="0.25"/>
  <cols>
    <col min="5" max="5" width="15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3</v>
      </c>
      <c r="E1" t="s">
        <v>9</v>
      </c>
      <c r="F1" t="s">
        <v>4</v>
      </c>
      <c r="G1" t="s">
        <v>5</v>
      </c>
    </row>
    <row r="2" spans="1:7" x14ac:dyDescent="0.25">
      <c r="A2" t="s">
        <v>2</v>
      </c>
      <c r="B2">
        <v>2</v>
      </c>
      <c r="C2">
        <v>4.8000000000000001E-2</v>
      </c>
      <c r="D2">
        <v>4.55</v>
      </c>
      <c r="E2">
        <f>C2*2</f>
        <v>9.6000000000000002E-2</v>
      </c>
      <c r="F2">
        <f>D2*B2</f>
        <v>9.1</v>
      </c>
      <c r="G2" t="s">
        <v>6</v>
      </c>
    </row>
    <row r="3" spans="1:7" x14ac:dyDescent="0.25">
      <c r="A3" t="s">
        <v>7</v>
      </c>
      <c r="B3">
        <v>8</v>
      </c>
      <c r="C3">
        <v>2.5000000000000001E-2</v>
      </c>
      <c r="D3">
        <f>1450/2</f>
        <v>725</v>
      </c>
      <c r="E3">
        <f>C3*B3</f>
        <v>0.2</v>
      </c>
      <c r="F3">
        <f>B3*D3</f>
        <v>5800</v>
      </c>
      <c r="G3" s="2" t="s">
        <v>8</v>
      </c>
    </row>
    <row r="4" spans="1:7" x14ac:dyDescent="0.25">
      <c r="A4" t="s">
        <v>36</v>
      </c>
      <c r="B4">
        <v>2</v>
      </c>
      <c r="C4">
        <v>1.2E-2</v>
      </c>
      <c r="D4">
        <v>5</v>
      </c>
      <c r="E4">
        <f>C4*B4</f>
        <v>2.4E-2</v>
      </c>
      <c r="F4">
        <f>B4*D4</f>
        <v>10</v>
      </c>
      <c r="G4" s="2" t="s">
        <v>37</v>
      </c>
    </row>
  </sheetData>
  <hyperlinks>
    <hyperlink ref="G3" r:id="rId1" xr:uid="{5FC7056A-894E-4958-AFA0-8BCCA595DD00}"/>
    <hyperlink ref="G4" r:id="rId2" xr:uid="{6CEDF005-2C12-45D7-B940-20CA9B795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047-54C0-452F-BD81-71CC945AE398}">
  <dimension ref="A1:J34"/>
  <sheetViews>
    <sheetView tabSelected="1" workbookViewId="0">
      <selection activeCell="K10" sqref="K10"/>
    </sheetView>
  </sheetViews>
  <sheetFormatPr baseColWidth="10" defaultColWidth="11.5703125" defaultRowHeight="15" x14ac:dyDescent="0.25"/>
  <cols>
    <col min="1" max="1" width="32.85546875" customWidth="1"/>
    <col min="2" max="2" width="8.28515625" bestFit="1" customWidth="1"/>
    <col min="3" max="3" width="9.140625" bestFit="1" customWidth="1"/>
    <col min="4" max="4" width="13.28515625" customWidth="1"/>
    <col min="6" max="6" width="18.85546875" customWidth="1"/>
  </cols>
  <sheetData>
    <row r="1" spans="1:9" x14ac:dyDescent="0.25">
      <c r="F1" s="20" t="s">
        <v>13</v>
      </c>
      <c r="G1" s="20"/>
      <c r="H1" s="1"/>
      <c r="I1" s="1"/>
    </row>
    <row r="2" spans="1:9" ht="36.6" customHeight="1" thickBot="1" x14ac:dyDescent="0.3">
      <c r="A2" s="3"/>
      <c r="B2" s="3" t="s">
        <v>28</v>
      </c>
      <c r="C2" s="3" t="s">
        <v>29</v>
      </c>
      <c r="D2" s="3" t="s">
        <v>27</v>
      </c>
      <c r="E2" s="3" t="s">
        <v>1</v>
      </c>
      <c r="F2" s="8" t="s">
        <v>14</v>
      </c>
      <c r="G2" s="3" t="s">
        <v>30</v>
      </c>
      <c r="H2" s="3" t="s">
        <v>31</v>
      </c>
      <c r="I2" s="3" t="s">
        <v>32</v>
      </c>
    </row>
    <row r="3" spans="1:9" ht="15.75" thickTop="1" x14ac:dyDescent="0.25">
      <c r="A3" s="16" t="s">
        <v>11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4" t="s">
        <v>12</v>
      </c>
      <c r="B4" s="4">
        <v>530</v>
      </c>
      <c r="C4" s="4"/>
      <c r="D4" s="4"/>
      <c r="E4" s="4">
        <v>1</v>
      </c>
      <c r="F4" s="4">
        <v>100</v>
      </c>
      <c r="G4" s="4">
        <f>D4*E4*F4/100</f>
        <v>0</v>
      </c>
      <c r="H4" s="4">
        <f>B4*E4</f>
        <v>530</v>
      </c>
      <c r="I4" s="4">
        <f t="shared" ref="I4:I31" si="0">C4*E4</f>
        <v>0</v>
      </c>
    </row>
    <row r="5" spans="1:9" x14ac:dyDescent="0.25">
      <c r="A5" s="17" t="s">
        <v>42</v>
      </c>
      <c r="B5" s="6"/>
      <c r="C5" s="6"/>
      <c r="D5" s="6"/>
      <c r="E5" s="6"/>
      <c r="F5" s="6"/>
      <c r="G5" s="6"/>
      <c r="H5" s="6"/>
      <c r="I5" s="6"/>
    </row>
    <row r="6" spans="1:9" x14ac:dyDescent="0.25">
      <c r="A6" s="18" t="s">
        <v>44</v>
      </c>
      <c r="B6" s="4">
        <v>10</v>
      </c>
      <c r="C6" s="4">
        <v>5</v>
      </c>
      <c r="D6" s="4"/>
      <c r="E6" s="4">
        <v>1</v>
      </c>
      <c r="F6" s="4"/>
      <c r="G6" s="4"/>
      <c r="H6" s="4">
        <v>10</v>
      </c>
      <c r="I6" s="4">
        <v>5</v>
      </c>
    </row>
    <row r="7" spans="1:9" x14ac:dyDescent="0.25">
      <c r="A7" s="18" t="s">
        <v>45</v>
      </c>
      <c r="B7" s="4">
        <v>9</v>
      </c>
      <c r="C7" s="4">
        <v>4.5</v>
      </c>
      <c r="D7" s="4"/>
      <c r="E7" s="4">
        <v>1</v>
      </c>
      <c r="F7" s="4"/>
      <c r="G7" s="4"/>
      <c r="H7" s="4">
        <v>9</v>
      </c>
      <c r="I7" s="4">
        <v>4.5</v>
      </c>
    </row>
    <row r="8" spans="1:9" x14ac:dyDescent="0.25">
      <c r="A8" s="18" t="s">
        <v>48</v>
      </c>
      <c r="B8" s="4">
        <v>15</v>
      </c>
      <c r="C8" s="4">
        <v>7.5</v>
      </c>
      <c r="D8" s="4"/>
      <c r="E8" s="4">
        <v>1</v>
      </c>
      <c r="F8" s="4"/>
      <c r="G8" s="4"/>
      <c r="H8" s="4">
        <v>15</v>
      </c>
      <c r="I8" s="4">
        <v>7.5</v>
      </c>
    </row>
    <row r="9" spans="1:9" x14ac:dyDescent="0.25">
      <c r="A9" s="18" t="s">
        <v>47</v>
      </c>
      <c r="B9" s="4">
        <v>9</v>
      </c>
      <c r="C9" s="4">
        <v>4.5</v>
      </c>
      <c r="D9" s="4"/>
      <c r="E9" s="4">
        <v>2</v>
      </c>
      <c r="F9" s="4"/>
      <c r="G9" s="4"/>
      <c r="H9" s="4">
        <v>18</v>
      </c>
      <c r="I9" s="4">
        <v>9</v>
      </c>
    </row>
    <row r="10" spans="1:9" x14ac:dyDescent="0.25">
      <c r="A10" s="18" t="s">
        <v>49</v>
      </c>
      <c r="B10" s="4">
        <v>20</v>
      </c>
      <c r="C10" s="4">
        <v>10</v>
      </c>
      <c r="D10" s="4"/>
      <c r="E10" s="4">
        <v>3</v>
      </c>
      <c r="F10" s="4"/>
      <c r="G10" s="4"/>
      <c r="H10" s="4">
        <v>60</v>
      </c>
      <c r="I10" s="4">
        <v>30</v>
      </c>
    </row>
    <row r="11" spans="1:9" x14ac:dyDescent="0.25">
      <c r="A11" s="18" t="s">
        <v>46</v>
      </c>
      <c r="B11" s="4">
        <v>15</v>
      </c>
      <c r="C11" s="4">
        <v>7.5</v>
      </c>
      <c r="D11" s="4"/>
      <c r="E11" s="4">
        <v>2</v>
      </c>
      <c r="F11" s="4"/>
      <c r="G11" s="4"/>
      <c r="H11" s="4">
        <v>30</v>
      </c>
      <c r="I11" s="4">
        <v>15</v>
      </c>
    </row>
    <row r="12" spans="1:9" x14ac:dyDescent="0.25">
      <c r="A12" s="18" t="s">
        <v>50</v>
      </c>
      <c r="B12" s="4">
        <v>0.13</v>
      </c>
      <c r="C12" s="4">
        <v>6.5000000000000002E-2</v>
      </c>
      <c r="D12" s="4"/>
      <c r="E12" s="4">
        <v>4</v>
      </c>
      <c r="F12" s="4"/>
      <c r="G12" s="4"/>
      <c r="H12" s="4">
        <v>0.52</v>
      </c>
      <c r="I12" s="4">
        <v>0.26</v>
      </c>
    </row>
    <row r="13" spans="1:9" x14ac:dyDescent="0.25">
      <c r="A13" s="18" t="s">
        <v>51</v>
      </c>
      <c r="B13" s="4">
        <v>0.17</v>
      </c>
      <c r="C13" s="4">
        <v>8.5000000000000006E-2</v>
      </c>
      <c r="D13" s="4"/>
      <c r="E13" s="4">
        <v>4</v>
      </c>
      <c r="F13" s="4"/>
      <c r="G13" s="4"/>
      <c r="H13" s="4">
        <v>0.68</v>
      </c>
      <c r="I13" s="4">
        <v>0.34</v>
      </c>
    </row>
    <row r="14" spans="1:9" x14ac:dyDescent="0.25">
      <c r="A14" s="18" t="s">
        <v>52</v>
      </c>
      <c r="B14" s="4">
        <v>0.43</v>
      </c>
      <c r="C14" s="4">
        <v>0.215</v>
      </c>
      <c r="D14" s="4"/>
      <c r="E14" s="4">
        <v>4</v>
      </c>
      <c r="F14" s="4"/>
      <c r="G14" s="4"/>
      <c r="H14" s="4">
        <v>1.72</v>
      </c>
      <c r="I14" s="4">
        <v>0.86</v>
      </c>
    </row>
    <row r="15" spans="1:9" x14ac:dyDescent="0.25">
      <c r="A15" s="19" t="s">
        <v>43</v>
      </c>
      <c r="B15" s="5">
        <v>67</v>
      </c>
      <c r="C15" s="5">
        <v>33.5</v>
      </c>
      <c r="D15" s="5"/>
      <c r="E15" s="5">
        <v>1</v>
      </c>
      <c r="F15" s="5"/>
      <c r="G15" s="5"/>
      <c r="H15" s="5">
        <v>67</v>
      </c>
      <c r="I15" s="5">
        <v>33.5</v>
      </c>
    </row>
    <row r="16" spans="1:9" x14ac:dyDescent="0.25">
      <c r="A16" s="16" t="s">
        <v>16</v>
      </c>
      <c r="B16" s="4"/>
      <c r="C16" s="4"/>
      <c r="D16" s="4"/>
      <c r="E16" s="4"/>
      <c r="F16" s="4"/>
      <c r="G16" s="4"/>
      <c r="H16" s="4">
        <f t="shared" ref="H16:H31" si="1">B16*E16</f>
        <v>0</v>
      </c>
      <c r="I16" s="4"/>
    </row>
    <row r="17" spans="1:10" x14ac:dyDescent="0.25">
      <c r="A17" s="4" t="s">
        <v>35</v>
      </c>
      <c r="B17" s="7">
        <v>32</v>
      </c>
      <c r="C17" s="7">
        <v>1200</v>
      </c>
      <c r="D17" s="4">
        <v>4.0000000000000001E-3</v>
      </c>
      <c r="E17" s="4">
        <v>1</v>
      </c>
      <c r="F17" s="4">
        <v>10</v>
      </c>
      <c r="G17" s="4">
        <f>D17*E17*F17/100</f>
        <v>4.0000000000000002E-4</v>
      </c>
      <c r="H17" s="4"/>
      <c r="I17" s="4">
        <f>C17*E17</f>
        <v>1200</v>
      </c>
    </row>
    <row r="18" spans="1:10" x14ac:dyDescent="0.25">
      <c r="A18" s="5" t="s">
        <v>15</v>
      </c>
      <c r="B18" s="5">
        <v>25</v>
      </c>
      <c r="C18" s="5"/>
      <c r="D18" s="5">
        <v>1</v>
      </c>
      <c r="E18" s="5">
        <v>1</v>
      </c>
      <c r="F18" s="5">
        <v>10</v>
      </c>
      <c r="G18" s="5">
        <f t="shared" ref="G18:G26" si="2">D18*E18*F18/100</f>
        <v>0.1</v>
      </c>
      <c r="H18" s="5">
        <f t="shared" si="1"/>
        <v>25</v>
      </c>
      <c r="I18" s="4">
        <f t="shared" si="0"/>
        <v>0</v>
      </c>
    </row>
    <row r="19" spans="1:10" x14ac:dyDescent="0.25">
      <c r="A19" s="16" t="s">
        <v>17</v>
      </c>
      <c r="B19" s="4"/>
      <c r="C19" s="4"/>
      <c r="D19" s="4"/>
      <c r="E19" s="4"/>
      <c r="F19" s="4"/>
      <c r="G19" s="4"/>
      <c r="H19" s="4"/>
      <c r="I19" s="6"/>
    </row>
    <row r="20" spans="1:10" x14ac:dyDescent="0.25">
      <c r="A20" s="4" t="s">
        <v>24</v>
      </c>
      <c r="B20" s="4">
        <v>7.5</v>
      </c>
      <c r="C20" s="4">
        <v>66.349999999999994</v>
      </c>
      <c r="D20" s="9">
        <f>0.5/1000</f>
        <v>5.0000000000000001E-4</v>
      </c>
      <c r="E20" s="4">
        <v>1</v>
      </c>
      <c r="F20" s="4">
        <v>100</v>
      </c>
      <c r="G20" s="9">
        <f>D20*E20*F20/100</f>
        <v>5.0000000000000001E-4</v>
      </c>
      <c r="H20" s="10">
        <f t="shared" si="1"/>
        <v>7.5</v>
      </c>
      <c r="I20" s="4">
        <f t="shared" si="0"/>
        <v>66.349999999999994</v>
      </c>
    </row>
    <row r="21" spans="1:10" x14ac:dyDescent="0.25">
      <c r="A21" s="4" t="s">
        <v>34</v>
      </c>
      <c r="B21" s="4">
        <v>15</v>
      </c>
      <c r="C21" s="4">
        <v>4.95</v>
      </c>
      <c r="D21" s="9">
        <f>0.48/1000</f>
        <v>4.7999999999999996E-4</v>
      </c>
      <c r="E21" s="4">
        <v>1</v>
      </c>
      <c r="F21" s="11">
        <v>100</v>
      </c>
      <c r="G21" s="9">
        <f>D21*E21*F21/100</f>
        <v>4.7999999999999996E-4</v>
      </c>
      <c r="H21" s="10">
        <f t="shared" si="1"/>
        <v>15</v>
      </c>
      <c r="I21" s="4">
        <f t="shared" si="0"/>
        <v>4.95</v>
      </c>
    </row>
    <row r="22" spans="1:10" x14ac:dyDescent="0.25">
      <c r="A22" s="4" t="s">
        <v>26</v>
      </c>
      <c r="B22" s="4">
        <v>55</v>
      </c>
      <c r="C22" s="4">
        <v>90</v>
      </c>
      <c r="D22" s="12">
        <f>150/1000</f>
        <v>0.15</v>
      </c>
      <c r="E22" s="4">
        <v>3</v>
      </c>
      <c r="F22" s="11">
        <v>30</v>
      </c>
      <c r="G22" s="9">
        <f t="shared" si="2"/>
        <v>0.13499999999999998</v>
      </c>
      <c r="H22" s="10">
        <f t="shared" si="1"/>
        <v>165</v>
      </c>
      <c r="I22" s="4">
        <f t="shared" si="0"/>
        <v>270</v>
      </c>
    </row>
    <row r="23" spans="1:10" x14ac:dyDescent="0.25">
      <c r="A23" s="5" t="s">
        <v>25</v>
      </c>
      <c r="B23" s="5">
        <v>4</v>
      </c>
      <c r="C23" s="5" t="s">
        <v>33</v>
      </c>
      <c r="D23" s="13">
        <f>120/1000</f>
        <v>0.12</v>
      </c>
      <c r="E23" s="5">
        <v>3</v>
      </c>
      <c r="F23" s="5">
        <v>30</v>
      </c>
      <c r="G23" s="13">
        <f t="shared" si="2"/>
        <v>0.10799999999999998</v>
      </c>
      <c r="H23" s="14">
        <f t="shared" si="1"/>
        <v>12</v>
      </c>
      <c r="I23" s="4" t="s">
        <v>33</v>
      </c>
    </row>
    <row r="24" spans="1:10" x14ac:dyDescent="0.25">
      <c r="A24" s="17" t="s">
        <v>18</v>
      </c>
      <c r="B24" s="6"/>
      <c r="C24" s="6"/>
      <c r="D24" s="6"/>
      <c r="E24" s="6"/>
      <c r="F24" s="6"/>
      <c r="G24" s="6">
        <f t="shared" si="2"/>
        <v>0</v>
      </c>
      <c r="H24" s="6"/>
      <c r="I24" s="6"/>
    </row>
    <row r="25" spans="1:10" x14ac:dyDescent="0.25">
      <c r="A25" s="7" t="s">
        <v>38</v>
      </c>
      <c r="B25" s="7"/>
      <c r="C25" s="7">
        <v>21.57</v>
      </c>
      <c r="D25" s="7"/>
      <c r="E25" s="7">
        <v>3.3</v>
      </c>
      <c r="F25" s="7"/>
      <c r="G25" s="7"/>
      <c r="H25" s="7"/>
      <c r="I25" s="7"/>
      <c r="J25" s="7"/>
    </row>
    <row r="26" spans="1:10" x14ac:dyDescent="0.25">
      <c r="A26" s="5" t="s">
        <v>19</v>
      </c>
      <c r="B26" s="5"/>
      <c r="C26" s="5"/>
      <c r="D26" s="5">
        <v>0.4</v>
      </c>
      <c r="E26" s="5">
        <v>1</v>
      </c>
      <c r="F26" s="5">
        <v>100</v>
      </c>
      <c r="G26" s="5">
        <f t="shared" si="2"/>
        <v>0.4</v>
      </c>
      <c r="H26" s="5">
        <f t="shared" si="1"/>
        <v>0</v>
      </c>
      <c r="I26" s="4">
        <f t="shared" si="0"/>
        <v>0</v>
      </c>
    </row>
    <row r="27" spans="1:10" x14ac:dyDescent="0.25">
      <c r="A27" s="17" t="s">
        <v>20</v>
      </c>
      <c r="B27" s="6"/>
      <c r="C27" s="6"/>
      <c r="D27" s="6"/>
      <c r="E27" s="6"/>
      <c r="F27" s="6"/>
      <c r="G27" s="6"/>
      <c r="H27" s="6"/>
      <c r="I27" s="6"/>
    </row>
    <row r="28" spans="1:10" x14ac:dyDescent="0.25">
      <c r="A28" s="18" t="s">
        <v>40</v>
      </c>
      <c r="B28" s="4">
        <v>48</v>
      </c>
      <c r="C28" s="4">
        <v>4.55</v>
      </c>
      <c r="D28" s="4"/>
      <c r="E28" s="4">
        <v>2</v>
      </c>
      <c r="F28" s="4"/>
      <c r="G28" s="4"/>
      <c r="H28" s="4">
        <f>B28*E28</f>
        <v>96</v>
      </c>
      <c r="I28" s="4">
        <f>C28*E28</f>
        <v>9.1</v>
      </c>
    </row>
    <row r="29" spans="1:10" x14ac:dyDescent="0.25">
      <c r="A29" s="18" t="s">
        <v>39</v>
      </c>
      <c r="B29" s="4">
        <v>25</v>
      </c>
      <c r="C29" s="4">
        <v>725</v>
      </c>
      <c r="D29" s="4"/>
      <c r="E29" s="4">
        <v>8</v>
      </c>
      <c r="F29" s="4"/>
      <c r="G29" s="4"/>
      <c r="H29" s="4">
        <f>B29*E29</f>
        <v>200</v>
      </c>
      <c r="I29" s="4">
        <f>C29*E29</f>
        <v>5800</v>
      </c>
    </row>
    <row r="30" spans="1:10" x14ac:dyDescent="0.25">
      <c r="A30" s="18" t="s">
        <v>41</v>
      </c>
      <c r="B30" s="4">
        <v>12</v>
      </c>
      <c r="C30" s="4">
        <v>5</v>
      </c>
      <c r="D30" s="4"/>
      <c r="E30" s="4">
        <v>1</v>
      </c>
      <c r="F30" s="4"/>
      <c r="G30" s="4"/>
      <c r="H30" s="4">
        <f>B30*E30</f>
        <v>12</v>
      </c>
      <c r="I30" s="4">
        <f>C30*E30</f>
        <v>5</v>
      </c>
    </row>
    <row r="31" spans="1:10" x14ac:dyDescent="0.25">
      <c r="A31" s="5" t="s">
        <v>21</v>
      </c>
      <c r="B31" s="5"/>
      <c r="C31" s="5"/>
      <c r="D31" s="5">
        <v>0.05</v>
      </c>
      <c r="E31" s="5">
        <v>1</v>
      </c>
      <c r="F31" s="5">
        <v>100</v>
      </c>
      <c r="G31" s="5">
        <f>D31*E31*F31/100</f>
        <v>0.05</v>
      </c>
      <c r="H31" s="5">
        <f t="shared" si="1"/>
        <v>0</v>
      </c>
      <c r="I31" s="4">
        <f t="shared" si="0"/>
        <v>0</v>
      </c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15"/>
    </row>
    <row r="33" spans="1:9" x14ac:dyDescent="0.25">
      <c r="A33" s="17" t="s">
        <v>22</v>
      </c>
      <c r="B33" s="6"/>
      <c r="C33" s="6"/>
      <c r="D33" s="6"/>
      <c r="E33" s="6"/>
      <c r="F33" s="6"/>
      <c r="G33" s="6">
        <f>SUM(G4:G31)</f>
        <v>0.79438000000000009</v>
      </c>
      <c r="H33" s="6">
        <f>SUM(H4:H31)</f>
        <v>1274.42</v>
      </c>
      <c r="I33" s="6">
        <f>SUM(I4:I31)</f>
        <v>7461.36</v>
      </c>
    </row>
    <row r="34" spans="1:9" x14ac:dyDescent="0.25">
      <c r="A34" s="5" t="s">
        <v>23</v>
      </c>
      <c r="B34" s="5"/>
      <c r="C34" s="5"/>
      <c r="D34" s="5"/>
      <c r="E34" s="5"/>
      <c r="F34" s="5"/>
      <c r="G34" s="5">
        <f>2.5-G33</f>
        <v>1.7056199999999999</v>
      </c>
      <c r="H34" s="5"/>
      <c r="I34" s="5"/>
    </row>
  </sheetData>
  <mergeCells count="1">
    <mergeCell ref="F1:G1"/>
  </mergeCells>
  <conditionalFormatting sqref="G34:H34">
    <cfRule type="cellIs" dxfId="1" priority="2" operator="lessThan">
      <formula>0</formula>
    </cfRule>
  </conditionalFormatting>
  <conditionalFormatting sqref="I3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Masas-Precios</vt:lpstr>
      <vt:lpstr>Potencias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Rafael luque lópez</cp:lastModifiedBy>
  <dcterms:created xsi:type="dcterms:W3CDTF">2021-06-12T17:22:53Z</dcterms:created>
  <dcterms:modified xsi:type="dcterms:W3CDTF">2021-06-14T19:07:12Z</dcterms:modified>
</cp:coreProperties>
</file>