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cuments\MEng Space Systems (Local)\2. EUE\Micro-Satellite Design &amp; Analysis\MicroSat\"/>
    </mc:Choice>
  </mc:AlternateContent>
  <xr:revisionPtr revIDLastSave="0" documentId="13_ncr:1_{4D7A863D-F902-4964-BA29-D33BE91DD6F1}" xr6:coauthVersionLast="46" xr6:coauthVersionMax="46" xr10:uidLastSave="{00000000-0000-0000-0000-000000000000}"/>
  <bookViews>
    <workbookView xWindow="-28920" yWindow="-105" windowWidth="29040" windowHeight="15840" activeTab="3" xr2:uid="{B28D1826-8776-453A-8473-EFE85F7746AD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3" l="1"/>
  <c r="J34" i="3"/>
  <c r="K33" i="3"/>
  <c r="J33" i="3"/>
  <c r="K29" i="3"/>
  <c r="J29" i="3"/>
  <c r="K28" i="3"/>
  <c r="J28" i="3"/>
  <c r="K24" i="3"/>
  <c r="J24" i="3"/>
  <c r="K23" i="3"/>
  <c r="J23" i="3"/>
  <c r="J105" i="2"/>
  <c r="J106" i="2"/>
  <c r="J107" i="2"/>
  <c r="J108" i="2"/>
  <c r="J109" i="2"/>
  <c r="J110" i="2"/>
  <c r="J111" i="2"/>
  <c r="J112" i="2"/>
  <c r="J104" i="2"/>
  <c r="J120" i="2"/>
  <c r="J119" i="2"/>
  <c r="J94" i="2"/>
  <c r="J93" i="2"/>
  <c r="J92" i="2"/>
  <c r="J78" i="2"/>
  <c r="J77" i="2"/>
  <c r="J76" i="2"/>
  <c r="J75" i="2"/>
  <c r="J74" i="2"/>
  <c r="J73" i="2"/>
  <c r="J72" i="2"/>
  <c r="L71" i="2"/>
  <c r="J71" i="2"/>
  <c r="J70" i="2"/>
  <c r="J69" i="2"/>
  <c r="J68" i="2"/>
  <c r="U23" i="2"/>
  <c r="V23" i="2"/>
  <c r="J30" i="2"/>
  <c r="J31" i="2"/>
  <c r="J32" i="2"/>
  <c r="J28" i="2"/>
  <c r="J29" i="2"/>
  <c r="J27" i="2"/>
  <c r="Y23" i="2"/>
  <c r="J26" i="2"/>
  <c r="X23" i="2"/>
  <c r="T23" i="2"/>
  <c r="S23" i="2"/>
  <c r="L25" i="2"/>
  <c r="L16" i="3"/>
  <c r="K16" i="3"/>
  <c r="L15" i="3"/>
  <c r="K15" i="3"/>
  <c r="L11" i="3"/>
  <c r="K11" i="3"/>
  <c r="L10" i="3"/>
  <c r="K10" i="3"/>
  <c r="L6" i="3"/>
  <c r="K6" i="3"/>
  <c r="L5" i="3"/>
  <c r="K5" i="3"/>
  <c r="J25" i="2"/>
  <c r="J23" i="2"/>
  <c r="J24" i="2"/>
  <c r="J22" i="2"/>
</calcChain>
</file>

<file path=xl/sharedStrings.xml><?xml version="1.0" encoding="utf-8"?>
<sst xmlns="http://schemas.openxmlformats.org/spreadsheetml/2006/main" count="715" uniqueCount="151">
  <si>
    <t>Variable</t>
  </si>
  <si>
    <t>Iteración 1</t>
  </si>
  <si>
    <t>Iteración 2</t>
  </si>
  <si>
    <t>It</t>
  </si>
  <si>
    <t>fn [Hz]</t>
  </si>
  <si>
    <t>MoS</t>
  </si>
  <si>
    <t>Mass [kg]</t>
  </si>
  <si>
    <t>fn [%]</t>
  </si>
  <si>
    <t>Mass [%]</t>
  </si>
  <si>
    <t>Nº rigidizadores</t>
  </si>
  <si>
    <t>-</t>
  </si>
  <si>
    <t>Material</t>
  </si>
  <si>
    <t>Al-7075 T6</t>
  </si>
  <si>
    <t>Ti6Al4V</t>
  </si>
  <si>
    <t>Rect</t>
  </si>
  <si>
    <t>I</t>
  </si>
  <si>
    <t>T</t>
  </si>
  <si>
    <t>Espesor bandeja</t>
  </si>
  <si>
    <t>Dim. Rig. Int. x [mm]</t>
  </si>
  <si>
    <t>Dim. Rig. Ext. x [mm]</t>
  </si>
  <si>
    <t>Dim. Rig. z [mm]</t>
  </si>
  <si>
    <t>DOF RBE2</t>
  </si>
  <si>
    <t>Elem. CBUSH</t>
  </si>
  <si>
    <t>Iteración de referencia</t>
  </si>
  <si>
    <t>Iteración</t>
  </si>
  <si>
    <t>RBE2 restricted DOF</t>
  </si>
  <si>
    <t>f0 (Hz)</t>
  </si>
  <si>
    <t>Al-7075-T6</t>
  </si>
  <si>
    <t>Sección Rigidizador interior</t>
  </si>
  <si>
    <t>MOSu</t>
  </si>
  <si>
    <t>MoSu</t>
  </si>
  <si>
    <t>MoSy</t>
  </si>
  <si>
    <t>MOSy</t>
  </si>
  <si>
    <t>Sat_Bandeja_Inf_9rig_T_Al7075_OPTIMIZACION_SOL4 (MISMA LONG RIG)</t>
  </si>
  <si>
    <t>Shell 2D elements</t>
  </si>
  <si>
    <t>Maximum Von Mises Stress</t>
  </si>
  <si>
    <t>KP</t>
  </si>
  <si>
    <t>KM</t>
  </si>
  <si>
    <t>KLD</t>
  </si>
  <si>
    <t>FOSY</t>
  </si>
  <si>
    <t>FOSU</t>
  </si>
  <si>
    <t>σy  [Pa]</t>
  </si>
  <si>
    <t>σu [Pa]</t>
  </si>
  <si>
    <t>Lateral 50g</t>
  </si>
  <si>
    <t>Longitudinal 80g</t>
  </si>
  <si>
    <t>BAR/BEAM 1D elements</t>
  </si>
  <si>
    <t>Maximum Combined stress</t>
  </si>
  <si>
    <t>Minimum Combined stress</t>
  </si>
  <si>
    <t>Bandeja</t>
  </si>
  <si>
    <t>Rig</t>
  </si>
  <si>
    <t>Rigidizador interior [mm]</t>
  </si>
  <si>
    <t>13x5</t>
  </si>
  <si>
    <t>13x9.5</t>
  </si>
  <si>
    <t>15x13</t>
  </si>
  <si>
    <t>19x13</t>
  </si>
  <si>
    <t>19x11</t>
  </si>
  <si>
    <t>17x9.5</t>
  </si>
  <si>
    <t>19x7</t>
  </si>
  <si>
    <t>19x9.5</t>
  </si>
  <si>
    <t>17x9</t>
  </si>
  <si>
    <t>3.75x2.25x20x26</t>
  </si>
  <si>
    <t>3.6x2.4x20x26</t>
  </si>
  <si>
    <t>3.5x2.5x20x26</t>
  </si>
  <si>
    <t>19x17</t>
  </si>
  <si>
    <t>17x13</t>
  </si>
  <si>
    <t>19x15</t>
  </si>
  <si>
    <t>17x15</t>
  </si>
  <si>
    <t>17x11</t>
  </si>
  <si>
    <t>19x19</t>
  </si>
  <si>
    <t>17x17</t>
  </si>
  <si>
    <t>26x3</t>
  </si>
  <si>
    <t>13x13</t>
  </si>
  <si>
    <t>Masa bandeja [kg]</t>
  </si>
  <si>
    <t>Masa total [kg]</t>
  </si>
  <si>
    <t>CBUSH [nº]</t>
  </si>
  <si>
    <t>Rigidizador exterior [mm]</t>
  </si>
  <si>
    <t>Espesor [mm]</t>
  </si>
  <si>
    <t>VonMissy [MPa]</t>
  </si>
  <si>
    <t>VonMissu [MPa]</t>
  </si>
  <si>
    <t>1.06x50x0.5x1.05</t>
  </si>
  <si>
    <t>50x0.5</t>
  </si>
  <si>
    <t>6.62x24.13x5x5</t>
  </si>
  <si>
    <t>10.2x35x1x2.04</t>
  </si>
  <si>
    <t>35x1</t>
  </si>
  <si>
    <t>24.1x0.5</t>
  </si>
  <si>
    <t>9x25x3.09x3.72</t>
  </si>
  <si>
    <t>25x2.22</t>
  </si>
  <si>
    <t>0.5x1.14x45x50</t>
  </si>
  <si>
    <t>3x3.66x14.7x25</t>
  </si>
  <si>
    <t>25x1</t>
  </si>
  <si>
    <t>10.2x1.8</t>
  </si>
  <si>
    <t>w</t>
  </si>
  <si>
    <t>t</t>
  </si>
  <si>
    <t>H1</t>
  </si>
  <si>
    <t>H2</t>
  </si>
  <si>
    <t>13x0.5x0.5x10.2</t>
  </si>
  <si>
    <t>4.8x1.9x33x33.9</t>
  </si>
  <si>
    <t>33.9x1.9</t>
  </si>
  <si>
    <t>Ti-6AL-4V</t>
  </si>
  <si>
    <t>0.5x0.67x48.2x50</t>
  </si>
  <si>
    <t>0.5x0.675x44x50</t>
  </si>
  <si>
    <t>0.5x0.64x45.5x50</t>
  </si>
  <si>
    <t>OPTIMIZACIÓN</t>
  </si>
  <si>
    <t>9 RIGIDIZADORES</t>
  </si>
  <si>
    <t>32x5</t>
  </si>
  <si>
    <t>25x6</t>
  </si>
  <si>
    <t>7 RIGIDIZADORES</t>
  </si>
  <si>
    <t>25x5</t>
  </si>
  <si>
    <t>4x5.5x15x25</t>
  </si>
  <si>
    <t>3x2.5x12x25</t>
  </si>
  <si>
    <t>11 RIGIDIZADORES</t>
  </si>
  <si>
    <t>Sección rigidizadores int.</t>
  </si>
  <si>
    <t>7x4x11x17</t>
  </si>
  <si>
    <t>Masa [kg]</t>
  </si>
  <si>
    <t>Masa [%]</t>
  </si>
  <si>
    <t>Sección RigIn</t>
  </si>
  <si>
    <t>RigIn [mm]</t>
  </si>
  <si>
    <t>RigExt[mm]</t>
  </si>
  <si>
    <t>Nº Rig</t>
  </si>
  <si>
    <t>RBE2 gdl restringidos</t>
  </si>
  <si>
    <r>
      <t>Elementos 2D tipo</t>
    </r>
    <r>
      <rPr>
        <b/>
        <i/>
        <sz val="11"/>
        <color theme="1"/>
        <rFont val="Calibri"/>
        <family val="2"/>
        <scheme val="minor"/>
      </rPr>
      <t xml:space="preserve"> Shell</t>
    </r>
  </si>
  <si>
    <r>
      <t>Elementos 1D tipo</t>
    </r>
    <r>
      <rPr>
        <b/>
        <i/>
        <sz val="11"/>
        <color theme="1"/>
        <rFont val="Calibri"/>
        <family val="2"/>
        <scheme val="minor"/>
      </rPr>
      <t xml:space="preserve"> Bar/Beam</t>
    </r>
  </si>
  <si>
    <t>Max. Tensión Von Mises</t>
  </si>
  <si>
    <t>Max. Tensión Combinada</t>
  </si>
  <si>
    <t>Min. Tensión Combinada</t>
  </si>
  <si>
    <t>\nu</t>
  </si>
  <si>
    <t>$\rho$ [kg/m^3]</t>
  </si>
  <si>
    <t>$\sigma_y$ [MPa]</t>
  </si>
  <si>
    <t>$\sigma_u$ [MPa]</t>
  </si>
  <si>
    <t>Fuente</t>
  </si>
  <si>
    <t>\cite{}</t>
  </si>
  <si>
    <t>E [GPa]</t>
  </si>
  <si>
    <t>Tipo de propiedad</t>
  </si>
  <si>
    <t>Nombre</t>
  </si>
  <si>
    <t>Región de aplicación</t>
  </si>
  <si>
    <t>0D, masa puntual</t>
  </si>
  <si>
    <t>1D, tipo \textit{beam}</t>
  </si>
  <si>
    <t>2D, tipo \textit{shell}</t>
  </si>
  <si>
    <t>1D, tipo \textit{bush}</t>
  </si>
  <si>
    <t>0D_Mass_equip_11kg</t>
  </si>
  <si>
    <t>0D_Mass_sat_39.325kg</t>
  </si>
  <si>
    <t>1D_Al7075_Rig_in</t>
  </si>
  <si>
    <t>1D_Al7075_Rig_out</t>
  </si>
  <si>
    <t>1D_CBUSH_IF</t>
  </si>
  <si>
    <t>2D_Al7075_Bandeja_Inf</t>
  </si>
  <si>
    <t>Elemento 5000</t>
  </si>
  <si>
    <t>Elemento 4560</t>
  </si>
  <si>
    <t>Elementos que representan a los rigidizadores externos</t>
  </si>
  <si>
    <t>Elementos que representan a los rigidizadores internos</t>
  </si>
  <si>
    <t>Elementos que representan a las uniones del mecanismo de separación. Elementos del 1 al 12</t>
  </si>
  <si>
    <t>Elementos tipo qua y tria que representan la placa de la bandeja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</si>
</sst>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2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5" borderId="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0" fontId="2" fillId="2" borderId="1" xfId="1"/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16" xfId="0" applyFont="1" applyBorder="1"/>
    <xf numFmtId="0" fontId="3" fillId="0" borderId="13" xfId="0" applyFont="1" applyBorder="1"/>
    <xf numFmtId="0" fontId="0" fillId="0" borderId="14" xfId="0" applyBorder="1"/>
    <xf numFmtId="0" fontId="0" fillId="0" borderId="15" xfId="0" applyBorder="1"/>
    <xf numFmtId="11" fontId="1" fillId="3" borderId="10" xfId="2" applyNumberFormat="1" applyBorder="1"/>
    <xf numFmtId="11" fontId="1" fillId="3" borderId="29" xfId="2" applyNumberFormat="1" applyBorder="1"/>
    <xf numFmtId="0" fontId="0" fillId="0" borderId="11" xfId="0" applyBorder="1"/>
    <xf numFmtId="11" fontId="0" fillId="0" borderId="11" xfId="0" applyNumberFormat="1" applyBorder="1"/>
    <xf numFmtId="2" fontId="1" fillId="4" borderId="11" xfId="3" applyNumberFormat="1" applyBorder="1"/>
    <xf numFmtId="2" fontId="1" fillId="4" borderId="12" xfId="3" applyNumberFormat="1" applyBorder="1"/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/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3" fillId="0" borderId="0" xfId="0" applyFont="1" applyBorder="1" applyAlignment="1"/>
    <xf numFmtId="11" fontId="1" fillId="6" borderId="0" xfId="2" applyNumberFormat="1" applyFill="1" applyBorder="1"/>
    <xf numFmtId="11" fontId="0" fillId="0" borderId="0" xfId="0" applyNumberFormat="1" applyBorder="1"/>
    <xf numFmtId="11" fontId="1" fillId="6" borderId="18" xfId="2" applyNumberFormat="1" applyFill="1" applyBorder="1"/>
    <xf numFmtId="11" fontId="1" fillId="6" borderId="20" xfId="2" applyNumberFormat="1" applyFill="1" applyBorder="1"/>
    <xf numFmtId="11" fontId="1" fillId="6" borderId="21" xfId="2" applyNumberFormat="1" applyFill="1" applyBorder="1"/>
    <xf numFmtId="11" fontId="0" fillId="0" borderId="21" xfId="0" applyNumberFormat="1" applyBorder="1"/>
    <xf numFmtId="2" fontId="1" fillId="6" borderId="0" xfId="3" applyNumberFormat="1" applyFill="1" applyBorder="1"/>
    <xf numFmtId="2" fontId="1" fillId="6" borderId="19" xfId="3" applyNumberFormat="1" applyFill="1" applyBorder="1"/>
    <xf numFmtId="2" fontId="1" fillId="6" borderId="21" xfId="3" applyNumberFormat="1" applyFill="1" applyBorder="1"/>
    <xf numFmtId="2" fontId="1" fillId="6" borderId="22" xfId="3" applyNumberFormat="1" applyFill="1" applyBorder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5" borderId="38" xfId="0" applyFill="1" applyBorder="1" applyAlignment="1">
      <alignment horizontal="center" vertical="center" wrapText="1"/>
    </xf>
    <xf numFmtId="0" fontId="0" fillId="5" borderId="39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18" xfId="0" applyNumberFormat="1" applyBorder="1"/>
    <xf numFmtId="2" fontId="0" fillId="0" borderId="20" xfId="0" applyNumberFormat="1" applyBorder="1"/>
    <xf numFmtId="0" fontId="3" fillId="5" borderId="18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19" xfId="0" applyFill="1" applyBorder="1"/>
    <xf numFmtId="0" fontId="0" fillId="6" borderId="0" xfId="0" applyFill="1" applyBorder="1"/>
  </cellXfs>
  <cellStyles count="4">
    <cellStyle name="20% - Accent6" xfId="3" builtinId="50"/>
    <cellStyle name="60% - Accent4" xfId="2" builtinId="44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A748-529C-4645-8AA3-559F55D44A32}">
  <dimension ref="A1:U38"/>
  <sheetViews>
    <sheetView topLeftCell="A4" workbookViewId="0">
      <selection activeCell="E27" sqref="E27"/>
    </sheetView>
  </sheetViews>
  <sheetFormatPr defaultRowHeight="14.4" x14ac:dyDescent="0.3"/>
  <cols>
    <col min="1" max="1" width="22.33203125" customWidth="1"/>
    <col min="2" max="2" width="9.6640625" bestFit="1" customWidth="1"/>
    <col min="3" max="3" width="6.44140625" bestFit="1" customWidth="1"/>
    <col min="4" max="4" width="4.6640625" bestFit="1" customWidth="1"/>
    <col min="5" max="5" width="8.77734375" bestFit="1" customWidth="1"/>
    <col min="6" max="6" width="9" customWidth="1"/>
    <col min="7" max="7" width="6.44140625" customWidth="1"/>
    <col min="8" max="8" width="4.6640625" bestFit="1" customWidth="1"/>
    <col min="9" max="9" width="8.77734375" bestFit="1" customWidth="1"/>
    <col min="10" max="10" width="8.44140625" customWidth="1"/>
    <col min="11" max="11" width="7.21875" bestFit="1" customWidth="1"/>
    <col min="12" max="12" width="4.6640625" bestFit="1" customWidth="1"/>
    <col min="13" max="13" width="8.44140625" bestFit="1" customWidth="1"/>
    <col min="14" max="14" width="7.109375" bestFit="1" customWidth="1"/>
    <col min="15" max="15" width="6.44140625" bestFit="1" customWidth="1"/>
    <col min="16" max="16" width="4.6640625" bestFit="1" customWidth="1"/>
    <col min="17" max="17" width="8.77734375" bestFit="1" customWidth="1"/>
    <col min="18" max="19" width="6.21875" bestFit="1" customWidth="1"/>
    <col min="20" max="20" width="4.6640625" bestFit="1" customWidth="1"/>
    <col min="21" max="21" width="8.44140625" bestFit="1" customWidth="1"/>
  </cols>
  <sheetData>
    <row r="1" spans="1:21" ht="14.4" customHeight="1" thickBot="1" x14ac:dyDescent="0.35">
      <c r="A1" s="11" t="s">
        <v>0</v>
      </c>
      <c r="B1" s="12" t="s">
        <v>23</v>
      </c>
      <c r="C1" s="13"/>
      <c r="D1" s="13"/>
      <c r="E1" s="13"/>
      <c r="F1" s="12" t="s">
        <v>1</v>
      </c>
      <c r="G1" s="13"/>
      <c r="H1" s="13"/>
      <c r="I1" s="13"/>
      <c r="J1" s="13"/>
      <c r="K1" s="13"/>
      <c r="L1" s="13"/>
      <c r="M1" s="14"/>
      <c r="N1" s="12" t="s">
        <v>2</v>
      </c>
      <c r="O1" s="13"/>
      <c r="P1" s="13"/>
      <c r="Q1" s="13"/>
      <c r="R1" s="13"/>
      <c r="S1" s="13"/>
      <c r="T1" s="13"/>
      <c r="U1" s="14"/>
    </row>
    <row r="2" spans="1:21" ht="14.4" customHeight="1" thickBot="1" x14ac:dyDescent="0.35">
      <c r="A2" s="15"/>
      <c r="B2" s="16" t="s">
        <v>24</v>
      </c>
      <c r="C2" s="17" t="s">
        <v>4</v>
      </c>
      <c r="D2" s="17" t="s">
        <v>5</v>
      </c>
      <c r="E2" s="18" t="s">
        <v>6</v>
      </c>
      <c r="F2" s="16" t="s">
        <v>3</v>
      </c>
      <c r="G2" s="17" t="s">
        <v>4</v>
      </c>
      <c r="H2" s="17" t="s">
        <v>5</v>
      </c>
      <c r="I2" s="17" t="s">
        <v>6</v>
      </c>
      <c r="J2" s="17" t="s">
        <v>24</v>
      </c>
      <c r="K2" s="17" t="s">
        <v>7</v>
      </c>
      <c r="L2" s="17" t="s">
        <v>5</v>
      </c>
      <c r="M2" s="17" t="s">
        <v>8</v>
      </c>
      <c r="N2" s="16" t="s">
        <v>3</v>
      </c>
      <c r="O2" s="17" t="s">
        <v>4</v>
      </c>
      <c r="P2" s="17" t="s">
        <v>5</v>
      </c>
      <c r="Q2" s="17" t="s">
        <v>6</v>
      </c>
      <c r="R2" s="17" t="s">
        <v>24</v>
      </c>
      <c r="S2" s="17" t="s">
        <v>7</v>
      </c>
      <c r="T2" s="17" t="s">
        <v>5</v>
      </c>
      <c r="U2" s="18" t="s">
        <v>8</v>
      </c>
    </row>
    <row r="3" spans="1:21" x14ac:dyDescent="0.3">
      <c r="A3" s="19" t="s">
        <v>9</v>
      </c>
      <c r="B3" s="20">
        <v>9</v>
      </c>
      <c r="C3" s="21">
        <v>152.4</v>
      </c>
      <c r="D3" s="21"/>
      <c r="E3" s="22">
        <v>7.5350000000000001</v>
      </c>
      <c r="F3" s="20">
        <v>7</v>
      </c>
      <c r="G3" s="23">
        <v>136.44059999999999</v>
      </c>
      <c r="H3" s="21"/>
      <c r="I3" s="24">
        <v>6.6584499999999949</v>
      </c>
      <c r="J3" s="25" t="s">
        <v>10</v>
      </c>
      <c r="K3" s="25">
        <v>-10.472047244094499</v>
      </c>
      <c r="L3" s="25"/>
      <c r="M3" s="25">
        <v>-11.633045786330527</v>
      </c>
      <c r="N3" s="20">
        <v>11</v>
      </c>
      <c r="O3" s="23">
        <v>103.1253</v>
      </c>
      <c r="P3" s="21"/>
      <c r="Q3" s="24">
        <v>8.4189799999999977</v>
      </c>
      <c r="R3" s="21" t="s">
        <v>10</v>
      </c>
      <c r="S3" s="25">
        <v>-32.332480314960641</v>
      </c>
      <c r="T3" s="21"/>
      <c r="U3" s="26">
        <v>11.731652289316489</v>
      </c>
    </row>
    <row r="4" spans="1:21" x14ac:dyDescent="0.3">
      <c r="A4" s="19" t="s">
        <v>11</v>
      </c>
      <c r="B4" s="20" t="s">
        <v>12</v>
      </c>
      <c r="C4" s="21">
        <v>152.4</v>
      </c>
      <c r="D4" s="21"/>
      <c r="E4" s="22">
        <v>7.5350000000000001</v>
      </c>
      <c r="F4" s="20" t="s">
        <v>98</v>
      </c>
      <c r="G4" s="23"/>
      <c r="H4" s="21"/>
      <c r="I4" s="24"/>
      <c r="J4" s="25" t="s">
        <v>10</v>
      </c>
      <c r="K4" s="25">
        <v>-100</v>
      </c>
      <c r="L4" s="25"/>
      <c r="M4" s="25">
        <v>-100</v>
      </c>
      <c r="N4" s="20" t="s">
        <v>10</v>
      </c>
      <c r="O4" s="21" t="s">
        <v>10</v>
      </c>
      <c r="P4" s="21" t="s">
        <v>10</v>
      </c>
      <c r="Q4" s="21" t="s">
        <v>10</v>
      </c>
      <c r="R4" s="21" t="s">
        <v>10</v>
      </c>
      <c r="S4" s="21" t="s">
        <v>10</v>
      </c>
      <c r="T4" s="21"/>
      <c r="U4" s="22" t="s">
        <v>10</v>
      </c>
    </row>
    <row r="5" spans="1:21" x14ac:dyDescent="0.3">
      <c r="A5" s="19" t="s">
        <v>111</v>
      </c>
      <c r="B5" s="20" t="s">
        <v>14</v>
      </c>
      <c r="C5" s="21">
        <v>152.4</v>
      </c>
      <c r="D5" s="21"/>
      <c r="E5" s="22">
        <v>7.5350000000000001</v>
      </c>
      <c r="F5" s="20" t="s">
        <v>15</v>
      </c>
      <c r="G5" s="23">
        <v>118.15219999999999</v>
      </c>
      <c r="H5" s="21"/>
      <c r="I5" s="24">
        <v>5.2935099999999977</v>
      </c>
      <c r="J5" s="25" t="s">
        <v>10</v>
      </c>
      <c r="K5" s="25">
        <v>-22.472309711286094</v>
      </c>
      <c r="L5" s="25"/>
      <c r="M5" s="25">
        <v>-29.747710683477141</v>
      </c>
      <c r="N5" s="20" t="s">
        <v>16</v>
      </c>
      <c r="O5" s="23">
        <v>111.4635</v>
      </c>
      <c r="P5" s="21"/>
      <c r="Q5" s="24">
        <v>5.1331399999999974</v>
      </c>
      <c r="R5" s="21" t="s">
        <v>10</v>
      </c>
      <c r="S5" s="25">
        <v>-26.861220472440948</v>
      </c>
      <c r="T5" s="21"/>
      <c r="U5" s="26">
        <v>-31.876045122760488</v>
      </c>
    </row>
    <row r="6" spans="1:21" x14ac:dyDescent="0.3">
      <c r="A6" s="19" t="s">
        <v>17</v>
      </c>
      <c r="B6" s="20">
        <v>3</v>
      </c>
      <c r="C6" s="21">
        <v>152.4</v>
      </c>
      <c r="D6" s="21"/>
      <c r="E6" s="22">
        <v>7.5350000000000001</v>
      </c>
      <c r="F6" s="20">
        <v>2</v>
      </c>
      <c r="G6" s="23">
        <v>142.39420000000001</v>
      </c>
      <c r="H6" s="21"/>
      <c r="I6" s="24">
        <v>6.9717199999999977</v>
      </c>
      <c r="J6" s="25">
        <v>-33.333333333333329</v>
      </c>
      <c r="K6" s="24">
        <v>-6.5654855643044572</v>
      </c>
      <c r="L6" s="25"/>
      <c r="M6" s="24">
        <v>-7.4755142667551748</v>
      </c>
      <c r="N6" s="20">
        <v>4</v>
      </c>
      <c r="O6" s="23">
        <v>162.0814</v>
      </c>
      <c r="P6" s="21"/>
      <c r="Q6" s="24">
        <v>8.105719999999998</v>
      </c>
      <c r="R6" s="25">
        <v>33.333333333333329</v>
      </c>
      <c r="S6" s="24">
        <v>6.3526246719160078</v>
      </c>
      <c r="T6" s="21"/>
      <c r="U6" s="27">
        <v>7.5742534837425071</v>
      </c>
    </row>
    <row r="7" spans="1:21" x14ac:dyDescent="0.3">
      <c r="A7" s="19" t="s">
        <v>18</v>
      </c>
      <c r="B7" s="20">
        <v>13</v>
      </c>
      <c r="C7" s="21">
        <v>152.4</v>
      </c>
      <c r="D7" s="21"/>
      <c r="E7" s="22">
        <v>7.5350000000000001</v>
      </c>
      <c r="F7" s="20">
        <v>7</v>
      </c>
      <c r="G7" s="23">
        <v>121.39</v>
      </c>
      <c r="H7" s="21"/>
      <c r="I7" s="24">
        <v>5.5069999999999997</v>
      </c>
      <c r="J7" s="25">
        <v>-46.153846153846153</v>
      </c>
      <c r="K7" s="25">
        <v>-20.347769028871394</v>
      </c>
      <c r="L7" s="25"/>
      <c r="M7" s="25">
        <v>-26.914399469144001</v>
      </c>
      <c r="N7" s="20">
        <v>15</v>
      </c>
      <c r="O7" s="23">
        <v>160.82470000000001</v>
      </c>
      <c r="P7" s="21"/>
      <c r="Q7" s="24">
        <v>8.21584</v>
      </c>
      <c r="R7" s="25">
        <v>15.384615384615385</v>
      </c>
      <c r="S7" s="24">
        <v>5.5280183727034133</v>
      </c>
      <c r="T7" s="21"/>
      <c r="U7" s="27">
        <v>9.0357000663569984</v>
      </c>
    </row>
    <row r="8" spans="1:21" x14ac:dyDescent="0.3">
      <c r="A8" s="19" t="s">
        <v>19</v>
      </c>
      <c r="B8" s="20">
        <v>15</v>
      </c>
      <c r="C8" s="21">
        <v>152.4</v>
      </c>
      <c r="D8" s="21"/>
      <c r="E8" s="22">
        <v>7.5350000000000001</v>
      </c>
      <c r="F8" s="20">
        <v>9.5</v>
      </c>
      <c r="G8" s="23">
        <v>151.1798</v>
      </c>
      <c r="H8" s="21"/>
      <c r="I8" s="24">
        <v>7.0120399999999989</v>
      </c>
      <c r="J8" s="25">
        <v>-36.666666666666664</v>
      </c>
      <c r="K8" s="24">
        <v>-0.80065616797900618</v>
      </c>
      <c r="L8" s="25"/>
      <c r="M8" s="24">
        <v>-6.9404114134041297</v>
      </c>
      <c r="N8" s="20">
        <v>17</v>
      </c>
      <c r="O8" s="23">
        <v>152.80760000000001</v>
      </c>
      <c r="P8" s="21"/>
      <c r="Q8" s="24">
        <v>7.7302399999999949</v>
      </c>
      <c r="R8" s="25">
        <v>13.333333333333334</v>
      </c>
      <c r="S8" s="24">
        <v>0.26745406824147122</v>
      </c>
      <c r="T8" s="21"/>
      <c r="U8" s="27">
        <v>2.5911081619110119</v>
      </c>
    </row>
    <row r="9" spans="1:21" x14ac:dyDescent="0.3">
      <c r="A9" s="19" t="s">
        <v>20</v>
      </c>
      <c r="B9" s="20">
        <v>19</v>
      </c>
      <c r="C9" s="21">
        <v>152.4</v>
      </c>
      <c r="D9" s="21"/>
      <c r="E9" s="22">
        <v>7.5350000000000001</v>
      </c>
      <c r="F9" s="20">
        <v>13</v>
      </c>
      <c r="G9" s="23">
        <v>103.0834</v>
      </c>
      <c r="H9" s="21"/>
      <c r="I9" s="24">
        <v>5.6952299999999951</v>
      </c>
      <c r="J9" s="25">
        <v>-31.578947368421051</v>
      </c>
      <c r="K9" s="25">
        <v>-32.359973753280848</v>
      </c>
      <c r="L9" s="25"/>
      <c r="M9" s="25">
        <v>-24.416323822163307</v>
      </c>
      <c r="N9" s="20">
        <v>17</v>
      </c>
      <c r="O9" s="23">
        <v>136.13589999999999</v>
      </c>
      <c r="P9" s="21"/>
      <c r="Q9" s="24">
        <v>6.9242199999999983</v>
      </c>
      <c r="R9" s="25">
        <v>-10.526315789473683</v>
      </c>
      <c r="S9" s="25">
        <v>-10.671981627296596</v>
      </c>
      <c r="T9" s="21"/>
      <c r="U9" s="27">
        <v>-8.1059057730590833</v>
      </c>
    </row>
    <row r="10" spans="1:21" x14ac:dyDescent="0.3">
      <c r="A10" s="19" t="s">
        <v>21</v>
      </c>
      <c r="B10" s="20">
        <v>123</v>
      </c>
      <c r="C10" s="21">
        <v>152.4</v>
      </c>
      <c r="D10" s="21"/>
      <c r="E10" s="22">
        <v>7.5350000000000001</v>
      </c>
      <c r="F10" s="20">
        <v>123456</v>
      </c>
      <c r="G10" s="23">
        <v>189.14449999999999</v>
      </c>
      <c r="H10" s="21"/>
      <c r="I10" s="24">
        <v>7.5387199999999979</v>
      </c>
      <c r="J10" s="25" t="s">
        <v>10</v>
      </c>
      <c r="K10" s="25">
        <v>24.110564304461935</v>
      </c>
      <c r="L10" s="25"/>
      <c r="M10" s="24">
        <v>4.9369608493665888E-2</v>
      </c>
      <c r="N10" s="20" t="s">
        <v>10</v>
      </c>
      <c r="O10" s="21" t="s">
        <v>10</v>
      </c>
      <c r="P10" s="21" t="s">
        <v>10</v>
      </c>
      <c r="Q10" s="21" t="s">
        <v>10</v>
      </c>
      <c r="R10" s="21" t="s">
        <v>10</v>
      </c>
      <c r="S10" s="21" t="s">
        <v>10</v>
      </c>
      <c r="T10" s="21" t="s">
        <v>10</v>
      </c>
      <c r="U10" s="22" t="s">
        <v>10</v>
      </c>
    </row>
    <row r="11" spans="1:21" ht="15" thickBot="1" x14ac:dyDescent="0.35">
      <c r="A11" s="28" t="s">
        <v>22</v>
      </c>
      <c r="B11" s="29">
        <v>8</v>
      </c>
      <c r="C11" s="30">
        <v>152.4</v>
      </c>
      <c r="D11" s="30"/>
      <c r="E11" s="31">
        <v>7.5350000000000001</v>
      </c>
      <c r="F11" s="29">
        <v>12</v>
      </c>
      <c r="G11" s="32">
        <v>167.1</v>
      </c>
      <c r="H11" s="30"/>
      <c r="I11" s="33">
        <v>7.5350000000000001</v>
      </c>
      <c r="J11" s="34">
        <v>0.5</v>
      </c>
      <c r="K11" s="33">
        <v>9.6456692913385744</v>
      </c>
      <c r="L11" s="34"/>
      <c r="M11" s="33">
        <v>0</v>
      </c>
      <c r="N11" s="29" t="s">
        <v>10</v>
      </c>
      <c r="O11" s="30" t="s">
        <v>10</v>
      </c>
      <c r="P11" s="30" t="s">
        <v>10</v>
      </c>
      <c r="Q11" s="30" t="s">
        <v>10</v>
      </c>
      <c r="R11" s="30" t="s">
        <v>10</v>
      </c>
      <c r="S11" s="30" t="s">
        <v>10</v>
      </c>
      <c r="T11" s="30" t="s">
        <v>10</v>
      </c>
      <c r="U11" s="31" t="s">
        <v>10</v>
      </c>
    </row>
    <row r="12" spans="1:21" x14ac:dyDescent="0.3">
      <c r="K12" s="3"/>
    </row>
    <row r="14" spans="1:21" ht="15" thickBot="1" x14ac:dyDescent="0.35"/>
    <row r="15" spans="1:21" ht="15" thickBot="1" x14ac:dyDescent="0.35">
      <c r="A15" s="11" t="s">
        <v>0</v>
      </c>
      <c r="B15" s="12" t="s">
        <v>23</v>
      </c>
      <c r="C15" s="13"/>
      <c r="D15" s="13"/>
      <c r="E15" s="13"/>
      <c r="F15" s="12" t="s">
        <v>1</v>
      </c>
      <c r="G15" s="13"/>
      <c r="H15" s="13"/>
      <c r="I15" s="13"/>
      <c r="J15" s="13"/>
      <c r="K15" s="13"/>
      <c r="L15" s="13"/>
      <c r="M15" s="14"/>
    </row>
    <row r="16" spans="1:21" ht="15" thickBot="1" x14ac:dyDescent="0.35">
      <c r="A16" s="15"/>
      <c r="B16" s="16" t="s">
        <v>24</v>
      </c>
      <c r="C16" s="17" t="s">
        <v>4</v>
      </c>
      <c r="D16" s="17" t="s">
        <v>5</v>
      </c>
      <c r="E16" s="17" t="s">
        <v>113</v>
      </c>
      <c r="F16" s="16" t="s">
        <v>24</v>
      </c>
      <c r="G16" s="17" t="s">
        <v>4</v>
      </c>
      <c r="H16" s="17" t="s">
        <v>5</v>
      </c>
      <c r="I16" s="17" t="s">
        <v>113</v>
      </c>
      <c r="J16" s="16" t="s">
        <v>24</v>
      </c>
      <c r="K16" s="17" t="s">
        <v>7</v>
      </c>
      <c r="L16" s="17" t="s">
        <v>5</v>
      </c>
      <c r="M16" s="18" t="s">
        <v>114</v>
      </c>
    </row>
    <row r="17" spans="1:13" x14ac:dyDescent="0.3">
      <c r="A17" s="19" t="s">
        <v>9</v>
      </c>
      <c r="B17" s="20">
        <v>9</v>
      </c>
      <c r="C17" s="21">
        <v>152.4</v>
      </c>
      <c r="D17" s="21"/>
      <c r="E17" s="21">
        <v>7.5350000000000001</v>
      </c>
      <c r="F17" s="20">
        <v>7</v>
      </c>
      <c r="G17" s="23">
        <v>136.44059999999999</v>
      </c>
      <c r="H17" s="21"/>
      <c r="I17" s="24">
        <v>6.6584499999999949</v>
      </c>
      <c r="J17" s="91" t="s">
        <v>10</v>
      </c>
      <c r="K17" s="25">
        <v>-10.472047244094499</v>
      </c>
      <c r="L17" s="25"/>
      <c r="M17" s="26">
        <v>-11.633045786330527</v>
      </c>
    </row>
    <row r="18" spans="1:13" x14ac:dyDescent="0.3">
      <c r="A18" s="19" t="s">
        <v>11</v>
      </c>
      <c r="B18" s="20" t="s">
        <v>12</v>
      </c>
      <c r="C18" s="21">
        <v>152.4</v>
      </c>
      <c r="D18" s="21"/>
      <c r="E18" s="21">
        <v>7.5350000000000001</v>
      </c>
      <c r="F18" s="20" t="s">
        <v>13</v>
      </c>
      <c r="G18" s="23"/>
      <c r="H18" s="21"/>
      <c r="I18" s="24"/>
      <c r="J18" s="20" t="s">
        <v>10</v>
      </c>
      <c r="K18" s="35">
        <v>-100</v>
      </c>
      <c r="L18" s="21"/>
      <c r="M18" s="22">
        <v>-100</v>
      </c>
    </row>
    <row r="19" spans="1:13" x14ac:dyDescent="0.3">
      <c r="A19" s="19" t="s">
        <v>111</v>
      </c>
      <c r="B19" s="20" t="s">
        <v>14</v>
      </c>
      <c r="C19" s="21">
        <v>152.4</v>
      </c>
      <c r="D19" s="21"/>
      <c r="E19" s="21">
        <v>7.5350000000000001</v>
      </c>
      <c r="F19" s="20" t="s">
        <v>15</v>
      </c>
      <c r="G19" s="23">
        <v>118.15219999999999</v>
      </c>
      <c r="H19" s="21"/>
      <c r="I19" s="24">
        <v>5.2935099999999977</v>
      </c>
      <c r="J19" s="91" t="s">
        <v>10</v>
      </c>
      <c r="K19" s="25">
        <v>-22.472309711286094</v>
      </c>
      <c r="L19" s="25"/>
      <c r="M19" s="26">
        <v>-29.747710683477141</v>
      </c>
    </row>
    <row r="20" spans="1:13" x14ac:dyDescent="0.3">
      <c r="A20" s="19" t="s">
        <v>17</v>
      </c>
      <c r="B20" s="20">
        <v>3</v>
      </c>
      <c r="C20" s="21">
        <v>152.4</v>
      </c>
      <c r="D20" s="21"/>
      <c r="E20" s="21">
        <v>7.5350000000000001</v>
      </c>
      <c r="F20" s="20">
        <v>2</v>
      </c>
      <c r="G20" s="23">
        <v>142.39420000000001</v>
      </c>
      <c r="H20" s="21"/>
      <c r="I20" s="24">
        <v>6.9717199999999977</v>
      </c>
      <c r="J20" s="91">
        <v>-33.333333333333329</v>
      </c>
      <c r="K20" s="24">
        <v>-6.5654855643044572</v>
      </c>
      <c r="L20" s="25"/>
      <c r="M20" s="27">
        <v>-7.4755142667551748</v>
      </c>
    </row>
    <row r="21" spans="1:13" x14ac:dyDescent="0.3">
      <c r="A21" s="19" t="s">
        <v>18</v>
      </c>
      <c r="B21" s="20">
        <v>13</v>
      </c>
      <c r="C21" s="21">
        <v>152.4</v>
      </c>
      <c r="D21" s="21"/>
      <c r="E21" s="21">
        <v>7.5350000000000001</v>
      </c>
      <c r="F21" s="20">
        <v>7</v>
      </c>
      <c r="G21" s="23">
        <v>121.39</v>
      </c>
      <c r="H21" s="21"/>
      <c r="I21" s="24">
        <v>5.5069999999999997</v>
      </c>
      <c r="J21" s="91">
        <v>-46.153846153846153</v>
      </c>
      <c r="K21" s="25">
        <v>-20.347769028871394</v>
      </c>
      <c r="L21" s="25"/>
      <c r="M21" s="26">
        <v>-26.914399469144001</v>
      </c>
    </row>
    <row r="22" spans="1:13" x14ac:dyDescent="0.3">
      <c r="A22" s="19" t="s">
        <v>19</v>
      </c>
      <c r="B22" s="20">
        <v>15</v>
      </c>
      <c r="C22" s="21">
        <v>152.4</v>
      </c>
      <c r="D22" s="21"/>
      <c r="E22" s="21">
        <v>7.5350000000000001</v>
      </c>
      <c r="F22" s="20">
        <v>9.5</v>
      </c>
      <c r="G22" s="23">
        <v>151.1798</v>
      </c>
      <c r="H22" s="21"/>
      <c r="I22" s="24">
        <v>7.0120399999999989</v>
      </c>
      <c r="J22" s="91">
        <v>-36.666666666666664</v>
      </c>
      <c r="K22" s="24">
        <v>-0.80065616797900618</v>
      </c>
      <c r="L22" s="25"/>
      <c r="M22" s="27">
        <v>-6.9404114134041297</v>
      </c>
    </row>
    <row r="23" spans="1:13" x14ac:dyDescent="0.3">
      <c r="A23" s="19" t="s">
        <v>20</v>
      </c>
      <c r="B23" s="20">
        <v>19</v>
      </c>
      <c r="C23" s="21">
        <v>152.4</v>
      </c>
      <c r="D23" s="21"/>
      <c r="E23" s="21">
        <v>7.5350000000000001</v>
      </c>
      <c r="F23" s="20">
        <v>13</v>
      </c>
      <c r="G23" s="23">
        <v>103.0834</v>
      </c>
      <c r="H23" s="21"/>
      <c r="I23" s="24">
        <v>5.6952299999999951</v>
      </c>
      <c r="J23" s="91">
        <v>-31.578947368421051</v>
      </c>
      <c r="K23" s="25">
        <v>-32.359973753280848</v>
      </c>
      <c r="L23" s="25"/>
      <c r="M23" s="26">
        <v>-24.416323822163307</v>
      </c>
    </row>
    <row r="24" spans="1:13" x14ac:dyDescent="0.3">
      <c r="A24" s="19" t="s">
        <v>21</v>
      </c>
      <c r="B24" s="20">
        <v>123</v>
      </c>
      <c r="C24" s="21">
        <v>152.4</v>
      </c>
      <c r="D24" s="21"/>
      <c r="E24" s="21">
        <v>7.5350000000000001</v>
      </c>
      <c r="F24" s="20">
        <v>123456</v>
      </c>
      <c r="G24" s="23">
        <v>189.14449999999999</v>
      </c>
      <c r="H24" s="21"/>
      <c r="I24" s="24">
        <v>7.5387199999999979</v>
      </c>
      <c r="J24" s="91" t="s">
        <v>10</v>
      </c>
      <c r="K24" s="25">
        <v>24.110564304461935</v>
      </c>
      <c r="L24" s="25"/>
      <c r="M24" s="27">
        <v>4.9369608493665888E-2</v>
      </c>
    </row>
    <row r="25" spans="1:13" ht="15" thickBot="1" x14ac:dyDescent="0.35">
      <c r="A25" s="28" t="s">
        <v>22</v>
      </c>
      <c r="B25" s="29">
        <v>8</v>
      </c>
      <c r="C25" s="30">
        <v>152.4</v>
      </c>
      <c r="D25" s="30"/>
      <c r="E25" s="30">
        <v>7.5350000000000001</v>
      </c>
      <c r="F25" s="29">
        <v>12</v>
      </c>
      <c r="G25" s="32">
        <v>167.1</v>
      </c>
      <c r="H25" s="30"/>
      <c r="I25" s="33">
        <v>7.5350000000000001</v>
      </c>
      <c r="J25" s="92">
        <v>0.5</v>
      </c>
      <c r="K25" s="33">
        <v>9.6456692913385744</v>
      </c>
      <c r="L25" s="34"/>
      <c r="M25" s="36">
        <v>0</v>
      </c>
    </row>
    <row r="26" spans="1:13" x14ac:dyDescent="0.3">
      <c r="K26" s="3"/>
    </row>
    <row r="27" spans="1:13" ht="15" thickBot="1" x14ac:dyDescent="0.35"/>
    <row r="28" spans="1:13" ht="15" thickBot="1" x14ac:dyDescent="0.35">
      <c r="A28" s="11" t="s">
        <v>0</v>
      </c>
      <c r="B28" s="12" t="s">
        <v>23</v>
      </c>
      <c r="C28" s="13"/>
      <c r="D28" s="13"/>
      <c r="E28" s="13"/>
      <c r="F28" s="12" t="s">
        <v>2</v>
      </c>
      <c r="G28" s="13"/>
      <c r="H28" s="13"/>
      <c r="I28" s="13"/>
      <c r="J28" s="13"/>
      <c r="K28" s="13"/>
      <c r="L28" s="13"/>
      <c r="M28" s="14"/>
    </row>
    <row r="29" spans="1:13" ht="15" thickBot="1" x14ac:dyDescent="0.35">
      <c r="A29" s="15"/>
      <c r="B29" s="16" t="s">
        <v>24</v>
      </c>
      <c r="C29" s="17" t="s">
        <v>4</v>
      </c>
      <c r="D29" s="17" t="s">
        <v>5</v>
      </c>
      <c r="E29" s="17" t="s">
        <v>113</v>
      </c>
      <c r="F29" s="16" t="s">
        <v>24</v>
      </c>
      <c r="G29" s="17" t="s">
        <v>4</v>
      </c>
      <c r="H29" s="17" t="s">
        <v>5</v>
      </c>
      <c r="I29" s="17" t="s">
        <v>113</v>
      </c>
      <c r="J29" s="16" t="s">
        <v>24</v>
      </c>
      <c r="K29" s="17" t="s">
        <v>7</v>
      </c>
      <c r="L29" s="17" t="s">
        <v>5</v>
      </c>
      <c r="M29" s="18" t="s">
        <v>114</v>
      </c>
    </row>
    <row r="30" spans="1:13" x14ac:dyDescent="0.3">
      <c r="A30" s="19" t="s">
        <v>9</v>
      </c>
      <c r="B30" s="20">
        <v>9</v>
      </c>
      <c r="C30" s="21">
        <v>152.4</v>
      </c>
      <c r="D30" s="21"/>
      <c r="E30" s="21">
        <v>7.5350000000000001</v>
      </c>
      <c r="F30" s="20">
        <v>11</v>
      </c>
      <c r="G30" s="23">
        <v>103.1253</v>
      </c>
      <c r="H30" s="21"/>
      <c r="I30" s="24">
        <v>8.4189799999999977</v>
      </c>
      <c r="J30" s="20" t="s">
        <v>10</v>
      </c>
      <c r="K30" s="25">
        <v>-32.332480314960641</v>
      </c>
      <c r="L30" s="21"/>
      <c r="M30" s="26">
        <v>11.731652289316489</v>
      </c>
    </row>
    <row r="31" spans="1:13" x14ac:dyDescent="0.3">
      <c r="A31" s="19" t="s">
        <v>11</v>
      </c>
      <c r="B31" s="20" t="s">
        <v>12</v>
      </c>
      <c r="C31" s="21">
        <v>152.4</v>
      </c>
      <c r="D31" s="21"/>
      <c r="E31" s="21">
        <v>7.5350000000000001</v>
      </c>
      <c r="F31" s="20" t="s">
        <v>10</v>
      </c>
      <c r="G31" s="21" t="s">
        <v>10</v>
      </c>
      <c r="H31" s="21" t="s">
        <v>10</v>
      </c>
      <c r="I31" s="21" t="s">
        <v>10</v>
      </c>
      <c r="J31" s="20" t="s">
        <v>10</v>
      </c>
      <c r="K31" s="21" t="s">
        <v>10</v>
      </c>
      <c r="L31" s="21"/>
      <c r="M31" s="22" t="s">
        <v>10</v>
      </c>
    </row>
    <row r="32" spans="1:13" x14ac:dyDescent="0.3">
      <c r="A32" s="19" t="s">
        <v>111</v>
      </c>
      <c r="B32" s="20" t="s">
        <v>14</v>
      </c>
      <c r="C32" s="21">
        <v>152.4</v>
      </c>
      <c r="D32" s="21"/>
      <c r="E32" s="21">
        <v>7.5350000000000001</v>
      </c>
      <c r="F32" s="20" t="s">
        <v>16</v>
      </c>
      <c r="G32" s="23">
        <v>111.4635</v>
      </c>
      <c r="H32" s="21"/>
      <c r="I32" s="24">
        <v>5.1331399999999974</v>
      </c>
      <c r="J32" s="20" t="s">
        <v>10</v>
      </c>
      <c r="K32" s="25">
        <v>-26.861220472440948</v>
      </c>
      <c r="L32" s="21"/>
      <c r="M32" s="26">
        <v>-31.876045122760488</v>
      </c>
    </row>
    <row r="33" spans="1:13" x14ac:dyDescent="0.3">
      <c r="A33" s="19" t="s">
        <v>17</v>
      </c>
      <c r="B33" s="20">
        <v>3</v>
      </c>
      <c r="C33" s="21">
        <v>152.4</v>
      </c>
      <c r="D33" s="21"/>
      <c r="E33" s="21">
        <v>7.5350000000000001</v>
      </c>
      <c r="F33" s="20">
        <v>4</v>
      </c>
      <c r="G33" s="23">
        <v>162.0814</v>
      </c>
      <c r="H33" s="21"/>
      <c r="I33" s="24">
        <v>8.105719999999998</v>
      </c>
      <c r="J33" s="91">
        <v>33.333333333333329</v>
      </c>
      <c r="K33" s="24">
        <v>6.3526246719160078</v>
      </c>
      <c r="L33" s="21"/>
      <c r="M33" s="27">
        <v>7.5742534837425071</v>
      </c>
    </row>
    <row r="34" spans="1:13" x14ac:dyDescent="0.3">
      <c r="A34" s="19" t="s">
        <v>18</v>
      </c>
      <c r="B34" s="20">
        <v>13</v>
      </c>
      <c r="C34" s="21">
        <v>152.4</v>
      </c>
      <c r="D34" s="21"/>
      <c r="E34" s="21">
        <v>7.5350000000000001</v>
      </c>
      <c r="F34" s="20">
        <v>15</v>
      </c>
      <c r="G34" s="23">
        <v>160.82470000000001</v>
      </c>
      <c r="H34" s="21"/>
      <c r="I34" s="24">
        <v>8.21584</v>
      </c>
      <c r="J34" s="91">
        <v>15.384615384615385</v>
      </c>
      <c r="K34" s="24">
        <v>5.5280183727034133</v>
      </c>
      <c r="L34" s="21"/>
      <c r="M34" s="27">
        <v>9.0357000663569984</v>
      </c>
    </row>
    <row r="35" spans="1:13" x14ac:dyDescent="0.3">
      <c r="A35" s="19" t="s">
        <v>19</v>
      </c>
      <c r="B35" s="20">
        <v>15</v>
      </c>
      <c r="C35" s="21">
        <v>152.4</v>
      </c>
      <c r="D35" s="21"/>
      <c r="E35" s="21">
        <v>7.5350000000000001</v>
      </c>
      <c r="F35" s="20">
        <v>17</v>
      </c>
      <c r="G35" s="23">
        <v>152.80760000000001</v>
      </c>
      <c r="H35" s="21"/>
      <c r="I35" s="24">
        <v>7.7302399999999949</v>
      </c>
      <c r="J35" s="91">
        <v>13.333333333333334</v>
      </c>
      <c r="K35" s="24">
        <v>0.26745406824147122</v>
      </c>
      <c r="L35" s="21"/>
      <c r="M35" s="27">
        <v>2.5911081619110119</v>
      </c>
    </row>
    <row r="36" spans="1:13" x14ac:dyDescent="0.3">
      <c r="A36" s="19" t="s">
        <v>20</v>
      </c>
      <c r="B36" s="20">
        <v>19</v>
      </c>
      <c r="C36" s="21">
        <v>152.4</v>
      </c>
      <c r="D36" s="21"/>
      <c r="E36" s="21">
        <v>7.5350000000000001</v>
      </c>
      <c r="F36" s="20">
        <v>17</v>
      </c>
      <c r="G36" s="23">
        <v>136.13589999999999</v>
      </c>
      <c r="H36" s="21"/>
      <c r="I36" s="24">
        <v>6.9242199999999983</v>
      </c>
      <c r="J36" s="91">
        <v>-10.526315789473683</v>
      </c>
      <c r="K36" s="25">
        <v>-10.671981627296596</v>
      </c>
      <c r="L36" s="21"/>
      <c r="M36" s="27">
        <v>-8.1059057730590833</v>
      </c>
    </row>
    <row r="37" spans="1:13" x14ac:dyDescent="0.3">
      <c r="A37" s="19" t="s">
        <v>21</v>
      </c>
      <c r="B37" s="20">
        <v>123</v>
      </c>
      <c r="C37" s="21">
        <v>152.4</v>
      </c>
      <c r="D37" s="21"/>
      <c r="E37" s="21">
        <v>7.5350000000000001</v>
      </c>
      <c r="F37" s="20" t="s">
        <v>10</v>
      </c>
      <c r="G37" s="21" t="s">
        <v>10</v>
      </c>
      <c r="H37" s="21" t="s">
        <v>10</v>
      </c>
      <c r="I37" s="21" t="s">
        <v>10</v>
      </c>
      <c r="J37" s="20" t="s">
        <v>10</v>
      </c>
      <c r="K37" s="21" t="s">
        <v>10</v>
      </c>
      <c r="L37" s="21" t="s">
        <v>10</v>
      </c>
      <c r="M37" s="22" t="s">
        <v>10</v>
      </c>
    </row>
    <row r="38" spans="1:13" ht="15" thickBot="1" x14ac:dyDescent="0.35">
      <c r="A38" s="28" t="s">
        <v>22</v>
      </c>
      <c r="B38" s="29">
        <v>8</v>
      </c>
      <c r="C38" s="30">
        <v>152.4</v>
      </c>
      <c r="D38" s="30"/>
      <c r="E38" s="30">
        <v>7.5350000000000001</v>
      </c>
      <c r="F38" s="29" t="s">
        <v>10</v>
      </c>
      <c r="G38" s="30" t="s">
        <v>10</v>
      </c>
      <c r="H38" s="30" t="s">
        <v>10</v>
      </c>
      <c r="I38" s="30" t="s">
        <v>10</v>
      </c>
      <c r="J38" s="29" t="s">
        <v>10</v>
      </c>
      <c r="K38" s="30" t="s">
        <v>10</v>
      </c>
      <c r="L38" s="30" t="s">
        <v>10</v>
      </c>
      <c r="M38" s="31" t="s">
        <v>10</v>
      </c>
    </row>
  </sheetData>
  <mergeCells count="10">
    <mergeCell ref="A28:A29"/>
    <mergeCell ref="B28:E28"/>
    <mergeCell ref="F28:M28"/>
    <mergeCell ref="B1:E1"/>
    <mergeCell ref="F1:M1"/>
    <mergeCell ref="N1:U1"/>
    <mergeCell ref="A15:A16"/>
    <mergeCell ref="B15:E15"/>
    <mergeCell ref="F15:M15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9D21-B74F-4751-910A-7A40837B5A3C}">
  <dimension ref="A1:Y123"/>
  <sheetViews>
    <sheetView topLeftCell="A89" workbookViewId="0">
      <selection activeCell="B118" sqref="B118:Q123"/>
    </sheetView>
  </sheetViews>
  <sheetFormatPr defaultRowHeight="14.4" x14ac:dyDescent="0.3"/>
  <cols>
    <col min="1" max="1" width="6.33203125" customWidth="1"/>
    <col min="2" max="2" width="10" bestFit="1" customWidth="1"/>
    <col min="3" max="3" width="7.33203125" bestFit="1" customWidth="1"/>
    <col min="4" max="4" width="7.88671875" customWidth="1"/>
    <col min="5" max="5" width="17.77734375" bestFit="1" customWidth="1"/>
    <col min="6" max="6" width="15.44140625" customWidth="1"/>
    <col min="7" max="7" width="6.6640625" customWidth="1"/>
    <col min="8" max="8" width="11.44140625" customWidth="1"/>
    <col min="9" max="9" width="5.5546875" bestFit="1" customWidth="1"/>
    <col min="10" max="10" width="8.5546875" customWidth="1"/>
    <col min="11" max="11" width="6.5546875" bestFit="1" customWidth="1"/>
    <col min="12" max="12" width="7.88671875" bestFit="1" customWidth="1"/>
    <col min="13" max="13" width="8.109375" customWidth="1"/>
    <col min="14" max="14" width="7.88671875" bestFit="1" customWidth="1"/>
    <col min="15" max="15" width="7.21875" customWidth="1"/>
    <col min="16" max="16" width="5.6640625" bestFit="1" customWidth="1"/>
    <col min="17" max="17" width="5.77734375" bestFit="1" customWidth="1"/>
    <col min="21" max="21" width="12.33203125" customWidth="1"/>
  </cols>
  <sheetData>
    <row r="1" spans="1:17" ht="43.2" customHeight="1" x14ac:dyDescent="0.3">
      <c r="A1" s="53" t="s">
        <v>9</v>
      </c>
      <c r="B1" s="54" t="s">
        <v>11</v>
      </c>
      <c r="C1" s="54" t="s">
        <v>76</v>
      </c>
      <c r="D1" s="54" t="s">
        <v>28</v>
      </c>
      <c r="E1" s="54" t="s">
        <v>50</v>
      </c>
      <c r="F1" s="54" t="s">
        <v>75</v>
      </c>
      <c r="G1" s="54" t="s">
        <v>74</v>
      </c>
      <c r="H1" s="54" t="s">
        <v>25</v>
      </c>
      <c r="I1" s="54" t="s">
        <v>73</v>
      </c>
      <c r="J1" s="54" t="s">
        <v>72</v>
      </c>
      <c r="K1" s="54" t="s">
        <v>26</v>
      </c>
      <c r="L1" s="55" t="s">
        <v>77</v>
      </c>
      <c r="M1" s="55"/>
      <c r="N1" s="55" t="s">
        <v>78</v>
      </c>
      <c r="O1" s="55"/>
      <c r="P1" s="56" t="s">
        <v>31</v>
      </c>
      <c r="Q1" s="57" t="s">
        <v>30</v>
      </c>
    </row>
    <row r="2" spans="1:17" ht="15" thickBot="1" x14ac:dyDescent="0.3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 t="s">
        <v>48</v>
      </c>
      <c r="M2" s="60" t="s">
        <v>49</v>
      </c>
      <c r="N2" s="60" t="s">
        <v>48</v>
      </c>
      <c r="O2" s="60" t="s">
        <v>49</v>
      </c>
      <c r="P2" s="60"/>
      <c r="Q2" s="61"/>
    </row>
    <row r="3" spans="1:17" x14ac:dyDescent="0.3">
      <c r="A3" s="20">
        <v>9</v>
      </c>
      <c r="B3" s="21" t="s">
        <v>27</v>
      </c>
      <c r="C3" s="21">
        <v>2</v>
      </c>
      <c r="D3" s="21" t="s">
        <v>14</v>
      </c>
      <c r="E3" s="21" t="s">
        <v>51</v>
      </c>
      <c r="F3" s="21" t="s">
        <v>52</v>
      </c>
      <c r="G3" s="21">
        <v>8</v>
      </c>
      <c r="H3" s="21">
        <v>123</v>
      </c>
      <c r="I3" s="25">
        <v>53.24</v>
      </c>
      <c r="J3" s="24">
        <v>2.9149999999999991</v>
      </c>
      <c r="K3" s="25">
        <v>64.605999999999995</v>
      </c>
      <c r="L3" s="25"/>
      <c r="M3" s="25"/>
      <c r="N3" s="25"/>
      <c r="O3" s="25"/>
      <c r="P3" s="25"/>
      <c r="Q3" s="26"/>
    </row>
    <row r="4" spans="1:17" x14ac:dyDescent="0.3">
      <c r="A4" s="20">
        <v>9</v>
      </c>
      <c r="B4" s="21" t="s">
        <v>27</v>
      </c>
      <c r="C4" s="21">
        <v>2</v>
      </c>
      <c r="D4" s="21" t="s">
        <v>14</v>
      </c>
      <c r="E4" s="21" t="s">
        <v>51</v>
      </c>
      <c r="F4" s="21" t="s">
        <v>52</v>
      </c>
      <c r="G4" s="21">
        <v>8</v>
      </c>
      <c r="H4" s="21">
        <v>123456</v>
      </c>
      <c r="I4" s="25">
        <v>53.24</v>
      </c>
      <c r="J4" s="24">
        <v>2.9149999999999991</v>
      </c>
      <c r="K4" s="25">
        <v>83.861310000000003</v>
      </c>
      <c r="L4" s="25"/>
      <c r="M4" s="25"/>
      <c r="N4" s="25"/>
      <c r="O4" s="25"/>
      <c r="P4" s="25"/>
      <c r="Q4" s="26"/>
    </row>
    <row r="5" spans="1:17" x14ac:dyDescent="0.3">
      <c r="A5" s="20">
        <v>9</v>
      </c>
      <c r="B5" s="21" t="s">
        <v>27</v>
      </c>
      <c r="C5" s="21">
        <v>3</v>
      </c>
      <c r="D5" s="21" t="s">
        <v>14</v>
      </c>
      <c r="E5" s="21" t="s">
        <v>52</v>
      </c>
      <c r="F5" s="21" t="s">
        <v>71</v>
      </c>
      <c r="G5" s="21">
        <v>8</v>
      </c>
      <c r="H5" s="21">
        <v>123</v>
      </c>
      <c r="I5" s="25"/>
      <c r="J5" s="24"/>
      <c r="K5" s="25">
        <v>88.79</v>
      </c>
      <c r="L5" s="25"/>
      <c r="M5" s="25"/>
      <c r="N5" s="25"/>
      <c r="O5" s="25"/>
      <c r="P5" s="25"/>
      <c r="Q5" s="26"/>
    </row>
    <row r="6" spans="1:17" x14ac:dyDescent="0.3">
      <c r="A6" s="20">
        <v>9</v>
      </c>
      <c r="B6" s="21" t="s">
        <v>27</v>
      </c>
      <c r="C6" s="21">
        <v>3</v>
      </c>
      <c r="D6" s="21" t="s">
        <v>14</v>
      </c>
      <c r="E6" s="21" t="s">
        <v>53</v>
      </c>
      <c r="F6" s="21" t="s">
        <v>53</v>
      </c>
      <c r="G6" s="21">
        <v>8</v>
      </c>
      <c r="H6" s="21">
        <v>123</v>
      </c>
      <c r="I6" s="25"/>
      <c r="J6" s="24"/>
      <c r="K6" s="23">
        <v>119.2757</v>
      </c>
      <c r="L6" s="23"/>
      <c r="M6" s="23"/>
      <c r="N6" s="23"/>
      <c r="O6" s="23"/>
      <c r="P6" s="23"/>
      <c r="Q6" s="37"/>
    </row>
    <row r="7" spans="1:17" x14ac:dyDescent="0.3">
      <c r="A7" s="20">
        <v>9</v>
      </c>
      <c r="B7" s="21" t="s">
        <v>27</v>
      </c>
      <c r="C7" s="21">
        <v>3</v>
      </c>
      <c r="D7" s="21" t="s">
        <v>14</v>
      </c>
      <c r="E7" s="21" t="s">
        <v>54</v>
      </c>
      <c r="F7" s="21" t="s">
        <v>65</v>
      </c>
      <c r="G7" s="21">
        <v>8</v>
      </c>
      <c r="H7" s="21">
        <v>123</v>
      </c>
      <c r="I7" s="25">
        <v>57.86</v>
      </c>
      <c r="J7" s="24">
        <v>7.5349999999999966</v>
      </c>
      <c r="K7" s="23">
        <v>152.38999999999999</v>
      </c>
      <c r="L7" s="23"/>
      <c r="M7" s="23"/>
      <c r="N7" s="23"/>
      <c r="O7" s="23"/>
      <c r="P7" s="23"/>
      <c r="Q7" s="37"/>
    </row>
    <row r="8" spans="1:17" x14ac:dyDescent="0.3">
      <c r="A8" s="20">
        <v>9</v>
      </c>
      <c r="B8" s="21" t="s">
        <v>27</v>
      </c>
      <c r="C8" s="21">
        <v>3</v>
      </c>
      <c r="D8" s="21" t="s">
        <v>14</v>
      </c>
      <c r="E8" s="21" t="s">
        <v>55</v>
      </c>
      <c r="F8" s="21" t="s">
        <v>55</v>
      </c>
      <c r="G8" s="21">
        <v>12</v>
      </c>
      <c r="H8" s="21">
        <v>123</v>
      </c>
      <c r="I8" s="25"/>
      <c r="J8" s="24"/>
      <c r="K8" s="23">
        <v>156.0129</v>
      </c>
      <c r="L8" s="23"/>
      <c r="M8" s="23"/>
      <c r="N8" s="23"/>
      <c r="O8" s="23"/>
      <c r="P8" s="23"/>
      <c r="Q8" s="37"/>
    </row>
    <row r="9" spans="1:17" x14ac:dyDescent="0.3">
      <c r="A9" s="20">
        <v>9</v>
      </c>
      <c r="B9" s="21" t="s">
        <v>27</v>
      </c>
      <c r="C9" s="21">
        <v>3</v>
      </c>
      <c r="D9" s="21" t="s">
        <v>14</v>
      </c>
      <c r="E9" s="21" t="s">
        <v>54</v>
      </c>
      <c r="F9" s="21" t="s">
        <v>65</v>
      </c>
      <c r="G9" s="21">
        <v>12</v>
      </c>
      <c r="H9" s="21">
        <v>123</v>
      </c>
      <c r="I9" s="25">
        <v>57.86</v>
      </c>
      <c r="J9" s="24">
        <v>7.5349999999999966</v>
      </c>
      <c r="K9" s="23">
        <v>167.12180000000001</v>
      </c>
      <c r="L9" s="23"/>
      <c r="M9" s="23"/>
      <c r="N9" s="23"/>
      <c r="O9" s="23"/>
      <c r="P9" s="23"/>
      <c r="Q9" s="37"/>
    </row>
    <row r="10" spans="1:17" x14ac:dyDescent="0.3">
      <c r="A10" s="20">
        <v>9</v>
      </c>
      <c r="B10" s="21" t="s">
        <v>27</v>
      </c>
      <c r="C10" s="21">
        <v>2</v>
      </c>
      <c r="D10" s="21" t="s">
        <v>14</v>
      </c>
      <c r="E10" s="21" t="s">
        <v>56</v>
      </c>
      <c r="F10" s="21" t="s">
        <v>67</v>
      </c>
      <c r="G10" s="21">
        <v>12</v>
      </c>
      <c r="H10" s="21">
        <v>123</v>
      </c>
      <c r="I10" s="25">
        <v>55.279260000000001</v>
      </c>
      <c r="J10" s="24">
        <v>4.9542599999999979</v>
      </c>
      <c r="K10" s="23">
        <v>122.0548</v>
      </c>
      <c r="L10" s="23"/>
      <c r="M10" s="23"/>
      <c r="N10" s="23"/>
      <c r="O10" s="23"/>
      <c r="P10" s="23"/>
      <c r="Q10" s="37"/>
    </row>
    <row r="11" spans="1:17" x14ac:dyDescent="0.3">
      <c r="A11" s="20">
        <v>9</v>
      </c>
      <c r="B11" s="21" t="s">
        <v>27</v>
      </c>
      <c r="C11" s="21">
        <v>2</v>
      </c>
      <c r="D11" s="21" t="s">
        <v>14</v>
      </c>
      <c r="E11" s="21" t="s">
        <v>57</v>
      </c>
      <c r="F11" s="21" t="s">
        <v>65</v>
      </c>
      <c r="G11" s="21">
        <v>8</v>
      </c>
      <c r="H11" s="21">
        <v>123</v>
      </c>
      <c r="I11" s="25">
        <v>55.832340000000002</v>
      </c>
      <c r="J11" s="24">
        <v>5.5073399999999992</v>
      </c>
      <c r="K11" s="23">
        <v>121.39</v>
      </c>
      <c r="L11" s="23"/>
      <c r="M11" s="23"/>
      <c r="N11" s="23"/>
      <c r="O11" s="23"/>
      <c r="P11" s="23"/>
      <c r="Q11" s="37"/>
    </row>
    <row r="12" spans="1:17" x14ac:dyDescent="0.3">
      <c r="A12" s="20">
        <v>9</v>
      </c>
      <c r="B12" s="21" t="s">
        <v>27</v>
      </c>
      <c r="C12" s="21">
        <v>2</v>
      </c>
      <c r="D12" s="21" t="s">
        <v>14</v>
      </c>
      <c r="E12" s="21" t="s">
        <v>58</v>
      </c>
      <c r="F12" s="21" t="s">
        <v>54</v>
      </c>
      <c r="G12" s="21">
        <v>12</v>
      </c>
      <c r="H12" s="21">
        <v>123</v>
      </c>
      <c r="I12" s="25">
        <v>55.920229999999997</v>
      </c>
      <c r="J12" s="24">
        <v>5.5952299999999937</v>
      </c>
      <c r="K12" s="23">
        <v>138.0641</v>
      </c>
      <c r="L12" s="23"/>
      <c r="M12" s="23"/>
      <c r="N12" s="23"/>
      <c r="O12" s="23"/>
      <c r="P12" s="23"/>
      <c r="Q12" s="37"/>
    </row>
    <row r="13" spans="1:17" x14ac:dyDescent="0.3">
      <c r="A13" s="20">
        <v>9</v>
      </c>
      <c r="B13" s="21" t="s">
        <v>27</v>
      </c>
      <c r="C13" s="21">
        <v>2</v>
      </c>
      <c r="D13" s="21" t="s">
        <v>14</v>
      </c>
      <c r="E13" s="21" t="s">
        <v>55</v>
      </c>
      <c r="F13" s="21" t="s">
        <v>65</v>
      </c>
      <c r="G13" s="21">
        <v>12</v>
      </c>
      <c r="H13" s="21">
        <v>123</v>
      </c>
      <c r="I13" s="25">
        <v>56.619590000000002</v>
      </c>
      <c r="J13" s="24">
        <v>6.2945899999999995</v>
      </c>
      <c r="K13" s="23">
        <v>146.6</v>
      </c>
      <c r="L13" s="23"/>
      <c r="M13" s="23"/>
      <c r="N13" s="23"/>
      <c r="O13" s="23"/>
      <c r="P13" s="23"/>
      <c r="Q13" s="37"/>
    </row>
    <row r="14" spans="1:17" x14ac:dyDescent="0.3">
      <c r="A14" s="20">
        <v>9</v>
      </c>
      <c r="B14" s="21" t="s">
        <v>27</v>
      </c>
      <c r="C14" s="21">
        <v>2</v>
      </c>
      <c r="D14" s="21" t="s">
        <v>14</v>
      </c>
      <c r="E14" s="21" t="s">
        <v>55</v>
      </c>
      <c r="F14" s="21" t="s">
        <v>65</v>
      </c>
      <c r="G14" s="21">
        <v>12</v>
      </c>
      <c r="H14" s="21">
        <v>123456</v>
      </c>
      <c r="I14" s="25">
        <v>56.619590000000002</v>
      </c>
      <c r="J14" s="24">
        <v>6.2945899999999995</v>
      </c>
      <c r="K14" s="23">
        <v>181.3417</v>
      </c>
      <c r="L14" s="23"/>
      <c r="M14" s="23"/>
      <c r="N14" s="23"/>
      <c r="O14" s="23"/>
      <c r="P14" s="23"/>
      <c r="Q14" s="37"/>
    </row>
    <row r="15" spans="1:17" x14ac:dyDescent="0.3">
      <c r="A15" s="20">
        <v>9</v>
      </c>
      <c r="B15" s="21" t="s">
        <v>27</v>
      </c>
      <c r="C15" s="21">
        <v>2</v>
      </c>
      <c r="D15" s="21" t="s">
        <v>14</v>
      </c>
      <c r="E15" s="21" t="s">
        <v>56</v>
      </c>
      <c r="F15" s="21" t="s">
        <v>67</v>
      </c>
      <c r="G15" s="21">
        <v>12</v>
      </c>
      <c r="H15" s="21">
        <v>123456</v>
      </c>
      <c r="I15" s="25">
        <v>55.279260000000001</v>
      </c>
      <c r="J15" s="24">
        <v>4.9542599999999979</v>
      </c>
      <c r="K15" s="23">
        <v>153.84200000000001</v>
      </c>
      <c r="L15" s="23"/>
      <c r="M15" s="23"/>
      <c r="N15" s="23"/>
      <c r="O15" s="23"/>
      <c r="P15" s="23"/>
      <c r="Q15" s="37"/>
    </row>
    <row r="16" spans="1:17" x14ac:dyDescent="0.3">
      <c r="A16" s="20">
        <v>9</v>
      </c>
      <c r="B16" s="21" t="s">
        <v>27</v>
      </c>
      <c r="C16" s="21">
        <v>2</v>
      </c>
      <c r="D16" s="21" t="s">
        <v>14</v>
      </c>
      <c r="E16" s="21" t="s">
        <v>59</v>
      </c>
      <c r="F16" s="21" t="s">
        <v>59</v>
      </c>
      <c r="G16" s="21">
        <v>12</v>
      </c>
      <c r="H16" s="21">
        <v>123456</v>
      </c>
      <c r="I16" s="25">
        <v>54.956440000000001</v>
      </c>
      <c r="J16" s="24">
        <v>4.6314399999999978</v>
      </c>
      <c r="K16" s="23">
        <v>150.80869999999999</v>
      </c>
      <c r="L16" s="23"/>
      <c r="M16" s="23"/>
      <c r="N16" s="23"/>
      <c r="O16" s="23"/>
      <c r="P16" s="23"/>
      <c r="Q16" s="37"/>
    </row>
    <row r="17" spans="1:25" x14ac:dyDescent="0.3">
      <c r="A17" s="20">
        <v>9</v>
      </c>
      <c r="B17" s="21" t="s">
        <v>27</v>
      </c>
      <c r="C17" s="21">
        <v>2</v>
      </c>
      <c r="D17" s="21" t="s">
        <v>14</v>
      </c>
      <c r="E17" s="21" t="s">
        <v>51</v>
      </c>
      <c r="F17" s="21" t="s">
        <v>52</v>
      </c>
      <c r="G17" s="21">
        <v>8</v>
      </c>
      <c r="H17" s="21">
        <v>123</v>
      </c>
      <c r="I17" s="25">
        <v>53.23968</v>
      </c>
      <c r="J17" s="24">
        <v>2.9146799999999971</v>
      </c>
      <c r="K17" s="25">
        <v>64.546589999999995</v>
      </c>
      <c r="L17" s="25"/>
      <c r="M17" s="25"/>
      <c r="N17" s="25"/>
      <c r="O17" s="25"/>
      <c r="P17" s="25"/>
      <c r="Q17" s="26"/>
    </row>
    <row r="18" spans="1:25" x14ac:dyDescent="0.3">
      <c r="A18" s="20">
        <v>9</v>
      </c>
      <c r="B18" s="21" t="s">
        <v>27</v>
      </c>
      <c r="C18" s="21">
        <v>2</v>
      </c>
      <c r="D18" s="21" t="s">
        <v>15</v>
      </c>
      <c r="E18" s="21" t="s">
        <v>60</v>
      </c>
      <c r="F18" s="21" t="s">
        <v>70</v>
      </c>
      <c r="G18" s="21">
        <v>12</v>
      </c>
      <c r="H18" s="21">
        <v>123456</v>
      </c>
      <c r="I18" s="25">
        <v>53.295470000000002</v>
      </c>
      <c r="J18" s="24">
        <v>2.9704699999999988</v>
      </c>
      <c r="K18" s="23">
        <v>147.60910000000001</v>
      </c>
      <c r="L18" s="23"/>
      <c r="M18" s="23"/>
      <c r="N18" s="23"/>
      <c r="O18" s="23"/>
      <c r="P18" s="23"/>
      <c r="Q18" s="37"/>
    </row>
    <row r="19" spans="1:25" x14ac:dyDescent="0.3">
      <c r="A19" s="20">
        <v>9</v>
      </c>
      <c r="B19" s="21" t="s">
        <v>27</v>
      </c>
      <c r="C19" s="21">
        <v>2</v>
      </c>
      <c r="D19" s="21" t="s">
        <v>15</v>
      </c>
      <c r="E19" s="21" t="s">
        <v>61</v>
      </c>
      <c r="F19" s="21" t="s">
        <v>70</v>
      </c>
      <c r="G19" s="21">
        <v>12</v>
      </c>
      <c r="H19" s="21">
        <v>123456</v>
      </c>
      <c r="I19" s="25">
        <v>53.34892</v>
      </c>
      <c r="J19" s="24">
        <v>3.0239199999999968</v>
      </c>
      <c r="K19" s="23">
        <v>150.28299999999999</v>
      </c>
      <c r="L19" s="23"/>
      <c r="M19" s="23"/>
      <c r="N19" s="23"/>
      <c r="O19" s="23"/>
      <c r="P19" s="23"/>
      <c r="Q19" s="37"/>
    </row>
    <row r="20" spans="1:25" x14ac:dyDescent="0.3">
      <c r="A20" s="20">
        <v>9</v>
      </c>
      <c r="B20" s="21" t="s">
        <v>27</v>
      </c>
      <c r="C20" s="21">
        <v>2</v>
      </c>
      <c r="D20" s="21" t="s">
        <v>15</v>
      </c>
      <c r="E20" s="21" t="s">
        <v>62</v>
      </c>
      <c r="F20" s="21" t="s">
        <v>70</v>
      </c>
      <c r="G20" s="21">
        <v>12</v>
      </c>
      <c r="H20" s="21">
        <v>123456</v>
      </c>
      <c r="I20" s="25">
        <v>53.38456</v>
      </c>
      <c r="J20" s="24">
        <v>3.0595599999999976</v>
      </c>
      <c r="K20" s="23">
        <v>151.99340000000001</v>
      </c>
      <c r="L20" s="23"/>
      <c r="M20" s="23"/>
      <c r="N20" s="23"/>
      <c r="O20" s="23"/>
      <c r="P20" s="23"/>
      <c r="Q20" s="37"/>
      <c r="R20" t="s">
        <v>16</v>
      </c>
    </row>
    <row r="21" spans="1:25" x14ac:dyDescent="0.3">
      <c r="A21" s="20">
        <v>9</v>
      </c>
      <c r="B21" s="21" t="s">
        <v>27</v>
      </c>
      <c r="C21" s="21">
        <v>3</v>
      </c>
      <c r="D21" s="21" t="s">
        <v>14</v>
      </c>
      <c r="E21" s="21" t="s">
        <v>63</v>
      </c>
      <c r="F21" s="21" t="s">
        <v>68</v>
      </c>
      <c r="G21" s="21">
        <v>8</v>
      </c>
      <c r="H21" s="21">
        <v>123</v>
      </c>
      <c r="I21" s="25"/>
      <c r="J21" s="24"/>
      <c r="K21" s="23">
        <v>169.4</v>
      </c>
      <c r="L21" s="23"/>
      <c r="M21" s="23"/>
      <c r="N21" s="23"/>
      <c r="O21" s="23"/>
      <c r="P21" s="23"/>
      <c r="Q21" s="37"/>
      <c r="R21" t="s">
        <v>15</v>
      </c>
      <c r="S21" t="s">
        <v>91</v>
      </c>
      <c r="T21" t="s">
        <v>92</v>
      </c>
      <c r="U21" t="s">
        <v>93</v>
      </c>
      <c r="V21" t="s">
        <v>94</v>
      </c>
    </row>
    <row r="22" spans="1:25" x14ac:dyDescent="0.3">
      <c r="A22" s="20">
        <v>9</v>
      </c>
      <c r="B22" s="21" t="s">
        <v>27</v>
      </c>
      <c r="C22" s="21">
        <v>0.5</v>
      </c>
      <c r="D22" s="21" t="s">
        <v>16</v>
      </c>
      <c r="E22" s="21" t="s">
        <v>79</v>
      </c>
      <c r="F22" s="21" t="s">
        <v>80</v>
      </c>
      <c r="G22" s="21">
        <v>12</v>
      </c>
      <c r="H22" s="21">
        <v>123456</v>
      </c>
      <c r="I22" s="25">
        <v>51.552979999999998</v>
      </c>
      <c r="J22" s="24">
        <f>I22-11-39.325</f>
        <v>1.2279799999999952</v>
      </c>
      <c r="K22" s="23">
        <v>150.70160000000001</v>
      </c>
      <c r="L22" s="23">
        <v>93</v>
      </c>
      <c r="M22" s="23">
        <v>88.8</v>
      </c>
      <c r="N22" s="23">
        <v>38.299999999999997</v>
      </c>
      <c r="O22" s="23">
        <v>67.3</v>
      </c>
      <c r="P22" s="25">
        <v>1.92</v>
      </c>
      <c r="Q22" s="26">
        <v>2.02</v>
      </c>
      <c r="S22" s="63">
        <v>4.0000000000000001E-3</v>
      </c>
      <c r="T22" s="63">
        <v>5.4999999999999997E-3</v>
      </c>
      <c r="U22" s="4">
        <v>1.4999999999999999E-2</v>
      </c>
      <c r="V22" s="63">
        <v>2.5000000000000001E-2</v>
      </c>
      <c r="X22" s="63">
        <v>5.0000000000000001E-4</v>
      </c>
      <c r="Y22" s="63">
        <v>8.3544999999999995E-4</v>
      </c>
    </row>
    <row r="23" spans="1:25" x14ac:dyDescent="0.3">
      <c r="A23" s="20">
        <v>9</v>
      </c>
      <c r="B23" s="21" t="s">
        <v>27</v>
      </c>
      <c r="C23" s="21">
        <v>0.5</v>
      </c>
      <c r="D23" s="21" t="s">
        <v>16</v>
      </c>
      <c r="E23" s="21" t="s">
        <v>81</v>
      </c>
      <c r="F23" s="21" t="s">
        <v>84</v>
      </c>
      <c r="G23" s="21">
        <v>12</v>
      </c>
      <c r="H23" s="21">
        <v>123456</v>
      </c>
      <c r="I23" s="25">
        <v>52.96331</v>
      </c>
      <c r="J23" s="24">
        <f t="shared" ref="J23:J32" si="0">I23-11-39.325</f>
        <v>2.638309999999997</v>
      </c>
      <c r="K23" s="23">
        <v>150.5258</v>
      </c>
      <c r="L23" s="23">
        <v>85</v>
      </c>
      <c r="M23" s="23">
        <v>79.599999999999994</v>
      </c>
      <c r="N23" s="23">
        <v>52.8</v>
      </c>
      <c r="O23" s="23">
        <v>61.4</v>
      </c>
      <c r="P23" s="25">
        <v>2.2000000000000002</v>
      </c>
      <c r="Q23" s="26">
        <v>2.31</v>
      </c>
      <c r="S23">
        <f>S22*1000</f>
        <v>4</v>
      </c>
      <c r="T23">
        <f t="shared" ref="T23:V23" si="1">T22*1000</f>
        <v>5.5</v>
      </c>
      <c r="U23">
        <f>U22*1000</f>
        <v>15</v>
      </c>
      <c r="V23">
        <f t="shared" si="1"/>
        <v>25</v>
      </c>
      <c r="X23">
        <f>X22*1000</f>
        <v>0.5</v>
      </c>
      <c r="Y23">
        <f>Y22*1000</f>
        <v>0.83544999999999991</v>
      </c>
    </row>
    <row r="24" spans="1:25" x14ac:dyDescent="0.3">
      <c r="A24" s="20">
        <v>9</v>
      </c>
      <c r="B24" s="21" t="s">
        <v>27</v>
      </c>
      <c r="C24" s="21">
        <v>0.5</v>
      </c>
      <c r="D24" s="21" t="s">
        <v>16</v>
      </c>
      <c r="E24" s="21" t="s">
        <v>82</v>
      </c>
      <c r="F24" s="21" t="s">
        <v>83</v>
      </c>
      <c r="G24" s="21">
        <v>12</v>
      </c>
      <c r="H24" s="21">
        <v>123456</v>
      </c>
      <c r="I24" s="25">
        <v>52.205449999999999</v>
      </c>
      <c r="J24" s="24">
        <f t="shared" si="0"/>
        <v>1.8804499999999962</v>
      </c>
      <c r="K24" s="23">
        <v>150.12090000000001</v>
      </c>
      <c r="L24" s="25">
        <v>85.6</v>
      </c>
      <c r="M24" s="23">
        <v>83.5</v>
      </c>
      <c r="N24" s="23">
        <v>43</v>
      </c>
      <c r="O24" s="23">
        <v>64.400000000000006</v>
      </c>
      <c r="P24" s="25">
        <v>2.17</v>
      </c>
      <c r="Q24" s="26">
        <v>2.2799999999999998</v>
      </c>
    </row>
    <row r="25" spans="1:25" x14ac:dyDescent="0.3">
      <c r="A25" s="20">
        <v>9</v>
      </c>
      <c r="B25" s="21" t="s">
        <v>27</v>
      </c>
      <c r="C25" s="21">
        <v>0.9</v>
      </c>
      <c r="D25" s="21" t="s">
        <v>16</v>
      </c>
      <c r="E25" s="21" t="s">
        <v>85</v>
      </c>
      <c r="F25" s="21" t="s">
        <v>86</v>
      </c>
      <c r="G25" s="21">
        <v>12</v>
      </c>
      <c r="H25" s="21">
        <v>123456</v>
      </c>
      <c r="I25" s="25">
        <v>53.05836</v>
      </c>
      <c r="J25" s="24">
        <f t="shared" si="0"/>
        <v>2.7333599999999976</v>
      </c>
      <c r="K25" s="23">
        <v>150.35579999999999</v>
      </c>
      <c r="L25" s="23">
        <f>72400000/1000000</f>
        <v>72.400000000000006</v>
      </c>
      <c r="M25" s="23">
        <v>84.4</v>
      </c>
      <c r="N25" s="23">
        <v>40.799999999999997</v>
      </c>
      <c r="O25" s="23">
        <v>65.599999999999994</v>
      </c>
      <c r="P25" s="25">
        <v>2.2200000000000002</v>
      </c>
      <c r="Q25" s="26">
        <v>2.33</v>
      </c>
    </row>
    <row r="26" spans="1:25" x14ac:dyDescent="0.3">
      <c r="A26" s="21">
        <v>9</v>
      </c>
      <c r="B26" s="21" t="s">
        <v>27</v>
      </c>
      <c r="C26" s="21">
        <v>0.5</v>
      </c>
      <c r="D26" s="21" t="s">
        <v>15</v>
      </c>
      <c r="E26" s="21" t="s">
        <v>87</v>
      </c>
      <c r="F26" s="21" t="s">
        <v>80</v>
      </c>
      <c r="G26" s="21">
        <v>12</v>
      </c>
      <c r="H26" s="21">
        <v>123456</v>
      </c>
      <c r="I26" s="25">
        <v>51.669910000000002</v>
      </c>
      <c r="J26" s="24">
        <f t="shared" si="0"/>
        <v>1.3449099999999987</v>
      </c>
      <c r="K26" s="23">
        <v>150.89500000000001</v>
      </c>
      <c r="L26" s="23">
        <v>86.7</v>
      </c>
      <c r="M26" s="25">
        <v>7.94</v>
      </c>
      <c r="N26" s="25">
        <v>34.799999999999997</v>
      </c>
      <c r="O26" s="23">
        <v>58.4</v>
      </c>
      <c r="P26" s="25">
        <v>2.13</v>
      </c>
      <c r="Q26" s="26">
        <v>2.2400000000000002</v>
      </c>
    </row>
    <row r="27" spans="1:25" x14ac:dyDescent="0.3">
      <c r="A27" s="21">
        <v>9</v>
      </c>
      <c r="B27" s="21" t="s">
        <v>27</v>
      </c>
      <c r="C27" s="21">
        <v>0.5</v>
      </c>
      <c r="D27" s="21" t="s">
        <v>15</v>
      </c>
      <c r="E27" s="21" t="s">
        <v>88</v>
      </c>
      <c r="F27" s="21" t="s">
        <v>89</v>
      </c>
      <c r="G27" s="21">
        <v>12</v>
      </c>
      <c r="H27" s="21">
        <v>123456</v>
      </c>
      <c r="I27" s="25">
        <v>52.9251</v>
      </c>
      <c r="J27" s="24">
        <f t="shared" si="0"/>
        <v>2.6000999999999976</v>
      </c>
      <c r="K27" s="23">
        <v>151.2389</v>
      </c>
      <c r="L27" s="23">
        <v>77.599999999999994</v>
      </c>
      <c r="M27" s="23">
        <v>72.5</v>
      </c>
      <c r="N27" s="64">
        <v>45.8</v>
      </c>
      <c r="O27" s="23">
        <v>52.9</v>
      </c>
      <c r="P27" s="25">
        <v>2.5</v>
      </c>
      <c r="Q27" s="26">
        <v>2.62</v>
      </c>
    </row>
    <row r="28" spans="1:25" x14ac:dyDescent="0.3">
      <c r="A28" s="21">
        <v>9</v>
      </c>
      <c r="B28" s="21" t="s">
        <v>27</v>
      </c>
      <c r="C28" s="21">
        <v>0.5</v>
      </c>
      <c r="D28" s="21" t="s">
        <v>15</v>
      </c>
      <c r="E28" s="21" t="s">
        <v>95</v>
      </c>
      <c r="F28" s="21" t="s">
        <v>90</v>
      </c>
      <c r="G28" s="21">
        <v>12</v>
      </c>
      <c r="H28" s="21">
        <v>123456</v>
      </c>
      <c r="I28" s="25">
        <v>53.062690000000003</v>
      </c>
      <c r="J28" s="24">
        <f t="shared" si="0"/>
        <v>2.7376900000000006</v>
      </c>
      <c r="K28" s="23">
        <v>64.7</v>
      </c>
      <c r="L28" s="23">
        <v>181</v>
      </c>
      <c r="M28" s="23">
        <v>185</v>
      </c>
      <c r="N28" s="23">
        <v>126</v>
      </c>
      <c r="O28" s="23">
        <v>138</v>
      </c>
      <c r="P28" s="25">
        <v>0.47</v>
      </c>
      <c r="Q28" s="26">
        <v>0.52</v>
      </c>
    </row>
    <row r="29" spans="1:25" x14ac:dyDescent="0.3">
      <c r="A29" s="62">
        <v>9</v>
      </c>
      <c r="B29" s="21" t="s">
        <v>27</v>
      </c>
      <c r="C29" s="62">
        <v>0.84</v>
      </c>
      <c r="D29" s="62" t="s">
        <v>15</v>
      </c>
      <c r="E29" s="21" t="s">
        <v>96</v>
      </c>
      <c r="F29" s="21" t="s">
        <v>97</v>
      </c>
      <c r="G29" s="21">
        <v>12</v>
      </c>
      <c r="H29" s="21">
        <v>123456</v>
      </c>
      <c r="I29" s="25">
        <v>52.126010000000001</v>
      </c>
      <c r="J29" s="24">
        <f t="shared" si="0"/>
        <v>1.801009999999998</v>
      </c>
      <c r="K29" s="23">
        <v>147.45500000000001</v>
      </c>
      <c r="L29" s="23">
        <v>82.2</v>
      </c>
      <c r="M29" s="23">
        <v>99.6</v>
      </c>
      <c r="N29" s="23">
        <v>40.1</v>
      </c>
      <c r="O29" s="23">
        <v>76.7</v>
      </c>
      <c r="P29" s="25">
        <v>1.73</v>
      </c>
      <c r="Q29" s="26">
        <v>1.82</v>
      </c>
    </row>
    <row r="30" spans="1:25" x14ac:dyDescent="0.3">
      <c r="A30" s="62">
        <v>9</v>
      </c>
      <c r="B30" s="21" t="s">
        <v>98</v>
      </c>
      <c r="C30" s="62">
        <v>0.5</v>
      </c>
      <c r="D30" s="62" t="s">
        <v>15</v>
      </c>
      <c r="E30" s="21" t="s">
        <v>99</v>
      </c>
      <c r="F30" s="21" t="s">
        <v>80</v>
      </c>
      <c r="G30" s="21">
        <v>12</v>
      </c>
      <c r="H30" s="21">
        <v>123456</v>
      </c>
      <c r="I30" s="25">
        <v>51.745379999999997</v>
      </c>
      <c r="J30" s="24">
        <f t="shared" si="0"/>
        <v>1.4203799999999944</v>
      </c>
      <c r="K30" s="23">
        <v>150.90350000000001</v>
      </c>
      <c r="L30" s="35">
        <v>117</v>
      </c>
      <c r="M30" s="35">
        <v>133</v>
      </c>
      <c r="N30" s="23">
        <v>43</v>
      </c>
      <c r="O30" s="23">
        <v>98.2</v>
      </c>
      <c r="P30" s="25">
        <v>3.14</v>
      </c>
      <c r="Q30" s="26">
        <v>2.94</v>
      </c>
    </row>
    <row r="31" spans="1:25" x14ac:dyDescent="0.3">
      <c r="A31" s="62">
        <v>9</v>
      </c>
      <c r="B31" s="21" t="s">
        <v>98</v>
      </c>
      <c r="C31" s="62">
        <v>0.5</v>
      </c>
      <c r="D31" s="62" t="s">
        <v>15</v>
      </c>
      <c r="E31" s="62" t="s">
        <v>100</v>
      </c>
      <c r="F31" s="62" t="s">
        <v>80</v>
      </c>
      <c r="G31" s="62">
        <v>12</v>
      </c>
      <c r="H31" s="21">
        <v>123456</v>
      </c>
      <c r="I31" s="2">
        <v>51.782530000000001</v>
      </c>
      <c r="J31" s="24">
        <f t="shared" si="0"/>
        <v>1.4575299999999984</v>
      </c>
      <c r="K31" s="65">
        <v>152.715</v>
      </c>
      <c r="L31" s="66">
        <v>113</v>
      </c>
      <c r="M31" s="66">
        <v>122</v>
      </c>
      <c r="N31" s="65">
        <v>40.700000000000003</v>
      </c>
      <c r="O31" s="65">
        <v>89.9</v>
      </c>
      <c r="P31" s="25">
        <v>3.52</v>
      </c>
      <c r="Q31" s="26">
        <v>3.29</v>
      </c>
    </row>
    <row r="32" spans="1:25" x14ac:dyDescent="0.3">
      <c r="A32" s="62">
        <v>9</v>
      </c>
      <c r="B32" s="21" t="s">
        <v>98</v>
      </c>
      <c r="C32" s="62">
        <v>0.5</v>
      </c>
      <c r="D32" s="62" t="s">
        <v>15</v>
      </c>
      <c r="E32" s="62" t="s">
        <v>101</v>
      </c>
      <c r="F32" s="62" t="s">
        <v>80</v>
      </c>
      <c r="G32" s="62">
        <v>12</v>
      </c>
      <c r="H32" s="21">
        <v>123456</v>
      </c>
      <c r="I32" s="2">
        <v>51.750160000000001</v>
      </c>
      <c r="J32" s="24">
        <f t="shared" si="0"/>
        <v>1.4251599999999982</v>
      </c>
      <c r="K32" s="65">
        <v>150.9907</v>
      </c>
      <c r="L32" s="66">
        <v>115</v>
      </c>
      <c r="M32" s="66">
        <v>127</v>
      </c>
      <c r="N32" s="65">
        <v>41.6</v>
      </c>
      <c r="O32" s="65">
        <v>94</v>
      </c>
      <c r="P32" s="25">
        <v>3.34</v>
      </c>
      <c r="Q32" s="26">
        <v>3.12</v>
      </c>
    </row>
    <row r="33" spans="1:17" x14ac:dyDescent="0.3">
      <c r="A33" s="62"/>
      <c r="B33" s="21"/>
      <c r="G33" s="62"/>
      <c r="H33" s="21"/>
      <c r="P33" s="23"/>
      <c r="Q33" s="37"/>
    </row>
    <row r="34" spans="1:17" x14ac:dyDescent="0.3">
      <c r="A34" s="20">
        <v>11</v>
      </c>
      <c r="B34" s="21" t="s">
        <v>27</v>
      </c>
      <c r="C34" s="21">
        <v>2</v>
      </c>
      <c r="D34" s="21" t="s">
        <v>14</v>
      </c>
      <c r="E34" s="21" t="s">
        <v>51</v>
      </c>
      <c r="F34" s="21" t="s">
        <v>52</v>
      </c>
      <c r="G34" s="21">
        <v>8</v>
      </c>
      <c r="H34" s="21">
        <v>123</v>
      </c>
      <c r="I34" s="25">
        <v>53.47</v>
      </c>
      <c r="J34" s="24">
        <v>3.144999999999996</v>
      </c>
      <c r="K34" s="25">
        <v>42.4</v>
      </c>
      <c r="L34" s="25"/>
      <c r="M34" s="25"/>
      <c r="N34" s="25"/>
      <c r="O34" s="25"/>
      <c r="P34" s="25"/>
      <c r="Q34" s="26"/>
    </row>
    <row r="35" spans="1:17" x14ac:dyDescent="0.3">
      <c r="A35" s="20">
        <v>11</v>
      </c>
      <c r="B35" s="21" t="s">
        <v>27</v>
      </c>
      <c r="C35" s="21">
        <v>2</v>
      </c>
      <c r="D35" s="21" t="s">
        <v>14</v>
      </c>
      <c r="E35" s="21" t="s">
        <v>56</v>
      </c>
      <c r="F35" s="21" t="s">
        <v>64</v>
      </c>
      <c r="G35" s="21">
        <v>8</v>
      </c>
      <c r="H35" s="21">
        <v>123</v>
      </c>
      <c r="I35" s="25"/>
      <c r="J35" s="24"/>
      <c r="K35" s="25">
        <v>74.625</v>
      </c>
      <c r="L35" s="25"/>
      <c r="M35" s="25"/>
      <c r="N35" s="25"/>
      <c r="O35" s="25"/>
      <c r="P35" s="25"/>
      <c r="Q35" s="26"/>
    </row>
    <row r="36" spans="1:17" x14ac:dyDescent="0.3">
      <c r="A36" s="20">
        <v>11</v>
      </c>
      <c r="B36" s="21" t="s">
        <v>27</v>
      </c>
      <c r="C36" s="21">
        <v>3</v>
      </c>
      <c r="D36" s="21" t="s">
        <v>14</v>
      </c>
      <c r="E36" s="21" t="s">
        <v>64</v>
      </c>
      <c r="F36" s="21" t="s">
        <v>66</v>
      </c>
      <c r="G36" s="21">
        <v>8</v>
      </c>
      <c r="H36" s="21">
        <v>123</v>
      </c>
      <c r="I36" s="25"/>
      <c r="J36" s="24"/>
      <c r="K36" s="25">
        <v>91.368440000000007</v>
      </c>
      <c r="L36" s="25"/>
      <c r="M36" s="25"/>
      <c r="N36" s="25"/>
      <c r="O36" s="25"/>
      <c r="P36" s="25"/>
      <c r="Q36" s="26"/>
    </row>
    <row r="37" spans="1:17" x14ac:dyDescent="0.3">
      <c r="A37" s="20">
        <v>11</v>
      </c>
      <c r="B37" s="21" t="s">
        <v>27</v>
      </c>
      <c r="C37" s="21">
        <v>3</v>
      </c>
      <c r="D37" s="21" t="s">
        <v>14</v>
      </c>
      <c r="E37" s="21" t="s">
        <v>58</v>
      </c>
      <c r="F37" s="21" t="s">
        <v>55</v>
      </c>
      <c r="G37" s="21">
        <v>8</v>
      </c>
      <c r="H37" s="21">
        <v>123</v>
      </c>
      <c r="I37" s="25">
        <v>56.938980000000001</v>
      </c>
      <c r="J37" s="24">
        <v>6.613979999999998</v>
      </c>
      <c r="K37" s="25">
        <v>90.916380000000004</v>
      </c>
      <c r="L37" s="25"/>
      <c r="M37" s="25"/>
      <c r="N37" s="25"/>
      <c r="O37" s="25"/>
      <c r="P37" s="25"/>
      <c r="Q37" s="26"/>
    </row>
    <row r="38" spans="1:17" x14ac:dyDescent="0.3">
      <c r="A38" s="20">
        <v>11</v>
      </c>
      <c r="B38" s="21" t="s">
        <v>27</v>
      </c>
      <c r="C38" s="21">
        <v>3</v>
      </c>
      <c r="D38" s="21" t="s">
        <v>14</v>
      </c>
      <c r="E38" s="21" t="s">
        <v>65</v>
      </c>
      <c r="F38" s="21" t="s">
        <v>54</v>
      </c>
      <c r="G38" s="21">
        <v>8</v>
      </c>
      <c r="H38" s="21">
        <v>123</v>
      </c>
      <c r="I38" s="25">
        <v>58.743980000000001</v>
      </c>
      <c r="J38" s="24">
        <v>8.4189799999999977</v>
      </c>
      <c r="K38" s="23">
        <v>103.1253</v>
      </c>
      <c r="L38" s="23"/>
      <c r="M38" s="23"/>
      <c r="N38" s="23"/>
      <c r="O38" s="23"/>
      <c r="P38" s="23"/>
      <c r="Q38" s="37"/>
    </row>
    <row r="39" spans="1:17" x14ac:dyDescent="0.3">
      <c r="A39" s="20">
        <v>11</v>
      </c>
      <c r="B39" s="21" t="s">
        <v>27</v>
      </c>
      <c r="C39" s="21">
        <v>3</v>
      </c>
      <c r="D39" s="21" t="s">
        <v>14</v>
      </c>
      <c r="E39" s="21" t="s">
        <v>66</v>
      </c>
      <c r="F39" s="21" t="s">
        <v>69</v>
      </c>
      <c r="G39" s="21">
        <v>8</v>
      </c>
      <c r="H39" s="21">
        <v>123</v>
      </c>
      <c r="I39" s="25">
        <v>58.935200000000002</v>
      </c>
      <c r="J39" s="24">
        <v>8.610199999999999</v>
      </c>
      <c r="K39" s="25">
        <v>96.857420000000005</v>
      </c>
      <c r="L39" s="25"/>
      <c r="M39" s="25"/>
      <c r="N39" s="25"/>
      <c r="O39" s="25"/>
      <c r="P39" s="25"/>
      <c r="Q39" s="37"/>
    </row>
    <row r="40" spans="1:17" x14ac:dyDescent="0.3">
      <c r="A40" s="20">
        <v>7</v>
      </c>
      <c r="B40" s="21" t="s">
        <v>27</v>
      </c>
      <c r="C40" s="21">
        <v>2</v>
      </c>
      <c r="D40" s="21" t="s">
        <v>14</v>
      </c>
      <c r="E40" s="21" t="s">
        <v>51</v>
      </c>
      <c r="F40" s="21" t="s">
        <v>52</v>
      </c>
      <c r="G40" s="21">
        <v>8</v>
      </c>
      <c r="H40" s="21">
        <v>123</v>
      </c>
      <c r="I40" s="25">
        <v>53.008029999999998</v>
      </c>
      <c r="J40" s="24">
        <v>2.6830299999999951</v>
      </c>
      <c r="K40" s="25">
        <v>57.629820000000002</v>
      </c>
      <c r="L40" s="25"/>
      <c r="M40" s="25"/>
      <c r="N40" s="25"/>
      <c r="O40" s="25"/>
      <c r="P40" s="25"/>
      <c r="Q40" s="26"/>
    </row>
    <row r="41" spans="1:17" x14ac:dyDescent="0.3">
      <c r="A41" s="20">
        <v>7</v>
      </c>
      <c r="B41" s="21" t="s">
        <v>27</v>
      </c>
      <c r="C41" s="21">
        <v>2</v>
      </c>
      <c r="D41" s="21" t="s">
        <v>14</v>
      </c>
      <c r="E41" s="21" t="s">
        <v>56</v>
      </c>
      <c r="F41" s="21" t="s">
        <v>64</v>
      </c>
      <c r="G41" s="21">
        <v>8</v>
      </c>
      <c r="H41" s="21">
        <v>123</v>
      </c>
      <c r="I41" s="25"/>
      <c r="J41" s="24"/>
      <c r="K41" s="25">
        <v>74.625</v>
      </c>
      <c r="L41" s="25"/>
      <c r="M41" s="25"/>
      <c r="N41" s="25"/>
      <c r="O41" s="25"/>
      <c r="P41" s="25"/>
      <c r="Q41" s="26"/>
    </row>
    <row r="42" spans="1:17" x14ac:dyDescent="0.3">
      <c r="A42" s="20">
        <v>7</v>
      </c>
      <c r="B42" s="21" t="s">
        <v>27</v>
      </c>
      <c r="C42" s="21">
        <v>3</v>
      </c>
      <c r="D42" s="21" t="s">
        <v>14</v>
      </c>
      <c r="E42" s="21" t="s">
        <v>67</v>
      </c>
      <c r="F42" s="21" t="s">
        <v>66</v>
      </c>
      <c r="G42" s="21">
        <v>8</v>
      </c>
      <c r="H42" s="21">
        <v>123</v>
      </c>
      <c r="I42" s="25"/>
      <c r="J42" s="24"/>
      <c r="K42" s="23">
        <v>114.49639999999999</v>
      </c>
      <c r="L42" s="23"/>
      <c r="M42" s="23"/>
      <c r="N42" s="23"/>
      <c r="O42" s="23"/>
      <c r="P42" s="23"/>
      <c r="Q42" s="37"/>
    </row>
    <row r="43" spans="1:17" x14ac:dyDescent="0.3">
      <c r="A43" s="20">
        <v>7</v>
      </c>
      <c r="B43" s="21" t="s">
        <v>27</v>
      </c>
      <c r="C43" s="21">
        <v>3</v>
      </c>
      <c r="D43" s="21" t="s">
        <v>14</v>
      </c>
      <c r="E43" s="21" t="s">
        <v>55</v>
      </c>
      <c r="F43" s="21" t="s">
        <v>63</v>
      </c>
      <c r="G43" s="21">
        <v>8</v>
      </c>
      <c r="H43" s="21">
        <v>123</v>
      </c>
      <c r="I43" s="25"/>
      <c r="J43" s="24"/>
      <c r="K43" s="23">
        <v>128.84270000000001</v>
      </c>
      <c r="L43" s="23"/>
      <c r="M43" s="23"/>
      <c r="N43" s="23"/>
      <c r="O43" s="23"/>
      <c r="P43" s="23"/>
      <c r="Q43" s="37"/>
    </row>
    <row r="44" spans="1:17" x14ac:dyDescent="0.3">
      <c r="A44" s="20">
        <v>7</v>
      </c>
      <c r="B44" s="21" t="s">
        <v>27</v>
      </c>
      <c r="C44" s="21">
        <v>3</v>
      </c>
      <c r="D44" s="21" t="s">
        <v>15</v>
      </c>
      <c r="E44" s="21" t="s">
        <v>67</v>
      </c>
      <c r="F44" s="21" t="s">
        <v>66</v>
      </c>
      <c r="G44" s="21">
        <v>8</v>
      </c>
      <c r="H44" s="21">
        <v>123</v>
      </c>
      <c r="I44" s="25"/>
      <c r="J44" s="24"/>
      <c r="K44" s="25">
        <v>95.542420000000007</v>
      </c>
      <c r="L44" s="25"/>
      <c r="M44" s="25"/>
      <c r="N44" s="25"/>
      <c r="O44" s="25"/>
      <c r="P44" s="25"/>
      <c r="Q44" s="26"/>
    </row>
    <row r="45" spans="1:17" x14ac:dyDescent="0.3">
      <c r="A45" s="20">
        <v>7</v>
      </c>
      <c r="B45" s="21" t="s">
        <v>27</v>
      </c>
      <c r="C45" s="21">
        <v>3</v>
      </c>
      <c r="D45" s="21" t="s">
        <v>14</v>
      </c>
      <c r="E45" s="21" t="s">
        <v>54</v>
      </c>
      <c r="F45" s="21" t="s">
        <v>65</v>
      </c>
      <c r="G45" s="21">
        <v>8</v>
      </c>
      <c r="H45" s="21">
        <v>123</v>
      </c>
      <c r="I45" s="25">
        <v>56.983449999999998</v>
      </c>
      <c r="J45" s="24">
        <v>6.6584499999999949</v>
      </c>
      <c r="K45" s="23">
        <v>136.44059999999999</v>
      </c>
      <c r="L45" s="23"/>
      <c r="M45" s="23"/>
      <c r="N45" s="23"/>
      <c r="O45" s="23"/>
      <c r="P45" s="23"/>
      <c r="Q45" s="37"/>
    </row>
    <row r="46" spans="1:17" x14ac:dyDescent="0.3">
      <c r="A46" s="20">
        <v>7</v>
      </c>
      <c r="B46" s="21" t="s">
        <v>27</v>
      </c>
      <c r="C46" s="21">
        <v>4</v>
      </c>
      <c r="D46" s="21" t="s">
        <v>14</v>
      </c>
      <c r="E46" s="21" t="s">
        <v>54</v>
      </c>
      <c r="F46" s="21" t="s">
        <v>68</v>
      </c>
      <c r="G46" s="21">
        <v>8</v>
      </c>
      <c r="H46" s="21">
        <v>123</v>
      </c>
      <c r="I46" s="25"/>
      <c r="J46" s="24"/>
      <c r="K46" s="23">
        <v>146.65029999999999</v>
      </c>
      <c r="L46" s="23"/>
      <c r="M46" s="23"/>
      <c r="N46" s="23"/>
      <c r="O46" s="23"/>
      <c r="P46" s="23"/>
      <c r="Q46" s="37"/>
    </row>
    <row r="47" spans="1:17" x14ac:dyDescent="0.3">
      <c r="A47" s="20">
        <v>7</v>
      </c>
      <c r="B47" s="21" t="s">
        <v>27</v>
      </c>
      <c r="C47" s="21">
        <v>4</v>
      </c>
      <c r="D47" s="21" t="s">
        <v>14</v>
      </c>
      <c r="E47" s="21" t="s">
        <v>65</v>
      </c>
      <c r="F47" s="21" t="s">
        <v>68</v>
      </c>
      <c r="G47" s="21">
        <v>8</v>
      </c>
      <c r="H47" s="21">
        <v>123</v>
      </c>
      <c r="I47" s="25">
        <v>58.475189999999998</v>
      </c>
      <c r="J47" s="24">
        <v>8.1501899999999949</v>
      </c>
      <c r="K47" s="23">
        <v>154.22069999999999</v>
      </c>
      <c r="L47" s="23"/>
      <c r="M47" s="23"/>
      <c r="N47" s="23"/>
      <c r="O47" s="23"/>
      <c r="P47" s="23"/>
      <c r="Q47" s="37"/>
    </row>
    <row r="48" spans="1:17" x14ac:dyDescent="0.3">
      <c r="A48" s="20">
        <v>7</v>
      </c>
      <c r="B48" s="21" t="s">
        <v>98</v>
      </c>
      <c r="C48" s="21">
        <v>2</v>
      </c>
      <c r="D48" s="21" t="s">
        <v>14</v>
      </c>
      <c r="E48" s="21" t="s">
        <v>51</v>
      </c>
      <c r="F48" s="21" t="s">
        <v>52</v>
      </c>
      <c r="G48" s="21">
        <v>8</v>
      </c>
      <c r="H48" s="21">
        <v>123</v>
      </c>
      <c r="I48" s="25">
        <v>54.569940000000003</v>
      </c>
      <c r="J48" s="24">
        <v>4.2449399999999997</v>
      </c>
      <c r="K48" s="25">
        <v>72.7</v>
      </c>
      <c r="L48" s="25"/>
      <c r="M48" s="25"/>
      <c r="N48" s="25"/>
      <c r="O48" s="25"/>
      <c r="P48" s="25"/>
      <c r="Q48" s="26"/>
    </row>
    <row r="49" spans="1:17" ht="15" thickBot="1" x14ac:dyDescent="0.35">
      <c r="A49" s="29">
        <v>7</v>
      </c>
      <c r="B49" s="21" t="s">
        <v>98</v>
      </c>
      <c r="C49" s="30">
        <v>3</v>
      </c>
      <c r="D49" s="30" t="s">
        <v>14</v>
      </c>
      <c r="E49" s="30" t="s">
        <v>56</v>
      </c>
      <c r="F49" s="30" t="s">
        <v>67</v>
      </c>
      <c r="G49" s="30">
        <v>8</v>
      </c>
      <c r="H49" s="30">
        <v>123</v>
      </c>
      <c r="I49" s="34">
        <v>58.15</v>
      </c>
      <c r="J49" s="33">
        <v>7.8249999999999957</v>
      </c>
      <c r="K49" s="32">
        <v>135.0454</v>
      </c>
      <c r="L49" s="32"/>
      <c r="M49" s="32"/>
      <c r="N49" s="32"/>
      <c r="O49" s="32"/>
      <c r="P49" s="32"/>
      <c r="Q49" s="38"/>
    </row>
    <row r="64" spans="1:17" x14ac:dyDescent="0.3">
      <c r="A64" t="s">
        <v>102</v>
      </c>
    </row>
    <row r="65" spans="1:17" ht="15" thickBot="1" x14ac:dyDescent="0.35"/>
    <row r="66" spans="1:17" ht="14.4" customHeight="1" x14ac:dyDescent="0.3">
      <c r="A66" s="53" t="s">
        <v>118</v>
      </c>
      <c r="B66" s="54" t="s">
        <v>11</v>
      </c>
      <c r="C66" s="54" t="s">
        <v>76</v>
      </c>
      <c r="D66" s="54" t="s">
        <v>115</v>
      </c>
      <c r="E66" s="54" t="s">
        <v>116</v>
      </c>
      <c r="F66" s="54" t="s">
        <v>117</v>
      </c>
      <c r="G66" s="54" t="s">
        <v>74</v>
      </c>
      <c r="H66" s="96" t="s">
        <v>119</v>
      </c>
      <c r="I66" s="53" t="s">
        <v>73</v>
      </c>
      <c r="J66" s="94" t="s">
        <v>72</v>
      </c>
      <c r="K66" s="112" t="s">
        <v>26</v>
      </c>
      <c r="L66" s="105" t="s">
        <v>77</v>
      </c>
      <c r="M66" s="55"/>
      <c r="N66" s="55" t="s">
        <v>78</v>
      </c>
      <c r="O66" s="93"/>
      <c r="P66" s="103" t="s">
        <v>31</v>
      </c>
      <c r="Q66" s="94" t="s">
        <v>30</v>
      </c>
    </row>
    <row r="67" spans="1:17" ht="38.4" customHeight="1" thickBot="1" x14ac:dyDescent="0.35">
      <c r="A67" s="58"/>
      <c r="B67" s="59"/>
      <c r="C67" s="59"/>
      <c r="D67" s="59"/>
      <c r="E67" s="59"/>
      <c r="F67" s="59"/>
      <c r="G67" s="59"/>
      <c r="H67" s="97"/>
      <c r="I67" s="58"/>
      <c r="J67" s="95"/>
      <c r="K67" s="113"/>
      <c r="L67" s="106" t="s">
        <v>48</v>
      </c>
      <c r="M67" s="60" t="s">
        <v>49</v>
      </c>
      <c r="N67" s="60" t="s">
        <v>48</v>
      </c>
      <c r="O67" s="61" t="s">
        <v>49</v>
      </c>
      <c r="P67" s="104"/>
      <c r="Q67" s="95"/>
    </row>
    <row r="68" spans="1:17" x14ac:dyDescent="0.3">
      <c r="A68" s="67">
        <v>9</v>
      </c>
      <c r="B68" s="68" t="s">
        <v>27</v>
      </c>
      <c r="C68" s="68">
        <v>0.5</v>
      </c>
      <c r="D68" s="68" t="s">
        <v>16</v>
      </c>
      <c r="E68" s="68" t="s">
        <v>79</v>
      </c>
      <c r="F68" s="68" t="s">
        <v>80</v>
      </c>
      <c r="G68" s="68">
        <v>12</v>
      </c>
      <c r="H68" s="68">
        <v>123456</v>
      </c>
      <c r="I68" s="114">
        <v>51.552979999999998</v>
      </c>
      <c r="J68" s="115">
        <f>I68-11-39.325</f>
        <v>1.2279799999999952</v>
      </c>
      <c r="K68" s="70">
        <v>150.70160000000001</v>
      </c>
      <c r="L68" s="107">
        <v>93</v>
      </c>
      <c r="M68" s="70">
        <v>88.8</v>
      </c>
      <c r="N68" s="70">
        <v>38.299999999999997</v>
      </c>
      <c r="O68" s="108">
        <v>67.3</v>
      </c>
      <c r="P68" s="69">
        <v>1.92</v>
      </c>
      <c r="Q68" s="71">
        <v>2.02</v>
      </c>
    </row>
    <row r="69" spans="1:17" x14ac:dyDescent="0.3">
      <c r="A69" s="20">
        <v>9</v>
      </c>
      <c r="B69" s="21" t="s">
        <v>27</v>
      </c>
      <c r="C69" s="21">
        <v>0.5</v>
      </c>
      <c r="D69" s="21" t="s">
        <v>16</v>
      </c>
      <c r="E69" s="21" t="s">
        <v>81</v>
      </c>
      <c r="F69" s="21" t="s">
        <v>84</v>
      </c>
      <c r="G69" s="21">
        <v>12</v>
      </c>
      <c r="H69" s="21">
        <v>123456</v>
      </c>
      <c r="I69" s="91">
        <v>52.96331</v>
      </c>
      <c r="J69" s="27">
        <f t="shared" ref="J69:J78" si="2">I69-11-39.325</f>
        <v>2.638309999999997</v>
      </c>
      <c r="K69" s="23">
        <v>150.5258</v>
      </c>
      <c r="L69" s="109">
        <v>85</v>
      </c>
      <c r="M69" s="23">
        <v>79.599999999999994</v>
      </c>
      <c r="N69" s="23">
        <v>52.8</v>
      </c>
      <c r="O69" s="37">
        <v>61.4</v>
      </c>
      <c r="P69" s="25">
        <v>2.2000000000000002</v>
      </c>
      <c r="Q69" s="26">
        <v>2.31</v>
      </c>
    </row>
    <row r="70" spans="1:17" x14ac:dyDescent="0.3">
      <c r="A70" s="20">
        <v>9</v>
      </c>
      <c r="B70" s="21" t="s">
        <v>27</v>
      </c>
      <c r="C70" s="21">
        <v>0.5</v>
      </c>
      <c r="D70" s="21" t="s">
        <v>16</v>
      </c>
      <c r="E70" s="21" t="s">
        <v>82</v>
      </c>
      <c r="F70" s="21" t="s">
        <v>83</v>
      </c>
      <c r="G70" s="21">
        <v>12</v>
      </c>
      <c r="H70" s="21">
        <v>123456</v>
      </c>
      <c r="I70" s="91">
        <v>52.205449999999999</v>
      </c>
      <c r="J70" s="27">
        <f t="shared" si="2"/>
        <v>1.8804499999999962</v>
      </c>
      <c r="K70" s="23">
        <v>150.12090000000001</v>
      </c>
      <c r="L70" s="91">
        <v>85.6</v>
      </c>
      <c r="M70" s="23">
        <v>83.5</v>
      </c>
      <c r="N70" s="23">
        <v>43</v>
      </c>
      <c r="O70" s="37">
        <v>64.400000000000006</v>
      </c>
      <c r="P70" s="25">
        <v>2.17</v>
      </c>
      <c r="Q70" s="26">
        <v>2.2799999999999998</v>
      </c>
    </row>
    <row r="71" spans="1:17" x14ac:dyDescent="0.3">
      <c r="A71" s="20">
        <v>9</v>
      </c>
      <c r="B71" s="21" t="s">
        <v>27</v>
      </c>
      <c r="C71" s="21">
        <v>0.9</v>
      </c>
      <c r="D71" s="21" t="s">
        <v>16</v>
      </c>
      <c r="E71" s="21" t="s">
        <v>85</v>
      </c>
      <c r="F71" s="21" t="s">
        <v>86</v>
      </c>
      <c r="G71" s="21">
        <v>12</v>
      </c>
      <c r="H71" s="21">
        <v>123456</v>
      </c>
      <c r="I71" s="91">
        <v>53.05836</v>
      </c>
      <c r="J71" s="27">
        <f t="shared" si="2"/>
        <v>2.7333599999999976</v>
      </c>
      <c r="K71" s="23">
        <v>150.35579999999999</v>
      </c>
      <c r="L71" s="109">
        <f>72400000/1000000</f>
        <v>72.400000000000006</v>
      </c>
      <c r="M71" s="23">
        <v>84.4</v>
      </c>
      <c r="N71" s="23">
        <v>40.799999999999997</v>
      </c>
      <c r="O71" s="37">
        <v>65.599999999999994</v>
      </c>
      <c r="P71" s="25">
        <v>2.2200000000000002</v>
      </c>
      <c r="Q71" s="26">
        <v>2.33</v>
      </c>
    </row>
    <row r="72" spans="1:17" x14ac:dyDescent="0.3">
      <c r="A72" s="20">
        <v>9</v>
      </c>
      <c r="B72" s="21" t="s">
        <v>27</v>
      </c>
      <c r="C72" s="21">
        <v>0.5</v>
      </c>
      <c r="D72" s="21" t="s">
        <v>15</v>
      </c>
      <c r="E72" s="21" t="s">
        <v>87</v>
      </c>
      <c r="F72" s="21" t="s">
        <v>80</v>
      </c>
      <c r="G72" s="21">
        <v>12</v>
      </c>
      <c r="H72" s="21">
        <v>123456</v>
      </c>
      <c r="I72" s="91">
        <v>51.669910000000002</v>
      </c>
      <c r="J72" s="27">
        <f t="shared" si="2"/>
        <v>1.3449099999999987</v>
      </c>
      <c r="K72" s="23">
        <v>150.89500000000001</v>
      </c>
      <c r="L72" s="109">
        <v>86.7</v>
      </c>
      <c r="M72" s="25">
        <v>7.94</v>
      </c>
      <c r="N72" s="25">
        <v>34.799999999999997</v>
      </c>
      <c r="O72" s="37">
        <v>58.4</v>
      </c>
      <c r="P72" s="25">
        <v>2.13</v>
      </c>
      <c r="Q72" s="26">
        <v>2.2400000000000002</v>
      </c>
    </row>
    <row r="73" spans="1:17" x14ac:dyDescent="0.3">
      <c r="A73" s="20">
        <v>9</v>
      </c>
      <c r="B73" s="21" t="s">
        <v>27</v>
      </c>
      <c r="C73" s="21">
        <v>0.5</v>
      </c>
      <c r="D73" s="21" t="s">
        <v>15</v>
      </c>
      <c r="E73" s="21" t="s">
        <v>88</v>
      </c>
      <c r="F73" s="21" t="s">
        <v>89</v>
      </c>
      <c r="G73" s="21">
        <v>12</v>
      </c>
      <c r="H73" s="21">
        <v>123456</v>
      </c>
      <c r="I73" s="91">
        <v>52.9251</v>
      </c>
      <c r="J73" s="27">
        <f t="shared" si="2"/>
        <v>2.6000999999999976</v>
      </c>
      <c r="K73" s="23">
        <v>151.2389</v>
      </c>
      <c r="L73" s="109">
        <v>77.599999999999994</v>
      </c>
      <c r="M73" s="23">
        <v>72.5</v>
      </c>
      <c r="N73" s="64">
        <v>45.8</v>
      </c>
      <c r="O73" s="37">
        <v>52.9</v>
      </c>
      <c r="P73" s="25">
        <v>2.5</v>
      </c>
      <c r="Q73" s="26">
        <v>2.62</v>
      </c>
    </row>
    <row r="74" spans="1:17" x14ac:dyDescent="0.3">
      <c r="A74" s="20">
        <v>9</v>
      </c>
      <c r="B74" s="21" t="s">
        <v>27</v>
      </c>
      <c r="C74" s="21">
        <v>0.5</v>
      </c>
      <c r="D74" s="21" t="s">
        <v>15</v>
      </c>
      <c r="E74" s="21" t="s">
        <v>95</v>
      </c>
      <c r="F74" s="21" t="s">
        <v>90</v>
      </c>
      <c r="G74" s="21">
        <v>12</v>
      </c>
      <c r="H74" s="21">
        <v>123456</v>
      </c>
      <c r="I74" s="91">
        <v>53.062690000000003</v>
      </c>
      <c r="J74" s="27">
        <f t="shared" si="2"/>
        <v>2.7376900000000006</v>
      </c>
      <c r="K74" s="23">
        <v>64.7</v>
      </c>
      <c r="L74" s="109">
        <v>181</v>
      </c>
      <c r="M74" s="23">
        <v>185</v>
      </c>
      <c r="N74" s="23">
        <v>126</v>
      </c>
      <c r="O74" s="37">
        <v>138</v>
      </c>
      <c r="P74" s="25">
        <v>0.47</v>
      </c>
      <c r="Q74" s="26">
        <v>0.52</v>
      </c>
    </row>
    <row r="75" spans="1:17" x14ac:dyDescent="0.3">
      <c r="A75" s="72">
        <v>9</v>
      </c>
      <c r="B75" s="21" t="s">
        <v>27</v>
      </c>
      <c r="C75" s="62">
        <v>0.84</v>
      </c>
      <c r="D75" s="62" t="s">
        <v>15</v>
      </c>
      <c r="E75" s="21" t="s">
        <v>96</v>
      </c>
      <c r="F75" s="21" t="s">
        <v>97</v>
      </c>
      <c r="G75" s="21">
        <v>12</v>
      </c>
      <c r="H75" s="21">
        <v>123456</v>
      </c>
      <c r="I75" s="91">
        <v>52.126010000000001</v>
      </c>
      <c r="J75" s="27">
        <f t="shared" si="2"/>
        <v>1.801009999999998</v>
      </c>
      <c r="K75" s="23">
        <v>147.45500000000001</v>
      </c>
      <c r="L75" s="109">
        <v>82.2</v>
      </c>
      <c r="M75" s="23">
        <v>99.6</v>
      </c>
      <c r="N75" s="23">
        <v>40.1</v>
      </c>
      <c r="O75" s="37">
        <v>76.7</v>
      </c>
      <c r="P75" s="25">
        <v>1.73</v>
      </c>
      <c r="Q75" s="26">
        <v>1.82</v>
      </c>
    </row>
    <row r="76" spans="1:17" x14ac:dyDescent="0.3">
      <c r="A76" s="72">
        <v>9</v>
      </c>
      <c r="B76" s="21" t="s">
        <v>98</v>
      </c>
      <c r="C76" s="62">
        <v>0.5</v>
      </c>
      <c r="D76" s="62" t="s">
        <v>15</v>
      </c>
      <c r="E76" s="21" t="s">
        <v>99</v>
      </c>
      <c r="F76" s="21" t="s">
        <v>80</v>
      </c>
      <c r="G76" s="21">
        <v>12</v>
      </c>
      <c r="H76" s="21">
        <v>123456</v>
      </c>
      <c r="I76" s="91">
        <v>51.745379999999997</v>
      </c>
      <c r="J76" s="27">
        <f t="shared" si="2"/>
        <v>1.4203799999999944</v>
      </c>
      <c r="K76" s="23">
        <v>150.90350000000001</v>
      </c>
      <c r="L76" s="110">
        <v>117</v>
      </c>
      <c r="M76" s="35">
        <v>133</v>
      </c>
      <c r="N76" s="23">
        <v>43</v>
      </c>
      <c r="O76" s="37">
        <v>98.2</v>
      </c>
      <c r="P76" s="25">
        <v>3.14</v>
      </c>
      <c r="Q76" s="26">
        <v>2.94</v>
      </c>
    </row>
    <row r="77" spans="1:17" x14ac:dyDescent="0.3">
      <c r="A77" s="72">
        <v>9</v>
      </c>
      <c r="B77" s="21" t="s">
        <v>98</v>
      </c>
      <c r="C77" s="62">
        <v>0.5</v>
      </c>
      <c r="D77" s="62" t="s">
        <v>15</v>
      </c>
      <c r="E77" s="62" t="s">
        <v>100</v>
      </c>
      <c r="F77" s="62" t="s">
        <v>80</v>
      </c>
      <c r="G77" s="62">
        <v>12</v>
      </c>
      <c r="H77" s="21">
        <v>123456</v>
      </c>
      <c r="I77" s="116">
        <v>51.782530000000001</v>
      </c>
      <c r="J77" s="27">
        <f t="shared" si="2"/>
        <v>1.4575299999999984</v>
      </c>
      <c r="K77" s="23">
        <v>152.715</v>
      </c>
      <c r="L77" s="110">
        <v>113</v>
      </c>
      <c r="M77" s="35">
        <v>122</v>
      </c>
      <c r="N77" s="23">
        <v>40.700000000000003</v>
      </c>
      <c r="O77" s="37">
        <v>89.9</v>
      </c>
      <c r="P77" s="25">
        <v>3.52</v>
      </c>
      <c r="Q77" s="26">
        <v>3.29</v>
      </c>
    </row>
    <row r="78" spans="1:17" ht="15" thickBot="1" x14ac:dyDescent="0.35">
      <c r="A78" s="73">
        <v>9</v>
      </c>
      <c r="B78" s="30" t="s">
        <v>98</v>
      </c>
      <c r="C78" s="74">
        <v>0.5</v>
      </c>
      <c r="D78" s="74" t="s">
        <v>15</v>
      </c>
      <c r="E78" s="74" t="s">
        <v>101</v>
      </c>
      <c r="F78" s="74" t="s">
        <v>80</v>
      </c>
      <c r="G78" s="74">
        <v>12</v>
      </c>
      <c r="H78" s="30">
        <v>123456</v>
      </c>
      <c r="I78" s="117">
        <v>51.750160000000001</v>
      </c>
      <c r="J78" s="36">
        <f t="shared" si="2"/>
        <v>1.4251599999999982</v>
      </c>
      <c r="K78" s="32">
        <v>150.9907</v>
      </c>
      <c r="L78" s="111">
        <v>115</v>
      </c>
      <c r="M78" s="75">
        <v>127</v>
      </c>
      <c r="N78" s="32">
        <v>41.6</v>
      </c>
      <c r="O78" s="38">
        <v>94</v>
      </c>
      <c r="P78" s="34">
        <v>3.34</v>
      </c>
      <c r="Q78" s="76">
        <v>3.12</v>
      </c>
    </row>
    <row r="81" spans="1:17" ht="15" thickBot="1" x14ac:dyDescent="0.35">
      <c r="A81" t="s">
        <v>103</v>
      </c>
    </row>
    <row r="82" spans="1:17" ht="14.4" customHeight="1" x14ac:dyDescent="0.3">
      <c r="A82" s="53" t="s">
        <v>118</v>
      </c>
      <c r="B82" s="54" t="s">
        <v>11</v>
      </c>
      <c r="C82" s="54" t="s">
        <v>76</v>
      </c>
      <c r="D82" s="54" t="s">
        <v>115</v>
      </c>
      <c r="E82" s="54" t="s">
        <v>116</v>
      </c>
      <c r="F82" s="54" t="s">
        <v>117</v>
      </c>
      <c r="G82" s="54" t="s">
        <v>74</v>
      </c>
      <c r="H82" s="96" t="s">
        <v>119</v>
      </c>
      <c r="I82" s="53" t="s">
        <v>73</v>
      </c>
      <c r="J82" s="94" t="s">
        <v>72</v>
      </c>
      <c r="K82" s="98" t="s">
        <v>26</v>
      </c>
      <c r="L82" s="105" t="s">
        <v>77</v>
      </c>
      <c r="M82" s="55"/>
      <c r="N82" s="55" t="s">
        <v>78</v>
      </c>
      <c r="O82" s="93"/>
      <c r="P82" s="103" t="s">
        <v>31</v>
      </c>
      <c r="Q82" s="94" t="s">
        <v>30</v>
      </c>
    </row>
    <row r="83" spans="1:17" ht="34.799999999999997" customHeight="1" thickBot="1" x14ac:dyDescent="0.35">
      <c r="A83" s="58"/>
      <c r="B83" s="59"/>
      <c r="C83" s="59"/>
      <c r="D83" s="59"/>
      <c r="E83" s="59"/>
      <c r="F83" s="59"/>
      <c r="G83" s="59"/>
      <c r="H83" s="97"/>
      <c r="I83" s="58"/>
      <c r="J83" s="95"/>
      <c r="K83" s="99"/>
      <c r="L83" s="106" t="s">
        <v>48</v>
      </c>
      <c r="M83" s="60" t="s">
        <v>49</v>
      </c>
      <c r="N83" s="60" t="s">
        <v>48</v>
      </c>
      <c r="O83" s="61" t="s">
        <v>49</v>
      </c>
      <c r="P83" s="104"/>
      <c r="Q83" s="95"/>
    </row>
    <row r="84" spans="1:17" x14ac:dyDescent="0.3">
      <c r="A84" s="20">
        <v>9</v>
      </c>
      <c r="B84" s="21" t="s">
        <v>27</v>
      </c>
      <c r="C84" s="21">
        <v>2</v>
      </c>
      <c r="D84" s="21" t="s">
        <v>14</v>
      </c>
      <c r="E84" s="21" t="s">
        <v>51</v>
      </c>
      <c r="F84" s="21" t="s">
        <v>52</v>
      </c>
      <c r="G84" s="21">
        <v>8</v>
      </c>
      <c r="H84" s="21">
        <v>123</v>
      </c>
      <c r="I84" s="91">
        <v>53.24</v>
      </c>
      <c r="J84" s="27">
        <v>2.9149999999999991</v>
      </c>
      <c r="K84" s="100">
        <v>64.605999999999995</v>
      </c>
      <c r="L84" s="5"/>
      <c r="M84" s="6"/>
      <c r="N84" s="6"/>
      <c r="O84" s="7"/>
      <c r="P84" s="6"/>
      <c r="Q84" s="7"/>
    </row>
    <row r="85" spans="1:17" x14ac:dyDescent="0.3">
      <c r="A85" s="20">
        <v>9</v>
      </c>
      <c r="B85" s="21" t="s">
        <v>27</v>
      </c>
      <c r="C85" s="21">
        <v>2</v>
      </c>
      <c r="D85" s="21" t="s">
        <v>14</v>
      </c>
      <c r="E85" s="21" t="s">
        <v>51</v>
      </c>
      <c r="F85" s="21" t="s">
        <v>52</v>
      </c>
      <c r="G85" s="21">
        <v>8</v>
      </c>
      <c r="H85" s="21">
        <v>123456</v>
      </c>
      <c r="I85" s="91">
        <v>53.24</v>
      </c>
      <c r="J85" s="27">
        <v>2.9149999999999991</v>
      </c>
      <c r="K85" s="100">
        <v>83.861310000000003</v>
      </c>
      <c r="L85" s="5"/>
      <c r="M85" s="6"/>
      <c r="N85" s="6"/>
      <c r="O85" s="7"/>
      <c r="P85" s="6"/>
      <c r="Q85" s="7"/>
    </row>
    <row r="86" spans="1:17" x14ac:dyDescent="0.3">
      <c r="A86" s="20">
        <v>9</v>
      </c>
      <c r="B86" s="21" t="s">
        <v>27</v>
      </c>
      <c r="C86" s="21">
        <v>3</v>
      </c>
      <c r="D86" s="21" t="s">
        <v>14</v>
      </c>
      <c r="E86" s="21" t="s">
        <v>54</v>
      </c>
      <c r="F86" s="21" t="s">
        <v>65</v>
      </c>
      <c r="G86" s="21">
        <v>8</v>
      </c>
      <c r="H86" s="21">
        <v>123</v>
      </c>
      <c r="I86" s="91">
        <v>57.86</v>
      </c>
      <c r="J86" s="27">
        <v>7.5349999999999966</v>
      </c>
      <c r="K86" s="101">
        <v>152.38999999999999</v>
      </c>
      <c r="L86" s="5"/>
      <c r="M86" s="6"/>
      <c r="N86" s="6"/>
      <c r="O86" s="7"/>
      <c r="P86" s="6"/>
      <c r="Q86" s="7"/>
    </row>
    <row r="87" spans="1:17" x14ac:dyDescent="0.3">
      <c r="A87" s="20">
        <v>9</v>
      </c>
      <c r="B87" s="21" t="s">
        <v>27</v>
      </c>
      <c r="C87" s="21">
        <v>3</v>
      </c>
      <c r="D87" s="21" t="s">
        <v>14</v>
      </c>
      <c r="E87" s="21" t="s">
        <v>54</v>
      </c>
      <c r="F87" s="21" t="s">
        <v>65</v>
      </c>
      <c r="G87" s="21">
        <v>12</v>
      </c>
      <c r="H87" s="21">
        <v>123</v>
      </c>
      <c r="I87" s="91">
        <v>57.86</v>
      </c>
      <c r="J87" s="27">
        <v>7.5349999999999966</v>
      </c>
      <c r="K87" s="101">
        <v>167.12180000000001</v>
      </c>
      <c r="L87" s="5"/>
      <c r="M87" s="6"/>
      <c r="N87" s="6"/>
      <c r="O87" s="7"/>
      <c r="P87" s="6"/>
      <c r="Q87" s="7"/>
    </row>
    <row r="88" spans="1:17" x14ac:dyDescent="0.3">
      <c r="A88" s="20">
        <v>9</v>
      </c>
      <c r="B88" s="21" t="s">
        <v>27</v>
      </c>
      <c r="C88" s="21">
        <v>2</v>
      </c>
      <c r="D88" s="21" t="s">
        <v>14</v>
      </c>
      <c r="E88" s="21" t="s">
        <v>55</v>
      </c>
      <c r="F88" s="21" t="s">
        <v>65</v>
      </c>
      <c r="G88" s="21">
        <v>12</v>
      </c>
      <c r="H88" s="21">
        <v>123</v>
      </c>
      <c r="I88" s="91">
        <v>56.619590000000002</v>
      </c>
      <c r="J88" s="27">
        <v>6.2945899999999995</v>
      </c>
      <c r="K88" s="101">
        <v>146.6</v>
      </c>
      <c r="L88" s="5"/>
      <c r="M88" s="6"/>
      <c r="N88" s="6"/>
      <c r="O88" s="7"/>
      <c r="P88" s="6"/>
      <c r="Q88" s="7"/>
    </row>
    <row r="89" spans="1:17" x14ac:dyDescent="0.3">
      <c r="A89" s="20">
        <v>9</v>
      </c>
      <c r="B89" s="21" t="s">
        <v>27</v>
      </c>
      <c r="C89" s="21">
        <v>2</v>
      </c>
      <c r="D89" s="21" t="s">
        <v>14</v>
      </c>
      <c r="E89" s="21" t="s">
        <v>55</v>
      </c>
      <c r="F89" s="21" t="s">
        <v>65</v>
      </c>
      <c r="G89" s="21">
        <v>12</v>
      </c>
      <c r="H89" s="21">
        <v>123456</v>
      </c>
      <c r="I89" s="91">
        <v>56.619590000000002</v>
      </c>
      <c r="J89" s="27">
        <v>6.2945899999999995</v>
      </c>
      <c r="K89" s="101">
        <v>181.3417</v>
      </c>
      <c r="L89" s="5"/>
      <c r="M89" s="6"/>
      <c r="N89" s="6"/>
      <c r="O89" s="7"/>
      <c r="P89" s="6"/>
      <c r="Q89" s="7"/>
    </row>
    <row r="90" spans="1:17" x14ac:dyDescent="0.3">
      <c r="A90" s="20">
        <v>9</v>
      </c>
      <c r="B90" s="21" t="s">
        <v>27</v>
      </c>
      <c r="C90" s="21">
        <v>2</v>
      </c>
      <c r="D90" s="21" t="s">
        <v>14</v>
      </c>
      <c r="E90" s="21" t="s">
        <v>56</v>
      </c>
      <c r="F90" s="21" t="s">
        <v>67</v>
      </c>
      <c r="G90" s="21">
        <v>12</v>
      </c>
      <c r="H90" s="21">
        <v>123456</v>
      </c>
      <c r="I90" s="91">
        <v>55.279260000000001</v>
      </c>
      <c r="J90" s="27">
        <v>4.9542599999999979</v>
      </c>
      <c r="K90" s="101">
        <v>153.84200000000001</v>
      </c>
      <c r="L90" s="5"/>
      <c r="M90" s="6"/>
      <c r="N90" s="6"/>
      <c r="O90" s="7"/>
      <c r="P90" s="6"/>
      <c r="Q90" s="7"/>
    </row>
    <row r="91" spans="1:17" x14ac:dyDescent="0.3">
      <c r="A91" s="20">
        <v>9</v>
      </c>
      <c r="B91" s="21" t="s">
        <v>27</v>
      </c>
      <c r="C91" s="21">
        <v>2</v>
      </c>
      <c r="D91" s="21" t="s">
        <v>14</v>
      </c>
      <c r="E91" s="21" t="s">
        <v>59</v>
      </c>
      <c r="F91" s="21" t="s">
        <v>59</v>
      </c>
      <c r="G91" s="21">
        <v>12</v>
      </c>
      <c r="H91" s="21">
        <v>123456</v>
      </c>
      <c r="I91" s="91">
        <v>54.956440000000001</v>
      </c>
      <c r="J91" s="27">
        <v>4.6314399999999978</v>
      </c>
      <c r="K91" s="101">
        <v>150.80869999999999</v>
      </c>
      <c r="L91" s="5"/>
      <c r="M91" s="6"/>
      <c r="N91" s="6"/>
      <c r="O91" s="7"/>
      <c r="P91" s="6"/>
      <c r="Q91" s="7"/>
    </row>
    <row r="92" spans="1:17" x14ac:dyDescent="0.3">
      <c r="A92" s="20">
        <v>9</v>
      </c>
      <c r="B92" s="21" t="s">
        <v>27</v>
      </c>
      <c r="C92" s="21">
        <v>2.5</v>
      </c>
      <c r="D92" s="21" t="s">
        <v>15</v>
      </c>
      <c r="E92" s="21" t="s">
        <v>104</v>
      </c>
      <c r="F92" s="21" t="s">
        <v>104</v>
      </c>
      <c r="G92" s="21">
        <v>8</v>
      </c>
      <c r="H92" s="21">
        <v>123</v>
      </c>
      <c r="I92" s="91">
        <v>54.165640000000003</v>
      </c>
      <c r="J92" s="27">
        <f>I92-11-39.325</f>
        <v>3.8406400000000005</v>
      </c>
      <c r="K92" s="101">
        <v>177.64529999999999</v>
      </c>
      <c r="L92" s="5"/>
      <c r="M92" s="6"/>
      <c r="N92" s="6"/>
      <c r="O92" s="7"/>
      <c r="P92" s="6"/>
      <c r="Q92" s="7"/>
    </row>
    <row r="93" spans="1:17" x14ac:dyDescent="0.3">
      <c r="A93" s="20">
        <v>9</v>
      </c>
      <c r="B93" s="21" t="s">
        <v>27</v>
      </c>
      <c r="C93" s="21">
        <v>2.5</v>
      </c>
      <c r="D93" s="21" t="s">
        <v>15</v>
      </c>
      <c r="E93" s="21" t="s">
        <v>109</v>
      </c>
      <c r="F93" s="21" t="s">
        <v>105</v>
      </c>
      <c r="G93" s="21">
        <v>8</v>
      </c>
      <c r="H93" s="21">
        <v>123</v>
      </c>
      <c r="I93" s="91">
        <v>54.308509999999998</v>
      </c>
      <c r="J93" s="27">
        <f>I93-11-39.325</f>
        <v>3.9835099999999954</v>
      </c>
      <c r="K93" s="101">
        <v>121.6934</v>
      </c>
      <c r="L93" s="5"/>
      <c r="M93" s="6"/>
      <c r="N93" s="6"/>
      <c r="O93" s="7"/>
      <c r="P93" s="6"/>
      <c r="Q93" s="7"/>
    </row>
    <row r="94" spans="1:17" x14ac:dyDescent="0.3">
      <c r="A94" s="20">
        <v>9</v>
      </c>
      <c r="B94" s="21" t="s">
        <v>27</v>
      </c>
      <c r="C94" s="21">
        <v>2.5</v>
      </c>
      <c r="D94" s="21" t="s">
        <v>15</v>
      </c>
      <c r="E94" s="21" t="s">
        <v>108</v>
      </c>
      <c r="F94" s="21" t="s">
        <v>107</v>
      </c>
      <c r="G94" s="21">
        <v>8</v>
      </c>
      <c r="H94" s="21">
        <v>123</v>
      </c>
      <c r="I94" s="91">
        <v>55.537559999999999</v>
      </c>
      <c r="J94" s="27">
        <f>I94-11-39.325</f>
        <v>5.2125599999999963</v>
      </c>
      <c r="K94" s="101">
        <v>152.02029999999999</v>
      </c>
      <c r="L94" s="5"/>
      <c r="M94" s="6"/>
      <c r="N94" s="6"/>
      <c r="O94" s="7"/>
      <c r="P94" s="6"/>
      <c r="Q94" s="7"/>
    </row>
    <row r="95" spans="1:17" x14ac:dyDescent="0.3">
      <c r="A95" s="20">
        <v>9</v>
      </c>
      <c r="B95" s="21" t="s">
        <v>27</v>
      </c>
      <c r="C95" s="21">
        <v>2</v>
      </c>
      <c r="D95" s="21" t="s">
        <v>15</v>
      </c>
      <c r="E95" s="21" t="s">
        <v>60</v>
      </c>
      <c r="F95" s="21" t="s">
        <v>70</v>
      </c>
      <c r="G95" s="21">
        <v>8</v>
      </c>
      <c r="H95" s="21">
        <v>123456</v>
      </c>
      <c r="I95" s="91">
        <v>53.295470000000002</v>
      </c>
      <c r="J95" s="27">
        <v>2.9704699999999988</v>
      </c>
      <c r="K95" s="101">
        <v>147.60910000000001</v>
      </c>
      <c r="L95" s="5"/>
      <c r="M95" s="6"/>
      <c r="N95" s="6"/>
      <c r="O95" s="7"/>
      <c r="P95" s="6"/>
      <c r="Q95" s="7"/>
    </row>
    <row r="96" spans="1:17" x14ac:dyDescent="0.3">
      <c r="A96" s="20">
        <v>9</v>
      </c>
      <c r="B96" s="21" t="s">
        <v>27</v>
      </c>
      <c r="C96" s="21">
        <v>2</v>
      </c>
      <c r="D96" s="21" t="s">
        <v>15</v>
      </c>
      <c r="E96" s="21" t="s">
        <v>61</v>
      </c>
      <c r="F96" s="21" t="s">
        <v>70</v>
      </c>
      <c r="G96" s="21">
        <v>8</v>
      </c>
      <c r="H96" s="21">
        <v>123456</v>
      </c>
      <c r="I96" s="91">
        <v>53.34892</v>
      </c>
      <c r="J96" s="27">
        <v>3.0239199999999968</v>
      </c>
      <c r="K96" s="101">
        <v>150.28299999999999</v>
      </c>
      <c r="L96" s="5"/>
      <c r="M96" s="6"/>
      <c r="N96" s="6"/>
      <c r="O96" s="7"/>
      <c r="P96" s="6"/>
      <c r="Q96" s="7"/>
    </row>
    <row r="97" spans="1:17" ht="15" thickBot="1" x14ac:dyDescent="0.35">
      <c r="A97" s="29">
        <v>9</v>
      </c>
      <c r="B97" s="30" t="s">
        <v>27</v>
      </c>
      <c r="C97" s="30">
        <v>2</v>
      </c>
      <c r="D97" s="30" t="s">
        <v>15</v>
      </c>
      <c r="E97" s="30" t="s">
        <v>62</v>
      </c>
      <c r="F97" s="30" t="s">
        <v>70</v>
      </c>
      <c r="G97" s="30">
        <v>8</v>
      </c>
      <c r="H97" s="30">
        <v>123456</v>
      </c>
      <c r="I97" s="92">
        <v>53.38456</v>
      </c>
      <c r="J97" s="36">
        <v>3.0595599999999976</v>
      </c>
      <c r="K97" s="102">
        <v>151.99340000000001</v>
      </c>
      <c r="L97" s="8">
        <v>79.7</v>
      </c>
      <c r="M97" s="9">
        <v>91.1</v>
      </c>
      <c r="N97" s="9">
        <v>31.1</v>
      </c>
      <c r="O97" s="10">
        <v>55.5</v>
      </c>
      <c r="P97" s="9">
        <v>1.98</v>
      </c>
      <c r="Q97" s="10">
        <v>2.08</v>
      </c>
    </row>
    <row r="100" spans="1:17" ht="15" thickBot="1" x14ac:dyDescent="0.35">
      <c r="A100" t="s">
        <v>106</v>
      </c>
    </row>
    <row r="101" spans="1:17" ht="14.4" customHeight="1" x14ac:dyDescent="0.3">
      <c r="A101" s="53" t="s">
        <v>118</v>
      </c>
      <c r="B101" s="54" t="s">
        <v>11</v>
      </c>
      <c r="C101" s="54" t="s">
        <v>76</v>
      </c>
      <c r="D101" s="54" t="s">
        <v>115</v>
      </c>
      <c r="E101" s="54" t="s">
        <v>116</v>
      </c>
      <c r="F101" s="54" t="s">
        <v>117</v>
      </c>
      <c r="G101" s="54" t="s">
        <v>74</v>
      </c>
      <c r="H101" s="96" t="s">
        <v>119</v>
      </c>
      <c r="I101" s="53" t="s">
        <v>73</v>
      </c>
      <c r="J101" s="94" t="s">
        <v>72</v>
      </c>
      <c r="K101" s="98" t="s">
        <v>26</v>
      </c>
      <c r="L101" s="105" t="s">
        <v>77</v>
      </c>
      <c r="M101" s="55"/>
      <c r="N101" s="55" t="s">
        <v>78</v>
      </c>
      <c r="O101" s="93"/>
      <c r="P101" s="103" t="s">
        <v>31</v>
      </c>
      <c r="Q101" s="94" t="s">
        <v>30</v>
      </c>
    </row>
    <row r="102" spans="1:17" ht="32.4" customHeight="1" thickBot="1" x14ac:dyDescent="0.35">
      <c r="A102" s="58"/>
      <c r="B102" s="59"/>
      <c r="C102" s="59"/>
      <c r="D102" s="59"/>
      <c r="E102" s="59"/>
      <c r="F102" s="59"/>
      <c r="G102" s="59"/>
      <c r="H102" s="97"/>
      <c r="I102" s="58"/>
      <c r="J102" s="95"/>
      <c r="K102" s="99"/>
      <c r="L102" s="106" t="s">
        <v>48</v>
      </c>
      <c r="M102" s="60" t="s">
        <v>49</v>
      </c>
      <c r="N102" s="60" t="s">
        <v>48</v>
      </c>
      <c r="O102" s="61" t="s">
        <v>49</v>
      </c>
      <c r="P102" s="104"/>
      <c r="Q102" s="95"/>
    </row>
    <row r="103" spans="1:17" x14ac:dyDescent="0.3">
      <c r="A103" s="20">
        <v>7</v>
      </c>
      <c r="B103" s="21" t="s">
        <v>27</v>
      </c>
      <c r="C103" s="21">
        <v>2</v>
      </c>
      <c r="D103" s="21" t="s">
        <v>14</v>
      </c>
      <c r="E103" s="21" t="s">
        <v>51</v>
      </c>
      <c r="F103" s="21" t="s">
        <v>52</v>
      </c>
      <c r="G103" s="21">
        <v>8</v>
      </c>
      <c r="H103" s="21">
        <v>123</v>
      </c>
      <c r="I103" s="91">
        <v>53.008029999999998</v>
      </c>
      <c r="J103" s="27">
        <v>2.6830299999999951</v>
      </c>
      <c r="K103" s="100">
        <v>57.629820000000002</v>
      </c>
      <c r="L103" s="5"/>
      <c r="M103" s="6"/>
      <c r="N103" s="6"/>
      <c r="O103" s="7"/>
      <c r="P103" s="6"/>
      <c r="Q103" s="7"/>
    </row>
    <row r="104" spans="1:17" x14ac:dyDescent="0.3">
      <c r="A104" s="20">
        <v>7</v>
      </c>
      <c r="B104" s="21" t="s">
        <v>27</v>
      </c>
      <c r="C104" s="21">
        <v>2</v>
      </c>
      <c r="D104" s="21" t="s">
        <v>14</v>
      </c>
      <c r="E104" s="21" t="s">
        <v>56</v>
      </c>
      <c r="F104" s="21" t="s">
        <v>64</v>
      </c>
      <c r="G104" s="21">
        <v>8</v>
      </c>
      <c r="H104" s="21">
        <v>123</v>
      </c>
      <c r="I104" s="91">
        <v>54.875070000000001</v>
      </c>
      <c r="J104" s="27">
        <f>I104-39.325-11</f>
        <v>4.5500699999999981</v>
      </c>
      <c r="K104" s="100">
        <v>74.625</v>
      </c>
      <c r="L104" s="5"/>
      <c r="M104" s="6"/>
      <c r="N104" s="6"/>
      <c r="O104" s="7"/>
      <c r="P104" s="6"/>
      <c r="Q104" s="7"/>
    </row>
    <row r="105" spans="1:17" x14ac:dyDescent="0.3">
      <c r="A105" s="20">
        <v>7</v>
      </c>
      <c r="B105" s="21" t="s">
        <v>27</v>
      </c>
      <c r="C105" s="21">
        <v>3</v>
      </c>
      <c r="D105" s="21" t="s">
        <v>14</v>
      </c>
      <c r="E105" s="21" t="s">
        <v>67</v>
      </c>
      <c r="F105" s="21" t="s">
        <v>66</v>
      </c>
      <c r="G105" s="21">
        <v>8</v>
      </c>
      <c r="H105" s="21">
        <v>123</v>
      </c>
      <c r="I105" s="91">
        <v>55.976939999999999</v>
      </c>
      <c r="J105" s="27">
        <f t="shared" ref="J105:J112" si="3">I105-39.325-11</f>
        <v>5.6519399999999962</v>
      </c>
      <c r="K105" s="101">
        <v>114.49639999999999</v>
      </c>
      <c r="L105" s="5"/>
      <c r="M105" s="6"/>
      <c r="N105" s="6"/>
      <c r="O105" s="7"/>
      <c r="P105" s="6"/>
      <c r="Q105" s="7"/>
    </row>
    <row r="106" spans="1:17" x14ac:dyDescent="0.3">
      <c r="A106" s="20">
        <v>7</v>
      </c>
      <c r="B106" s="21" t="s">
        <v>27</v>
      </c>
      <c r="C106" s="21">
        <v>3</v>
      </c>
      <c r="D106" s="21" t="s">
        <v>14</v>
      </c>
      <c r="E106" s="21" t="s">
        <v>55</v>
      </c>
      <c r="F106" s="21" t="s">
        <v>63</v>
      </c>
      <c r="G106" s="21">
        <v>8</v>
      </c>
      <c r="H106" s="21">
        <v>123</v>
      </c>
      <c r="I106" s="91">
        <v>56.633270000000003</v>
      </c>
      <c r="J106" s="27">
        <f t="shared" si="3"/>
        <v>6.3082700000000003</v>
      </c>
      <c r="K106" s="101">
        <v>128.84270000000001</v>
      </c>
      <c r="L106" s="5"/>
      <c r="M106" s="6"/>
      <c r="N106" s="6"/>
      <c r="O106" s="7"/>
      <c r="P106" s="6"/>
      <c r="Q106" s="7"/>
    </row>
    <row r="107" spans="1:17" x14ac:dyDescent="0.3">
      <c r="A107" s="20">
        <v>7</v>
      </c>
      <c r="B107" s="21" t="s">
        <v>27</v>
      </c>
      <c r="C107" s="21">
        <v>3</v>
      </c>
      <c r="D107" s="21" t="s">
        <v>15</v>
      </c>
      <c r="E107" s="21" t="s">
        <v>112</v>
      </c>
      <c r="F107" s="21" t="s">
        <v>66</v>
      </c>
      <c r="G107" s="21">
        <v>8</v>
      </c>
      <c r="H107" s="21">
        <v>123</v>
      </c>
      <c r="I107" s="91">
        <v>54.879280000000001</v>
      </c>
      <c r="J107" s="27">
        <f t="shared" si="3"/>
        <v>4.5542799999999986</v>
      </c>
      <c r="K107" s="100">
        <v>95.542420000000007</v>
      </c>
      <c r="L107" s="5"/>
      <c r="M107" s="6"/>
      <c r="N107" s="6"/>
      <c r="O107" s="7"/>
      <c r="P107" s="6"/>
      <c r="Q107" s="7"/>
    </row>
    <row r="108" spans="1:17" x14ac:dyDescent="0.3">
      <c r="A108" s="20">
        <v>7</v>
      </c>
      <c r="B108" s="21" t="s">
        <v>27</v>
      </c>
      <c r="C108" s="21">
        <v>3</v>
      </c>
      <c r="D108" s="21" t="s">
        <v>14</v>
      </c>
      <c r="E108" s="21" t="s">
        <v>54</v>
      </c>
      <c r="F108" s="21" t="s">
        <v>65</v>
      </c>
      <c r="G108" s="21">
        <v>8</v>
      </c>
      <c r="H108" s="21">
        <v>123</v>
      </c>
      <c r="I108" s="91">
        <v>56.983449999999998</v>
      </c>
      <c r="J108" s="27">
        <f t="shared" si="3"/>
        <v>6.6584499999999949</v>
      </c>
      <c r="K108" s="101">
        <v>136.44059999999999</v>
      </c>
      <c r="L108" s="5"/>
      <c r="M108" s="6"/>
      <c r="N108" s="6"/>
      <c r="O108" s="7"/>
      <c r="P108" s="6"/>
      <c r="Q108" s="7"/>
    </row>
    <row r="109" spans="1:17" x14ac:dyDescent="0.3">
      <c r="A109" s="20">
        <v>7</v>
      </c>
      <c r="B109" s="21" t="s">
        <v>27</v>
      </c>
      <c r="C109" s="21">
        <v>4</v>
      </c>
      <c r="D109" s="21" t="s">
        <v>14</v>
      </c>
      <c r="E109" s="21" t="s">
        <v>54</v>
      </c>
      <c r="F109" s="21" t="s">
        <v>68</v>
      </c>
      <c r="G109" s="21">
        <v>8</v>
      </c>
      <c r="H109" s="21">
        <v>123</v>
      </c>
      <c r="I109" s="91">
        <v>57.25</v>
      </c>
      <c r="J109" s="27">
        <f t="shared" si="3"/>
        <v>6.9249999999999972</v>
      </c>
      <c r="K109" s="101">
        <v>146.65029999999999</v>
      </c>
      <c r="L109" s="5"/>
      <c r="M109" s="6"/>
      <c r="N109" s="6"/>
      <c r="O109" s="7"/>
      <c r="P109" s="6"/>
      <c r="Q109" s="7"/>
    </row>
    <row r="110" spans="1:17" x14ac:dyDescent="0.3">
      <c r="A110" s="20">
        <v>7</v>
      </c>
      <c r="B110" s="21" t="s">
        <v>27</v>
      </c>
      <c r="C110" s="21">
        <v>4</v>
      </c>
      <c r="D110" s="21" t="s">
        <v>14</v>
      </c>
      <c r="E110" s="21" t="s">
        <v>65</v>
      </c>
      <c r="F110" s="21" t="s">
        <v>68</v>
      </c>
      <c r="G110" s="21">
        <v>8</v>
      </c>
      <c r="H110" s="21">
        <v>123</v>
      </c>
      <c r="I110" s="91">
        <v>58.475189999999998</v>
      </c>
      <c r="J110" s="27">
        <f t="shared" si="3"/>
        <v>8.1501899999999949</v>
      </c>
      <c r="K110" s="101">
        <v>154.22069999999999</v>
      </c>
      <c r="L110" s="5"/>
      <c r="M110" s="6"/>
      <c r="N110" s="6"/>
      <c r="O110" s="7"/>
      <c r="P110" s="6"/>
      <c r="Q110" s="7"/>
    </row>
    <row r="111" spans="1:17" x14ac:dyDescent="0.3">
      <c r="A111" s="20">
        <v>7</v>
      </c>
      <c r="B111" s="21" t="s">
        <v>98</v>
      </c>
      <c r="C111" s="21">
        <v>2</v>
      </c>
      <c r="D111" s="21" t="s">
        <v>14</v>
      </c>
      <c r="E111" s="21" t="s">
        <v>51</v>
      </c>
      <c r="F111" s="21" t="s">
        <v>52</v>
      </c>
      <c r="G111" s="21">
        <v>8</v>
      </c>
      <c r="H111" s="21">
        <v>123</v>
      </c>
      <c r="I111" s="91">
        <v>54.569940000000003</v>
      </c>
      <c r="J111" s="27">
        <f t="shared" si="3"/>
        <v>4.2449399999999997</v>
      </c>
      <c r="K111" s="100">
        <v>72.7</v>
      </c>
      <c r="L111" s="5"/>
      <c r="M111" s="6"/>
      <c r="N111" s="6"/>
      <c r="O111" s="7"/>
      <c r="P111" s="6"/>
      <c r="Q111" s="7"/>
    </row>
    <row r="112" spans="1:17" ht="15" thickBot="1" x14ac:dyDescent="0.35">
      <c r="A112" s="29">
        <v>7</v>
      </c>
      <c r="B112" s="30" t="s">
        <v>98</v>
      </c>
      <c r="C112" s="30">
        <v>3</v>
      </c>
      <c r="D112" s="30" t="s">
        <v>14</v>
      </c>
      <c r="E112" s="30" t="s">
        <v>56</v>
      </c>
      <c r="F112" s="30" t="s">
        <v>67</v>
      </c>
      <c r="G112" s="30">
        <v>8</v>
      </c>
      <c r="H112" s="30">
        <v>123</v>
      </c>
      <c r="I112" s="92">
        <v>58.15</v>
      </c>
      <c r="J112" s="36">
        <f t="shared" si="3"/>
        <v>7.8249999999999957</v>
      </c>
      <c r="K112" s="102">
        <v>135.0454</v>
      </c>
      <c r="L112" s="8"/>
      <c r="M112" s="9"/>
      <c r="N112" s="9"/>
      <c r="O112" s="10"/>
      <c r="P112" s="9"/>
      <c r="Q112" s="10"/>
    </row>
    <row r="115" spans="1:17" ht="15" thickBot="1" x14ac:dyDescent="0.35">
      <c r="A115" t="s">
        <v>110</v>
      </c>
    </row>
    <row r="116" spans="1:17" x14ac:dyDescent="0.3">
      <c r="A116" s="53" t="s">
        <v>9</v>
      </c>
      <c r="B116" s="54" t="s">
        <v>11</v>
      </c>
      <c r="C116" s="54" t="s">
        <v>76</v>
      </c>
      <c r="D116" s="54" t="s">
        <v>28</v>
      </c>
      <c r="E116" s="54" t="s">
        <v>50</v>
      </c>
      <c r="F116" s="54" t="s">
        <v>75</v>
      </c>
      <c r="G116" s="54" t="s">
        <v>74</v>
      </c>
      <c r="H116" s="54" t="s">
        <v>25</v>
      </c>
      <c r="I116" s="54" t="s">
        <v>73</v>
      </c>
      <c r="J116" s="54" t="s">
        <v>72</v>
      </c>
      <c r="K116" s="54" t="s">
        <v>26</v>
      </c>
      <c r="L116" s="55" t="s">
        <v>77</v>
      </c>
      <c r="M116" s="55"/>
      <c r="N116" s="55" t="s">
        <v>78</v>
      </c>
      <c r="O116" s="55"/>
      <c r="P116" s="56" t="s">
        <v>31</v>
      </c>
      <c r="Q116" s="57" t="s">
        <v>30</v>
      </c>
    </row>
    <row r="117" spans="1:17" ht="15" thickBot="1" x14ac:dyDescent="0.35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60" t="s">
        <v>48</v>
      </c>
      <c r="M117" s="60" t="s">
        <v>49</v>
      </c>
      <c r="N117" s="60" t="s">
        <v>48</v>
      </c>
      <c r="O117" s="60" t="s">
        <v>49</v>
      </c>
      <c r="P117" s="60"/>
      <c r="Q117" s="61"/>
    </row>
    <row r="118" spans="1:17" x14ac:dyDescent="0.3">
      <c r="A118" s="20">
        <v>11</v>
      </c>
      <c r="B118" s="21" t="s">
        <v>27</v>
      </c>
      <c r="C118" s="21">
        <v>2</v>
      </c>
      <c r="D118" s="21" t="s">
        <v>14</v>
      </c>
      <c r="E118" s="21" t="s">
        <v>51</v>
      </c>
      <c r="F118" s="21" t="s">
        <v>52</v>
      </c>
      <c r="G118" s="21">
        <v>8</v>
      </c>
      <c r="H118" s="21">
        <v>123</v>
      </c>
      <c r="I118" s="25">
        <v>53.47</v>
      </c>
      <c r="J118" s="24">
        <v>3.144999999999996</v>
      </c>
      <c r="K118" s="25">
        <v>42.4</v>
      </c>
      <c r="L118" s="6"/>
      <c r="M118" s="6"/>
      <c r="N118" s="6"/>
      <c r="O118" s="6"/>
      <c r="P118" s="6"/>
      <c r="Q118" s="7"/>
    </row>
    <row r="119" spans="1:17" x14ac:dyDescent="0.3">
      <c r="A119" s="20">
        <v>11</v>
      </c>
      <c r="B119" s="21" t="s">
        <v>27</v>
      </c>
      <c r="C119" s="21">
        <v>2</v>
      </c>
      <c r="D119" s="21" t="s">
        <v>14</v>
      </c>
      <c r="E119" s="21" t="s">
        <v>56</v>
      </c>
      <c r="F119" s="21" t="s">
        <v>64</v>
      </c>
      <c r="G119" s="21">
        <v>8</v>
      </c>
      <c r="H119" s="21">
        <v>123</v>
      </c>
      <c r="I119" s="25">
        <v>54.14</v>
      </c>
      <c r="J119" s="24">
        <f>I119-11-39.325</f>
        <v>3.8149999999999977</v>
      </c>
      <c r="K119" s="25">
        <v>74.625</v>
      </c>
      <c r="L119" s="6"/>
      <c r="M119" s="6"/>
      <c r="N119" s="6"/>
      <c r="O119" s="6"/>
      <c r="P119" s="6"/>
      <c r="Q119" s="7"/>
    </row>
    <row r="120" spans="1:17" x14ac:dyDescent="0.3">
      <c r="A120" s="20">
        <v>11</v>
      </c>
      <c r="B120" s="21" t="s">
        <v>27</v>
      </c>
      <c r="C120" s="21">
        <v>3</v>
      </c>
      <c r="D120" s="21" t="s">
        <v>14</v>
      </c>
      <c r="E120" s="21" t="s">
        <v>64</v>
      </c>
      <c r="F120" s="21" t="s">
        <v>66</v>
      </c>
      <c r="G120" s="21">
        <v>8</v>
      </c>
      <c r="H120" s="21">
        <v>123</v>
      </c>
      <c r="I120" s="25">
        <v>54.93</v>
      </c>
      <c r="J120" s="24">
        <f>I120-11-39.325</f>
        <v>4.6049999999999969</v>
      </c>
      <c r="K120" s="25">
        <v>91.368440000000007</v>
      </c>
      <c r="L120" s="6"/>
      <c r="M120" s="6"/>
      <c r="N120" s="6"/>
      <c r="O120" s="6"/>
      <c r="P120" s="6"/>
      <c r="Q120" s="7"/>
    </row>
    <row r="121" spans="1:17" x14ac:dyDescent="0.3">
      <c r="A121" s="20">
        <v>11</v>
      </c>
      <c r="B121" s="21" t="s">
        <v>27</v>
      </c>
      <c r="C121" s="21">
        <v>3</v>
      </c>
      <c r="D121" s="21" t="s">
        <v>14</v>
      </c>
      <c r="E121" s="21" t="s">
        <v>58</v>
      </c>
      <c r="F121" s="21" t="s">
        <v>55</v>
      </c>
      <c r="G121" s="21">
        <v>8</v>
      </c>
      <c r="H121" s="21">
        <v>123</v>
      </c>
      <c r="I121" s="25">
        <v>56.938980000000001</v>
      </c>
      <c r="J121" s="24">
        <v>6.613979999999998</v>
      </c>
      <c r="K121" s="25">
        <v>90.916380000000004</v>
      </c>
      <c r="L121" s="6"/>
      <c r="M121" s="6"/>
      <c r="N121" s="6"/>
      <c r="O121" s="6"/>
      <c r="P121" s="6"/>
      <c r="Q121" s="7"/>
    </row>
    <row r="122" spans="1:17" x14ac:dyDescent="0.3">
      <c r="A122" s="20">
        <v>11</v>
      </c>
      <c r="B122" s="21" t="s">
        <v>27</v>
      </c>
      <c r="C122" s="21">
        <v>3</v>
      </c>
      <c r="D122" s="21" t="s">
        <v>14</v>
      </c>
      <c r="E122" s="21" t="s">
        <v>65</v>
      </c>
      <c r="F122" s="21" t="s">
        <v>54</v>
      </c>
      <c r="G122" s="21">
        <v>8</v>
      </c>
      <c r="H122" s="21">
        <v>123</v>
      </c>
      <c r="I122" s="25">
        <v>58.743980000000001</v>
      </c>
      <c r="J122" s="24">
        <v>8.4189799999999977</v>
      </c>
      <c r="K122" s="23">
        <v>103.1253</v>
      </c>
      <c r="L122" s="6"/>
      <c r="M122" s="6"/>
      <c r="N122" s="6"/>
      <c r="O122" s="6"/>
      <c r="P122" s="6"/>
      <c r="Q122" s="7"/>
    </row>
    <row r="123" spans="1:17" ht="15" thickBot="1" x14ac:dyDescent="0.35">
      <c r="A123" s="29">
        <v>11</v>
      </c>
      <c r="B123" s="30" t="s">
        <v>27</v>
      </c>
      <c r="C123" s="30">
        <v>3</v>
      </c>
      <c r="D123" s="30" t="s">
        <v>14</v>
      </c>
      <c r="E123" s="30" t="s">
        <v>66</v>
      </c>
      <c r="F123" s="30" t="s">
        <v>69</v>
      </c>
      <c r="G123" s="30">
        <v>8</v>
      </c>
      <c r="H123" s="30">
        <v>123</v>
      </c>
      <c r="I123" s="34">
        <v>58.935200000000002</v>
      </c>
      <c r="J123" s="33">
        <v>8.610199999999999</v>
      </c>
      <c r="K123" s="34">
        <v>96.857420000000005</v>
      </c>
      <c r="L123" s="9"/>
      <c r="M123" s="9"/>
      <c r="N123" s="9"/>
      <c r="O123" s="9"/>
      <c r="P123" s="9"/>
      <c r="Q123" s="10"/>
    </row>
  </sheetData>
  <mergeCells count="71">
    <mergeCell ref="J116:J117"/>
    <mergeCell ref="K116:K117"/>
    <mergeCell ref="L116:M116"/>
    <mergeCell ref="N116:O116"/>
    <mergeCell ref="P66:P67"/>
    <mergeCell ref="Q66:Q67"/>
    <mergeCell ref="P82:P83"/>
    <mergeCell ref="Q82:Q83"/>
    <mergeCell ref="P101:P102"/>
    <mergeCell ref="Q101:Q102"/>
    <mergeCell ref="N101:O101"/>
    <mergeCell ref="A116:A117"/>
    <mergeCell ref="B116:B117"/>
    <mergeCell ref="C116:C117"/>
    <mergeCell ref="D116:D117"/>
    <mergeCell ref="E116:E117"/>
    <mergeCell ref="F116:F117"/>
    <mergeCell ref="G116:G117"/>
    <mergeCell ref="H116:H117"/>
    <mergeCell ref="I116:I117"/>
    <mergeCell ref="G101:G102"/>
    <mergeCell ref="H101:H102"/>
    <mergeCell ref="I101:I102"/>
    <mergeCell ref="J101:J102"/>
    <mergeCell ref="K101:K102"/>
    <mergeCell ref="L101:M101"/>
    <mergeCell ref="A101:A102"/>
    <mergeCell ref="B101:B102"/>
    <mergeCell ref="C101:C102"/>
    <mergeCell ref="D101:D102"/>
    <mergeCell ref="E101:E102"/>
    <mergeCell ref="F101:F102"/>
    <mergeCell ref="H82:H83"/>
    <mergeCell ref="I82:I83"/>
    <mergeCell ref="J82:J83"/>
    <mergeCell ref="K82:K83"/>
    <mergeCell ref="L82:M82"/>
    <mergeCell ref="N82:O82"/>
    <mergeCell ref="K66:K67"/>
    <mergeCell ref="L66:M66"/>
    <mergeCell ref="N66:O66"/>
    <mergeCell ref="A82:A83"/>
    <mergeCell ref="B82:B83"/>
    <mergeCell ref="C82:C83"/>
    <mergeCell ref="D82:D83"/>
    <mergeCell ref="E82:E83"/>
    <mergeCell ref="F82:F83"/>
    <mergeCell ref="G82:G83"/>
    <mergeCell ref="E66:E67"/>
    <mergeCell ref="F66:F67"/>
    <mergeCell ref="G66:G67"/>
    <mergeCell ref="H66:H67"/>
    <mergeCell ref="I66:I67"/>
    <mergeCell ref="J66:J67"/>
    <mergeCell ref="D1:D2"/>
    <mergeCell ref="C1:C2"/>
    <mergeCell ref="B1:B2"/>
    <mergeCell ref="A66:A67"/>
    <mergeCell ref="B66:B67"/>
    <mergeCell ref="C66:C67"/>
    <mergeCell ref="D66:D67"/>
    <mergeCell ref="L1:M1"/>
    <mergeCell ref="N1:O1"/>
    <mergeCell ref="A1:A2"/>
    <mergeCell ref="K1:K2"/>
    <mergeCell ref="J1:J2"/>
    <mergeCell ref="I1:I2"/>
    <mergeCell ref="H1:H2"/>
    <mergeCell ref="G1:G2"/>
    <mergeCell ref="F1:F2"/>
    <mergeCell ref="E1:E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E04F-486D-4620-BA14-72C33E884723}">
  <dimension ref="A1:N39"/>
  <sheetViews>
    <sheetView workbookViewId="0">
      <selection activeCell="A21" sqref="A21:K34"/>
    </sheetView>
  </sheetViews>
  <sheetFormatPr defaultRowHeight="14.4" x14ac:dyDescent="0.3"/>
  <cols>
    <col min="1" max="1" width="8.5546875" bestFit="1" customWidth="1"/>
    <col min="2" max="2" width="15.109375" bestFit="1" customWidth="1"/>
    <col min="3" max="4" width="4" bestFit="1" customWidth="1"/>
    <col min="5" max="5" width="4.109375" bestFit="1" customWidth="1"/>
    <col min="6" max="6" width="5.21875" bestFit="1" customWidth="1"/>
    <col min="7" max="7" width="5.5546875" bestFit="1" customWidth="1"/>
    <col min="8" max="9" width="8.5546875" bestFit="1" customWidth="1"/>
    <col min="10" max="10" width="6" bestFit="1" customWidth="1"/>
    <col min="11" max="11" width="6.109375" bestFit="1" customWidth="1"/>
  </cols>
  <sheetData>
    <row r="1" spans="1:12" x14ac:dyDescent="0.3">
      <c r="A1" s="39" t="s">
        <v>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5" thickBot="1" x14ac:dyDescent="0.35"/>
    <row r="3" spans="1:12" x14ac:dyDescent="0.3">
      <c r="A3" s="40" t="s">
        <v>34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x14ac:dyDescent="0.3">
      <c r="A4" s="43" t="s">
        <v>35</v>
      </c>
      <c r="B4" s="44"/>
      <c r="C4" s="45" t="s">
        <v>36</v>
      </c>
      <c r="D4" s="45" t="s">
        <v>37</v>
      </c>
      <c r="E4" s="45" t="s">
        <v>38</v>
      </c>
      <c r="F4" s="45" t="s">
        <v>39</v>
      </c>
      <c r="G4" s="45" t="s">
        <v>40</v>
      </c>
      <c r="H4" s="45" t="s">
        <v>41</v>
      </c>
      <c r="I4" s="45" t="s">
        <v>42</v>
      </c>
      <c r="J4" s="45"/>
      <c r="K4" s="45" t="s">
        <v>32</v>
      </c>
      <c r="L4" s="46" t="s">
        <v>29</v>
      </c>
    </row>
    <row r="5" spans="1:12" ht="15" thickBot="1" x14ac:dyDescent="0.35">
      <c r="A5" s="47">
        <v>72400000</v>
      </c>
      <c r="B5" s="48" t="s">
        <v>43</v>
      </c>
      <c r="C5" s="49">
        <v>1.1000000000000001</v>
      </c>
      <c r="D5" s="49">
        <v>1.2</v>
      </c>
      <c r="E5" s="49">
        <v>1.1000000000000001</v>
      </c>
      <c r="F5" s="49">
        <v>1.1000000000000001</v>
      </c>
      <c r="G5" s="49">
        <v>1.25</v>
      </c>
      <c r="H5" s="50">
        <v>434000000</v>
      </c>
      <c r="I5" s="50">
        <v>510000000</v>
      </c>
      <c r="J5" s="49"/>
      <c r="K5" s="51">
        <f>(H5/(A5*C5*D5*E5*F5))-1</f>
        <v>2.7531149124227055</v>
      </c>
      <c r="L5" s="52">
        <f>(I5/(A5*C5*D5*E5*G5))-1</f>
        <v>2.8811013195744484</v>
      </c>
    </row>
    <row r="6" spans="1:12" ht="15" thickBot="1" x14ac:dyDescent="0.35">
      <c r="A6" s="47">
        <v>40800000</v>
      </c>
      <c r="B6" s="48" t="s">
        <v>44</v>
      </c>
      <c r="C6" s="49">
        <v>1.1000000000000001</v>
      </c>
      <c r="D6" s="49">
        <v>1.2</v>
      </c>
      <c r="E6" s="49">
        <v>1.1000000000000001</v>
      </c>
      <c r="F6" s="49">
        <v>1.1000000000000001</v>
      </c>
      <c r="G6" s="49">
        <v>1.25</v>
      </c>
      <c r="H6" s="50">
        <v>434000000</v>
      </c>
      <c r="I6" s="50">
        <v>510000000</v>
      </c>
      <c r="J6" s="49"/>
      <c r="K6" s="51">
        <f>(H6/(A6*C6*D6*E6*F6))-1</f>
        <v>5.659939207338331</v>
      </c>
      <c r="L6" s="52">
        <f>(I6/(A6*C6*D6*E6*G6))-1</f>
        <v>5.8870523415977951</v>
      </c>
    </row>
    <row r="7" spans="1:12" ht="15" thickBot="1" x14ac:dyDescent="0.35"/>
    <row r="8" spans="1:12" x14ac:dyDescent="0.3">
      <c r="A8" s="40" t="s">
        <v>45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2"/>
    </row>
    <row r="9" spans="1:12" x14ac:dyDescent="0.3">
      <c r="A9" s="43" t="s">
        <v>46</v>
      </c>
      <c r="B9" s="44"/>
      <c r="C9" s="45" t="s">
        <v>36</v>
      </c>
      <c r="D9" s="45" t="s">
        <v>37</v>
      </c>
      <c r="E9" s="45" t="s">
        <v>38</v>
      </c>
      <c r="F9" s="45" t="s">
        <v>39</v>
      </c>
      <c r="G9" s="45" t="s">
        <v>40</v>
      </c>
      <c r="H9" s="45" t="s">
        <v>41</v>
      </c>
      <c r="I9" s="45" t="s">
        <v>42</v>
      </c>
      <c r="J9" s="45"/>
      <c r="K9" s="45" t="s">
        <v>32</v>
      </c>
      <c r="L9" s="46" t="s">
        <v>29</v>
      </c>
    </row>
    <row r="10" spans="1:12" ht="15" thickBot="1" x14ac:dyDescent="0.35">
      <c r="A10" s="47">
        <v>84400000</v>
      </c>
      <c r="B10" s="48" t="s">
        <v>43</v>
      </c>
      <c r="C10" s="49">
        <v>1.1000000000000001</v>
      </c>
      <c r="D10" s="49">
        <v>1.2</v>
      </c>
      <c r="E10" s="49">
        <v>1.1000000000000001</v>
      </c>
      <c r="F10" s="49">
        <v>1.1000000000000001</v>
      </c>
      <c r="G10" s="49">
        <v>1.25</v>
      </c>
      <c r="H10" s="50">
        <v>434000000</v>
      </c>
      <c r="I10" s="50">
        <v>510000000</v>
      </c>
      <c r="J10" s="49"/>
      <c r="K10" s="51">
        <f>(H10/(A10*C10*D10*E10*F10))-1</f>
        <v>2.219496678428956</v>
      </c>
      <c r="L10" s="51">
        <f>(I10/(A10*C10*D10*E10*G10))-1</f>
        <v>2.3292859660804504</v>
      </c>
    </row>
    <row r="11" spans="1:12" ht="15" thickBot="1" x14ac:dyDescent="0.35">
      <c r="A11" s="47">
        <v>65600000</v>
      </c>
      <c r="B11" s="48" t="s">
        <v>44</v>
      </c>
      <c r="C11" s="49">
        <v>1.1000000000000001</v>
      </c>
      <c r="D11" s="49">
        <v>1.2</v>
      </c>
      <c r="E11" s="49">
        <v>1.1000000000000001</v>
      </c>
      <c r="F11" s="49">
        <v>1.1000000000000001</v>
      </c>
      <c r="G11" s="49">
        <v>1.25</v>
      </c>
      <c r="H11" s="50">
        <v>434000000</v>
      </c>
      <c r="I11" s="50">
        <v>510000000</v>
      </c>
      <c r="J11" s="49"/>
      <c r="K11" s="51">
        <f>(H11/(A11*C11*D11*E11*F11))-1</f>
        <v>3.1421573118811565</v>
      </c>
      <c r="L11" s="51">
        <f>(I11/(A11*C11*D11*E11*G11))-1</f>
        <v>3.2834106027010677</v>
      </c>
    </row>
    <row r="12" spans="1:12" ht="15" thickBot="1" x14ac:dyDescent="0.35"/>
    <row r="13" spans="1:12" x14ac:dyDescent="0.3">
      <c r="A13" s="40" t="s">
        <v>45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2"/>
    </row>
    <row r="14" spans="1:12" x14ac:dyDescent="0.3">
      <c r="A14" s="43" t="s">
        <v>47</v>
      </c>
      <c r="B14" s="44"/>
      <c r="C14" s="45" t="s">
        <v>36</v>
      </c>
      <c r="D14" s="45" t="s">
        <v>37</v>
      </c>
      <c r="E14" s="45" t="s">
        <v>38</v>
      </c>
      <c r="F14" s="45" t="s">
        <v>39</v>
      </c>
      <c r="G14" s="45" t="s">
        <v>40</v>
      </c>
      <c r="H14" s="45" t="s">
        <v>41</v>
      </c>
      <c r="I14" s="45" t="s">
        <v>42</v>
      </c>
      <c r="J14" s="45"/>
      <c r="K14" s="45" t="s">
        <v>32</v>
      </c>
      <c r="L14" s="46" t="s">
        <v>29</v>
      </c>
    </row>
    <row r="15" spans="1:12" ht="15" thickBot="1" x14ac:dyDescent="0.35">
      <c r="A15" s="47">
        <v>84400000</v>
      </c>
      <c r="B15" s="48" t="s">
        <v>43</v>
      </c>
      <c r="C15" s="49">
        <v>1.1000000000000001</v>
      </c>
      <c r="D15" s="49">
        <v>1.2</v>
      </c>
      <c r="E15" s="49">
        <v>1.1000000000000001</v>
      </c>
      <c r="F15" s="49">
        <v>1.1000000000000001</v>
      </c>
      <c r="G15" s="49">
        <v>1.25</v>
      </c>
      <c r="H15" s="50">
        <v>434000000</v>
      </c>
      <c r="I15" s="50">
        <v>510000000</v>
      </c>
      <c r="J15" s="49"/>
      <c r="K15" s="51">
        <f>(H15/(A15*C15*D15*E15*F15))-1</f>
        <v>2.219496678428956</v>
      </c>
      <c r="L15" s="52">
        <f>(I15/(A15*C15*D15*E15*G15))-1</f>
        <v>2.3292859660804504</v>
      </c>
    </row>
    <row r="16" spans="1:12" ht="15" thickBot="1" x14ac:dyDescent="0.35">
      <c r="A16" s="47">
        <v>46200000</v>
      </c>
      <c r="B16" s="48" t="s">
        <v>44</v>
      </c>
      <c r="C16" s="49">
        <v>1.1000000000000001</v>
      </c>
      <c r="D16" s="49">
        <v>1.2</v>
      </c>
      <c r="E16" s="49">
        <v>1.1000000000000001</v>
      </c>
      <c r="F16" s="49">
        <v>1.1000000000000001</v>
      </c>
      <c r="G16" s="49">
        <v>1.25</v>
      </c>
      <c r="H16" s="50">
        <v>434000000</v>
      </c>
      <c r="I16" s="50">
        <v>510000000</v>
      </c>
      <c r="J16" s="49"/>
      <c r="K16" s="51">
        <f>(H16/(A16*C16*D16*E16*F16))-1</f>
        <v>4.8815047545325507</v>
      </c>
      <c r="L16" s="52">
        <f>(I16/(A16*C16*D16*E16*G16))-1</f>
        <v>5.0820721977746759</v>
      </c>
    </row>
    <row r="19" spans="1:14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ht="15" thickBo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3">
      <c r="A21" s="88" t="s">
        <v>120</v>
      </c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77"/>
      <c r="M21" s="6"/>
      <c r="N21" s="6"/>
    </row>
    <row r="22" spans="1:14" x14ac:dyDescent="0.3">
      <c r="A22" s="118" t="s">
        <v>122</v>
      </c>
      <c r="B22" s="119"/>
      <c r="C22" s="122" t="s">
        <v>36</v>
      </c>
      <c r="D22" s="122" t="s">
        <v>37</v>
      </c>
      <c r="E22" s="122" t="s">
        <v>38</v>
      </c>
      <c r="F22" s="122" t="s">
        <v>39</v>
      </c>
      <c r="G22" s="122" t="s">
        <v>40</v>
      </c>
      <c r="H22" s="122" t="s">
        <v>41</v>
      </c>
      <c r="I22" s="122" t="s">
        <v>42</v>
      </c>
      <c r="J22" s="120" t="s">
        <v>32</v>
      </c>
      <c r="K22" s="121" t="s">
        <v>29</v>
      </c>
      <c r="L22" s="6"/>
      <c r="M22" s="6"/>
      <c r="N22" s="6"/>
    </row>
    <row r="23" spans="1:14" x14ac:dyDescent="0.3">
      <c r="A23" s="80">
        <v>72400000</v>
      </c>
      <c r="B23" s="78" t="s">
        <v>43</v>
      </c>
      <c r="C23" s="6">
        <v>1.1000000000000001</v>
      </c>
      <c r="D23" s="6">
        <v>1.2</v>
      </c>
      <c r="E23" s="6">
        <v>1.1000000000000001</v>
      </c>
      <c r="F23" s="6">
        <v>1.1000000000000001</v>
      </c>
      <c r="G23" s="6">
        <v>1.25</v>
      </c>
      <c r="H23" s="79">
        <v>434000000</v>
      </c>
      <c r="I23" s="79">
        <v>510000000</v>
      </c>
      <c r="J23" s="84">
        <f>(H23/(A23*C23*D23*E23*F23))-1</f>
        <v>2.7531149124227055</v>
      </c>
      <c r="K23" s="85">
        <f>(I23/(A23*C23*D23*E23*G23))-1</f>
        <v>2.8811013195744484</v>
      </c>
      <c r="L23" s="6"/>
      <c r="M23" s="6"/>
      <c r="N23" s="6"/>
    </row>
    <row r="24" spans="1:14" ht="15" thickBot="1" x14ac:dyDescent="0.35">
      <c r="A24" s="81">
        <v>40800000</v>
      </c>
      <c r="B24" s="82" t="s">
        <v>44</v>
      </c>
      <c r="C24" s="9">
        <v>1.1000000000000001</v>
      </c>
      <c r="D24" s="9">
        <v>1.2</v>
      </c>
      <c r="E24" s="9">
        <v>1.1000000000000001</v>
      </c>
      <c r="F24" s="9">
        <v>1.1000000000000001</v>
      </c>
      <c r="G24" s="9">
        <v>1.25</v>
      </c>
      <c r="H24" s="83">
        <v>434000000</v>
      </c>
      <c r="I24" s="83">
        <v>510000000</v>
      </c>
      <c r="J24" s="86">
        <f>(H24/(A24*C24*D24*E24*F24))-1</f>
        <v>5.659939207338331</v>
      </c>
      <c r="K24" s="87">
        <f>(I24/(A24*C24*D24*E24*G24))-1</f>
        <v>5.8870523415977951</v>
      </c>
      <c r="L24" s="6"/>
      <c r="M24" s="6"/>
      <c r="N24" s="6"/>
    </row>
    <row r="25" spans="1:14" ht="15" thickBo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3">
      <c r="A26" s="88" t="s">
        <v>121</v>
      </c>
      <c r="B26" s="89"/>
      <c r="C26" s="89"/>
      <c r="D26" s="89"/>
      <c r="E26" s="89"/>
      <c r="F26" s="89"/>
      <c r="G26" s="89"/>
      <c r="H26" s="89"/>
      <c r="I26" s="89"/>
      <c r="J26" s="89"/>
      <c r="K26" s="90"/>
      <c r="L26" s="77"/>
      <c r="M26" s="6"/>
      <c r="N26" s="6"/>
    </row>
    <row r="27" spans="1:14" x14ac:dyDescent="0.3">
      <c r="A27" s="118" t="s">
        <v>123</v>
      </c>
      <c r="B27" s="119"/>
      <c r="C27" s="6" t="s">
        <v>36</v>
      </c>
      <c r="D27" s="6" t="s">
        <v>37</v>
      </c>
      <c r="E27" s="122" t="s">
        <v>38</v>
      </c>
      <c r="F27" s="122" t="s">
        <v>39</v>
      </c>
      <c r="G27" s="122" t="s">
        <v>40</v>
      </c>
      <c r="H27" s="122" t="s">
        <v>41</v>
      </c>
      <c r="I27" s="122" t="s">
        <v>42</v>
      </c>
      <c r="J27" s="120" t="s">
        <v>32</v>
      </c>
      <c r="K27" s="121" t="s">
        <v>29</v>
      </c>
      <c r="L27" s="6"/>
      <c r="M27" s="6"/>
      <c r="N27" s="6"/>
    </row>
    <row r="28" spans="1:14" x14ac:dyDescent="0.3">
      <c r="A28" s="80">
        <v>84400000</v>
      </c>
      <c r="B28" s="78" t="s">
        <v>43</v>
      </c>
      <c r="C28" s="6">
        <v>1.1000000000000001</v>
      </c>
      <c r="D28" s="6">
        <v>1.2</v>
      </c>
      <c r="E28" s="6">
        <v>1.1000000000000001</v>
      </c>
      <c r="F28" s="6">
        <v>1.1000000000000001</v>
      </c>
      <c r="G28" s="6">
        <v>1.25</v>
      </c>
      <c r="H28" s="79">
        <v>434000000</v>
      </c>
      <c r="I28" s="79">
        <v>510000000</v>
      </c>
      <c r="J28" s="84">
        <f>(H28/(A28*C28*D28*E28*F28))-1</f>
        <v>2.219496678428956</v>
      </c>
      <c r="K28" s="85">
        <f>(I28/(A28*C28*D28*E28*G28))-1</f>
        <v>2.3292859660804504</v>
      </c>
      <c r="L28" s="6"/>
      <c r="M28" s="6"/>
      <c r="N28" s="6"/>
    </row>
    <row r="29" spans="1:14" ht="15" thickBot="1" x14ac:dyDescent="0.35">
      <c r="A29" s="81">
        <v>65600000</v>
      </c>
      <c r="B29" s="82" t="s">
        <v>44</v>
      </c>
      <c r="C29" s="9">
        <v>1.1000000000000001</v>
      </c>
      <c r="D29" s="9">
        <v>1.2</v>
      </c>
      <c r="E29" s="9">
        <v>1.1000000000000001</v>
      </c>
      <c r="F29" s="9">
        <v>1.1000000000000001</v>
      </c>
      <c r="G29" s="9">
        <v>1.25</v>
      </c>
      <c r="H29" s="83">
        <v>434000000</v>
      </c>
      <c r="I29" s="83">
        <v>510000000</v>
      </c>
      <c r="J29" s="86">
        <f>(H29/(A29*C29*D29*E29*F29))-1</f>
        <v>3.1421573118811565</v>
      </c>
      <c r="K29" s="87">
        <f>(I29/(A29*C29*D29*E29*G29))-1</f>
        <v>3.2834106027010677</v>
      </c>
      <c r="L29" s="6"/>
      <c r="M29" s="6"/>
      <c r="N29" s="6"/>
    </row>
    <row r="30" spans="1:14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3">
      <c r="A31" s="88" t="s">
        <v>121</v>
      </c>
      <c r="B31" s="89"/>
      <c r="C31" s="89"/>
      <c r="D31" s="89"/>
      <c r="E31" s="89"/>
      <c r="F31" s="89"/>
      <c r="G31" s="89"/>
      <c r="H31" s="89"/>
      <c r="I31" s="89"/>
      <c r="J31" s="89"/>
      <c r="K31" s="90"/>
      <c r="L31" s="77"/>
      <c r="M31" s="6"/>
      <c r="N31" s="6"/>
    </row>
    <row r="32" spans="1:14" x14ac:dyDescent="0.3">
      <c r="A32" s="118" t="s">
        <v>124</v>
      </c>
      <c r="B32" s="119"/>
      <c r="C32" s="122" t="s">
        <v>36</v>
      </c>
      <c r="D32" s="122" t="s">
        <v>37</v>
      </c>
      <c r="E32" s="122" t="s">
        <v>38</v>
      </c>
      <c r="F32" s="122" t="s">
        <v>39</v>
      </c>
      <c r="G32" s="122" t="s">
        <v>40</v>
      </c>
      <c r="H32" s="122" t="s">
        <v>41</v>
      </c>
      <c r="I32" s="122" t="s">
        <v>42</v>
      </c>
      <c r="J32" s="120" t="s">
        <v>32</v>
      </c>
      <c r="K32" s="121" t="s">
        <v>29</v>
      </c>
      <c r="L32" s="6"/>
      <c r="M32" s="6"/>
      <c r="N32" s="6"/>
    </row>
    <row r="33" spans="1:14" x14ac:dyDescent="0.3">
      <c r="A33" s="80">
        <v>84400000</v>
      </c>
      <c r="B33" s="78" t="s">
        <v>43</v>
      </c>
      <c r="C33" s="6">
        <v>1.1000000000000001</v>
      </c>
      <c r="D33" s="6">
        <v>1.2</v>
      </c>
      <c r="E33" s="6">
        <v>1.1000000000000001</v>
      </c>
      <c r="F33" s="6">
        <v>1.1000000000000001</v>
      </c>
      <c r="G33" s="6">
        <v>1.25</v>
      </c>
      <c r="H33" s="79">
        <v>434000000</v>
      </c>
      <c r="I33" s="79">
        <v>510000000</v>
      </c>
      <c r="J33" s="84">
        <f>(H33/(A33*C33*D33*E33*F33))-1</f>
        <v>2.219496678428956</v>
      </c>
      <c r="K33" s="85">
        <f>(I33/(A33*C33*D33*E33*G33))-1</f>
        <v>2.3292859660804504</v>
      </c>
      <c r="L33" s="6"/>
      <c r="M33" s="6"/>
      <c r="N33" s="6"/>
    </row>
    <row r="34" spans="1:14" ht="15" thickBot="1" x14ac:dyDescent="0.35">
      <c r="A34" s="81">
        <v>46200000</v>
      </c>
      <c r="B34" s="82" t="s">
        <v>44</v>
      </c>
      <c r="C34" s="9">
        <v>1.1000000000000001</v>
      </c>
      <c r="D34" s="9">
        <v>1.2</v>
      </c>
      <c r="E34" s="9">
        <v>1.1000000000000001</v>
      </c>
      <c r="F34" s="9">
        <v>1.1000000000000001</v>
      </c>
      <c r="G34" s="9">
        <v>1.25</v>
      </c>
      <c r="H34" s="83">
        <v>434000000</v>
      </c>
      <c r="I34" s="83">
        <v>510000000</v>
      </c>
      <c r="J34" s="86">
        <f>(H34/(A34*C34*D34*E34*F34))-1</f>
        <v>4.8815047545325507</v>
      </c>
      <c r="K34" s="87">
        <f>(I34/(A34*C34*D34*E34*G34))-1</f>
        <v>5.0820721977746759</v>
      </c>
      <c r="L34" s="6"/>
      <c r="M34" s="6"/>
      <c r="N34" s="6"/>
    </row>
    <row r="35" spans="1:14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3">
      <c r="L37" s="6"/>
      <c r="M37" s="6"/>
      <c r="N37" s="6"/>
    </row>
    <row r="38" spans="1:14" x14ac:dyDescent="0.3">
      <c r="L38" s="6"/>
      <c r="M38" s="6"/>
      <c r="N38" s="6"/>
    </row>
    <row r="39" spans="1:14" x14ac:dyDescent="0.3">
      <c r="L39" s="6"/>
      <c r="M39" s="6"/>
      <c r="N39" s="6"/>
    </row>
  </sheetData>
  <mergeCells count="9">
    <mergeCell ref="A22:B22"/>
    <mergeCell ref="A32:B32"/>
    <mergeCell ref="A3:L3"/>
    <mergeCell ref="A8:L8"/>
    <mergeCell ref="A13:L13"/>
    <mergeCell ref="A31:K31"/>
    <mergeCell ref="A21:K21"/>
    <mergeCell ref="A26:K26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AA2B-0E36-4598-95F6-1A5604EA2820}">
  <dimension ref="A1:G12"/>
  <sheetViews>
    <sheetView tabSelected="1" workbookViewId="0">
      <selection activeCell="C18" sqref="C18"/>
    </sheetView>
  </sheetViews>
  <sheetFormatPr defaultRowHeight="14.4" x14ac:dyDescent="0.3"/>
  <cols>
    <col min="1" max="1" width="21.44140625" customWidth="1"/>
    <col min="2" max="2" width="22.109375" customWidth="1"/>
    <col min="3" max="3" width="19.109375" customWidth="1"/>
    <col min="4" max="4" width="4.5546875" bestFit="1" customWidth="1"/>
    <col min="5" max="5" width="8.77734375" bestFit="1" customWidth="1"/>
  </cols>
  <sheetData>
    <row r="1" spans="1:7" ht="28.8" x14ac:dyDescent="0.3">
      <c r="A1" t="s">
        <v>11</v>
      </c>
      <c r="B1" s="1" t="s">
        <v>131</v>
      </c>
      <c r="C1" s="1" t="s">
        <v>126</v>
      </c>
      <c r="D1" s="1" t="s">
        <v>125</v>
      </c>
      <c r="E1" s="1" t="s">
        <v>127</v>
      </c>
      <c r="F1" s="1" t="s">
        <v>128</v>
      </c>
      <c r="G1" s="1" t="s">
        <v>129</v>
      </c>
    </row>
    <row r="2" spans="1:7" x14ac:dyDescent="0.3">
      <c r="A2" t="s">
        <v>27</v>
      </c>
      <c r="B2" s="1">
        <v>71</v>
      </c>
      <c r="C2" s="1">
        <v>2800</v>
      </c>
      <c r="D2" s="1">
        <v>0.33</v>
      </c>
      <c r="E2" s="1">
        <v>434</v>
      </c>
      <c r="F2" s="1">
        <v>510</v>
      </c>
      <c r="G2" s="1" t="s">
        <v>130</v>
      </c>
    </row>
    <row r="3" spans="1:7" x14ac:dyDescent="0.3">
      <c r="A3" t="s">
        <v>98</v>
      </c>
      <c r="B3">
        <v>113.8</v>
      </c>
      <c r="C3">
        <v>4430</v>
      </c>
      <c r="D3">
        <v>0.34200000000000003</v>
      </c>
      <c r="E3">
        <v>880</v>
      </c>
      <c r="F3">
        <v>950</v>
      </c>
      <c r="G3" t="s">
        <v>130</v>
      </c>
    </row>
    <row r="6" spans="1:7" x14ac:dyDescent="0.3">
      <c r="A6" t="s">
        <v>132</v>
      </c>
      <c r="B6" t="s">
        <v>133</v>
      </c>
      <c r="C6" t="s">
        <v>134</v>
      </c>
    </row>
    <row r="7" spans="1:7" x14ac:dyDescent="0.3">
      <c r="A7" t="s">
        <v>135</v>
      </c>
      <c r="B7" t="s">
        <v>139</v>
      </c>
      <c r="C7" t="s">
        <v>146</v>
      </c>
    </row>
    <row r="8" spans="1:7" x14ac:dyDescent="0.3">
      <c r="A8" t="s">
        <v>135</v>
      </c>
      <c r="B8" t="s">
        <v>140</v>
      </c>
      <c r="C8" t="s">
        <v>145</v>
      </c>
    </row>
    <row r="9" spans="1:7" x14ac:dyDescent="0.3">
      <c r="A9" t="s">
        <v>136</v>
      </c>
      <c r="B9" t="s">
        <v>141</v>
      </c>
      <c r="C9" t="s">
        <v>148</v>
      </c>
    </row>
    <row r="10" spans="1:7" x14ac:dyDescent="0.3">
      <c r="A10" t="s">
        <v>136</v>
      </c>
      <c r="B10" t="s">
        <v>142</v>
      </c>
      <c r="C10" t="s">
        <v>147</v>
      </c>
    </row>
    <row r="11" spans="1:7" x14ac:dyDescent="0.3">
      <c r="A11" t="s">
        <v>138</v>
      </c>
      <c r="B11" t="s">
        <v>143</v>
      </c>
      <c r="C11" t="s">
        <v>149</v>
      </c>
    </row>
    <row r="12" spans="1:7" x14ac:dyDescent="0.3">
      <c r="A12" t="s">
        <v>137</v>
      </c>
      <c r="B12" t="s">
        <v>144</v>
      </c>
      <c r="C1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Mataix Caballero</dc:creator>
  <cp:lastModifiedBy>Diego Mataix Caballero</cp:lastModifiedBy>
  <dcterms:created xsi:type="dcterms:W3CDTF">2021-05-18T08:56:50Z</dcterms:created>
  <dcterms:modified xsi:type="dcterms:W3CDTF">2021-05-19T21:50:21Z</dcterms:modified>
</cp:coreProperties>
</file>