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Universidad Politécnica de Madrid\General\B2Space\ENSAYOS\Ensayo de Balance Térmico TBT\"/>
    </mc:Choice>
  </mc:AlternateContent>
  <xr:revisionPtr revIDLastSave="1" documentId="8_{00056D89-175B-45E7-A8B9-BD74F9B50E2C}" xr6:coauthVersionLast="45" xr6:coauthVersionMax="47" xr10:uidLastSave="{B2E25B1D-D095-41DB-A8E3-AF01934BC346}"/>
  <bookViews>
    <workbookView xWindow="-24120" yWindow="-120" windowWidth="24240" windowHeight="13740" xr2:uid="{7ABF65DF-0BB4-49AE-8027-2CC7392CC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K6" i="1"/>
  <c r="K7" i="1"/>
  <c r="K8" i="1"/>
  <c r="K9" i="1"/>
  <c r="K10" i="1"/>
  <c r="K11" i="1"/>
  <c r="K12" i="1"/>
  <c r="K13" i="1"/>
  <c r="K14" i="1"/>
  <c r="K15" i="1"/>
  <c r="K5" i="1"/>
  <c r="L5" i="1"/>
  <c r="J6" i="1"/>
  <c r="J7" i="1"/>
  <c r="J8" i="1"/>
  <c r="J9" i="1"/>
  <c r="J10" i="1"/>
  <c r="J11" i="1"/>
  <c r="J12" i="1"/>
  <c r="J13" i="1"/>
  <c r="J14" i="1"/>
  <c r="J15" i="1"/>
  <c r="J5" i="1"/>
  <c r="E4" i="1"/>
  <c r="E5" i="1"/>
  <c r="E6" i="1"/>
  <c r="E7" i="1"/>
  <c r="E8" i="1"/>
  <c r="E9" i="1"/>
  <c r="E10" i="1"/>
  <c r="E11" i="1"/>
  <c r="E12" i="1"/>
  <c r="F9" i="1" s="1"/>
  <c r="E3" i="1"/>
  <c r="F3" i="1" s="1"/>
  <c r="F5" i="1"/>
  <c r="C3" i="1"/>
  <c r="C4" i="1"/>
  <c r="C5" i="1"/>
  <c r="C6" i="1"/>
  <c r="C7" i="1"/>
  <c r="C8" i="1"/>
  <c r="C9" i="1"/>
  <c r="C10" i="1"/>
  <c r="C11" i="1"/>
  <c r="C12" i="1"/>
  <c r="C2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<sst xmlns="http://schemas.openxmlformats.org/spreadsheetml/2006/main" count="10" uniqueCount="10">
  <si>
    <t>time [s] pressure [hPa]</t>
  </si>
  <si>
    <t>time [min]</t>
  </si>
  <si>
    <t>time [h]</t>
  </si>
  <si>
    <t>presssure [mbar]</t>
  </si>
  <si>
    <t>slope [mbar/s]</t>
  </si>
  <si>
    <t>tiempo (s)</t>
  </si>
  <si>
    <t>tramo 1</t>
  </si>
  <si>
    <t>tramo 2</t>
  </si>
  <si>
    <t>tramo 3</t>
  </si>
  <si>
    <t>presión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</si>
</sst>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0" borderId="2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Hoja1!$D$1</c:f>
              <c:strCache>
                <c:ptCount val="1"/>
                <c:pt idx="0">
                  <c:v>presssure [mbar]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Hoja1!$A$2:$A$12</c:f>
              <c:numCache>
                <c:formatCode>General</c:formatCode>
                <c:ptCount val="11"/>
                <c:pt idx="0">
                  <c:v>0</c:v>
                </c:pt>
                <c:pt idx="1">
                  <c:v>259.70999999999998</c:v>
                </c:pt>
                <c:pt idx="2">
                  <c:v>838.55</c:v>
                </c:pt>
                <c:pt idx="3">
                  <c:v>1183.05</c:v>
                </c:pt>
                <c:pt idx="4">
                  <c:v>1795.19</c:v>
                </c:pt>
                <c:pt idx="5">
                  <c:v>2737.42</c:v>
                </c:pt>
                <c:pt idx="6">
                  <c:v>4619.33</c:v>
                </c:pt>
                <c:pt idx="7" formatCode="0.00">
                  <c:v>5548.37</c:v>
                </c:pt>
                <c:pt idx="8">
                  <c:v>6953.37</c:v>
                </c:pt>
                <c:pt idx="9">
                  <c:v>8485.6299999999992</c:v>
                </c:pt>
                <c:pt idx="10">
                  <c:v>11181.79</c:v>
                </c:pt>
              </c:numCache>
            </c:numRef>
          </c:xVal>
          <c:yVal>
            <c:numRef>
              <c:f>Hoja1!$D$2:$D$12</c:f>
              <c:numCache>
                <c:formatCode>General</c:formatCode>
                <c:ptCount val="11"/>
                <c:pt idx="0">
                  <c:v>962.25</c:v>
                </c:pt>
                <c:pt idx="1">
                  <c:v>840.53</c:v>
                </c:pt>
                <c:pt idx="2">
                  <c:v>510.73</c:v>
                </c:pt>
                <c:pt idx="3">
                  <c:v>383.81</c:v>
                </c:pt>
                <c:pt idx="4">
                  <c:v>287.62</c:v>
                </c:pt>
                <c:pt idx="5">
                  <c:v>209.75</c:v>
                </c:pt>
                <c:pt idx="6">
                  <c:v>93</c:v>
                </c:pt>
                <c:pt idx="7">
                  <c:v>59.23</c:v>
                </c:pt>
                <c:pt idx="8">
                  <c:v>28</c:v>
                </c:pt>
                <c:pt idx="9">
                  <c:v>13.52</c:v>
                </c:pt>
                <c:pt idx="10">
                  <c:v>5.12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F6-4CD0-9A5D-920DCA478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677040"/>
        <c:axId val="1546677456"/>
      </c:scatterChart>
      <c:valAx>
        <c:axId val="154667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6677456"/>
        <c:crosses val="autoZero"/>
        <c:crossBetween val="midCat"/>
      </c:valAx>
      <c:valAx>
        <c:axId val="15466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667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tramo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44444444444445"/>
                  <c:y val="-0.265359420100188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Hoja1!$A$2:$A$5</c:f>
              <c:numCache>
                <c:formatCode>General</c:formatCode>
                <c:ptCount val="4"/>
                <c:pt idx="0">
                  <c:v>0</c:v>
                </c:pt>
                <c:pt idx="1">
                  <c:v>259.70999999999998</c:v>
                </c:pt>
                <c:pt idx="2">
                  <c:v>838.55</c:v>
                </c:pt>
                <c:pt idx="3">
                  <c:v>1183.05</c:v>
                </c:pt>
              </c:numCache>
            </c:numRef>
          </c:xVal>
          <c:yVal>
            <c:numRef>
              <c:f>Hoja1!$D$2:$D$5</c:f>
              <c:numCache>
                <c:formatCode>General</c:formatCode>
                <c:ptCount val="4"/>
                <c:pt idx="0">
                  <c:v>962.25</c:v>
                </c:pt>
                <c:pt idx="1">
                  <c:v>840.53</c:v>
                </c:pt>
                <c:pt idx="2">
                  <c:v>510.73</c:v>
                </c:pt>
                <c:pt idx="3">
                  <c:v>383.81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D6-4638-9870-46C6663D94AB}"/>
            </c:ext>
          </c:extLst>
        </c:ser>
        <c:ser>
          <c:idx val="1"/>
          <c:order val="1"/>
          <c:tx>
            <c:v>tramo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Hoja1!$A$5:$A$10</c:f>
              <c:numCache>
                <c:formatCode>General</c:formatCode>
                <c:ptCount val="6"/>
                <c:pt idx="0">
                  <c:v>1183.05</c:v>
                </c:pt>
                <c:pt idx="1">
                  <c:v>1795.19</c:v>
                </c:pt>
                <c:pt idx="2">
                  <c:v>2737.42</c:v>
                </c:pt>
                <c:pt idx="3">
                  <c:v>4619.33</c:v>
                </c:pt>
                <c:pt idx="4" formatCode="0.00">
                  <c:v>5548.37</c:v>
                </c:pt>
                <c:pt idx="5">
                  <c:v>6953.37</c:v>
                </c:pt>
              </c:numCache>
            </c:numRef>
          </c:xVal>
          <c:yVal>
            <c:numRef>
              <c:f>Hoja1!$D$5:$D$10</c:f>
              <c:numCache>
                <c:formatCode>General</c:formatCode>
                <c:ptCount val="6"/>
                <c:pt idx="0">
                  <c:v>383.81</c:v>
                </c:pt>
                <c:pt idx="1">
                  <c:v>287.62</c:v>
                </c:pt>
                <c:pt idx="2">
                  <c:v>209.75</c:v>
                </c:pt>
                <c:pt idx="3">
                  <c:v>93</c:v>
                </c:pt>
                <c:pt idx="4">
                  <c:v>59.23</c:v>
                </c:pt>
                <c:pt idx="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D6-4638-9870-46C6663D94AB}"/>
            </c:ext>
          </c:extLst>
        </c:ser>
        <c:ser>
          <c:idx val="2"/>
          <c:order val="2"/>
          <c:tx>
            <c:v>tramo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Hoja1!$A$9:$A$13</c:f>
              <c:numCache>
                <c:formatCode>General</c:formatCode>
                <c:ptCount val="5"/>
                <c:pt idx="0" formatCode="0.00">
                  <c:v>5548.37</c:v>
                </c:pt>
                <c:pt idx="1">
                  <c:v>6953.37</c:v>
                </c:pt>
                <c:pt idx="2">
                  <c:v>8485.6299999999992</c:v>
                </c:pt>
                <c:pt idx="3">
                  <c:v>11181.79</c:v>
                </c:pt>
              </c:numCache>
            </c:numRef>
          </c:xVal>
          <c:yVal>
            <c:numRef>
              <c:f>Hoja1!$D$9:$D$12</c:f>
              <c:numCache>
                <c:formatCode>General</c:formatCode>
                <c:ptCount val="4"/>
                <c:pt idx="0">
                  <c:v>59.23</c:v>
                </c:pt>
                <c:pt idx="1">
                  <c:v>28</c:v>
                </c:pt>
                <c:pt idx="2">
                  <c:v>13.52</c:v>
                </c:pt>
                <c:pt idx="3">
                  <c:v>5.12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D6-4638-9870-46C6663D9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677040"/>
        <c:axId val="1546677456"/>
      </c:scatterChart>
      <c:valAx>
        <c:axId val="154667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6677456"/>
        <c:crosses val="autoZero"/>
        <c:crossBetween val="midCat"/>
      </c:valAx>
      <c:valAx>
        <c:axId val="15466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4667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26</xdr:row>
      <xdr:rowOff>156210</xdr:rowOff>
    </xdr:from>
    <xdr:to>
      <xdr:col>7</xdr:col>
      <xdr:colOff>640080</xdr:colOff>
      <xdr:row>41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97EF364-523F-4566-AFE4-5ABF0125A8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548640</xdr:colOff>
      <xdr:row>12</xdr:row>
      <xdr:rowOff>22860</xdr:rowOff>
    </xdr:from>
    <xdr:to>
      <xdr:col>6</xdr:col>
      <xdr:colOff>365760</xdr:colOff>
      <xdr:row>27</xdr:row>
      <xdr:rowOff>30480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B40F45-30A5-49D0-9DB4-3D890A51B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726C-08D7-4839-9CFD-4BF42B7F8AA2}">
  <dimension ref="A1:L15"/>
  <sheetViews>
    <sheetView tabSelected="1" workbookViewId="0">
      <selection activeCell="N17" sqref="N17"/>
    </sheetView>
  </sheetViews>
  <sheetFormatPr baseColWidth="10" defaultRowHeight="15" x14ac:dyDescent="0.25"/>
  <cols>
    <col min="4" max="4" width="2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0</v>
      </c>
      <c r="B2">
        <f>A2/60</f>
        <v>0</v>
      </c>
      <c r="C2">
        <f>B2/60</f>
        <v>0</v>
      </c>
      <c r="D2">
        <v>962.25</v>
      </c>
      <c r="E2" s="2"/>
    </row>
    <row r="3" spans="1:12" x14ac:dyDescent="0.25">
      <c r="A3">
        <v>259.70999999999998</v>
      </c>
      <c r="B3">
        <f t="shared" ref="B3:C12" si="0">A3/60</f>
        <v>4.3285</v>
      </c>
      <c r="C3">
        <f t="shared" si="0"/>
        <v>7.2141666666666673E-2</v>
      </c>
      <c r="D3">
        <v>840.53</v>
      </c>
      <c r="E3" s="2">
        <f>(D3-D2)/(A3-A2)</f>
        <v>-0.46867660082399615</v>
      </c>
      <c r="F3">
        <f>AVERAGE(E3:E5)</f>
        <v>-0.46895160266552055</v>
      </c>
      <c r="G3">
        <v>-0.50360000000000005</v>
      </c>
      <c r="J3" t="s">
        <v>6</v>
      </c>
      <c r="K3" t="s">
        <v>7</v>
      </c>
      <c r="L3" t="s">
        <v>8</v>
      </c>
    </row>
    <row r="4" spans="1:12" ht="15.75" thickBot="1" x14ac:dyDescent="0.3">
      <c r="A4">
        <v>838.55</v>
      </c>
      <c r="B4">
        <f t="shared" si="0"/>
        <v>13.975833333333332</v>
      </c>
      <c r="C4">
        <f t="shared" si="0"/>
        <v>0.23293055555555553</v>
      </c>
      <c r="D4">
        <v>510.73</v>
      </c>
      <c r="E4" s="2">
        <f t="shared" ref="E4:E12" si="1">(D4-D3)/(A4-A3)</f>
        <v>-0.56976021007532307</v>
      </c>
      <c r="I4" t="s">
        <v>5</v>
      </c>
      <c r="J4" t="s">
        <v>9</v>
      </c>
    </row>
    <row r="5" spans="1:12" x14ac:dyDescent="0.25">
      <c r="A5">
        <v>1183.05</v>
      </c>
      <c r="B5">
        <f t="shared" si="0"/>
        <v>19.717499999999998</v>
      </c>
      <c r="C5">
        <f t="shared" si="0"/>
        <v>0.32862499999999994</v>
      </c>
      <c r="D5">
        <v>383.81</v>
      </c>
      <c r="E5" s="3">
        <f t="shared" si="1"/>
        <v>-0.36841799709724243</v>
      </c>
      <c r="F5">
        <f>AVERAGE(E5:E9)</f>
        <v>-0.14131740078725422</v>
      </c>
      <c r="G5">
        <v>-6.0100000000000001E-2</v>
      </c>
      <c r="I5">
        <v>0</v>
      </c>
      <c r="J5" s="6">
        <f>$G$3*I5+961.57</f>
        <v>961.57</v>
      </c>
      <c r="K5" s="6">
        <f>$G$5*I5+405.6</f>
        <v>405.6</v>
      </c>
      <c r="L5" s="6">
        <f>$G$9*I5+98.392</f>
        <v>98.391999999999996</v>
      </c>
    </row>
    <row r="6" spans="1:12" x14ac:dyDescent="0.25">
      <c r="A6">
        <v>1795.19</v>
      </c>
      <c r="B6">
        <f t="shared" si="0"/>
        <v>29.919833333333333</v>
      </c>
      <c r="C6">
        <f t="shared" si="0"/>
        <v>0.49866388888888891</v>
      </c>
      <c r="D6">
        <v>287.62</v>
      </c>
      <c r="E6" s="5">
        <f t="shared" si="1"/>
        <v>-0.15713725618322602</v>
      </c>
      <c r="I6">
        <v>30</v>
      </c>
      <c r="J6" s="6">
        <f t="shared" ref="J6:J15" si="2">$G$3*I6+961.57</f>
        <v>946.4620000000001</v>
      </c>
      <c r="K6" s="6">
        <f t="shared" ref="K6:K15" si="3">$G$5*I6+405.6</f>
        <v>403.79700000000003</v>
      </c>
      <c r="L6" s="6">
        <f t="shared" ref="L6:L15" si="4">$G$9*I6+98.392</f>
        <v>98.125</v>
      </c>
    </row>
    <row r="7" spans="1:12" x14ac:dyDescent="0.25">
      <c r="A7">
        <v>2737.42</v>
      </c>
      <c r="B7">
        <f t="shared" si="0"/>
        <v>45.623666666666665</v>
      </c>
      <c r="C7">
        <f t="shared" si="0"/>
        <v>0.76039444444444437</v>
      </c>
      <c r="D7">
        <v>209.75</v>
      </c>
      <c r="E7" s="5">
        <f t="shared" si="1"/>
        <v>-8.2644364963968459E-2</v>
      </c>
      <c r="I7">
        <v>60</v>
      </c>
      <c r="J7" s="6">
        <f t="shared" si="2"/>
        <v>931.35400000000004</v>
      </c>
      <c r="K7" s="6">
        <f t="shared" si="3"/>
        <v>401.99400000000003</v>
      </c>
      <c r="L7" s="6">
        <f t="shared" si="4"/>
        <v>97.85799999999999</v>
      </c>
    </row>
    <row r="8" spans="1:12" x14ac:dyDescent="0.25">
      <c r="A8">
        <v>4619.33</v>
      </c>
      <c r="B8">
        <f t="shared" si="0"/>
        <v>76.988833333333332</v>
      </c>
      <c r="C8">
        <f t="shared" si="0"/>
        <v>1.2831472222222222</v>
      </c>
      <c r="D8">
        <v>93</v>
      </c>
      <c r="E8" s="5">
        <f t="shared" si="1"/>
        <v>-6.2038035825305149E-2</v>
      </c>
      <c r="I8">
        <v>90</v>
      </c>
      <c r="J8" s="6">
        <f t="shared" si="2"/>
        <v>916.24600000000009</v>
      </c>
      <c r="K8" s="6">
        <f t="shared" si="3"/>
        <v>400.19100000000003</v>
      </c>
      <c r="L8" s="6">
        <f t="shared" si="4"/>
        <v>97.590999999999994</v>
      </c>
    </row>
    <row r="9" spans="1:12" ht="15.75" thickBot="1" x14ac:dyDescent="0.3">
      <c r="A9" s="1">
        <v>5548.37</v>
      </c>
      <c r="B9">
        <f t="shared" si="0"/>
        <v>92.472833333333327</v>
      </c>
      <c r="C9">
        <f t="shared" si="0"/>
        <v>1.5412138888888889</v>
      </c>
      <c r="D9">
        <v>59.23</v>
      </c>
      <c r="E9" s="4">
        <f t="shared" si="1"/>
        <v>-3.6349349866528893E-2</v>
      </c>
      <c r="F9">
        <f>AVERAGE(E9:E12)</f>
        <v>-1.7785685826042594E-2</v>
      </c>
      <c r="G9">
        <v>-8.8999999999999999E-3</v>
      </c>
      <c r="I9">
        <v>120</v>
      </c>
      <c r="J9" s="6">
        <f t="shared" si="2"/>
        <v>901.13800000000003</v>
      </c>
      <c r="K9" s="6">
        <f t="shared" si="3"/>
        <v>398.38800000000003</v>
      </c>
      <c r="L9" s="6">
        <f t="shared" si="4"/>
        <v>97.323999999999998</v>
      </c>
    </row>
    <row r="10" spans="1:12" x14ac:dyDescent="0.25">
      <c r="A10">
        <v>6953.37</v>
      </c>
      <c r="B10">
        <f t="shared" si="0"/>
        <v>115.8895</v>
      </c>
      <c r="C10">
        <f t="shared" si="0"/>
        <v>1.9314916666666666</v>
      </c>
      <c r="D10">
        <v>28</v>
      </c>
      <c r="E10" s="2">
        <f t="shared" si="1"/>
        <v>-2.2227758007117435E-2</v>
      </c>
      <c r="I10">
        <v>150</v>
      </c>
      <c r="J10" s="6">
        <f t="shared" si="2"/>
        <v>886.03000000000009</v>
      </c>
      <c r="K10" s="6">
        <f t="shared" si="3"/>
        <v>396.58500000000004</v>
      </c>
      <c r="L10" s="6">
        <f t="shared" si="4"/>
        <v>97.057000000000002</v>
      </c>
    </row>
    <row r="11" spans="1:12" x14ac:dyDescent="0.25">
      <c r="A11">
        <v>8485.6299999999992</v>
      </c>
      <c r="B11">
        <f t="shared" si="0"/>
        <v>141.42716666666666</v>
      </c>
      <c r="C11">
        <f t="shared" si="0"/>
        <v>2.3571194444444443</v>
      </c>
      <c r="D11">
        <v>13.52</v>
      </c>
      <c r="E11" s="2">
        <f t="shared" si="1"/>
        <v>-9.4500933261979086E-3</v>
      </c>
      <c r="I11">
        <v>180</v>
      </c>
      <c r="J11" s="6">
        <f t="shared" si="2"/>
        <v>870.92200000000003</v>
      </c>
      <c r="K11" s="6">
        <f t="shared" si="3"/>
        <v>394.78200000000004</v>
      </c>
      <c r="L11" s="6">
        <f t="shared" si="4"/>
        <v>96.789999999999992</v>
      </c>
    </row>
    <row r="12" spans="1:12" x14ac:dyDescent="0.25">
      <c r="A12">
        <v>11181.79</v>
      </c>
      <c r="B12">
        <f t="shared" si="0"/>
        <v>186.36316666666667</v>
      </c>
      <c r="C12">
        <f t="shared" si="0"/>
        <v>3.1060527777777778</v>
      </c>
      <c r="D12">
        <v>5.12</v>
      </c>
      <c r="E12" s="2">
        <f t="shared" si="1"/>
        <v>-3.1155421043261504E-3</v>
      </c>
      <c r="I12">
        <v>210</v>
      </c>
      <c r="J12" s="6">
        <f t="shared" si="2"/>
        <v>855.81400000000008</v>
      </c>
      <c r="K12" s="6">
        <f t="shared" si="3"/>
        <v>392.97900000000004</v>
      </c>
      <c r="L12" s="6">
        <f t="shared" si="4"/>
        <v>96.522999999999996</v>
      </c>
    </row>
    <row r="13" spans="1:12" x14ac:dyDescent="0.25">
      <c r="I13">
        <v>240</v>
      </c>
      <c r="J13" s="6">
        <f t="shared" si="2"/>
        <v>840.70600000000002</v>
      </c>
      <c r="K13" s="6">
        <f t="shared" si="3"/>
        <v>391.17600000000004</v>
      </c>
      <c r="L13" s="6">
        <f t="shared" si="4"/>
        <v>96.256</v>
      </c>
    </row>
    <row r="14" spans="1:12" x14ac:dyDescent="0.25">
      <c r="I14">
        <v>270</v>
      </c>
      <c r="J14" s="6">
        <f t="shared" si="2"/>
        <v>825.59800000000007</v>
      </c>
      <c r="K14" s="6">
        <f t="shared" si="3"/>
        <v>389.37300000000005</v>
      </c>
      <c r="L14" s="6">
        <f t="shared" si="4"/>
        <v>95.98899999999999</v>
      </c>
    </row>
    <row r="15" spans="1:12" x14ac:dyDescent="0.25">
      <c r="I15">
        <v>300</v>
      </c>
      <c r="J15" s="6">
        <f t="shared" si="2"/>
        <v>810.49</v>
      </c>
      <c r="K15" s="6">
        <f t="shared" si="3"/>
        <v>387.57000000000005</v>
      </c>
      <c r="L15" s="6">
        <f t="shared" si="4"/>
        <v>95.721999999999994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FAEBC160F3364D883DF761D8FB8A2F" ma:contentTypeVersion="11" ma:contentTypeDescription="Crear nuevo documento." ma:contentTypeScope="" ma:versionID="1015ec03f0cd92b9e684754ddc8b8c1c">
  <xsd:schema xmlns:xsd="http://www.w3.org/2001/XMLSchema" xmlns:xs="http://www.w3.org/2001/XMLSchema" xmlns:p="http://schemas.microsoft.com/office/2006/metadata/properties" xmlns:ns2="82c9ad9d-003a-40f7-a211-26a8977d34bf" targetNamespace="http://schemas.microsoft.com/office/2006/metadata/properties" ma:root="true" ma:fieldsID="d68ba6325c38da3e47e6e82ff2323ba3" ns2:_="">
    <xsd:import namespace="82c9ad9d-003a-40f7-a211-26a8977d3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9ad9d-003a-40f7-a211-26a8977d3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D9D6D9-9D64-4256-ACD9-C980E99315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CDA65-877E-4AD2-BA3E-8F37F9A330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C0EE4E-31C2-47E0-BAF9-6F5D06FAB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JONATHAN MARTIN PALOMO</cp:lastModifiedBy>
  <dcterms:created xsi:type="dcterms:W3CDTF">2021-06-03T10:18:50Z</dcterms:created>
  <dcterms:modified xsi:type="dcterms:W3CDTF">2021-07-24T16:39:13Z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0x010100A6FAEBC160F3364D883DF761D8FB8A2F</vt:lpwstr>
  </property>
</Properties>
</file>