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mun., honor., incent." sheetId="1" r:id="rId4"/>
    <sheet state="visible" name="Capacitación" sheetId="2" r:id="rId5"/>
    <sheet state="visible" name="Pasajes y viáticos" sheetId="3" r:id="rId6"/>
    <sheet state="visible" name="Equipos e infra" sheetId="4" r:id="rId7"/>
    <sheet state="visible" name="TOTAL" sheetId="5" r:id="rId8"/>
  </sheets>
  <definedNames/>
  <calcPr/>
  <extLst>
    <ext uri="GoogleSheetsCustomDataVersion1">
      <go:sheetsCustomData xmlns:go="http://customooxmlschemas.google.com/" r:id="rId9" roundtripDataSignature="AMtx7midM4OjnBjzLpu10LHSF2glxYUmQg=="/>
    </ext>
  </extLst>
</workbook>
</file>

<file path=xl/sharedStrings.xml><?xml version="1.0" encoding="utf-8"?>
<sst xmlns="http://schemas.openxmlformats.org/spreadsheetml/2006/main" count="268" uniqueCount="100">
  <si>
    <t xml:space="preserve">DETALLE DE RECURSOS PARA EJECUTAR EL PROYECTO - PROGRAMA PROFESSIONAL SOCIAL SYSTEM </t>
  </si>
  <si>
    <t>INSTITUCION BENEFICIARIA :</t>
  </si>
  <si>
    <t xml:space="preserve">Asociación de Integración Comunitaria Asoinco </t>
  </si>
  <si>
    <t xml:space="preserve"> </t>
  </si>
  <si>
    <t>REMUNERACIONES, HONORARIOS E INCENTIVOS</t>
  </si>
  <si>
    <t>En HONORARIOS, INCENTIVOS Y REMUNERACIONES INDIQUE EL EQUIVALENTE A UNA JORNADA TOTAL EN LAS COLUMNAS, B,C o D, según corresponda</t>
  </si>
  <si>
    <t>En la columna F, "Dedicación al proyecto" indique el porcentaje de la jornada que se va a considerar y enla columna G, "Meses" indique la duración.</t>
  </si>
  <si>
    <t>En las columnas I, J o K, "Financiamiento" indique la fuente de financiamiento (Fondef financia Incentivos u Honorarios, no financia Remuneraciones. Empresas e Institución no financian incentivos)</t>
  </si>
  <si>
    <t>HONORARIOS</t>
  </si>
  <si>
    <t>INCENTIVOS</t>
  </si>
  <si>
    <t>REMUNERACIONES</t>
  </si>
  <si>
    <t>DEDICACION</t>
  </si>
  <si>
    <t>MESES A</t>
  </si>
  <si>
    <t>TOTAL</t>
  </si>
  <si>
    <t>FINANCIAMIENTO</t>
  </si>
  <si>
    <t>ITEM</t>
  </si>
  <si>
    <t>J. COMPLETA</t>
  </si>
  <si>
    <t>SUBTOTAL</t>
  </si>
  <si>
    <t>AL PROYECTO</t>
  </si>
  <si>
    <t>CONTRATAR</t>
  </si>
  <si>
    <t>PROYECTO</t>
  </si>
  <si>
    <t>INSTITUCIONAL</t>
  </si>
  <si>
    <t>EMPRESA U OTRA SOCIA CONTRAPARTE</t>
  </si>
  <si>
    <t>FONDEF</t>
  </si>
  <si>
    <t>M$/MES</t>
  </si>
  <si>
    <t>% DE JORNADA</t>
  </si>
  <si>
    <t>Nº</t>
  </si>
  <si>
    <t>M$</t>
  </si>
  <si>
    <t>INCREMENTAL (*)</t>
  </si>
  <si>
    <t>NO INCREMENTAL (*)</t>
  </si>
  <si>
    <t>ADMINISTRADOR (LÍDER)</t>
  </si>
  <si>
    <t>ANALISTA DE INFORMACION</t>
  </si>
  <si>
    <t>ANALISTA Y DESARROLLADOR</t>
  </si>
  <si>
    <t>CAPACITACIÓN</t>
  </si>
  <si>
    <t>DESTINO</t>
  </si>
  <si>
    <t>PERSONAL</t>
  </si>
  <si>
    <t>COSTO</t>
  </si>
  <si>
    <t>OBJETIVOS</t>
  </si>
  <si>
    <t>Institución capacitadora/</t>
  </si>
  <si>
    <t>Personal a capacitar (indicar función en</t>
  </si>
  <si>
    <t>M/$</t>
  </si>
  <si>
    <t>nombre del programa</t>
  </si>
  <si>
    <t>el proyecto en caso de NN)</t>
  </si>
  <si>
    <t>Capacitacion de Mysql</t>
  </si>
  <si>
    <t>Capacitar al personal en el uso de MYsql</t>
  </si>
  <si>
    <t>Udemy</t>
  </si>
  <si>
    <t>ANALISTA DE INFORMACION
ANALISTA Y DESARROLLADOR</t>
  </si>
  <si>
    <t>Capacitacion en HTML</t>
  </si>
  <si>
    <t>Capacitar al personal en el uso de Html</t>
  </si>
  <si>
    <t>Base de data</t>
  </si>
  <si>
    <t>Capacitar al personal en el uso de bases de datos</t>
  </si>
  <si>
    <t>PASAJES Y VIÁTICOS</t>
  </si>
  <si>
    <t>NUMERO DE</t>
  </si>
  <si>
    <t>VALOR</t>
  </si>
  <si>
    <t>VIÁTICOS</t>
  </si>
  <si>
    <t>CANTIDAD</t>
  </si>
  <si>
    <t>OBJETIVO DEL VIAJE</t>
  </si>
  <si>
    <t>PERSONA(S)</t>
  </si>
  <si>
    <t>UNITARIO</t>
  </si>
  <si>
    <t>PASAJE</t>
  </si>
  <si>
    <t>DIARIOS (miles</t>
  </si>
  <si>
    <t>DE DÍAS</t>
  </si>
  <si>
    <t>(M/$)</t>
  </si>
  <si>
    <t>QUE VIAJA(N)</t>
  </si>
  <si>
    <t>PASAJE (M/$)</t>
  </si>
  <si>
    <t xml:space="preserve"> (M/$)</t>
  </si>
  <si>
    <t>pesos diarios)</t>
  </si>
  <si>
    <t>N/A</t>
  </si>
  <si>
    <t>EQUIPOS</t>
  </si>
  <si>
    <t>NOMBRE DEL EQUIPO</t>
  </si>
  <si>
    <t>DESCRIPCIÓN</t>
  </si>
  <si>
    <t>CASO ADQUISICIONES</t>
  </si>
  <si>
    <t>CASO ARRIENDO O USO</t>
  </si>
  <si>
    <t>UNIDADES</t>
  </si>
  <si>
    <t>M$/UNIDAD</t>
  </si>
  <si>
    <t>UNIDADES EXISTENTES (M$/MES)</t>
  </si>
  <si>
    <t>O MESES</t>
  </si>
  <si>
    <t>2021 Apple MacBook Pro</t>
  </si>
  <si>
    <t xml:space="preserve">Nombre del modelo                            MacBook Pro
Marca                                                 Apple
Usos específicos del producto           Multimedia, Gaming, Business
Tamaño de pantalla                           16 Pulgadas
Sistema operativo                              Mac OS
Fabricante de CPU                            Apple
Descripción de la tarjeta gráfica        Integrated
Color                                                  Gris espacial
Tecnología de conectividad               Bluetooth, Wi-Fi, USB
Recuento de procesadores               10
</t>
  </si>
  <si>
    <t>3</t>
  </si>
  <si>
    <t>Microsoft 365</t>
  </si>
  <si>
    <t>Chatea, llama y reúnete con hasta 300 asistentes
Versiones web y móviles de las aplicaciones de Office
1 TB de almacenamiento en la nube
Correo de categoría empresarial
Seguridad estándar
Soporte ininterrumpido por teléfono y a través de la Web
Control de datos y acceso
Protección contra ciberamenazas</t>
  </si>
  <si>
    <t>MySQL Cluster Carrier Grade Edition</t>
  </si>
  <si>
    <t>Oracle Premier Support3
Soporte 24×7
Unlimited Support Incidents
Knowledge Base
Maintenance Releases, Bug Fixes, Patches, Updates
MySQL Consultative Support
MySQL Features
MySQL Database Server
MySQL Connectors
MySQL Replication
MySQL Fabric
MySQL Partitioning
MySQL Utilities
MySQL Workbench1
Storage Engine: MyISAM
Storage Engine: InnoDB
Storage Engine: NDB
Oracle Enterprise Manager for MySQL1
MySQL Enterprise Monitor1
MySQL Enterprise Dashboard1
MySQL Enterprise Advisors1
MySQL Query Analyzer1
MySQL Replication Monitor1
MySQL Enterprise Backup1
Hot backup for InnoDB1
Full, Incremental, Partial, Optimistic Backups1
Full, Partial, Selective, Hot Selective restore1
Encryption y Compression1
Point-In-Time-Recovery1
MySQL Enterprise Security1
External Authentication1
MySQL Enterprise Encryption1
Asymmetric Encryption1
MySQL Enterprise Audit1
Policy-based auditing compliance1
MySQL Enterprise Scalability1
Thread Pool1
MySQL Enterprise High-Availability1
HA using Oracle Linux and DRBD1,6
HA using Solaris Clustering1,6
HA using Oracle VM Template1,6
HA using Windows Clustering1,6
MySQL Cluster Manager1
Configuration &amp; Provisioning1
Automatic Scaling1
Management &amp; Monitoring1
MySQL Cluster Geo-Replication
Oracle Product Certifications6
Certificado con Oracle Linux6
Certificado con Oracle VM6
Certificado con Oracle Solaris6</t>
  </si>
  <si>
    <t>INFRAESTRUCTURA</t>
  </si>
  <si>
    <t>NO APLICA</t>
  </si>
  <si>
    <t>NOMBRE DE LA INFRAESTRUCTURA</t>
  </si>
  <si>
    <t>O HABILITACIÓNM$/UNIDAD</t>
  </si>
  <si>
    <t>COSTO TOTAL DEL PROYECTO</t>
  </si>
  <si>
    <t>HONORARIOS, INCENTIVOS, REMUNERACIONES</t>
  </si>
  <si>
    <t>Total Incentivos Menor a Total Remuneraciones</t>
  </si>
  <si>
    <t>SOFTWARE</t>
  </si>
  <si>
    <t>PROPIEDAD INTELECTUAL</t>
  </si>
  <si>
    <t>PORCENTAJE</t>
  </si>
  <si>
    <t>Aportes Empresas y Otras Socias Contrap.</t>
  </si>
  <si>
    <t>Monto (M$)</t>
  </si>
  <si>
    <t>Aporte Incremental</t>
  </si>
  <si>
    <t>Aporte No Incremental</t>
  </si>
  <si>
    <t>Total</t>
  </si>
  <si>
    <t>Porcentaje de aporte incremental</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</si>
</sst>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Arial"/>
    </font>
    <font>
      <b/>
      <sz val="14.0"/>
      <color theme="1"/>
      <name val="Arial"/>
    </font>
    <font>
      <b/>
      <sz val="10.0"/>
      <color theme="1"/>
      <name val="Arial"/>
    </font>
    <font>
      <b/>
      <sz val="18.0"/>
      <color theme="1"/>
      <name val="Arial"/>
    </font>
    <font>
      <b/>
      <sz val="12.0"/>
      <color rgb="FFFF0000"/>
      <name val="Arial"/>
    </font>
    <font>
      <b/>
      <sz val="10.0"/>
      <color rgb="FFFF0000"/>
      <name val="Arial"/>
    </font>
    <font>
      <b/>
      <sz val="8.0"/>
      <color theme="1"/>
      <name val="Arial"/>
    </font>
    <font>
      <sz val="8.0"/>
      <color rgb="FF000000"/>
      <name val="Arial"/>
    </font>
    <font>
      <sz val="10.0"/>
      <color theme="1"/>
      <name val="Arial"/>
    </font>
    <font>
      <sz val="6.0"/>
      <color theme="1"/>
      <name val="Arial"/>
    </font>
    <font/>
    <font>
      <color rgb="FF000000"/>
      <name val="Arial"/>
    </font>
    <font>
      <b/>
      <sz val="10.0"/>
      <color rgb="FF000000"/>
      <name val="Arial"/>
    </font>
    <font>
      <b/>
      <sz val="10.0"/>
      <color rgb="FF3366FF"/>
      <name val="Arial"/>
    </font>
    <font>
      <b/>
      <strike/>
      <sz val="9.0"/>
      <color rgb="FF3366FF"/>
      <name val="Arial"/>
    </font>
    <font>
      <sz val="8.0"/>
      <color theme="1"/>
      <name val="Arial"/>
    </font>
    <font>
      <color theme="1"/>
      <name val="Arial"/>
      <scheme val="minor"/>
    </font>
    <font>
      <sz val="10.0"/>
      <color rgb="FF000000"/>
      <name val="Arial"/>
    </font>
  </fonts>
  <fills count="2">
    <fill>
      <patternFill patternType="none"/>
    </fill>
    <fill>
      <patternFill patternType="lightGray"/>
    </fill>
  </fills>
  <borders count="14">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2" numFmtId="0" xfId="0" applyFont="1"/>
    <xf borderId="0" fillId="0" fontId="4" numFmtId="0" xfId="0" applyAlignment="1" applyFont="1">
      <alignment readingOrder="0"/>
    </xf>
    <xf borderId="0" fillId="0" fontId="5" numFmtId="0" xfId="0" applyFont="1"/>
    <xf borderId="0" fillId="0" fontId="3" numFmtId="0" xfId="0" applyAlignment="1" applyFont="1">
      <alignment readingOrder="0"/>
    </xf>
    <xf borderId="0" fillId="0" fontId="6" numFmtId="0" xfId="0" applyAlignment="1" applyFont="1">
      <alignment readingOrder="0"/>
    </xf>
    <xf borderId="0" fillId="0" fontId="7" numFmtId="0" xfId="0" applyFont="1"/>
    <xf borderId="0" fillId="0" fontId="8" numFmtId="0" xfId="0" applyFont="1"/>
    <xf borderId="1" fillId="0" fontId="9" numFmtId="0" xfId="0" applyBorder="1" applyFont="1"/>
    <xf borderId="2" fillId="0" fontId="10" numFmtId="0" xfId="0" applyAlignment="1" applyBorder="1" applyFont="1">
      <alignment horizontal="center"/>
    </xf>
    <xf borderId="3" fillId="0" fontId="9" numFmtId="0" xfId="0" applyBorder="1" applyFont="1"/>
    <xf borderId="2" fillId="0" fontId="9" numFmtId="0" xfId="0" applyAlignment="1" applyBorder="1" applyFont="1">
      <alignment horizontal="center"/>
    </xf>
    <xf borderId="2" fillId="0" fontId="9" numFmtId="0" xfId="0" applyBorder="1" applyFont="1"/>
    <xf borderId="4" fillId="0" fontId="9" numFmtId="0" xfId="0" applyAlignment="1" applyBorder="1" applyFont="1">
      <alignment horizontal="center"/>
    </xf>
    <xf borderId="5" fillId="0" fontId="10" numFmtId="0" xfId="0" applyAlignment="1" applyBorder="1" applyFont="1">
      <alignment horizontal="center"/>
    </xf>
    <xf borderId="3" fillId="0" fontId="10" numFmtId="0" xfId="0" applyAlignment="1" applyBorder="1" applyFont="1">
      <alignment horizontal="center"/>
    </xf>
    <xf borderId="1" fillId="0" fontId="10" numFmtId="0" xfId="0" applyAlignment="1" applyBorder="1" applyFont="1">
      <alignment horizontal="center"/>
    </xf>
    <xf borderId="3" fillId="0" fontId="11" numFmtId="0" xfId="0" applyBorder="1" applyFont="1"/>
    <xf borderId="6" fillId="0" fontId="9" numFmtId="0" xfId="0" applyAlignment="1" applyBorder="1" applyFont="1">
      <alignment horizontal="center"/>
    </xf>
    <xf borderId="7" fillId="0" fontId="10" numFmtId="0" xfId="0" applyAlignment="1" applyBorder="1" applyFont="1">
      <alignment horizontal="center"/>
    </xf>
    <xf borderId="7" fillId="0" fontId="10" numFmtId="4" xfId="0" applyAlignment="1" applyBorder="1" applyFont="1" applyNumberFormat="1">
      <alignment horizontal="center"/>
    </xf>
    <xf borderId="8" fillId="0" fontId="10" numFmtId="0" xfId="0" applyAlignment="1" applyBorder="1" applyFont="1">
      <alignment horizontal="center"/>
    </xf>
    <xf borderId="9" fillId="0" fontId="12" numFmtId="0" xfId="0" applyAlignment="1" applyBorder="1" applyFont="1">
      <alignment readingOrder="0"/>
    </xf>
    <xf borderId="9" fillId="0" fontId="9" numFmtId="4" xfId="0" applyAlignment="1" applyBorder="1" applyFont="1" applyNumberFormat="1">
      <alignment readingOrder="0"/>
    </xf>
    <xf borderId="9" fillId="0" fontId="9" numFmtId="4" xfId="0" applyBorder="1" applyFont="1" applyNumberFormat="1"/>
    <xf borderId="9" fillId="0" fontId="9" numFmtId="9" xfId="0" applyAlignment="1" applyBorder="1" applyFont="1" applyNumberFormat="1">
      <alignment readingOrder="0"/>
    </xf>
    <xf borderId="9" fillId="0" fontId="9" numFmtId="0" xfId="0" applyAlignment="1" applyBorder="1" applyFont="1">
      <alignment readingOrder="0"/>
    </xf>
    <xf borderId="10" fillId="0" fontId="3" numFmtId="0" xfId="0" applyBorder="1" applyFont="1"/>
    <xf borderId="11" fillId="0" fontId="9" numFmtId="4" xfId="0" applyBorder="1" applyFont="1" applyNumberFormat="1"/>
    <xf borderId="11" fillId="0" fontId="9" numFmtId="0" xfId="0" applyBorder="1" applyFont="1"/>
    <xf borderId="9" fillId="0" fontId="3" numFmtId="4" xfId="0" applyBorder="1" applyFont="1" applyNumberFormat="1"/>
    <xf borderId="9" fillId="0" fontId="3" numFmtId="0" xfId="0" applyBorder="1" applyFont="1"/>
    <xf borderId="0" fillId="0" fontId="6" numFmtId="0" xfId="0" applyFont="1"/>
    <xf borderId="0" fillId="0" fontId="13" numFmtId="0" xfId="0" applyFont="1"/>
    <xf borderId="0" fillId="0" fontId="14" numFmtId="0" xfId="0" applyFont="1"/>
    <xf borderId="1" fillId="0" fontId="9" numFmtId="0" xfId="0" applyAlignment="1" applyBorder="1" applyFont="1">
      <alignment horizontal="center"/>
    </xf>
    <xf borderId="3" fillId="0" fontId="9" numFmtId="0" xfId="0" applyAlignment="1" applyBorder="1" applyFont="1">
      <alignment horizontal="center"/>
    </xf>
    <xf borderId="4" fillId="0" fontId="15" numFmtId="0" xfId="0" applyAlignment="1" applyBorder="1" applyFont="1">
      <alignment horizontal="center"/>
    </xf>
    <xf borderId="5" fillId="0" fontId="9" numFmtId="0" xfId="0" applyAlignment="1" applyBorder="1" applyFont="1">
      <alignment horizontal="center"/>
    </xf>
    <xf borderId="12" fillId="0" fontId="10" numFmtId="0" xfId="0" applyAlignment="1" applyBorder="1" applyFont="1">
      <alignment horizontal="center"/>
    </xf>
    <xf borderId="6" fillId="0" fontId="15" numFmtId="0" xfId="0" applyAlignment="1" applyBorder="1" applyFont="1">
      <alignment horizontal="center"/>
    </xf>
    <xf borderId="7" fillId="0" fontId="9" numFmtId="0" xfId="0" applyBorder="1" applyFont="1"/>
    <xf borderId="9" fillId="0" fontId="3" numFmtId="4" xfId="0" applyAlignment="1" applyBorder="1" applyFont="1" applyNumberFormat="1">
      <alignment horizontal="left" readingOrder="0" vertical="center"/>
    </xf>
    <xf borderId="10" fillId="0" fontId="16" numFmtId="0" xfId="0" applyAlignment="1" applyBorder="1" applyFont="1">
      <alignment horizontal="left" readingOrder="0" vertical="center"/>
    </xf>
    <xf borderId="9" fillId="0" fontId="16" numFmtId="0" xfId="0" applyAlignment="1" applyBorder="1" applyFont="1">
      <alignment horizontal="center" readingOrder="0" vertical="center"/>
    </xf>
    <xf borderId="9" fillId="0" fontId="16" numFmtId="0" xfId="0" applyAlignment="1" applyBorder="1" applyFont="1">
      <alignment horizontal="left" readingOrder="0" vertical="center"/>
    </xf>
    <xf borderId="9" fillId="0" fontId="3" numFmtId="4" xfId="0" applyAlignment="1" applyBorder="1" applyFont="1" applyNumberFormat="1">
      <alignment readingOrder="0" vertical="center"/>
    </xf>
    <xf borderId="10" fillId="0" fontId="16" numFmtId="0" xfId="0" applyAlignment="1" applyBorder="1" applyFont="1">
      <alignment readingOrder="0" vertical="center"/>
    </xf>
    <xf borderId="13" fillId="0" fontId="9" numFmtId="0" xfId="0" applyBorder="1" applyFont="1"/>
    <xf borderId="13" fillId="0" fontId="3" numFmtId="4" xfId="0" applyBorder="1" applyFont="1" applyNumberFormat="1"/>
    <xf borderId="2" fillId="0" fontId="16" numFmtId="0" xfId="0" applyAlignment="1" applyBorder="1" applyFont="1">
      <alignment horizontal="center"/>
    </xf>
    <xf borderId="5" fillId="0" fontId="16" numFmtId="0" xfId="0" applyAlignment="1" applyBorder="1" applyFont="1">
      <alignment horizontal="center"/>
    </xf>
    <xf borderId="7" fillId="0" fontId="16" numFmtId="0" xfId="0" applyAlignment="1" applyBorder="1" applyFont="1">
      <alignment horizontal="center"/>
    </xf>
    <xf borderId="9" fillId="0" fontId="16" numFmtId="0" xfId="0" applyAlignment="1" applyBorder="1" applyFont="1">
      <alignment readingOrder="0"/>
    </xf>
    <xf borderId="0" fillId="0" fontId="16" numFmtId="0" xfId="0" applyFont="1"/>
    <xf borderId="9" fillId="0" fontId="9" numFmtId="0" xfId="0" applyBorder="1" applyFont="1"/>
    <xf borderId="1" fillId="0" fontId="9" numFmtId="0" xfId="0" applyAlignment="1" applyBorder="1" applyFont="1">
      <alignment horizontal="right"/>
    </xf>
    <xf borderId="5" fillId="0" fontId="16" numFmtId="0" xfId="0" applyBorder="1" applyFont="1"/>
    <xf borderId="9" fillId="0" fontId="16" numFmtId="0" xfId="0" applyAlignment="1" applyBorder="1" applyFont="1">
      <alignment horizontal="center" vertical="center"/>
    </xf>
    <xf borderId="9" fillId="0" fontId="16" numFmtId="0" xfId="0" applyAlignment="1" applyBorder="1" applyFont="1">
      <alignment readingOrder="0" vertical="center"/>
    </xf>
    <xf borderId="9" fillId="0" fontId="16" numFmtId="4" xfId="0" applyAlignment="1" applyBorder="1" applyFont="1" applyNumberFormat="1">
      <alignment horizontal="center" readingOrder="0" vertical="center"/>
    </xf>
    <xf borderId="0" fillId="0" fontId="17" numFmtId="0" xfId="0" applyAlignment="1" applyFont="1">
      <alignment vertical="center"/>
    </xf>
    <xf borderId="0" fillId="0" fontId="17" numFmtId="0" xfId="0" applyAlignment="1" applyFont="1">
      <alignment readingOrder="0"/>
    </xf>
    <xf borderId="0" fillId="0" fontId="18" numFmtId="0" xfId="0" applyFont="1"/>
    <xf borderId="10" fillId="0" fontId="9" numFmtId="0" xfId="0" applyBorder="1" applyFont="1"/>
    <xf borderId="5" fillId="0" fontId="3" numFmtId="0" xfId="0" applyAlignment="1" applyBorder="1" applyFont="1">
      <alignment horizontal="center"/>
    </xf>
    <xf borderId="7" fillId="0" fontId="9" numFmtId="0" xfId="0" applyAlignment="1" applyBorder="1" applyFont="1">
      <alignment horizontal="center"/>
    </xf>
    <xf borderId="9" fillId="0" fontId="16" numFmtId="0" xfId="0" applyBorder="1" applyFont="1"/>
    <xf borderId="9" fillId="0" fontId="16" numFmtId="4" xfId="0" applyAlignment="1" applyBorder="1" applyFont="1" applyNumberFormat="1">
      <alignment horizontal="center"/>
    </xf>
    <xf borderId="9" fillId="0" fontId="16" numFmtId="0" xfId="0" applyAlignment="1" applyBorder="1" applyFont="1">
      <alignment horizontal="center" readingOrder="0"/>
    </xf>
    <xf borderId="9" fillId="0" fontId="6" numFmtId="10" xfId="0" applyAlignment="1" applyBorder="1" applyFont="1" applyNumberFormat="1">
      <alignment horizontal="center"/>
    </xf>
    <xf borderId="0" fillId="0" fontId="9" numFmtId="0" xfId="0" applyFont="1"/>
    <xf borderId="0" fillId="0" fontId="6" numFmtId="10" xfId="0" applyAlignment="1" applyFont="1" applyNumberFormat="1">
      <alignment horizontal="center"/>
    </xf>
    <xf borderId="0" fillId="0" fontId="9" numFmtId="9" xfId="0" applyFont="1" applyNumberFormat="1"/>
    <xf borderId="1" fillId="0" fontId="3" numFmtId="0" xfId="0" applyAlignment="1" applyBorder="1" applyFont="1">
      <alignment horizontal="center"/>
    </xf>
    <xf borderId="9" fillId="0" fontId="3" numFmtId="0" xfId="0" applyAlignment="1" applyBorder="1" applyFont="1">
      <alignment horizontal="center"/>
    </xf>
    <xf borderId="9" fillId="0" fontId="9" numFmtId="3" xfId="0" applyAlignment="1" applyBorder="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8.0"/>
    <col customWidth="1" min="2" max="2" width="12.13"/>
    <col customWidth="1" min="3" max="3" width="10.13"/>
    <col customWidth="1" min="4" max="4" width="12.13"/>
    <col customWidth="1" min="5" max="5" width="10.75"/>
    <col customWidth="1" min="6" max="6" width="12.13"/>
    <col customWidth="1" min="7" max="7" width="8.38"/>
    <col customWidth="1" min="8" max="8" width="12.63"/>
    <col customWidth="1" min="9" max="9" width="9.75"/>
    <col customWidth="1" min="10" max="11" width="11.88"/>
    <col customWidth="1" min="12" max="12" width="14.0"/>
    <col customWidth="1" min="13" max="26" width="10.63"/>
  </cols>
  <sheetData>
    <row r="1" ht="12.75" customHeight="1">
      <c r="A1" s="1"/>
    </row>
    <row r="2" ht="12.75" customHeight="1">
      <c r="A2" s="2" t="s">
        <v>0</v>
      </c>
      <c r="B2" s="3"/>
      <c r="C2" s="3"/>
      <c r="D2" s="3"/>
      <c r="E2" s="3"/>
      <c r="F2" s="3"/>
      <c r="G2" s="3"/>
      <c r="H2" s="3"/>
      <c r="I2" s="3"/>
      <c r="J2" s="3"/>
      <c r="K2" s="3"/>
      <c r="L2" s="3"/>
      <c r="M2" s="3"/>
      <c r="N2" s="3"/>
      <c r="O2" s="3"/>
      <c r="P2" s="3"/>
      <c r="Q2" s="3"/>
      <c r="R2" s="3"/>
      <c r="S2" s="3"/>
      <c r="T2" s="3"/>
      <c r="U2" s="3"/>
      <c r="V2" s="3"/>
      <c r="W2" s="3"/>
      <c r="X2" s="3"/>
      <c r="Y2" s="3"/>
      <c r="Z2" s="3"/>
    </row>
    <row r="3" ht="12.75" customHeight="1">
      <c r="A3" s="4"/>
      <c r="B3" s="3"/>
      <c r="C3" s="3"/>
      <c r="D3" s="3"/>
      <c r="E3" s="3"/>
      <c r="F3" s="3"/>
      <c r="G3" s="3"/>
      <c r="H3" s="3"/>
      <c r="I3" s="3"/>
      <c r="J3" s="3"/>
      <c r="K3" s="3"/>
      <c r="L3" s="3"/>
      <c r="M3" s="3"/>
      <c r="N3" s="3"/>
      <c r="O3" s="3"/>
      <c r="P3" s="3"/>
      <c r="Q3" s="3"/>
      <c r="R3" s="3"/>
      <c r="S3" s="3"/>
      <c r="T3" s="3"/>
      <c r="U3" s="3"/>
      <c r="V3" s="3"/>
      <c r="W3" s="3"/>
      <c r="X3" s="3"/>
      <c r="Y3" s="3"/>
      <c r="Z3" s="3"/>
    </row>
    <row r="4" ht="12.75" customHeight="1">
      <c r="A4" s="4" t="s">
        <v>1</v>
      </c>
      <c r="B4" s="5" t="s">
        <v>2</v>
      </c>
      <c r="C4" s="6"/>
      <c r="D4" s="3"/>
      <c r="E4" s="3"/>
      <c r="F4" s="3"/>
      <c r="G4" s="3"/>
      <c r="H4" s="7"/>
      <c r="I4" s="3"/>
      <c r="J4" s="3"/>
      <c r="K4" s="3"/>
      <c r="L4" s="3"/>
      <c r="M4" s="3"/>
      <c r="N4" s="3"/>
      <c r="O4" s="3"/>
      <c r="P4" s="3"/>
      <c r="Q4" s="3"/>
      <c r="R4" s="3"/>
      <c r="S4" s="3"/>
      <c r="T4" s="3"/>
      <c r="U4" s="3"/>
      <c r="V4" s="3"/>
      <c r="W4" s="3"/>
      <c r="X4" s="3"/>
      <c r="Y4" s="3"/>
      <c r="Z4" s="3"/>
    </row>
    <row r="5" ht="12.75" customHeight="1">
      <c r="A5" s="3"/>
      <c r="B5" s="3"/>
      <c r="C5" s="8" t="s">
        <v>3</v>
      </c>
      <c r="D5" s="3"/>
      <c r="E5" s="3"/>
      <c r="F5" s="3"/>
      <c r="G5" s="3"/>
      <c r="H5" s="3"/>
      <c r="I5" s="3"/>
      <c r="J5" s="3"/>
      <c r="K5" s="3"/>
      <c r="L5" s="3"/>
      <c r="M5" s="3"/>
      <c r="N5" s="3"/>
      <c r="O5" s="3"/>
      <c r="P5" s="3"/>
      <c r="Q5" s="3"/>
      <c r="R5" s="3"/>
      <c r="S5" s="3"/>
      <c r="T5" s="3"/>
      <c r="U5" s="3"/>
      <c r="V5" s="3"/>
      <c r="W5" s="3"/>
      <c r="X5" s="3"/>
      <c r="Y5" s="3"/>
      <c r="Z5" s="3"/>
    </row>
    <row r="6" ht="12.75" customHeight="1">
      <c r="A6" s="3"/>
      <c r="B6" s="3"/>
      <c r="C6" s="3"/>
      <c r="D6" s="3"/>
      <c r="E6" s="3"/>
      <c r="F6" s="3"/>
      <c r="G6" s="3"/>
      <c r="H6" s="3"/>
      <c r="I6" s="3"/>
      <c r="J6" s="3"/>
      <c r="K6" s="3"/>
      <c r="L6" s="3"/>
      <c r="M6" s="3"/>
      <c r="N6" s="3"/>
      <c r="O6" s="3"/>
      <c r="P6" s="3"/>
      <c r="Q6" s="3"/>
      <c r="R6" s="3"/>
      <c r="S6" s="3"/>
      <c r="T6" s="3"/>
      <c r="U6" s="3"/>
      <c r="V6" s="3"/>
      <c r="W6" s="3"/>
      <c r="X6" s="3"/>
      <c r="Y6" s="3"/>
      <c r="Z6" s="3"/>
    </row>
    <row r="7" ht="12.75" customHeight="1">
      <c r="A7" s="3" t="s">
        <v>4</v>
      </c>
      <c r="B7" s="9"/>
      <c r="C7" s="9"/>
      <c r="D7" s="9"/>
      <c r="E7" s="9"/>
      <c r="F7" s="9"/>
      <c r="G7" s="9"/>
      <c r="H7" s="9"/>
      <c r="I7" s="9"/>
      <c r="J7" s="9"/>
      <c r="K7" s="9"/>
      <c r="L7" s="9"/>
      <c r="M7" s="9"/>
      <c r="N7" s="9"/>
      <c r="O7" s="9"/>
      <c r="P7" s="9"/>
      <c r="Q7" s="9"/>
      <c r="R7" s="9"/>
      <c r="S7" s="9"/>
      <c r="T7" s="9"/>
      <c r="U7" s="9"/>
      <c r="V7" s="9"/>
      <c r="W7" s="9"/>
      <c r="X7" s="9"/>
      <c r="Y7" s="9"/>
      <c r="Z7" s="9"/>
    </row>
    <row r="8" ht="12.75" customHeight="1">
      <c r="A8" s="3"/>
      <c r="B8" s="9"/>
      <c r="C8" s="9"/>
      <c r="D8" s="9"/>
      <c r="E8" s="9"/>
      <c r="F8" s="9"/>
      <c r="G8" s="9"/>
      <c r="H8" s="9"/>
      <c r="I8" s="9"/>
      <c r="J8" s="9"/>
      <c r="K8" s="9"/>
      <c r="L8" s="9"/>
      <c r="M8" s="9"/>
      <c r="N8" s="9"/>
      <c r="O8" s="9"/>
      <c r="P8" s="9"/>
      <c r="Q8" s="9"/>
      <c r="R8" s="9"/>
      <c r="S8" s="9"/>
      <c r="T8" s="9"/>
      <c r="U8" s="9"/>
      <c r="V8" s="9"/>
      <c r="W8" s="9"/>
      <c r="X8" s="9"/>
      <c r="Y8" s="9"/>
      <c r="Z8" s="9"/>
    </row>
    <row r="9" ht="12.75" customHeight="1">
      <c r="A9" s="10" t="s">
        <v>5</v>
      </c>
      <c r="B9" s="9"/>
      <c r="C9" s="9"/>
      <c r="D9" s="9"/>
      <c r="E9" s="9"/>
      <c r="F9" s="9"/>
      <c r="G9" s="9"/>
      <c r="H9" s="9"/>
      <c r="I9" s="9"/>
      <c r="J9" s="9"/>
      <c r="K9" s="9"/>
      <c r="L9" s="9"/>
      <c r="M9" s="9"/>
      <c r="N9" s="9"/>
      <c r="O9" s="9"/>
      <c r="P9" s="9"/>
      <c r="Q9" s="9"/>
      <c r="R9" s="9"/>
      <c r="S9" s="9"/>
      <c r="T9" s="9"/>
      <c r="U9" s="9"/>
      <c r="V9" s="9"/>
      <c r="W9" s="9"/>
      <c r="X9" s="9"/>
      <c r="Y9" s="9"/>
      <c r="Z9" s="9"/>
    </row>
    <row r="10" ht="12.75" customHeight="1">
      <c r="A10" s="10" t="s">
        <v>6</v>
      </c>
      <c r="B10" s="9"/>
      <c r="C10" s="9"/>
      <c r="D10" s="9"/>
      <c r="E10" s="9"/>
      <c r="F10" s="9"/>
      <c r="G10" s="9"/>
      <c r="H10" s="9"/>
      <c r="I10" s="9"/>
      <c r="J10" s="9"/>
      <c r="K10" s="9"/>
      <c r="L10" s="9"/>
      <c r="M10" s="9"/>
      <c r="N10" s="9"/>
      <c r="O10" s="9"/>
      <c r="P10" s="9"/>
      <c r="Q10" s="9"/>
      <c r="R10" s="9"/>
      <c r="S10" s="9"/>
      <c r="T10" s="9"/>
      <c r="U10" s="9"/>
      <c r="V10" s="9"/>
      <c r="W10" s="9"/>
      <c r="X10" s="9"/>
      <c r="Y10" s="9"/>
      <c r="Z10" s="9"/>
    </row>
    <row r="11" ht="12.75" customHeight="1">
      <c r="A11" s="10" t="s">
        <v>7</v>
      </c>
      <c r="B11" s="9"/>
      <c r="C11" s="9"/>
      <c r="D11" s="9"/>
      <c r="E11" s="9"/>
      <c r="F11" s="9"/>
      <c r="G11" s="9"/>
      <c r="H11" s="9"/>
      <c r="I11" s="9"/>
      <c r="J11" s="9"/>
      <c r="K11" s="9"/>
      <c r="L11" s="9"/>
      <c r="M11" s="9"/>
      <c r="N11" s="9"/>
      <c r="O11" s="9"/>
      <c r="P11" s="9"/>
      <c r="Q11" s="9"/>
      <c r="R11" s="9"/>
      <c r="S11" s="9"/>
      <c r="T11" s="9"/>
      <c r="U11" s="9"/>
      <c r="V11" s="9"/>
      <c r="W11" s="9"/>
      <c r="X11" s="9"/>
      <c r="Y11" s="9"/>
      <c r="Z11" s="9"/>
    </row>
    <row r="12" ht="12.75" customHeight="1">
      <c r="A12" s="11"/>
      <c r="B12" s="12" t="s">
        <v>8</v>
      </c>
      <c r="C12" s="12" t="s">
        <v>9</v>
      </c>
      <c r="D12" s="12" t="s">
        <v>10</v>
      </c>
      <c r="E12" s="12" t="s">
        <v>3</v>
      </c>
      <c r="F12" s="12" t="s">
        <v>11</v>
      </c>
      <c r="G12" s="12" t="s">
        <v>12</v>
      </c>
      <c r="H12" s="12" t="s">
        <v>13</v>
      </c>
      <c r="I12" s="13"/>
      <c r="J12" s="14" t="s">
        <v>14</v>
      </c>
      <c r="K12" s="14"/>
      <c r="L12" s="15"/>
    </row>
    <row r="13" ht="12.75" customHeight="1">
      <c r="A13" s="16" t="s">
        <v>15</v>
      </c>
      <c r="B13" s="17" t="s">
        <v>16</v>
      </c>
      <c r="C13" s="17" t="s">
        <v>16</v>
      </c>
      <c r="D13" s="17" t="s">
        <v>16</v>
      </c>
      <c r="E13" s="17" t="s">
        <v>17</v>
      </c>
      <c r="F13" s="17" t="s">
        <v>18</v>
      </c>
      <c r="G13" s="17" t="s">
        <v>19</v>
      </c>
      <c r="H13" s="17" t="s">
        <v>20</v>
      </c>
      <c r="I13" s="18" t="s">
        <v>21</v>
      </c>
      <c r="J13" s="19" t="s">
        <v>22</v>
      </c>
      <c r="K13" s="20"/>
      <c r="L13" s="12" t="s">
        <v>23</v>
      </c>
    </row>
    <row r="14" ht="12.75" customHeight="1">
      <c r="A14" s="21"/>
      <c r="B14" s="22" t="s">
        <v>24</v>
      </c>
      <c r="C14" s="23" t="s">
        <v>24</v>
      </c>
      <c r="D14" s="22" t="s">
        <v>24</v>
      </c>
      <c r="E14" s="22" t="s">
        <v>24</v>
      </c>
      <c r="F14" s="22" t="s">
        <v>25</v>
      </c>
      <c r="G14" s="22" t="s">
        <v>26</v>
      </c>
      <c r="H14" s="22" t="s">
        <v>27</v>
      </c>
      <c r="I14" s="24"/>
      <c r="J14" s="22" t="s">
        <v>28</v>
      </c>
      <c r="K14" s="22" t="s">
        <v>29</v>
      </c>
      <c r="L14" s="22"/>
    </row>
    <row r="15" ht="12.75" customHeight="1">
      <c r="A15" s="25" t="s">
        <v>30</v>
      </c>
      <c r="B15" s="26">
        <v>3109108.0</v>
      </c>
      <c r="C15" s="26">
        <v>128200.0</v>
      </c>
      <c r="D15" s="27">
        <f t="shared" ref="D15:D17" si="1">B15+C15</f>
        <v>3237308</v>
      </c>
      <c r="E15" s="27">
        <f t="shared" ref="E15:E17" si="2">D15</f>
        <v>3237308</v>
      </c>
      <c r="F15" s="28">
        <v>0.4</v>
      </c>
      <c r="G15" s="29">
        <v>6.0</v>
      </c>
      <c r="H15" s="27">
        <f t="shared" ref="H15:H17" si="3">E15*G15</f>
        <v>19423848</v>
      </c>
      <c r="I15" s="29">
        <v>0.0</v>
      </c>
      <c r="J15" s="27">
        <f t="shared" ref="J15:J17" si="4">E15*G15</f>
        <v>19423848</v>
      </c>
      <c r="K15" s="26">
        <f t="shared" ref="K15:K17" si="5">C15</f>
        <v>128200</v>
      </c>
      <c r="L15" s="26">
        <f t="shared" ref="L15:L18" si="6">J15+K15</f>
        <v>19552048</v>
      </c>
    </row>
    <row r="16" ht="12.75" customHeight="1">
      <c r="A16" s="25" t="s">
        <v>31</v>
      </c>
      <c r="B16" s="26">
        <v>3109109.0</v>
      </c>
      <c r="C16" s="26">
        <v>118201.0</v>
      </c>
      <c r="D16" s="27">
        <f t="shared" si="1"/>
        <v>3227310</v>
      </c>
      <c r="E16" s="27">
        <f t="shared" si="2"/>
        <v>3227310</v>
      </c>
      <c r="F16" s="28">
        <v>0.3</v>
      </c>
      <c r="G16" s="29">
        <v>6.0</v>
      </c>
      <c r="H16" s="27">
        <f t="shared" si="3"/>
        <v>19363860</v>
      </c>
      <c r="I16" s="29">
        <v>0.0</v>
      </c>
      <c r="J16" s="27">
        <f t="shared" si="4"/>
        <v>19363860</v>
      </c>
      <c r="K16" s="26">
        <f t="shared" si="5"/>
        <v>118201</v>
      </c>
      <c r="L16" s="26">
        <f t="shared" si="6"/>
        <v>19482061</v>
      </c>
    </row>
    <row r="17" ht="12.75" customHeight="1">
      <c r="A17" s="25" t="s">
        <v>32</v>
      </c>
      <c r="B17" s="26">
        <v>3109110.0</v>
      </c>
      <c r="C17" s="26">
        <v>118202.0</v>
      </c>
      <c r="D17" s="27">
        <f t="shared" si="1"/>
        <v>3227312</v>
      </c>
      <c r="E17" s="27">
        <f t="shared" si="2"/>
        <v>3227312</v>
      </c>
      <c r="F17" s="28">
        <v>0.3</v>
      </c>
      <c r="G17" s="29">
        <v>6.0</v>
      </c>
      <c r="H17" s="27">
        <f t="shared" si="3"/>
        <v>19363872</v>
      </c>
      <c r="I17" s="29">
        <v>0.0</v>
      </c>
      <c r="J17" s="27">
        <f t="shared" si="4"/>
        <v>19363872</v>
      </c>
      <c r="K17" s="26">
        <f t="shared" si="5"/>
        <v>118202</v>
      </c>
      <c r="L17" s="26">
        <f t="shared" si="6"/>
        <v>19482074</v>
      </c>
    </row>
    <row r="18" ht="12.75" customHeight="1">
      <c r="A18" s="30" t="s">
        <v>17</v>
      </c>
      <c r="B18" s="31"/>
      <c r="C18" s="31"/>
      <c r="D18" s="27">
        <f>SUM(D15:D17)</f>
        <v>9691930</v>
      </c>
      <c r="E18" s="32"/>
      <c r="F18" s="32"/>
      <c r="G18" s="32"/>
      <c r="H18" s="33">
        <f t="shared" ref="H18:K18" si="7">SUM(H15:H17)</f>
        <v>58151580</v>
      </c>
      <c r="I18" s="34">
        <f t="shared" si="7"/>
        <v>0</v>
      </c>
      <c r="J18" s="33">
        <f t="shared" si="7"/>
        <v>58151580</v>
      </c>
      <c r="K18" s="33">
        <f t="shared" si="7"/>
        <v>364603</v>
      </c>
      <c r="L18" s="26">
        <f t="shared" si="6"/>
        <v>58516183</v>
      </c>
    </row>
    <row r="19" ht="12.75" customHeight="1">
      <c r="A19" s="35"/>
    </row>
    <row r="20" ht="12.75" customHeight="1">
      <c r="A20" s="36"/>
    </row>
    <row r="21" ht="12.75" customHeight="1">
      <c r="A21" s="36"/>
    </row>
    <row r="22" ht="12.75" customHeight="1">
      <c r="A22" s="36"/>
    </row>
    <row r="23" ht="12.75" customHeight="1">
      <c r="A23" s="36"/>
    </row>
    <row r="24" ht="12.75" customHeight="1">
      <c r="A24" s="36"/>
    </row>
    <row r="25" ht="12.75" customHeight="1">
      <c r="A25" s="3"/>
    </row>
    <row r="26" ht="12.75" customHeight="1">
      <c r="A26" s="37" t="s">
        <v>3</v>
      </c>
    </row>
    <row r="27" ht="12.75" customHeight="1">
      <c r="A27" s="37" t="s">
        <v>3</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sheetData>
  <mergeCells count="1">
    <mergeCell ref="J13:K13"/>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25"/>
    <col customWidth="1" min="2" max="2" width="31.88"/>
    <col customWidth="1" min="3" max="3" width="20.75"/>
    <col customWidth="1" min="4" max="4" width="23.0"/>
    <col customWidth="1" min="5" max="26" width="10.63"/>
  </cols>
  <sheetData>
    <row r="1" ht="12.75" customHeight="1">
      <c r="A1" s="3" t="s">
        <v>33</v>
      </c>
    </row>
    <row r="2" ht="12.75" customHeight="1"/>
    <row r="3" ht="12.75" customHeight="1">
      <c r="A3" s="38" t="s">
        <v>15</v>
      </c>
      <c r="B3" s="15"/>
      <c r="C3" s="39" t="s">
        <v>34</v>
      </c>
      <c r="D3" s="14" t="s">
        <v>35</v>
      </c>
      <c r="E3" s="14" t="s">
        <v>36</v>
      </c>
      <c r="F3" s="13"/>
      <c r="G3" s="14" t="s">
        <v>14</v>
      </c>
      <c r="H3" s="14"/>
      <c r="I3" s="15"/>
    </row>
    <row r="4" ht="12.75" customHeight="1">
      <c r="A4" s="40" t="s">
        <v>3</v>
      </c>
      <c r="B4" s="41" t="s">
        <v>37</v>
      </c>
      <c r="C4" s="42" t="s">
        <v>38</v>
      </c>
      <c r="D4" s="17" t="s">
        <v>39</v>
      </c>
      <c r="E4" s="41" t="s">
        <v>40</v>
      </c>
      <c r="F4" s="18" t="s">
        <v>21</v>
      </c>
      <c r="G4" s="19" t="s">
        <v>22</v>
      </c>
      <c r="H4" s="20"/>
      <c r="I4" s="12" t="s">
        <v>23</v>
      </c>
    </row>
    <row r="5" ht="12.75" customHeight="1">
      <c r="A5" s="43" t="s">
        <v>3</v>
      </c>
      <c r="B5" s="44"/>
      <c r="C5" s="24" t="s">
        <v>41</v>
      </c>
      <c r="D5" s="22" t="s">
        <v>42</v>
      </c>
      <c r="E5" s="44"/>
      <c r="F5" s="24"/>
      <c r="G5" s="22" t="s">
        <v>28</v>
      </c>
      <c r="H5" s="22" t="s">
        <v>29</v>
      </c>
      <c r="I5" s="22"/>
    </row>
    <row r="6" ht="12.75" customHeight="1">
      <c r="A6" s="45" t="s">
        <v>43</v>
      </c>
      <c r="B6" s="46" t="s">
        <v>44</v>
      </c>
      <c r="C6" s="47" t="s">
        <v>45</v>
      </c>
      <c r="D6" s="48" t="s">
        <v>46</v>
      </c>
      <c r="E6" s="33">
        <v>399900.0</v>
      </c>
      <c r="F6" s="33">
        <f t="shared" ref="F6:F8" si="1">E6/2</f>
        <v>199950</v>
      </c>
      <c r="G6" s="33">
        <f t="shared" ref="G6:G8" si="2">F6</f>
        <v>199950</v>
      </c>
      <c r="H6" s="33">
        <v>0.0</v>
      </c>
      <c r="I6" s="33">
        <f t="shared" ref="I6:I8" si="3">F6+G6</f>
        <v>399900</v>
      </c>
    </row>
    <row r="7" ht="12.75" customHeight="1">
      <c r="A7" s="49" t="s">
        <v>47</v>
      </c>
      <c r="B7" s="50" t="s">
        <v>48</v>
      </c>
      <c r="C7" s="47" t="s">
        <v>45</v>
      </c>
      <c r="D7" s="48" t="s">
        <v>46</v>
      </c>
      <c r="E7" s="33">
        <v>399900.0</v>
      </c>
      <c r="F7" s="33">
        <f t="shared" si="1"/>
        <v>199950</v>
      </c>
      <c r="G7" s="33">
        <f t="shared" si="2"/>
        <v>199950</v>
      </c>
      <c r="H7" s="33">
        <v>0.0</v>
      </c>
      <c r="I7" s="33">
        <f t="shared" si="3"/>
        <v>399900</v>
      </c>
    </row>
    <row r="8" ht="12.75" customHeight="1">
      <c r="A8" s="49" t="s">
        <v>49</v>
      </c>
      <c r="B8" s="50" t="s">
        <v>50</v>
      </c>
      <c r="C8" s="47" t="s">
        <v>45</v>
      </c>
      <c r="D8" s="48" t="s">
        <v>46</v>
      </c>
      <c r="E8" s="33">
        <v>512000.0</v>
      </c>
      <c r="F8" s="33">
        <f t="shared" si="1"/>
        <v>256000</v>
      </c>
      <c r="G8" s="33">
        <f t="shared" si="2"/>
        <v>256000</v>
      </c>
      <c r="H8" s="33">
        <v>0.0</v>
      </c>
      <c r="I8" s="33">
        <f t="shared" si="3"/>
        <v>512000</v>
      </c>
    </row>
    <row r="9" ht="12.75" customHeight="1">
      <c r="A9" s="30" t="s">
        <v>17</v>
      </c>
      <c r="B9" s="32"/>
      <c r="C9" s="32"/>
      <c r="D9" s="51"/>
      <c r="E9" s="33">
        <f t="shared" ref="E9:I9" si="4">SUM(E6:E8)</f>
        <v>1311800</v>
      </c>
      <c r="F9" s="52">
        <f t="shared" si="4"/>
        <v>655900</v>
      </c>
      <c r="G9" s="33">
        <f t="shared" si="4"/>
        <v>655900</v>
      </c>
      <c r="H9" s="33">
        <f t="shared" si="4"/>
        <v>0</v>
      </c>
      <c r="I9" s="33">
        <f t="shared" si="4"/>
        <v>1311800</v>
      </c>
    </row>
    <row r="10" ht="12.75" customHeight="1"/>
    <row r="11" ht="12.75" customHeight="1"/>
    <row r="12" ht="12.75" customHeight="1"/>
    <row r="13" ht="12.75" customHeight="1"/>
    <row r="14" ht="12.75" customHeight="1">
      <c r="A14" s="3"/>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mergeCells count="1">
    <mergeCell ref="G4:H4"/>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38"/>
    <col customWidth="1" min="2" max="2" width="15.75"/>
    <col customWidth="1" min="3" max="3" width="10.88"/>
    <col customWidth="1" min="4" max="4" width="10.75"/>
    <col customWidth="1" min="5" max="5" width="9.25"/>
    <col customWidth="1" min="6" max="6" width="12.25"/>
    <col customWidth="1" min="7" max="7" width="8.38"/>
    <col customWidth="1" min="8" max="8" width="9.75"/>
    <col customWidth="1" min="9" max="9" width="8.63"/>
    <col customWidth="1" min="10" max="10" width="9.75"/>
    <col customWidth="1" min="11" max="12" width="12.0"/>
    <col customWidth="1" min="13" max="13" width="9.88"/>
    <col customWidth="1" min="14" max="26" width="10.63"/>
  </cols>
  <sheetData>
    <row r="1" ht="12.75" customHeight="1">
      <c r="A1" s="3" t="s">
        <v>51</v>
      </c>
    </row>
    <row r="2" ht="12.75" customHeight="1"/>
    <row r="3" ht="12.75" customHeight="1">
      <c r="A3" s="53" t="s">
        <v>3</v>
      </c>
      <c r="B3" s="53" t="s">
        <v>3</v>
      </c>
      <c r="C3" s="53" t="s">
        <v>52</v>
      </c>
      <c r="D3" s="53" t="s">
        <v>53</v>
      </c>
      <c r="E3" s="53" t="s">
        <v>17</v>
      </c>
      <c r="F3" s="53" t="s">
        <v>54</v>
      </c>
      <c r="G3" s="53" t="s">
        <v>55</v>
      </c>
      <c r="H3" s="53" t="s">
        <v>17</v>
      </c>
      <c r="I3" s="14" t="s">
        <v>13</v>
      </c>
      <c r="J3" s="13"/>
      <c r="K3" s="14" t="s">
        <v>14</v>
      </c>
      <c r="L3" s="14"/>
      <c r="M3" s="15"/>
    </row>
    <row r="4" ht="12.75" customHeight="1">
      <c r="A4" s="54" t="s">
        <v>56</v>
      </c>
      <c r="B4" s="54" t="s">
        <v>34</v>
      </c>
      <c r="C4" s="54" t="s">
        <v>57</v>
      </c>
      <c r="D4" s="54" t="s">
        <v>58</v>
      </c>
      <c r="E4" s="54" t="s">
        <v>59</v>
      </c>
      <c r="F4" s="54" t="s">
        <v>60</v>
      </c>
      <c r="G4" s="54" t="s">
        <v>61</v>
      </c>
      <c r="H4" s="54" t="s">
        <v>54</v>
      </c>
      <c r="I4" s="41" t="s">
        <v>62</v>
      </c>
      <c r="J4" s="18" t="s">
        <v>21</v>
      </c>
      <c r="K4" s="19" t="s">
        <v>22</v>
      </c>
      <c r="L4" s="20"/>
      <c r="M4" s="12" t="s">
        <v>23</v>
      </c>
    </row>
    <row r="5" ht="12.75" customHeight="1">
      <c r="A5" s="44"/>
      <c r="B5" s="44"/>
      <c r="C5" s="55" t="s">
        <v>63</v>
      </c>
      <c r="D5" s="55" t="s">
        <v>64</v>
      </c>
      <c r="E5" s="55" t="s">
        <v>65</v>
      </c>
      <c r="F5" s="55" t="s">
        <v>66</v>
      </c>
      <c r="G5" s="44"/>
      <c r="H5" s="55" t="s">
        <v>62</v>
      </c>
      <c r="I5" s="44"/>
      <c r="J5" s="24"/>
      <c r="K5" s="22" t="s">
        <v>28</v>
      </c>
      <c r="L5" s="22" t="s">
        <v>29</v>
      </c>
      <c r="M5" s="22"/>
    </row>
    <row r="6" ht="12.75" customHeight="1">
      <c r="A6" s="56" t="s">
        <v>67</v>
      </c>
      <c r="B6" s="56" t="s">
        <v>67</v>
      </c>
      <c r="C6" s="56" t="s">
        <v>67</v>
      </c>
      <c r="D6" s="56" t="s">
        <v>67</v>
      </c>
      <c r="E6" s="56" t="s">
        <v>67</v>
      </c>
      <c r="F6" s="56" t="s">
        <v>67</v>
      </c>
      <c r="G6" s="56" t="s">
        <v>67</v>
      </c>
      <c r="H6" s="56" t="s">
        <v>67</v>
      </c>
      <c r="I6" s="56" t="s">
        <v>67</v>
      </c>
      <c r="J6" s="56" t="s">
        <v>67</v>
      </c>
      <c r="K6" s="56" t="s">
        <v>67</v>
      </c>
      <c r="L6" s="56" t="s">
        <v>67</v>
      </c>
      <c r="M6" s="56" t="s">
        <v>67</v>
      </c>
    </row>
    <row r="7" ht="12.75" customHeight="1">
      <c r="A7" s="56" t="s">
        <v>67</v>
      </c>
      <c r="B7" s="56" t="s">
        <v>67</v>
      </c>
      <c r="C7" s="56" t="s">
        <v>67</v>
      </c>
      <c r="D7" s="56" t="s">
        <v>67</v>
      </c>
      <c r="E7" s="56" t="s">
        <v>67</v>
      </c>
      <c r="F7" s="56" t="s">
        <v>67</v>
      </c>
      <c r="G7" s="56" t="s">
        <v>67</v>
      </c>
      <c r="H7" s="56" t="s">
        <v>67</v>
      </c>
      <c r="I7" s="56" t="s">
        <v>67</v>
      </c>
      <c r="J7" s="56" t="s">
        <v>67</v>
      </c>
      <c r="K7" s="56" t="s">
        <v>67</v>
      </c>
      <c r="L7" s="56" t="s">
        <v>67</v>
      </c>
      <c r="M7" s="56" t="s">
        <v>67</v>
      </c>
    </row>
    <row r="8" ht="12.75" customHeight="1">
      <c r="A8" s="56" t="s">
        <v>67</v>
      </c>
      <c r="B8" s="56" t="s">
        <v>67</v>
      </c>
      <c r="C8" s="56" t="s">
        <v>67</v>
      </c>
      <c r="D8" s="56" t="s">
        <v>67</v>
      </c>
      <c r="E8" s="56" t="s">
        <v>67</v>
      </c>
      <c r="F8" s="56" t="s">
        <v>67</v>
      </c>
      <c r="G8" s="56" t="s">
        <v>67</v>
      </c>
      <c r="H8" s="56" t="s">
        <v>67</v>
      </c>
      <c r="I8" s="56" t="s">
        <v>67</v>
      </c>
      <c r="J8" s="56" t="s">
        <v>67</v>
      </c>
      <c r="K8" s="56" t="s">
        <v>67</v>
      </c>
      <c r="L8" s="56" t="s">
        <v>67</v>
      </c>
      <c r="M8" s="56" t="s">
        <v>67</v>
      </c>
    </row>
    <row r="9" ht="12.75" customHeight="1">
      <c r="A9" s="56" t="s">
        <v>67</v>
      </c>
      <c r="B9" s="56" t="s">
        <v>67</v>
      </c>
      <c r="C9" s="56" t="s">
        <v>67</v>
      </c>
      <c r="D9" s="56" t="s">
        <v>67</v>
      </c>
      <c r="E9" s="56" t="s">
        <v>67</v>
      </c>
      <c r="F9" s="56" t="s">
        <v>67</v>
      </c>
      <c r="G9" s="56" t="s">
        <v>67</v>
      </c>
      <c r="H9" s="56" t="s">
        <v>67</v>
      </c>
      <c r="I9" s="56" t="s">
        <v>67</v>
      </c>
      <c r="J9" s="56" t="s">
        <v>67</v>
      </c>
      <c r="K9" s="56" t="s">
        <v>67</v>
      </c>
      <c r="L9" s="56" t="s">
        <v>67</v>
      </c>
      <c r="M9" s="56" t="s">
        <v>67</v>
      </c>
    </row>
    <row r="10" ht="12.75" customHeight="1">
      <c r="A10" s="34" t="s">
        <v>17</v>
      </c>
      <c r="B10" s="57"/>
      <c r="C10" s="57"/>
      <c r="D10" s="57"/>
      <c r="E10" s="58">
        <f>SUM(E6:E9)</f>
        <v>0</v>
      </c>
      <c r="F10" s="57"/>
      <c r="G10" s="57"/>
      <c r="H10" s="58">
        <f t="shared" ref="H10:M10" si="1">SUM(H6:H9)</f>
        <v>0</v>
      </c>
      <c r="I10" s="34">
        <f t="shared" si="1"/>
        <v>0</v>
      </c>
      <c r="J10" s="34">
        <f t="shared" si="1"/>
        <v>0</v>
      </c>
      <c r="K10" s="34">
        <f t="shared" si="1"/>
        <v>0</v>
      </c>
      <c r="L10" s="34">
        <f t="shared" si="1"/>
        <v>0</v>
      </c>
      <c r="M10" s="34">
        <f t="shared" si="1"/>
        <v>0</v>
      </c>
    </row>
    <row r="11" ht="12.75" customHeight="1"/>
    <row r="12" ht="12.75" customHeight="1"/>
    <row r="13" ht="12.75" customHeight="1"/>
    <row r="14" ht="12.75" customHeight="1"/>
    <row r="15" ht="12.75" customHeight="1"/>
    <row r="16" ht="12.75" customHeight="1"/>
    <row r="17" ht="12.75" customHeight="1">
      <c r="A17" s="36"/>
    </row>
    <row r="18" ht="12.75" customHeight="1">
      <c r="A18" s="3"/>
    </row>
    <row r="19" ht="12.75" customHeight="1">
      <c r="A19" s="37" t="s">
        <v>3</v>
      </c>
    </row>
    <row r="20" ht="12.75" customHeight="1">
      <c r="A20" s="37" t="s">
        <v>3</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mergeCells count="1">
    <mergeCell ref="K4:L4"/>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6.13"/>
    <col customWidth="1" min="2" max="2" width="42.0"/>
    <col customWidth="1" min="3" max="3" width="16.88"/>
    <col customWidth="1" min="4" max="4" width="20.13"/>
    <col customWidth="1" min="5" max="5" width="9.0"/>
    <col customWidth="1" min="6" max="6" width="11.63"/>
    <col customWidth="1" min="7" max="7" width="11.5"/>
    <col customWidth="1" min="8" max="8" width="12.63"/>
    <col customWidth="1" min="9" max="9" width="20.13"/>
    <col customWidth="1" min="10" max="26" width="10.63"/>
  </cols>
  <sheetData>
    <row r="1" ht="12.75" customHeight="1">
      <c r="A1" s="3" t="s">
        <v>68</v>
      </c>
    </row>
    <row r="2" ht="12.75" customHeight="1"/>
    <row r="3" ht="12.75" customHeight="1">
      <c r="A3" s="15" t="s">
        <v>3</v>
      </c>
      <c r="B3" s="53" t="s">
        <v>3</v>
      </c>
      <c r="C3" s="59" t="s">
        <v>36</v>
      </c>
      <c r="D3" s="13" t="s">
        <v>58</v>
      </c>
      <c r="E3" s="53" t="s">
        <v>55</v>
      </c>
      <c r="F3" s="53" t="s">
        <v>36</v>
      </c>
      <c r="G3" s="13"/>
      <c r="H3" s="14" t="s">
        <v>14</v>
      </c>
      <c r="I3" s="14"/>
      <c r="J3" s="15"/>
      <c r="K3" s="57"/>
      <c r="L3" s="57"/>
      <c r="M3" s="57"/>
      <c r="N3" s="57"/>
      <c r="O3" s="57"/>
      <c r="P3" s="57"/>
      <c r="Q3" s="57"/>
      <c r="R3" s="57"/>
      <c r="S3" s="57"/>
      <c r="T3" s="57"/>
      <c r="U3" s="57"/>
      <c r="V3" s="57"/>
      <c r="W3" s="57"/>
      <c r="X3" s="57"/>
      <c r="Y3" s="57"/>
      <c r="Z3" s="57"/>
    </row>
    <row r="4" ht="12.75" customHeight="1">
      <c r="A4" s="60" t="s">
        <v>69</v>
      </c>
      <c r="B4" s="54" t="s">
        <v>70</v>
      </c>
      <c r="C4" s="12" t="s">
        <v>71</v>
      </c>
      <c r="D4" s="12" t="s">
        <v>72</v>
      </c>
      <c r="E4" s="54" t="s">
        <v>73</v>
      </c>
      <c r="F4" s="54" t="s">
        <v>13</v>
      </c>
      <c r="G4" s="18" t="s">
        <v>21</v>
      </c>
      <c r="H4" s="19" t="s">
        <v>22</v>
      </c>
      <c r="I4" s="20"/>
      <c r="J4" s="12" t="s">
        <v>23</v>
      </c>
    </row>
    <row r="5" ht="12.75" customHeight="1">
      <c r="A5" s="44"/>
      <c r="B5" s="44"/>
      <c r="C5" s="22" t="s">
        <v>74</v>
      </c>
      <c r="D5" s="22" t="s">
        <v>75</v>
      </c>
      <c r="E5" s="55" t="s">
        <v>76</v>
      </c>
      <c r="F5" s="55" t="s">
        <v>27</v>
      </c>
      <c r="G5" s="24"/>
      <c r="H5" s="22" t="s">
        <v>28</v>
      </c>
      <c r="I5" s="22" t="s">
        <v>29</v>
      </c>
      <c r="J5" s="22"/>
    </row>
    <row r="6" ht="12.75" customHeight="1">
      <c r="A6" s="61" t="s">
        <v>77</v>
      </c>
      <c r="B6" s="62" t="s">
        <v>78</v>
      </c>
      <c r="C6" s="63">
        <v>1.335540473E7</v>
      </c>
      <c r="D6" s="63">
        <v>355404.0</v>
      </c>
      <c r="E6" s="63" t="s">
        <v>79</v>
      </c>
      <c r="F6" s="63">
        <f t="shared" ref="F6:F8" si="1">C6*E6</f>
        <v>40066214.19</v>
      </c>
      <c r="G6" s="63">
        <f t="shared" ref="G6:G8" si="2">C6</f>
        <v>13355404.73</v>
      </c>
      <c r="H6" s="63">
        <f>E6*D6</f>
        <v>1066212</v>
      </c>
      <c r="I6" s="63">
        <f t="shared" ref="I6:I8" si="3">C6*E6</f>
        <v>40066214.19</v>
      </c>
      <c r="J6" s="47" t="s">
        <v>67</v>
      </c>
      <c r="K6" s="64"/>
      <c r="L6" s="64"/>
      <c r="M6" s="64"/>
      <c r="N6" s="64"/>
      <c r="O6" s="64"/>
      <c r="P6" s="64"/>
      <c r="Q6" s="64"/>
      <c r="R6" s="64"/>
      <c r="S6" s="64"/>
      <c r="T6" s="64"/>
      <c r="U6" s="64"/>
      <c r="V6" s="64"/>
      <c r="W6" s="64"/>
      <c r="X6" s="64"/>
      <c r="Y6" s="64"/>
      <c r="Z6" s="64"/>
    </row>
    <row r="7" ht="12.75" customHeight="1">
      <c r="A7" s="61" t="s">
        <v>80</v>
      </c>
      <c r="B7" s="62" t="s">
        <v>81</v>
      </c>
      <c r="C7" s="63">
        <v>83157.18</v>
      </c>
      <c r="D7" s="63">
        <v>47248.4</v>
      </c>
      <c r="E7" s="63" t="s">
        <v>79</v>
      </c>
      <c r="F7" s="63">
        <f t="shared" si="1"/>
        <v>249471.54</v>
      </c>
      <c r="G7" s="63">
        <f t="shared" si="2"/>
        <v>83157.18</v>
      </c>
      <c r="H7" s="63">
        <f t="shared" ref="H7:H8" si="4">D7*E7</f>
        <v>141745.2</v>
      </c>
      <c r="I7" s="63">
        <f t="shared" si="3"/>
        <v>249471.54</v>
      </c>
      <c r="J7" s="47" t="s">
        <v>67</v>
      </c>
      <c r="K7" s="64"/>
      <c r="L7" s="64"/>
      <c r="M7" s="64"/>
      <c r="N7" s="64"/>
      <c r="O7" s="64"/>
      <c r="P7" s="64"/>
      <c r="Q7" s="64"/>
      <c r="R7" s="64"/>
      <c r="S7" s="64"/>
      <c r="T7" s="64"/>
      <c r="U7" s="64"/>
      <c r="V7" s="64"/>
      <c r="W7" s="64"/>
      <c r="X7" s="64"/>
      <c r="Y7" s="64"/>
      <c r="Z7" s="64"/>
    </row>
    <row r="8" ht="12.75" customHeight="1">
      <c r="A8" s="61" t="s">
        <v>82</v>
      </c>
      <c r="B8" s="62" t="s">
        <v>83</v>
      </c>
      <c r="C8" s="63">
        <v>37798.72</v>
      </c>
      <c r="D8" s="63">
        <v>83157.18</v>
      </c>
      <c r="E8" s="47">
        <v>3.0</v>
      </c>
      <c r="F8" s="63">
        <f t="shared" si="1"/>
        <v>113396.16</v>
      </c>
      <c r="G8" s="63">
        <f t="shared" si="2"/>
        <v>37798.72</v>
      </c>
      <c r="H8" s="63">
        <f t="shared" si="4"/>
        <v>249471.54</v>
      </c>
      <c r="I8" s="63">
        <f t="shared" si="3"/>
        <v>113396.16</v>
      </c>
      <c r="J8" s="47" t="s">
        <v>67</v>
      </c>
      <c r="K8" s="64"/>
      <c r="L8" s="64"/>
      <c r="M8" s="64"/>
      <c r="N8" s="64"/>
      <c r="O8" s="64"/>
      <c r="P8" s="64"/>
      <c r="Q8" s="64"/>
      <c r="R8" s="64"/>
      <c r="S8" s="64"/>
      <c r="T8" s="64"/>
      <c r="U8" s="64"/>
      <c r="V8" s="64"/>
      <c r="W8" s="64"/>
      <c r="X8" s="64"/>
      <c r="Y8" s="64"/>
      <c r="Z8" s="64"/>
    </row>
    <row r="9" ht="12.75" customHeight="1">
      <c r="A9" s="30" t="s">
        <v>17</v>
      </c>
      <c r="B9" s="32"/>
      <c r="C9" s="32"/>
      <c r="D9" s="32"/>
      <c r="E9" s="32"/>
      <c r="F9" s="63">
        <f t="shared" ref="F9:J9" si="5">SUM(F6:F8)</f>
        <v>40429081.89</v>
      </c>
      <c r="G9" s="63">
        <f t="shared" si="5"/>
        <v>13476360.63</v>
      </c>
      <c r="H9" s="63">
        <f t="shared" si="5"/>
        <v>1457428.74</v>
      </c>
      <c r="I9" s="63">
        <f t="shared" si="5"/>
        <v>40429081.89</v>
      </c>
      <c r="J9" s="34">
        <f t="shared" si="5"/>
        <v>0</v>
      </c>
    </row>
    <row r="10" ht="12.75" customHeight="1">
      <c r="B10" s="57"/>
      <c r="C10" s="57"/>
      <c r="D10" s="57"/>
      <c r="E10" s="57"/>
      <c r="F10" s="9"/>
      <c r="G10" s="57"/>
      <c r="H10" s="57"/>
      <c r="I10" s="57"/>
      <c r="J10" s="57"/>
    </row>
    <row r="11" ht="12.75" customHeight="1"/>
    <row r="12" ht="12.75" customHeight="1"/>
    <row r="13" ht="12.75" customHeight="1"/>
    <row r="14" ht="15.75" customHeight="1">
      <c r="A14" s="37"/>
    </row>
    <row r="15" ht="12.75" customHeight="1">
      <c r="A15" s="37"/>
    </row>
    <row r="16" ht="12.75" customHeight="1">
      <c r="A16" s="37"/>
    </row>
    <row r="17" ht="12.75" customHeight="1">
      <c r="A17" s="3" t="s">
        <v>84</v>
      </c>
    </row>
    <row r="18" ht="12.75" customHeight="1">
      <c r="B18" s="65" t="s">
        <v>85</v>
      </c>
    </row>
    <row r="19" ht="12.75" customHeight="1">
      <c r="A19" s="15" t="s">
        <v>3</v>
      </c>
      <c r="B19" s="53" t="s">
        <v>3</v>
      </c>
      <c r="C19" s="59" t="s">
        <v>36</v>
      </c>
      <c r="D19" s="13" t="s">
        <v>58</v>
      </c>
      <c r="E19" s="53" t="s">
        <v>55</v>
      </c>
      <c r="F19" s="53" t="s">
        <v>36</v>
      </c>
      <c r="G19" s="13"/>
      <c r="H19" s="14" t="s">
        <v>14</v>
      </c>
      <c r="I19" s="14"/>
      <c r="J19" s="15"/>
    </row>
    <row r="20" ht="12.75" customHeight="1">
      <c r="A20" s="60" t="s">
        <v>86</v>
      </c>
      <c r="B20" s="54" t="s">
        <v>70</v>
      </c>
      <c r="C20" s="12" t="s">
        <v>71</v>
      </c>
      <c r="D20" s="12" t="s">
        <v>72</v>
      </c>
      <c r="E20" s="54" t="s">
        <v>73</v>
      </c>
      <c r="F20" s="54" t="s">
        <v>13</v>
      </c>
      <c r="G20" s="18" t="s">
        <v>21</v>
      </c>
      <c r="H20" s="19" t="s">
        <v>22</v>
      </c>
      <c r="I20" s="20"/>
      <c r="J20" s="12" t="s">
        <v>23</v>
      </c>
    </row>
    <row r="21" ht="12.75" customHeight="1">
      <c r="A21" s="44"/>
      <c r="B21" s="44"/>
      <c r="C21" s="22" t="s">
        <v>87</v>
      </c>
      <c r="D21" s="22" t="s">
        <v>75</v>
      </c>
      <c r="E21" s="55" t="s">
        <v>76</v>
      </c>
      <c r="F21" s="55" t="s">
        <v>27</v>
      </c>
      <c r="G21" s="24"/>
      <c r="H21" s="22" t="s">
        <v>28</v>
      </c>
      <c r="I21" s="22" t="s">
        <v>29</v>
      </c>
      <c r="J21" s="22"/>
    </row>
    <row r="22" ht="12.75" customHeight="1">
      <c r="A22" s="56" t="s">
        <v>67</v>
      </c>
      <c r="B22" s="56" t="s">
        <v>67</v>
      </c>
      <c r="C22" s="56" t="s">
        <v>67</v>
      </c>
      <c r="D22" s="56" t="s">
        <v>67</v>
      </c>
      <c r="E22" s="56" t="s">
        <v>67</v>
      </c>
      <c r="F22" s="56" t="s">
        <v>67</v>
      </c>
      <c r="G22" s="56" t="s">
        <v>67</v>
      </c>
      <c r="H22" s="56" t="s">
        <v>67</v>
      </c>
      <c r="I22" s="56" t="s">
        <v>67</v>
      </c>
      <c r="J22" s="56" t="s">
        <v>67</v>
      </c>
    </row>
    <row r="23" ht="12.75" customHeight="1">
      <c r="A23" s="30" t="s">
        <v>17</v>
      </c>
      <c r="B23" s="32"/>
      <c r="C23" s="32"/>
      <c r="D23" s="32"/>
      <c r="E23" s="32"/>
      <c r="F23" s="34">
        <f t="shared" ref="F23:J23" si="6">SUM(F22)</f>
        <v>0</v>
      </c>
      <c r="G23" s="34">
        <f t="shared" si="6"/>
        <v>0</v>
      </c>
      <c r="H23" s="34">
        <f t="shared" si="6"/>
        <v>0</v>
      </c>
      <c r="I23" s="34">
        <f t="shared" si="6"/>
        <v>0</v>
      </c>
      <c r="J23" s="34">
        <f t="shared" si="6"/>
        <v>0</v>
      </c>
    </row>
    <row r="24" ht="12.75" customHeight="1"/>
    <row r="25" ht="12.75" customHeight="1"/>
    <row r="26" ht="12.75" customHeight="1"/>
    <row r="27" ht="12.75" customHeight="1"/>
    <row r="28" ht="12.75" customHeight="1"/>
    <row r="29" ht="15.75" customHeight="1">
      <c r="A29" s="66"/>
    </row>
    <row r="30" ht="12.75" customHeight="1">
      <c r="A30" s="3"/>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sheetData>
  <mergeCells count="2">
    <mergeCell ref="H4:I4"/>
    <mergeCell ref="H20:I20"/>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4.75"/>
    <col customWidth="1" min="2" max="2" width="19.75"/>
    <col customWidth="1" min="3" max="3" width="19.13"/>
    <col customWidth="1" min="4" max="4" width="18.63"/>
    <col customWidth="1" min="5" max="5" width="20.5"/>
    <col customWidth="1" min="6" max="6" width="16.25"/>
    <col customWidth="1" min="7" max="26" width="10.63"/>
  </cols>
  <sheetData>
    <row r="1" ht="12.75" customHeight="1">
      <c r="A1" s="1" t="s">
        <v>88</v>
      </c>
    </row>
    <row r="2" ht="12.75" customHeight="1"/>
    <row r="3" ht="12.75" customHeight="1"/>
    <row r="4" ht="12.75" customHeight="1">
      <c r="A4" s="15"/>
      <c r="B4" s="14" t="s">
        <v>36</v>
      </c>
      <c r="C4" s="67"/>
      <c r="D4" s="32" t="s">
        <v>14</v>
      </c>
      <c r="E4" s="32"/>
      <c r="F4" s="51"/>
    </row>
    <row r="5" ht="12.75" customHeight="1">
      <c r="A5" s="68" t="s">
        <v>15</v>
      </c>
      <c r="B5" s="41" t="s">
        <v>13</v>
      </c>
      <c r="C5" s="18" t="s">
        <v>21</v>
      </c>
      <c r="D5" s="19" t="s">
        <v>22</v>
      </c>
      <c r="E5" s="20"/>
      <c r="F5" s="12" t="s">
        <v>23</v>
      </c>
    </row>
    <row r="6" ht="12.75" customHeight="1">
      <c r="A6" s="44"/>
      <c r="B6" s="69" t="s">
        <v>27</v>
      </c>
      <c r="C6" s="24"/>
      <c r="D6" s="22" t="s">
        <v>28</v>
      </c>
      <c r="E6" s="22" t="s">
        <v>29</v>
      </c>
      <c r="F6" s="22"/>
    </row>
    <row r="7" ht="12.75" customHeight="1">
      <c r="A7" s="70" t="s">
        <v>89</v>
      </c>
      <c r="B7" s="71">
        <f t="shared" ref="B7:B10" si="1">SUM(C7:F7)</f>
        <v>58516183</v>
      </c>
      <c r="C7" s="71">
        <f>+'Remun., honor., incent.'!I18</f>
        <v>0</v>
      </c>
      <c r="D7" s="71">
        <f>+'Remun., honor., incent.'!J18</f>
        <v>58151580</v>
      </c>
      <c r="E7" s="71">
        <f>+'Remun., honor., incent.'!K18</f>
        <v>364603</v>
      </c>
      <c r="F7" s="72" t="s">
        <v>67</v>
      </c>
      <c r="G7" s="57" t="s">
        <v>90</v>
      </c>
      <c r="H7" s="57"/>
      <c r="I7" s="57"/>
    </row>
    <row r="8" ht="12.75" customHeight="1">
      <c r="A8" s="70" t="s">
        <v>33</v>
      </c>
      <c r="B8" s="71">
        <f t="shared" si="1"/>
        <v>1311800</v>
      </c>
      <c r="C8" s="71">
        <f>+'Capacitación'!F9</f>
        <v>655900</v>
      </c>
      <c r="D8" s="71">
        <f>+'Capacitación'!G9</f>
        <v>655900</v>
      </c>
      <c r="E8" s="71">
        <f>+'Capacitación'!H9</f>
        <v>0</v>
      </c>
      <c r="F8" s="72" t="s">
        <v>67</v>
      </c>
      <c r="G8" s="57"/>
      <c r="H8" s="57"/>
      <c r="I8" s="57"/>
    </row>
    <row r="9" ht="12.75" customHeight="1">
      <c r="A9" s="70" t="s">
        <v>51</v>
      </c>
      <c r="B9" s="71">
        <f t="shared" si="1"/>
        <v>0</v>
      </c>
      <c r="C9" s="71">
        <f>+'Pasajes y viáticos'!J10</f>
        <v>0</v>
      </c>
      <c r="D9" s="71">
        <f>+'Pasajes y viáticos'!K10</f>
        <v>0</v>
      </c>
      <c r="E9" s="71">
        <f>+'Pasajes y viáticos'!L10</f>
        <v>0</v>
      </c>
      <c r="F9" s="72" t="s">
        <v>67</v>
      </c>
      <c r="G9" s="57"/>
      <c r="H9" s="57"/>
      <c r="I9" s="57"/>
    </row>
    <row r="10" ht="12.75" customHeight="1">
      <c r="A10" s="70" t="s">
        <v>68</v>
      </c>
      <c r="B10" s="71">
        <f t="shared" si="1"/>
        <v>55362871.26</v>
      </c>
      <c r="C10" s="71">
        <f>+'Equipos e infra'!G9</f>
        <v>13476360.63</v>
      </c>
      <c r="D10" s="71">
        <f>+'Equipos e infra'!H9</f>
        <v>1457428.74</v>
      </c>
      <c r="E10" s="71">
        <f>+'Equipos e infra'!I9</f>
        <v>40429081.89</v>
      </c>
      <c r="F10" s="72" t="s">
        <v>67</v>
      </c>
      <c r="G10" s="57"/>
      <c r="H10" s="57"/>
      <c r="I10" s="57"/>
    </row>
    <row r="11" ht="12.75" customHeight="1">
      <c r="A11" s="70" t="s">
        <v>91</v>
      </c>
      <c r="B11" s="71">
        <f>'Equipos e infra'!C7+'Equipos e infra'!C8</f>
        <v>120955.9</v>
      </c>
      <c r="C11" s="71">
        <f>'Equipos e infra'!G7+'Equipos e infra'!G8</f>
        <v>120955.9</v>
      </c>
      <c r="D11" s="71">
        <f>'Equipos e infra'!H7+'Equipos e infra'!H8</f>
        <v>391216.74</v>
      </c>
      <c r="E11" s="71">
        <f>'Equipos e infra'!I7+'Equipos e infra'!I8</f>
        <v>362867.7</v>
      </c>
      <c r="F11" s="72" t="s">
        <v>67</v>
      </c>
      <c r="G11" s="57"/>
      <c r="H11" s="57"/>
      <c r="I11" s="57"/>
    </row>
    <row r="12" ht="12.75" customHeight="1">
      <c r="A12" s="70" t="s">
        <v>92</v>
      </c>
      <c r="B12" s="71">
        <v>0.0</v>
      </c>
      <c r="C12" s="71">
        <v>0.0</v>
      </c>
      <c r="D12" s="71">
        <v>0.0</v>
      </c>
      <c r="E12" s="71">
        <v>0.0</v>
      </c>
      <c r="F12" s="72" t="s">
        <v>67</v>
      </c>
      <c r="G12" s="57"/>
      <c r="H12" s="57"/>
      <c r="I12" s="57"/>
    </row>
    <row r="13" ht="12.75" customHeight="1">
      <c r="A13" s="34" t="s">
        <v>13</v>
      </c>
      <c r="B13" s="71">
        <f t="shared" ref="B13:E13" si="2">SUM(B7:B12)</f>
        <v>115311810.2</v>
      </c>
      <c r="C13" s="71">
        <f t="shared" si="2"/>
        <v>14253216.53</v>
      </c>
      <c r="D13" s="71">
        <f t="shared" si="2"/>
        <v>60656125.48</v>
      </c>
      <c r="E13" s="71">
        <f t="shared" si="2"/>
        <v>41156552.59</v>
      </c>
      <c r="F13" s="72" t="s">
        <v>67</v>
      </c>
      <c r="G13" s="9"/>
      <c r="H13" s="9"/>
      <c r="I13" s="9"/>
      <c r="J13" s="3"/>
      <c r="K13" s="3"/>
      <c r="L13" s="3"/>
      <c r="M13" s="3"/>
      <c r="N13" s="3"/>
      <c r="O13" s="3"/>
      <c r="P13" s="3"/>
      <c r="Q13" s="3"/>
      <c r="R13" s="3"/>
      <c r="S13" s="3"/>
      <c r="T13" s="3"/>
      <c r="U13" s="3"/>
      <c r="V13" s="3"/>
      <c r="W13" s="3"/>
      <c r="X13" s="3"/>
      <c r="Y13" s="3"/>
      <c r="Z13" s="3"/>
    </row>
    <row r="14" ht="12.75" customHeight="1">
      <c r="A14" s="58" t="s">
        <v>93</v>
      </c>
      <c r="B14" s="73">
        <f>SUM(C14:F14)</f>
        <v>1.006539525</v>
      </c>
      <c r="C14" s="73">
        <f>+C13/B13</f>
        <v>0.1236058693</v>
      </c>
      <c r="D14" s="73">
        <f>+D13/B13</f>
        <v>0.5260183271</v>
      </c>
      <c r="E14" s="73">
        <f>+E13/B13</f>
        <v>0.3569153284</v>
      </c>
      <c r="F14" s="72" t="s">
        <v>67</v>
      </c>
    </row>
    <row r="15" ht="12.75" customHeight="1">
      <c r="A15" s="74"/>
      <c r="B15" s="75"/>
      <c r="C15" s="75"/>
      <c r="D15" s="75"/>
      <c r="E15" s="75"/>
      <c r="F15" s="75"/>
    </row>
    <row r="16" ht="12.75" customHeight="1">
      <c r="A16" s="3"/>
      <c r="B16" s="75"/>
      <c r="C16" s="75"/>
      <c r="D16" s="75"/>
      <c r="E16" s="75"/>
      <c r="F16" s="75"/>
    </row>
    <row r="17" ht="12.75" customHeight="1">
      <c r="A17" s="3"/>
      <c r="B17" s="76"/>
      <c r="C17" s="76"/>
      <c r="D17" s="76"/>
      <c r="E17" s="76"/>
      <c r="F17" s="76"/>
    </row>
    <row r="18" ht="12.75" customHeight="1">
      <c r="A18" s="3"/>
      <c r="B18" s="76"/>
      <c r="C18" s="76"/>
      <c r="D18" s="76"/>
      <c r="E18" s="76"/>
      <c r="F18" s="76"/>
    </row>
    <row r="19" ht="12.75" customHeight="1">
      <c r="A19" s="3"/>
      <c r="B19" s="76"/>
      <c r="C19" s="76"/>
      <c r="D19" s="76"/>
      <c r="E19" s="76"/>
      <c r="F19" s="76"/>
    </row>
    <row r="20" ht="12.75" customHeight="1">
      <c r="A20" s="3"/>
      <c r="B20" s="76"/>
      <c r="C20" s="76"/>
      <c r="D20" s="76"/>
      <c r="E20" s="76"/>
      <c r="F20" s="76"/>
    </row>
    <row r="21" ht="12.75" customHeight="1">
      <c r="A21" s="3"/>
      <c r="B21" s="76"/>
      <c r="C21" s="76"/>
      <c r="D21" s="76"/>
      <c r="E21" s="76"/>
      <c r="F21" s="76"/>
    </row>
    <row r="22" ht="12.75" customHeight="1">
      <c r="A22" s="3"/>
      <c r="B22" s="76"/>
      <c r="C22" s="76"/>
      <c r="D22" s="76"/>
      <c r="E22" s="76"/>
      <c r="F22" s="76"/>
    </row>
    <row r="23" ht="12.75" customHeight="1">
      <c r="A23" s="3"/>
      <c r="B23" s="76"/>
      <c r="C23" s="76"/>
      <c r="D23" s="76"/>
      <c r="E23" s="76"/>
      <c r="F23" s="76"/>
    </row>
    <row r="24" ht="12.75" customHeight="1"/>
    <row r="25" ht="12.75" customHeight="1">
      <c r="A25" s="77" t="s">
        <v>94</v>
      </c>
      <c r="B25" s="78" t="s">
        <v>95</v>
      </c>
    </row>
    <row r="26" ht="12.75" customHeight="1">
      <c r="A26" s="58" t="s">
        <v>96</v>
      </c>
      <c r="B26" s="79" t="s">
        <v>67</v>
      </c>
    </row>
    <row r="27" ht="12.75" customHeight="1">
      <c r="A27" s="58" t="s">
        <v>97</v>
      </c>
      <c r="B27" s="79" t="s">
        <v>67</v>
      </c>
      <c r="E27" s="35"/>
    </row>
    <row r="28" ht="12.75" customHeight="1">
      <c r="A28" s="58" t="s">
        <v>98</v>
      </c>
      <c r="B28" s="79" t="s">
        <v>67</v>
      </c>
    </row>
    <row r="29" ht="12.75" customHeight="1">
      <c r="A29" s="58" t="s">
        <v>99</v>
      </c>
      <c r="B29" s="79" t="s">
        <v>67</v>
      </c>
      <c r="C29" s="3" t="s">
        <v>3</v>
      </c>
    </row>
    <row r="30" ht="12.75" customHeight="1">
      <c r="A30" s="3"/>
      <c r="B30" s="79"/>
      <c r="C30" s="3"/>
    </row>
    <row r="31" ht="12.75" customHeight="1">
      <c r="A31" s="3"/>
      <c r="B31" s="76"/>
      <c r="C31" s="3"/>
    </row>
    <row r="32" ht="12.75" customHeight="1">
      <c r="A32" s="3"/>
      <c r="B32" s="76"/>
      <c r="C32" s="3"/>
    </row>
    <row r="33" ht="12.75" customHeight="1">
      <c r="A33" s="3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mergeCells count="1">
    <mergeCell ref="D5:E5"/>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1999-03-29T20:02:48Z</dcterms:created>
  <dc:creator>FONDEF</dc:creator>
</cp:coreProperties>
</file>