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rojects\maestria\masther-thesis\data\processed\"/>
    </mc:Choice>
  </mc:AlternateContent>
  <bookViews>
    <workbookView xWindow="0" yWindow="0" windowWidth="20115" windowHeight="7245" firstSheet="1" activeTab="5"/>
  </bookViews>
  <sheets>
    <sheet name="Hoja1" sheetId="1" r:id="rId1"/>
    <sheet name="directos g90 largo" sheetId="2" r:id="rId2"/>
    <sheet name="directos Db5 largo" sheetId="3" r:id="rId3"/>
    <sheet name="directos Db5 corto" sheetId="5" r:id="rId4"/>
    <sheet name="directos g90 corto" sheetId="6" r:id="rId5"/>
    <sheet name="tabla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H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F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D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E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30" i="2"/>
  <c r="D29" i="2"/>
  <c r="D28" i="2"/>
  <c r="C30" i="2"/>
  <c r="C29" i="2"/>
  <c r="C28" i="2"/>
  <c r="D27" i="2"/>
  <c r="D26" i="2"/>
  <c r="D25" i="2"/>
  <c r="C27" i="2"/>
  <c r="C26" i="2"/>
  <c r="C25" i="2"/>
  <c r="D24" i="2"/>
  <c r="D23" i="2"/>
  <c r="D22" i="2"/>
  <c r="C24" i="2"/>
  <c r="C23" i="2"/>
  <c r="C22" i="2"/>
  <c r="C21" i="2"/>
  <c r="C20" i="2"/>
  <c r="C19" i="2"/>
  <c r="D21" i="2"/>
  <c r="D20" i="2"/>
  <c r="D19" i="2"/>
  <c r="G10" i="1"/>
  <c r="H10" i="1" s="1"/>
  <c r="F10" i="1"/>
  <c r="H9" i="1"/>
  <c r="G9" i="1"/>
  <c r="F9" i="1"/>
  <c r="G8" i="1"/>
  <c r="H8" i="1" s="1"/>
  <c r="F8" i="1"/>
  <c r="H7" i="1"/>
  <c r="G7" i="1"/>
  <c r="F7" i="1"/>
  <c r="G6" i="1"/>
  <c r="H6" i="1" s="1"/>
  <c r="F6" i="1"/>
  <c r="H5" i="1"/>
  <c r="G5" i="1"/>
  <c r="F5" i="1"/>
  <c r="G4" i="1"/>
  <c r="H4" i="1" s="1"/>
  <c r="F4" i="1"/>
  <c r="H3" i="1"/>
  <c r="G3" i="1"/>
  <c r="F3" i="1"/>
  <c r="G2" i="1"/>
  <c r="H2" i="1" s="1"/>
  <c r="F2" i="1"/>
  <c r="G23" i="1"/>
  <c r="H23" i="1" s="1"/>
  <c r="F23" i="1"/>
  <c r="H22" i="1"/>
  <c r="G22" i="1"/>
  <c r="F22" i="1"/>
  <c r="G21" i="1"/>
  <c r="H21" i="1" s="1"/>
  <c r="F21" i="1"/>
  <c r="G20" i="1"/>
  <c r="H20" i="1" s="1"/>
  <c r="F20" i="1"/>
  <c r="G19" i="1"/>
  <c r="H19" i="1" s="1"/>
  <c r="F19" i="1"/>
  <c r="H18" i="1"/>
  <c r="G18" i="1"/>
  <c r="F18" i="1"/>
  <c r="G17" i="1"/>
  <c r="H17" i="1" s="1"/>
  <c r="F17" i="1"/>
  <c r="G16" i="1"/>
  <c r="H16" i="1" s="1"/>
  <c r="F16" i="1"/>
  <c r="G15" i="1"/>
  <c r="H15" i="1" s="1"/>
  <c r="F15" i="1"/>
  <c r="G47" i="1"/>
  <c r="H47" i="1" s="1"/>
  <c r="F47" i="1"/>
  <c r="E47" i="1"/>
  <c r="G46" i="1"/>
  <c r="H46" i="1" s="1"/>
  <c r="F46" i="1"/>
  <c r="E46" i="1"/>
  <c r="G45" i="1"/>
  <c r="H45" i="1" s="1"/>
  <c r="F45" i="1"/>
  <c r="E45" i="1"/>
  <c r="G44" i="1"/>
  <c r="H44" i="1" s="1"/>
  <c r="F44" i="1"/>
  <c r="E44" i="1"/>
  <c r="G43" i="1"/>
  <c r="H43" i="1" s="1"/>
  <c r="F43" i="1"/>
  <c r="E43" i="1"/>
  <c r="G42" i="1"/>
  <c r="H42" i="1" s="1"/>
  <c r="F42" i="1"/>
  <c r="E42" i="1"/>
  <c r="G41" i="1"/>
  <c r="H41" i="1" s="1"/>
  <c r="F41" i="1"/>
  <c r="E41" i="1"/>
  <c r="G40" i="1"/>
  <c r="H40" i="1" s="1"/>
  <c r="F40" i="1"/>
  <c r="E40" i="1"/>
  <c r="G39" i="1"/>
  <c r="H39" i="1" s="1"/>
  <c r="F39" i="1"/>
  <c r="E39" i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28" i="1"/>
  <c r="H28" i="1" s="1"/>
  <c r="F29" i="1"/>
  <c r="F30" i="1"/>
  <c r="F31" i="1"/>
  <c r="F32" i="1"/>
  <c r="F33" i="1"/>
  <c r="F34" i="1"/>
  <c r="F35" i="1"/>
  <c r="F36" i="1"/>
  <c r="F28" i="1"/>
  <c r="E29" i="1"/>
  <c r="E30" i="1"/>
  <c r="E31" i="1"/>
  <c r="E32" i="1"/>
  <c r="E33" i="1"/>
  <c r="E34" i="1"/>
  <c r="E35" i="1"/>
  <c r="E36" i="1"/>
  <c r="E28" i="1"/>
  <c r="E23" i="1"/>
  <c r="E22" i="1"/>
  <c r="E21" i="1"/>
  <c r="E20" i="1"/>
  <c r="E19" i="1"/>
  <c r="E18" i="1"/>
  <c r="E17" i="1"/>
  <c r="E16" i="1"/>
  <c r="E15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<sst xmlns="http://schemas.openxmlformats.org/spreadsheetml/2006/main" count="257" uniqueCount="32">
  <si>
    <t>Variable</t>
  </si>
  <si>
    <t>Coefficient</t>
  </si>
  <si>
    <t>Asymptot</t>
  </si>
  <si>
    <t>t-stat</t>
  </si>
  <si>
    <t>z-probability</t>
  </si>
  <si>
    <t>comprada</t>
  </si>
  <si>
    <t>suministrada</t>
  </si>
  <si>
    <t>vecina</t>
  </si>
  <si>
    <t>sc</t>
  </si>
  <si>
    <t>W*comprada</t>
  </si>
  <si>
    <t>W*suministrada</t>
  </si>
  <si>
    <t>W*vecina</t>
  </si>
  <si>
    <t>W*sc</t>
  </si>
  <si>
    <t>W*dep.var.</t>
  </si>
  <si>
    <t>g90 corto</t>
  </si>
  <si>
    <t>g90 largo</t>
  </si>
  <si>
    <t>Direct</t>
  </si>
  <si>
    <t>t-prob</t>
  </si>
  <si>
    <t>lower</t>
  </si>
  <si>
    <t>upper</t>
  </si>
  <si>
    <t>Indirect</t>
  </si>
  <si>
    <t>Total</t>
  </si>
  <si>
    <t>PRIMAX</t>
  </si>
  <si>
    <t>CONTRATO</t>
  </si>
  <si>
    <t>VECINO</t>
  </si>
  <si>
    <t>SC</t>
  </si>
  <si>
    <t>Directo</t>
  </si>
  <si>
    <t>Indirecto</t>
  </si>
  <si>
    <t>G90 corto plazo</t>
  </si>
  <si>
    <t>G90 largo plazo</t>
  </si>
  <si>
    <t>DB5 largo plazo</t>
  </si>
  <si>
    <t>DB5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</si>
</sst>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2" fillId="0" borderId="0" xfId="0" applyFont="1" applyAlignment="1">
      <alignment horizontal="left" vertical="center" wrapText="1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9" sqref="D9"/>
    </sheetView>
  </sheetViews>
  <sheetFormatPr baseColWidth="10" defaultRowHeight="12.75" x14ac:dyDescent="0.2"/>
  <cols>
    <col min="1" max="4" width="11.42578125" style="1"/>
    <col min="5" max="5" width="22.85546875" style="1" customWidth="1"/>
    <col min="6" max="16384" width="11.42578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8" x14ac:dyDescent="0.2">
      <c r="A2" s="1" t="s">
        <v>13</v>
      </c>
      <c r="B2" s="2">
        <v>6.4935000000000007E-2</v>
      </c>
      <c r="C2" s="1">
        <v>1.99762</v>
      </c>
      <c r="D2" s="1">
        <v>4.5758E-2</v>
      </c>
      <c r="E2" s="3" t="str">
        <f>+CONCATENATE(ROUND(B2,4)," (",TRUNC(C2,2),")")</f>
        <v>0.0649 (1.99)</v>
      </c>
      <c r="F2" s="1">
        <f>ROUND(B2,3)</f>
        <v>6.5000000000000002E-2</v>
      </c>
      <c r="G2" s="1">
        <f>TRUNC(C2,2)</f>
        <v>1.99</v>
      </c>
      <c r="H2" s="1" t="str">
        <f>CONCATENATE("(",G2,")")</f>
        <v>(1.99)</v>
      </c>
    </row>
    <row r="3" spans="1:8" x14ac:dyDescent="0.2">
      <c r="A3" s="1" t="s">
        <v>5</v>
      </c>
      <c r="B3" s="2">
        <v>-1.5139999999999999E-3</v>
      </c>
      <c r="C3" s="1">
        <v>-6.3378000000000004E-2</v>
      </c>
      <c r="D3" s="1">
        <v>0.94946600000000003</v>
      </c>
      <c r="E3" s="3" t="str">
        <f>+CONCATENATE(ROUND(B3,4)," (",ROUND(C3,2),")")</f>
        <v>-0.0015 (-0.06)</v>
      </c>
      <c r="F3" s="1">
        <f t="shared" ref="F3:F10" si="0">ROUND(B3,3)</f>
        <v>-2E-3</v>
      </c>
      <c r="G3" s="4">
        <f t="shared" ref="G3:G10" si="1">TRUNC(C3,2)</f>
        <v>-0.06</v>
      </c>
      <c r="H3" s="1" t="str">
        <f t="shared" ref="H3:H10" si="2">CONCATENATE("(",G3,")")</f>
        <v>(-0.06)</v>
      </c>
    </row>
    <row r="4" spans="1:8" x14ac:dyDescent="0.2">
      <c r="A4" s="1" t="s">
        <v>6</v>
      </c>
      <c r="B4" s="2">
        <v>2.5040000000000001E-3</v>
      </c>
      <c r="C4" s="1">
        <v>0.12021999999999999</v>
      </c>
      <c r="D4" s="1">
        <v>0.90430900000000003</v>
      </c>
      <c r="E4" s="3" t="str">
        <f t="shared" ref="E4:E10" si="3">+CONCATENATE(ROUND(B4,4)," (",ROUND(C4,2),")")</f>
        <v>0.0025 (0.12)</v>
      </c>
      <c r="F4" s="1">
        <f t="shared" si="0"/>
        <v>3.0000000000000001E-3</v>
      </c>
      <c r="G4" s="1">
        <f t="shared" si="1"/>
        <v>0.12</v>
      </c>
      <c r="H4" s="1" t="str">
        <f t="shared" si="2"/>
        <v>(0.12)</v>
      </c>
    </row>
    <row r="5" spans="1:8" x14ac:dyDescent="0.2">
      <c r="A5" s="1" t="s">
        <v>7</v>
      </c>
      <c r="B5" s="2">
        <v>3.6159999999999998E-2</v>
      </c>
      <c r="C5" s="1">
        <v>2.0068480000000002</v>
      </c>
      <c r="D5" s="1">
        <v>4.4766E-2</v>
      </c>
      <c r="E5" s="3" t="str">
        <f t="shared" si="3"/>
        <v>0.0362 (2.01)</v>
      </c>
      <c r="F5" s="1">
        <f t="shared" si="0"/>
        <v>3.5999999999999997E-2</v>
      </c>
      <c r="G5" s="1">
        <f t="shared" si="1"/>
        <v>2</v>
      </c>
      <c r="H5" s="1" t="str">
        <f t="shared" si="2"/>
        <v>(2)</v>
      </c>
    </row>
    <row r="6" spans="1:8" x14ac:dyDescent="0.2">
      <c r="A6" s="1" t="s">
        <v>8</v>
      </c>
      <c r="B6" s="2">
        <v>-1.201E-2</v>
      </c>
      <c r="C6" s="1">
        <v>-0.20663599999999999</v>
      </c>
      <c r="D6" s="1">
        <v>0.83629399999999998</v>
      </c>
      <c r="E6" s="3" t="str">
        <f t="shared" si="3"/>
        <v>-0.012 (-0.21)</v>
      </c>
      <c r="F6" s="1">
        <f t="shared" si="0"/>
        <v>-1.2E-2</v>
      </c>
      <c r="G6" s="1">
        <f t="shared" si="1"/>
        <v>-0.2</v>
      </c>
      <c r="H6" s="1" t="str">
        <f t="shared" si="2"/>
        <v>(-0.2)</v>
      </c>
    </row>
    <row r="7" spans="1:8" x14ac:dyDescent="0.2">
      <c r="A7" s="1" t="s">
        <v>9</v>
      </c>
      <c r="B7" s="2">
        <v>-4.6538999999999997E-2</v>
      </c>
      <c r="C7" s="1">
        <v>-0.83108800000000005</v>
      </c>
      <c r="D7" s="1">
        <v>0.40592400000000001</v>
      </c>
      <c r="E7" s="3" t="str">
        <f t="shared" si="3"/>
        <v>-0.0465 (-0.83)</v>
      </c>
      <c r="F7" s="1">
        <f t="shared" si="0"/>
        <v>-4.7E-2</v>
      </c>
      <c r="G7" s="1">
        <f t="shared" si="1"/>
        <v>-0.83</v>
      </c>
      <c r="H7" s="1" t="str">
        <f t="shared" si="2"/>
        <v>(-0.83)</v>
      </c>
    </row>
    <row r="8" spans="1:8" x14ac:dyDescent="0.2">
      <c r="A8" s="1" t="s">
        <v>10</v>
      </c>
      <c r="B8" s="2">
        <v>0.109406</v>
      </c>
      <c r="C8" s="1">
        <v>2.4481670000000002</v>
      </c>
      <c r="D8" s="1">
        <v>1.4359E-2</v>
      </c>
      <c r="E8" s="3" t="str">
        <f t="shared" si="3"/>
        <v>0.1094 (2.45)</v>
      </c>
      <c r="F8" s="1">
        <f t="shared" si="0"/>
        <v>0.109</v>
      </c>
      <c r="G8" s="1">
        <f t="shared" si="1"/>
        <v>2.44</v>
      </c>
      <c r="H8" s="1" t="str">
        <f t="shared" si="2"/>
        <v>(2.44)</v>
      </c>
    </row>
    <row r="9" spans="1:8" x14ac:dyDescent="0.2">
      <c r="A9" s="1" t="s">
        <v>11</v>
      </c>
      <c r="B9" s="2">
        <v>-7.5705999999999996E-2</v>
      </c>
      <c r="C9" s="1">
        <v>-2.7850739999999998</v>
      </c>
      <c r="D9" s="1">
        <v>5.352E-3</v>
      </c>
      <c r="E9" s="3" t="str">
        <f t="shared" si="3"/>
        <v>-0.0757 (-2.79)</v>
      </c>
      <c r="F9" s="1">
        <f t="shared" si="0"/>
        <v>-7.5999999999999998E-2</v>
      </c>
      <c r="G9" s="4">
        <f t="shared" si="1"/>
        <v>-2.78</v>
      </c>
      <c r="H9" s="1" t="str">
        <f t="shared" si="2"/>
        <v>(-2.78)</v>
      </c>
    </row>
    <row r="10" spans="1:8" x14ac:dyDescent="0.2">
      <c r="A10" s="1" t="s">
        <v>12</v>
      </c>
      <c r="B10" s="2">
        <v>9.3882999999999994E-2</v>
      </c>
      <c r="C10" s="1">
        <v>1.1781600000000001</v>
      </c>
      <c r="D10" s="1">
        <v>0.238733</v>
      </c>
      <c r="E10" s="3" t="str">
        <f t="shared" si="3"/>
        <v>0.0939 (1.18)</v>
      </c>
      <c r="F10" s="1">
        <f t="shared" si="0"/>
        <v>9.4E-2</v>
      </c>
      <c r="G10" s="1">
        <f t="shared" si="1"/>
        <v>1.17</v>
      </c>
      <c r="H10" s="1" t="str">
        <f t="shared" si="2"/>
        <v>(1.17)</v>
      </c>
    </row>
    <row r="14" spans="1:8" x14ac:dyDescent="0.2">
      <c r="A14" s="1" t="s">
        <v>0</v>
      </c>
      <c r="B14" s="1" t="s">
        <v>1</v>
      </c>
      <c r="C14" s="1" t="s">
        <v>2</v>
      </c>
      <c r="D14" s="1" t="s">
        <v>4</v>
      </c>
    </row>
    <row r="15" spans="1:8" x14ac:dyDescent="0.2">
      <c r="A15" s="1" t="s">
        <v>13</v>
      </c>
      <c r="B15" s="1">
        <v>0.103351</v>
      </c>
      <c r="C15" s="1">
        <v>5.5790800000000003</v>
      </c>
      <c r="D15" s="1">
        <v>0</v>
      </c>
      <c r="E15" s="3" t="str">
        <f>+CONCATENATE(ROUND(B15,4)," (",TRUNC(C15,2),")")</f>
        <v>0.1034 (5.57)</v>
      </c>
      <c r="F15" s="1">
        <f>ROUND(B15,3)</f>
        <v>0.10299999999999999</v>
      </c>
      <c r="G15" s="1">
        <f>TRUNC(C15,2)</f>
        <v>5.57</v>
      </c>
      <c r="H15" s="1" t="str">
        <f>CONCATENATE("(",G15,")")</f>
        <v>(5.57)</v>
      </c>
    </row>
    <row r="16" spans="1:8" x14ac:dyDescent="0.2">
      <c r="A16" s="1" t="s">
        <v>5</v>
      </c>
      <c r="B16" s="1">
        <v>9.2299000000000006E-2</v>
      </c>
      <c r="C16" s="1">
        <v>4.1111449999999996</v>
      </c>
      <c r="D16" s="1">
        <v>3.8999999999999999E-5</v>
      </c>
      <c r="E16" s="3" t="str">
        <f>+CONCATENATE(ROUND(B16,4)," (",ROUND(C16,2),")")</f>
        <v>0.0923 (4.11)</v>
      </c>
      <c r="F16" s="1">
        <f t="shared" ref="F16:F23" si="4">ROUND(B16,3)</f>
        <v>9.1999999999999998E-2</v>
      </c>
      <c r="G16" s="4">
        <f t="shared" ref="G16:G23" si="5">TRUNC(C16,2)</f>
        <v>4.1100000000000003</v>
      </c>
      <c r="H16" s="1" t="str">
        <f t="shared" ref="H16:H23" si="6">CONCATENATE("(",G16,")")</f>
        <v>(4.11)</v>
      </c>
    </row>
    <row r="17" spans="1:8" x14ac:dyDescent="0.2">
      <c r="A17" s="1" t="s">
        <v>6</v>
      </c>
      <c r="B17" s="1">
        <v>1.5841999999999998E-2</v>
      </c>
      <c r="C17" s="1">
        <v>0.85318300000000002</v>
      </c>
      <c r="D17" s="1">
        <v>0.39355800000000002</v>
      </c>
      <c r="E17" s="3" t="str">
        <f t="shared" ref="E17:E23" si="7">+CONCATENATE(ROUND(B17,4)," (",ROUND(C17,2),")")</f>
        <v>0.0158 (0.85)</v>
      </c>
      <c r="F17" s="1">
        <f t="shared" si="4"/>
        <v>1.6E-2</v>
      </c>
      <c r="G17" s="1">
        <f t="shared" si="5"/>
        <v>0.85</v>
      </c>
      <c r="H17" s="1" t="str">
        <f t="shared" si="6"/>
        <v>(0.85)</v>
      </c>
    </row>
    <row r="18" spans="1:8" x14ac:dyDescent="0.2">
      <c r="A18" s="1" t="s">
        <v>7</v>
      </c>
      <c r="B18" s="1">
        <v>5.1964999999999997E-2</v>
      </c>
      <c r="C18" s="1">
        <v>3.0925989999999999</v>
      </c>
      <c r="D18" s="1">
        <v>1.9840000000000001E-3</v>
      </c>
      <c r="E18" s="3" t="str">
        <f t="shared" si="7"/>
        <v>0.052 (3.09)</v>
      </c>
      <c r="F18" s="1">
        <f t="shared" si="4"/>
        <v>5.1999999999999998E-2</v>
      </c>
      <c r="G18" s="1">
        <f t="shared" si="5"/>
        <v>3.09</v>
      </c>
      <c r="H18" s="1" t="str">
        <f t="shared" si="6"/>
        <v>(3.09)</v>
      </c>
    </row>
    <row r="19" spans="1:8" x14ac:dyDescent="0.2">
      <c r="A19" s="1" t="s">
        <v>8</v>
      </c>
      <c r="B19" s="1">
        <v>3.0762999999999999E-2</v>
      </c>
      <c r="C19" s="1">
        <v>0.62864500000000001</v>
      </c>
      <c r="D19" s="1">
        <v>0.52958099999999997</v>
      </c>
      <c r="E19" s="3" t="str">
        <f t="shared" si="7"/>
        <v>0.0308 (0.63)</v>
      </c>
      <c r="F19" s="1">
        <f t="shared" si="4"/>
        <v>3.1E-2</v>
      </c>
      <c r="G19" s="1">
        <f t="shared" si="5"/>
        <v>0.62</v>
      </c>
      <c r="H19" s="1" t="str">
        <f t="shared" si="6"/>
        <v>(0.62)</v>
      </c>
    </row>
    <row r="20" spans="1:8" x14ac:dyDescent="0.2">
      <c r="A20" s="1" t="s">
        <v>9</v>
      </c>
      <c r="B20" s="1">
        <v>-0.12845200000000001</v>
      </c>
      <c r="C20" s="1">
        <v>-2.078417</v>
      </c>
      <c r="D20" s="1">
        <v>3.7671000000000003E-2</v>
      </c>
      <c r="E20" s="3" t="str">
        <f t="shared" si="7"/>
        <v>-0.1285 (-2.08)</v>
      </c>
      <c r="F20" s="1">
        <f t="shared" si="4"/>
        <v>-0.128</v>
      </c>
      <c r="G20" s="1">
        <f t="shared" si="5"/>
        <v>-2.0699999999999998</v>
      </c>
      <c r="H20" s="1" t="str">
        <f t="shared" si="6"/>
        <v>(-2.07)</v>
      </c>
    </row>
    <row r="21" spans="1:8" x14ac:dyDescent="0.2">
      <c r="A21" s="1" t="s">
        <v>10</v>
      </c>
      <c r="B21" s="1">
        <v>0.109546</v>
      </c>
      <c r="C21" s="1">
        <v>2.760659</v>
      </c>
      <c r="D21" s="1">
        <v>5.7679999999999997E-3</v>
      </c>
      <c r="E21" s="3" t="str">
        <f t="shared" si="7"/>
        <v>0.1095 (2.76)</v>
      </c>
      <c r="F21" s="1">
        <f t="shared" si="4"/>
        <v>0.11</v>
      </c>
      <c r="G21" s="1">
        <f t="shared" si="5"/>
        <v>2.76</v>
      </c>
      <c r="H21" s="1" t="str">
        <f t="shared" si="6"/>
        <v>(2.76)</v>
      </c>
    </row>
    <row r="22" spans="1:8" x14ac:dyDescent="0.2">
      <c r="A22" s="1" t="s">
        <v>11</v>
      </c>
      <c r="B22" s="1">
        <v>-2.4594000000000001E-2</v>
      </c>
      <c r="C22" s="1">
        <v>-1.0289759999999999</v>
      </c>
      <c r="D22" s="1">
        <v>0.30349100000000001</v>
      </c>
      <c r="E22" s="3" t="str">
        <f t="shared" si="7"/>
        <v>-0.0246 (-1.03)</v>
      </c>
      <c r="F22" s="1">
        <f t="shared" si="4"/>
        <v>-2.5000000000000001E-2</v>
      </c>
      <c r="G22" s="4">
        <f t="shared" si="5"/>
        <v>-1.02</v>
      </c>
      <c r="H22" s="1" t="str">
        <f t="shared" si="6"/>
        <v>(-1.02)</v>
      </c>
    </row>
    <row r="23" spans="1:8" x14ac:dyDescent="0.2">
      <c r="A23" s="1" t="s">
        <v>12</v>
      </c>
      <c r="B23" s="1">
        <v>0.14428099999999999</v>
      </c>
      <c r="C23" s="1">
        <v>2.171122</v>
      </c>
      <c r="D23" s="1">
        <v>2.9922000000000001E-2</v>
      </c>
      <c r="E23" s="3" t="str">
        <f t="shared" si="7"/>
        <v>0.1443 (2.17)</v>
      </c>
      <c r="F23" s="1">
        <f t="shared" si="4"/>
        <v>0.14399999999999999</v>
      </c>
      <c r="G23" s="1">
        <f t="shared" si="5"/>
        <v>2.17</v>
      </c>
      <c r="H23" s="1" t="str">
        <f t="shared" si="6"/>
        <v>(2.17)</v>
      </c>
    </row>
    <row r="25" spans="1:8" x14ac:dyDescent="0.2">
      <c r="A25" s="1" t="s">
        <v>14</v>
      </c>
    </row>
    <row r="27" spans="1:8" x14ac:dyDescent="0.2">
      <c r="A27" s="1" t="s">
        <v>0</v>
      </c>
      <c r="B27" s="1" t="s">
        <v>1</v>
      </c>
      <c r="C27" s="1" t="s">
        <v>2</v>
      </c>
      <c r="D27" s="1" t="s">
        <v>4</v>
      </c>
    </row>
    <row r="28" spans="1:8" x14ac:dyDescent="0.2">
      <c r="A28" s="1" t="s">
        <v>13</v>
      </c>
      <c r="B28" s="1">
        <v>0.27693699999999999</v>
      </c>
      <c r="C28" s="1">
        <v>9.4846210000000006</v>
      </c>
      <c r="D28" s="1">
        <v>0</v>
      </c>
      <c r="E28" s="3" t="str">
        <f>+CONCATENATE(ROUND(B28,4)," (",TRUNC(C28,2),")")</f>
        <v>0.2769 (9.48)</v>
      </c>
      <c r="F28" s="1">
        <f>ROUND(B28,3)</f>
        <v>0.27700000000000002</v>
      </c>
      <c r="G28" s="1">
        <f>TRUNC(C28,2)</f>
        <v>9.48</v>
      </c>
      <c r="H28" s="1" t="str">
        <f>CONCATENATE("(",G28,")")</f>
        <v>(9.48)</v>
      </c>
    </row>
    <row r="29" spans="1:8" x14ac:dyDescent="0.2">
      <c r="A29" s="1" t="s">
        <v>5</v>
      </c>
      <c r="B29" s="1">
        <v>8.4542000000000006E-2</v>
      </c>
      <c r="C29" s="1">
        <v>3.0012340000000002</v>
      </c>
      <c r="D29" s="1">
        <v>2.689E-3</v>
      </c>
      <c r="E29" s="3" t="str">
        <f>+CONCATENATE(ROUND(B29,4)," (",ROUND(C29,3),")")</f>
        <v>0.0845 (3.001)</v>
      </c>
      <c r="F29" s="1">
        <f t="shared" ref="F29:F36" si="8">ROUND(B29,3)</f>
        <v>8.5000000000000006E-2</v>
      </c>
      <c r="G29" s="4">
        <f t="shared" ref="G29:G36" si="9">TRUNC(C29,2)</f>
        <v>3</v>
      </c>
      <c r="H29" s="1" t="str">
        <f t="shared" ref="H29:H36" si="10">CONCATENATE("(",G29,")")</f>
        <v>(3)</v>
      </c>
    </row>
    <row r="30" spans="1:8" x14ac:dyDescent="0.2">
      <c r="A30" s="1" t="s">
        <v>6</v>
      </c>
      <c r="B30" s="1">
        <v>-4.7964E-2</v>
      </c>
      <c r="C30" s="1">
        <v>-1.9529540000000001</v>
      </c>
      <c r="D30" s="1">
        <v>5.0825000000000002E-2</v>
      </c>
      <c r="E30" s="3" t="str">
        <f t="shared" ref="E30:E36" si="11">+CONCATENATE(ROUND(B30,4)," (",TRUNC(C30,2),")")</f>
        <v>-0.048 (-1.95)</v>
      </c>
      <c r="F30" s="1">
        <f t="shared" si="8"/>
        <v>-4.8000000000000001E-2</v>
      </c>
      <c r="G30" s="1">
        <f t="shared" si="9"/>
        <v>-1.95</v>
      </c>
      <c r="H30" s="1" t="str">
        <f t="shared" si="10"/>
        <v>(-1.95)</v>
      </c>
    </row>
    <row r="31" spans="1:8" x14ac:dyDescent="0.2">
      <c r="A31" s="1" t="s">
        <v>7</v>
      </c>
      <c r="B31" s="1">
        <v>2.3837000000000001E-2</v>
      </c>
      <c r="C31" s="1">
        <v>1.122369</v>
      </c>
      <c r="D31" s="1">
        <v>0.26170500000000002</v>
      </c>
      <c r="E31" s="3" t="str">
        <f t="shared" si="11"/>
        <v>0.0238 (1.12)</v>
      </c>
      <c r="F31" s="1">
        <f t="shared" si="8"/>
        <v>2.4E-2</v>
      </c>
      <c r="G31" s="1">
        <f t="shared" si="9"/>
        <v>1.1200000000000001</v>
      </c>
      <c r="H31" s="1" t="str">
        <f t="shared" si="10"/>
        <v>(1.12)</v>
      </c>
    </row>
    <row r="32" spans="1:8" x14ac:dyDescent="0.2">
      <c r="A32" s="1" t="s">
        <v>8</v>
      </c>
      <c r="B32" s="1">
        <v>-9.6349999999999995E-3</v>
      </c>
      <c r="C32" s="1">
        <v>-0.140599</v>
      </c>
      <c r="D32" s="1">
        <v>0.88818699999999995</v>
      </c>
      <c r="E32" s="3" t="str">
        <f t="shared" si="11"/>
        <v>-0.0096 (-0.14)</v>
      </c>
      <c r="F32" s="1">
        <f t="shared" si="8"/>
        <v>-0.01</v>
      </c>
      <c r="G32" s="1">
        <f t="shared" si="9"/>
        <v>-0.14000000000000001</v>
      </c>
      <c r="H32" s="1" t="str">
        <f t="shared" si="10"/>
        <v>(-0.14)</v>
      </c>
    </row>
    <row r="33" spans="1:8" x14ac:dyDescent="0.2">
      <c r="A33" s="1" t="s">
        <v>9</v>
      </c>
      <c r="B33" s="1">
        <v>-3.8445E-2</v>
      </c>
      <c r="C33" s="1">
        <v>-0.58193600000000001</v>
      </c>
      <c r="D33" s="1">
        <v>0.56061000000000005</v>
      </c>
      <c r="E33" s="3" t="str">
        <f t="shared" si="11"/>
        <v>-0.0384 (-0.58)</v>
      </c>
      <c r="F33" s="1">
        <f t="shared" si="8"/>
        <v>-3.7999999999999999E-2</v>
      </c>
      <c r="G33" s="1">
        <f t="shared" si="9"/>
        <v>-0.57999999999999996</v>
      </c>
      <c r="H33" s="1" t="str">
        <f t="shared" si="10"/>
        <v>(-0.58)</v>
      </c>
    </row>
    <row r="34" spans="1:8" x14ac:dyDescent="0.2">
      <c r="A34" s="1" t="s">
        <v>10</v>
      </c>
      <c r="B34" s="1">
        <v>0.13602600000000001</v>
      </c>
      <c r="C34" s="1">
        <v>2.582954</v>
      </c>
      <c r="D34" s="1">
        <v>9.7959999999999992E-3</v>
      </c>
      <c r="E34" s="3" t="str">
        <f t="shared" si="11"/>
        <v>0.136 (2.58)</v>
      </c>
      <c r="F34" s="1">
        <f t="shared" si="8"/>
        <v>0.13600000000000001</v>
      </c>
      <c r="G34" s="1">
        <f t="shared" si="9"/>
        <v>2.58</v>
      </c>
      <c r="H34" s="1" t="str">
        <f t="shared" si="10"/>
        <v>(2.58)</v>
      </c>
    </row>
    <row r="35" spans="1:8" x14ac:dyDescent="0.2">
      <c r="A35" s="1" t="s">
        <v>11</v>
      </c>
      <c r="B35" s="1">
        <v>6.4289999999999998E-3</v>
      </c>
      <c r="C35" s="1">
        <v>0.20049400000000001</v>
      </c>
      <c r="D35" s="1">
        <v>0.84109400000000001</v>
      </c>
      <c r="E35" s="3" t="str">
        <f t="shared" si="11"/>
        <v>0.0064 (0.2)</v>
      </c>
      <c r="F35" s="1">
        <f t="shared" si="8"/>
        <v>6.0000000000000001E-3</v>
      </c>
      <c r="G35" s="4">
        <f t="shared" si="9"/>
        <v>0.2</v>
      </c>
      <c r="H35" s="1" t="str">
        <f t="shared" si="10"/>
        <v>(0.2)</v>
      </c>
    </row>
    <row r="36" spans="1:8" x14ac:dyDescent="0.2">
      <c r="A36" s="1" t="s">
        <v>12</v>
      </c>
      <c r="B36" s="1">
        <v>2.2980000000000001E-3</v>
      </c>
      <c r="C36" s="1">
        <v>2.4459000000000002E-2</v>
      </c>
      <c r="D36" s="1">
        <v>0.980487</v>
      </c>
      <c r="E36" s="3" t="str">
        <f t="shared" si="11"/>
        <v>0.0023 (0.02)</v>
      </c>
      <c r="F36" s="1">
        <f t="shared" si="8"/>
        <v>2E-3</v>
      </c>
      <c r="G36" s="1">
        <f t="shared" si="9"/>
        <v>0.02</v>
      </c>
      <c r="H36" s="1" t="str">
        <f t="shared" si="10"/>
        <v>(0.02)</v>
      </c>
    </row>
    <row r="38" spans="1:8" x14ac:dyDescent="0.2">
      <c r="A38" s="1" t="s">
        <v>15</v>
      </c>
    </row>
    <row r="39" spans="1:8" x14ac:dyDescent="0.2">
      <c r="A39" s="1" t="s">
        <v>13</v>
      </c>
      <c r="B39" s="1">
        <v>0.362815</v>
      </c>
      <c r="C39" s="1">
        <v>22.790901999999999</v>
      </c>
      <c r="D39" s="1">
        <v>0</v>
      </c>
      <c r="E39" s="3" t="str">
        <f>+CONCATENATE(ROUND(B39,4)," (",TRUNC(C39,2),")")</f>
        <v>0.3628 (22.79)</v>
      </c>
      <c r="F39" s="1">
        <f>ROUND(B39,3)</f>
        <v>0.36299999999999999</v>
      </c>
      <c r="G39" s="1">
        <f>TRUNC(C39,2)</f>
        <v>22.79</v>
      </c>
      <c r="H39" s="1" t="str">
        <f>CONCATENATE("(",G39,")")</f>
        <v>(22.79)</v>
      </c>
    </row>
    <row r="40" spans="1:8" x14ac:dyDescent="0.2">
      <c r="A40" s="1" t="s">
        <v>5</v>
      </c>
      <c r="B40" s="1">
        <v>7.603E-2</v>
      </c>
      <c r="C40" s="1">
        <v>2.7639649999999998</v>
      </c>
      <c r="D40" s="1">
        <v>5.7099999999999998E-3</v>
      </c>
      <c r="E40" s="3" t="str">
        <f>+CONCATENATE(ROUND(B40,4)," (",ROUND(C40,3),")")</f>
        <v>0.076 (2.764)</v>
      </c>
      <c r="F40" s="1">
        <f t="shared" ref="F40:F47" si="12">ROUND(B40,3)</f>
        <v>7.5999999999999998E-2</v>
      </c>
      <c r="G40" s="4">
        <f t="shared" ref="G40:G47" si="13">TRUNC(C40,2)</f>
        <v>2.76</v>
      </c>
      <c r="H40" s="1" t="str">
        <f t="shared" ref="H40:H47" si="14">CONCATENATE("(",G40,")")</f>
        <v>(2.76)</v>
      </c>
    </row>
    <row r="41" spans="1:8" x14ac:dyDescent="0.2">
      <c r="A41" s="1" t="s">
        <v>6</v>
      </c>
      <c r="B41" s="1">
        <v>-5.8026000000000001E-2</v>
      </c>
      <c r="C41" s="1">
        <v>-2.5507620000000002</v>
      </c>
      <c r="D41" s="1">
        <v>1.0749E-2</v>
      </c>
      <c r="E41" s="3" t="str">
        <f t="shared" ref="E41:E47" si="15">+CONCATENATE(ROUND(B41,4)," (",TRUNC(C41,2),")")</f>
        <v>-0.058 (-2.55)</v>
      </c>
      <c r="F41" s="1">
        <f t="shared" si="12"/>
        <v>-5.8000000000000003E-2</v>
      </c>
      <c r="G41" s="1">
        <f t="shared" si="13"/>
        <v>-2.5499999999999998</v>
      </c>
      <c r="H41" s="1" t="str">
        <f t="shared" si="14"/>
        <v>(-2.55)</v>
      </c>
    </row>
    <row r="42" spans="1:8" x14ac:dyDescent="0.2">
      <c r="A42" s="1" t="s">
        <v>7</v>
      </c>
      <c r="B42" s="1">
        <v>2.3172000000000002E-2</v>
      </c>
      <c r="C42" s="1">
        <v>1.1254679999999999</v>
      </c>
      <c r="D42" s="1">
        <v>0.26039099999999998</v>
      </c>
      <c r="E42" s="3" t="str">
        <f t="shared" si="15"/>
        <v>0.0232 (1.12)</v>
      </c>
      <c r="F42" s="1">
        <f t="shared" si="12"/>
        <v>2.3E-2</v>
      </c>
      <c r="G42" s="1">
        <f t="shared" si="13"/>
        <v>1.1200000000000001</v>
      </c>
      <c r="H42" s="1" t="str">
        <f t="shared" si="14"/>
        <v>(1.12)</v>
      </c>
    </row>
    <row r="43" spans="1:8" x14ac:dyDescent="0.2">
      <c r="A43" s="1" t="s">
        <v>8</v>
      </c>
      <c r="B43" s="1">
        <v>-0.108024</v>
      </c>
      <c r="C43" s="1">
        <v>-1.801903</v>
      </c>
      <c r="D43" s="1">
        <v>7.1561E-2</v>
      </c>
      <c r="E43" s="3" t="str">
        <f t="shared" si="15"/>
        <v>-0.108 (-1.8)</v>
      </c>
      <c r="F43" s="1">
        <f t="shared" si="12"/>
        <v>-0.108</v>
      </c>
      <c r="G43" s="1">
        <f t="shared" si="13"/>
        <v>-1.8</v>
      </c>
      <c r="H43" s="1" t="str">
        <f t="shared" si="14"/>
        <v>(-1.8)</v>
      </c>
    </row>
    <row r="44" spans="1:8" x14ac:dyDescent="0.2">
      <c r="A44" s="1" t="s">
        <v>9</v>
      </c>
      <c r="B44" s="1">
        <v>-3.0999999999999999E-3</v>
      </c>
      <c r="C44" s="1">
        <v>-4.0924000000000002E-2</v>
      </c>
      <c r="D44" s="1">
        <v>0.96735599999999999</v>
      </c>
      <c r="E44" s="3" t="str">
        <f t="shared" si="15"/>
        <v>-0.0031 (-0.04)</v>
      </c>
      <c r="F44" s="1">
        <f t="shared" si="12"/>
        <v>-3.0000000000000001E-3</v>
      </c>
      <c r="G44" s="1">
        <f t="shared" si="13"/>
        <v>-0.04</v>
      </c>
      <c r="H44" s="1" t="str">
        <f t="shared" si="14"/>
        <v>(-0.04)</v>
      </c>
    </row>
    <row r="45" spans="1:8" x14ac:dyDescent="0.2">
      <c r="A45" s="1" t="s">
        <v>10</v>
      </c>
      <c r="B45" s="1">
        <v>-2.5943999999999998E-2</v>
      </c>
      <c r="C45" s="1">
        <v>-0.536713</v>
      </c>
      <c r="D45" s="1">
        <v>0.59146600000000005</v>
      </c>
      <c r="E45" s="3" t="str">
        <f t="shared" si="15"/>
        <v>-0.0259 (-0.53)</v>
      </c>
      <c r="F45" s="1">
        <f t="shared" si="12"/>
        <v>-2.5999999999999999E-2</v>
      </c>
      <c r="G45" s="1">
        <f t="shared" si="13"/>
        <v>-0.53</v>
      </c>
      <c r="H45" s="1" t="str">
        <f t="shared" si="14"/>
        <v>(-0.53)</v>
      </c>
    </row>
    <row r="46" spans="1:8" x14ac:dyDescent="0.2">
      <c r="A46" s="1" t="s">
        <v>11</v>
      </c>
      <c r="B46" s="1">
        <v>3.3919999999999999E-2</v>
      </c>
      <c r="C46" s="1">
        <v>1.157009</v>
      </c>
      <c r="D46" s="1">
        <v>0.24726899999999999</v>
      </c>
      <c r="E46" s="3" t="str">
        <f t="shared" si="15"/>
        <v>0.0339 (1.15)</v>
      </c>
      <c r="F46" s="1">
        <f t="shared" si="12"/>
        <v>3.4000000000000002E-2</v>
      </c>
      <c r="G46" s="4">
        <f t="shared" si="13"/>
        <v>1.1499999999999999</v>
      </c>
      <c r="H46" s="1" t="str">
        <f t="shared" si="14"/>
        <v>(1.15)</v>
      </c>
    </row>
    <row r="47" spans="1:8" x14ac:dyDescent="0.2">
      <c r="A47" s="1" t="s">
        <v>12</v>
      </c>
      <c r="B47" s="1">
        <v>0.167464</v>
      </c>
      <c r="C47" s="1">
        <v>2.057747</v>
      </c>
      <c r="D47" s="1">
        <v>3.9614000000000003E-2</v>
      </c>
      <c r="E47" s="3" t="str">
        <f t="shared" si="15"/>
        <v>0.1675 (2.05)</v>
      </c>
      <c r="F47" s="1">
        <f t="shared" si="12"/>
        <v>0.16700000000000001</v>
      </c>
      <c r="G47" s="1">
        <f t="shared" si="13"/>
        <v>2.0499999999999998</v>
      </c>
      <c r="H47" s="1" t="str">
        <f t="shared" si="14"/>
        <v>(2.05)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A19" sqref="A19:B30"/>
    </sheetView>
  </sheetViews>
  <sheetFormatPr baseColWidth="10" defaultRowHeight="12.75" x14ac:dyDescent="0.2"/>
  <cols>
    <col min="1" max="16384" width="11.42578125" style="1"/>
  </cols>
  <sheetData>
    <row r="1" spans="1:8" x14ac:dyDescent="0.2">
      <c r="A1" s="1" t="s">
        <v>16</v>
      </c>
      <c r="B1" s="1" t="s">
        <v>1</v>
      </c>
      <c r="C1" s="1" t="s">
        <v>3</v>
      </c>
      <c r="D1" s="1" t="s">
        <v>17</v>
      </c>
      <c r="E1" s="1" t="s">
        <v>18</v>
      </c>
      <c r="F1" s="1" t="s">
        <v>19</v>
      </c>
      <c r="G1" s="1" t="s">
        <v>19</v>
      </c>
      <c r="H1" s="1">
        <v>95</v>
      </c>
    </row>
    <row r="2" spans="1:8" x14ac:dyDescent="0.2">
      <c r="A2" s="1" t="s">
        <v>5</v>
      </c>
      <c r="B2" s="1">
        <v>7.7002000000000001E-2</v>
      </c>
      <c r="C2" s="4">
        <v>2.6830949999999998</v>
      </c>
      <c r="D2" s="1">
        <v>7.5760000000000003E-3</v>
      </c>
      <c r="E2" s="1">
        <v>2.2919999999999999E-2</v>
      </c>
      <c r="F2" s="1">
        <v>0.13354099999999999</v>
      </c>
    </row>
    <row r="3" spans="1:8" x14ac:dyDescent="0.2">
      <c r="A3" s="1" t="s">
        <v>6</v>
      </c>
      <c r="B3" s="1">
        <v>-6.2779000000000001E-2</v>
      </c>
      <c r="C3" s="1">
        <v>-2.7793410000000001</v>
      </c>
      <c r="D3" s="1">
        <v>5.6860000000000001E-3</v>
      </c>
      <c r="E3" s="1">
        <v>-0.10829800000000001</v>
      </c>
      <c r="F3" s="1">
        <v>-1.9917000000000001E-2</v>
      </c>
    </row>
    <row r="4" spans="1:8" x14ac:dyDescent="0.2">
      <c r="A4" s="1" t="s">
        <v>7</v>
      </c>
      <c r="B4" s="1">
        <v>2.6529E-2</v>
      </c>
      <c r="C4" s="1">
        <v>1.296297</v>
      </c>
      <c r="D4" s="1">
        <v>0.19556999999999999</v>
      </c>
      <c r="E4" s="1">
        <v>-1.3302E-2</v>
      </c>
      <c r="F4" s="1">
        <v>6.6697999999999993E-2</v>
      </c>
    </row>
    <row r="5" spans="1:8" x14ac:dyDescent="0.2">
      <c r="A5" s="1" t="s">
        <v>8</v>
      </c>
      <c r="B5" s="1">
        <v>-9.7693000000000002E-2</v>
      </c>
      <c r="C5" s="1">
        <v>-1.6689229999999999</v>
      </c>
      <c r="D5" s="1">
        <v>9.5862000000000003E-2</v>
      </c>
      <c r="E5" s="1">
        <v>-0.21363299999999999</v>
      </c>
      <c r="F5" s="1">
        <v>1.2283000000000001E-2</v>
      </c>
    </row>
    <row r="7" spans="1:8" x14ac:dyDescent="0.2">
      <c r="A7" s="1" t="s">
        <v>20</v>
      </c>
      <c r="B7" s="1" t="s">
        <v>1</v>
      </c>
      <c r="C7" s="1" t="s">
        <v>3</v>
      </c>
      <c r="D7" s="1" t="s">
        <v>17</v>
      </c>
      <c r="E7" s="1" t="s">
        <v>18</v>
      </c>
      <c r="F7" s="1" t="s">
        <v>19</v>
      </c>
      <c r="G7" s="1" t="s">
        <v>19</v>
      </c>
      <c r="H7" s="1">
        <v>95</v>
      </c>
    </row>
    <row r="8" spans="1:8" x14ac:dyDescent="0.2">
      <c r="A8" s="1" t="s">
        <v>5</v>
      </c>
      <c r="B8" s="1">
        <v>3.5952999999999999E-2</v>
      </c>
      <c r="C8" s="1">
        <v>0.31940400000000002</v>
      </c>
      <c r="D8" s="1">
        <v>0.74957499999999999</v>
      </c>
      <c r="E8" s="1">
        <v>-0.178175</v>
      </c>
      <c r="F8" s="1">
        <v>0.24971399999999999</v>
      </c>
    </row>
    <row r="9" spans="1:8" x14ac:dyDescent="0.2">
      <c r="A9" s="1" t="s">
        <v>6</v>
      </c>
      <c r="B9" s="1">
        <v>-6.9287000000000001E-2</v>
      </c>
      <c r="C9" s="1">
        <v>-0.94651399999999997</v>
      </c>
      <c r="D9" s="1">
        <v>0.34441899999999998</v>
      </c>
      <c r="E9" s="1">
        <v>-0.21224999999999999</v>
      </c>
      <c r="F9" s="1">
        <v>7.1455000000000005E-2</v>
      </c>
    </row>
    <row r="10" spans="1:8" x14ac:dyDescent="0.2">
      <c r="A10" s="1" t="s">
        <v>7</v>
      </c>
      <c r="B10" s="1">
        <v>6.3545000000000004E-2</v>
      </c>
      <c r="C10" s="1">
        <v>1.6024799999999999</v>
      </c>
      <c r="D10" s="1">
        <v>0.10978499999999999</v>
      </c>
      <c r="E10" s="1">
        <v>-1.2864E-2</v>
      </c>
      <c r="F10" s="1">
        <v>0.14050599999999999</v>
      </c>
    </row>
    <row r="11" spans="1:8" x14ac:dyDescent="0.2">
      <c r="A11" s="1" t="s">
        <v>8</v>
      </c>
      <c r="B11" s="1">
        <v>0.188195</v>
      </c>
      <c r="C11" s="1">
        <v>1.8863669999999999</v>
      </c>
      <c r="D11" s="1">
        <v>5.9921000000000002E-2</v>
      </c>
      <c r="E11" s="1">
        <v>-2.856E-3</v>
      </c>
      <c r="F11" s="1">
        <v>0.382295</v>
      </c>
    </row>
    <row r="13" spans="1:8" x14ac:dyDescent="0.2">
      <c r="A13" s="1" t="s">
        <v>21</v>
      </c>
      <c r="B13" s="1" t="s">
        <v>1</v>
      </c>
      <c r="C13" s="1" t="s">
        <v>3</v>
      </c>
      <c r="D13" s="1" t="s">
        <v>17</v>
      </c>
      <c r="E13" s="1" t="s">
        <v>18</v>
      </c>
      <c r="F13" s="1" t="s">
        <v>19</v>
      </c>
      <c r="G13" s="1" t="s">
        <v>19</v>
      </c>
      <c r="H13" s="1">
        <v>95</v>
      </c>
    </row>
    <row r="14" spans="1:8" x14ac:dyDescent="0.2">
      <c r="A14" s="1" t="s">
        <v>5</v>
      </c>
      <c r="B14" s="1">
        <v>0.112956</v>
      </c>
      <c r="C14" s="4">
        <v>0.89819000000000004</v>
      </c>
      <c r="D14" s="1">
        <v>0.36958800000000003</v>
      </c>
      <c r="E14" s="1">
        <v>-0.12885099999999999</v>
      </c>
      <c r="F14" s="1">
        <v>0.37044100000000002</v>
      </c>
    </row>
    <row r="15" spans="1:8" x14ac:dyDescent="0.2">
      <c r="A15" s="1" t="s">
        <v>6</v>
      </c>
      <c r="B15" s="1">
        <v>-0.13206499999999999</v>
      </c>
      <c r="C15" s="1">
        <v>-1.5742989999999999</v>
      </c>
      <c r="D15" s="1">
        <v>0.116156</v>
      </c>
      <c r="E15" s="1">
        <v>-0.30039700000000003</v>
      </c>
      <c r="F15" s="1">
        <v>2.9916000000000002E-2</v>
      </c>
    </row>
    <row r="16" spans="1:8" x14ac:dyDescent="0.2">
      <c r="A16" s="1" t="s">
        <v>7</v>
      </c>
      <c r="B16" s="1">
        <v>9.0074000000000001E-2</v>
      </c>
      <c r="C16" s="1">
        <v>1.987358</v>
      </c>
      <c r="D16" s="1">
        <v>4.7517999999999998E-2</v>
      </c>
      <c r="E16" s="1">
        <v>3.1930000000000001E-3</v>
      </c>
      <c r="F16" s="1">
        <v>0.17988299999999999</v>
      </c>
    </row>
    <row r="17" spans="1:6" x14ac:dyDescent="0.2">
      <c r="A17" s="1" t="s">
        <v>8</v>
      </c>
      <c r="B17" s="1">
        <v>9.0503E-2</v>
      </c>
      <c r="C17" s="1">
        <v>0.96033199999999996</v>
      </c>
      <c r="D17" s="1">
        <v>0.33742899999999998</v>
      </c>
      <c r="E17" s="1">
        <v>-9.5774999999999999E-2</v>
      </c>
      <c r="F17" s="1">
        <v>0.27384999999999998</v>
      </c>
    </row>
    <row r="18" spans="1:6" x14ac:dyDescent="0.2">
      <c r="C18" s="1" t="s">
        <v>29</v>
      </c>
      <c r="E18" s="1" t="str">
        <f>'directos Db5 largo'!C18</f>
        <v>DB5 largo plazo</v>
      </c>
    </row>
    <row r="19" spans="1:6" x14ac:dyDescent="0.2">
      <c r="A19" s="5" t="s">
        <v>22</v>
      </c>
      <c r="B19" s="1" t="s">
        <v>26</v>
      </c>
      <c r="C19" s="1" t="str">
        <f>+TEXT(B2,"0.000")</f>
        <v>0.077</v>
      </c>
      <c r="D19" s="1" t="str">
        <f>+CONCATENATE("(",TEXT(C2,"0.00"),")")</f>
        <v>(2.68)</v>
      </c>
      <c r="E19" s="1" t="str">
        <f>'directos Db5 largo'!C19</f>
        <v>0.091</v>
      </c>
      <c r="F19" s="1" t="str">
        <f>'directos Db5 largo'!D19</f>
        <v>(4.09)</v>
      </c>
    </row>
    <row r="20" spans="1:6" x14ac:dyDescent="0.2">
      <c r="B20" s="1" t="s">
        <v>27</v>
      </c>
      <c r="C20" s="1" t="str">
        <f>+TEXT(B8,"0.000")</f>
        <v>0.036</v>
      </c>
      <c r="D20" s="1" t="str">
        <f>+CONCATENATE("(",TEXT(C8,"0.00"),")")</f>
        <v>(0.32)</v>
      </c>
      <c r="E20" s="1" t="str">
        <f>'directos Db5 largo'!C20</f>
        <v>-0.131</v>
      </c>
      <c r="F20" s="1" t="str">
        <f>'directos Db5 largo'!D20</f>
        <v>(-1.91)</v>
      </c>
    </row>
    <row r="21" spans="1:6" x14ac:dyDescent="0.2">
      <c r="B21" s="1" t="s">
        <v>21</v>
      </c>
      <c r="C21" s="1" t="str">
        <f>+TEXT(B14,"0.000")</f>
        <v>0.113</v>
      </c>
      <c r="D21" s="1" t="str">
        <f>+CONCATENATE("(",TEXT(C14,"0.00"),")")</f>
        <v>(0.90)</v>
      </c>
      <c r="E21" s="1" t="str">
        <f>'directos Db5 largo'!C21</f>
        <v>-0.040</v>
      </c>
      <c r="F21" s="1" t="str">
        <f>'directos Db5 largo'!D21</f>
        <v>(-0.53)</v>
      </c>
    </row>
    <row r="22" spans="1:6" x14ac:dyDescent="0.2">
      <c r="A22" s="5" t="s">
        <v>23</v>
      </c>
      <c r="B22" s="1" t="s">
        <v>26</v>
      </c>
      <c r="C22" s="1" t="str">
        <f>+TEXT(B3,"0.000")</f>
        <v>-0.063</v>
      </c>
      <c r="D22" s="1" t="str">
        <f>+CONCATENATE("(",TEXT(C3,"0.00"),")")</f>
        <v>(-2.78)</v>
      </c>
      <c r="E22" s="1" t="str">
        <f>'directos Db5 largo'!C22</f>
        <v>0.019</v>
      </c>
      <c r="F22" s="1" t="str">
        <f>'directos Db5 largo'!D22</f>
        <v>(1.02)</v>
      </c>
    </row>
    <row r="23" spans="1:6" x14ac:dyDescent="0.2">
      <c r="B23" s="1" t="s">
        <v>27</v>
      </c>
      <c r="C23" s="1" t="str">
        <f>+TEXT(B9,"0.000")</f>
        <v>-0.069</v>
      </c>
      <c r="D23" s="1" t="str">
        <f>+CONCATENATE("(",TEXT(C9,"0.00"),")")</f>
        <v>(-0.95)</v>
      </c>
      <c r="E23" s="1" t="str">
        <f>'directos Db5 largo'!C23</f>
        <v>0.122</v>
      </c>
      <c r="F23" s="1" t="str">
        <f>'directos Db5 largo'!D23</f>
        <v>(2.87)</v>
      </c>
    </row>
    <row r="24" spans="1:6" x14ac:dyDescent="0.2">
      <c r="B24" s="1" t="s">
        <v>21</v>
      </c>
      <c r="C24" s="1" t="str">
        <f>+TEXT(B15,"0.000")</f>
        <v>-0.132</v>
      </c>
      <c r="D24" s="1" t="str">
        <f>+CONCATENATE("(",TEXT(C15,"0.00"),")")</f>
        <v>(-1.57)</v>
      </c>
      <c r="E24" s="1" t="str">
        <f>'directos Db5 largo'!C24</f>
        <v>0.141</v>
      </c>
      <c r="F24" s="1" t="str">
        <f>'directos Db5 largo'!D24</f>
        <v>(2.92)</v>
      </c>
    </row>
    <row r="25" spans="1:6" x14ac:dyDescent="0.2">
      <c r="A25" s="5" t="s">
        <v>24</v>
      </c>
      <c r="B25" s="1" t="s">
        <v>26</v>
      </c>
      <c r="C25" s="1" t="str">
        <f>+TEXT(B4,"0.000")</f>
        <v>0.027</v>
      </c>
      <c r="D25" s="1" t="str">
        <f>+CONCATENATE("(",TEXT(C4,"0.00"),")")</f>
        <v>(1.30)</v>
      </c>
      <c r="E25" s="1" t="str">
        <f>'directos Db5 largo'!C25</f>
        <v>0.051</v>
      </c>
      <c r="F25" s="1" t="str">
        <f>'directos Db5 largo'!D25</f>
        <v>(3.14)</v>
      </c>
    </row>
    <row r="26" spans="1:6" x14ac:dyDescent="0.2">
      <c r="B26" s="1" t="s">
        <v>27</v>
      </c>
      <c r="C26" s="1" t="str">
        <f>+TEXT(B10,"0.000")</f>
        <v>0.064</v>
      </c>
      <c r="D26" s="1" t="str">
        <f>+CONCATENATE("(",TEXT(C10,"0.00"),")")</f>
        <v>(1.60)</v>
      </c>
      <c r="E26" s="1" t="str">
        <f>'directos Db5 largo'!C26</f>
        <v>-0.021</v>
      </c>
      <c r="F26" s="1" t="str">
        <f>'directos Db5 largo'!D26</f>
        <v>(-0.79)</v>
      </c>
    </row>
    <row r="27" spans="1:6" x14ac:dyDescent="0.2">
      <c r="B27" s="1" t="s">
        <v>21</v>
      </c>
      <c r="C27" s="1" t="str">
        <f>+TEXT(B16,"0.000")</f>
        <v>0.090</v>
      </c>
      <c r="D27" s="1" t="str">
        <f>+CONCATENATE("(",TEXT(C16,"0.00"),")")</f>
        <v>(1.99)</v>
      </c>
      <c r="E27" s="1" t="str">
        <f>'directos Db5 largo'!C27</f>
        <v>0.031</v>
      </c>
      <c r="F27" s="1" t="str">
        <f>'directos Db5 largo'!D27</f>
        <v>(1.13)</v>
      </c>
    </row>
    <row r="28" spans="1:6" x14ac:dyDescent="0.2">
      <c r="A28" s="5" t="s">
        <v>25</v>
      </c>
      <c r="B28" s="1" t="s">
        <v>26</v>
      </c>
      <c r="C28" s="1" t="str">
        <f>+TEXT(B5,"0.000")</f>
        <v>-0.098</v>
      </c>
      <c r="D28" s="1" t="str">
        <f>+CONCATENATE("(",TEXT(C5,"0.00"),")")</f>
        <v>(-1.67)</v>
      </c>
      <c r="E28" s="1" t="str">
        <f>'directos Db5 largo'!C28</f>
        <v>0.035</v>
      </c>
      <c r="F28" s="1" t="str">
        <f>'directos Db5 largo'!D28</f>
        <v>(0.69)</v>
      </c>
    </row>
    <row r="29" spans="1:6" x14ac:dyDescent="0.2">
      <c r="B29" s="1" t="s">
        <v>27</v>
      </c>
      <c r="C29" s="1" t="str">
        <f>+TEXT(B11,"0.000")</f>
        <v>0.188</v>
      </c>
      <c r="D29" s="1" t="str">
        <f>+CONCATENATE("(",TEXT(C11,"0.00"),")")</f>
        <v>(1.89)</v>
      </c>
      <c r="E29" s="1" t="str">
        <f>'directos Db5 largo'!C29</f>
        <v>0.160</v>
      </c>
      <c r="F29" s="1" t="str">
        <f>'directos Db5 largo'!D29</f>
        <v>(2.32)</v>
      </c>
    </row>
    <row r="30" spans="1:6" x14ac:dyDescent="0.2">
      <c r="B30" s="1" t="s">
        <v>21</v>
      </c>
      <c r="C30" s="1" t="str">
        <f>+TEXT(B17,"0.000")</f>
        <v>0.091</v>
      </c>
      <c r="D30" s="1" t="str">
        <f>+CONCATENATE("(",TEXT(C17,"0.00"),")")</f>
        <v>(0.96)</v>
      </c>
      <c r="E30" s="1" t="str">
        <f>'directos Db5 largo'!C30</f>
        <v>0.195</v>
      </c>
      <c r="F30" s="1" t="str">
        <f>'directos Db5 largo'!D30</f>
        <v>(3.63)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C18" sqref="C18:D30"/>
    </sheetView>
  </sheetViews>
  <sheetFormatPr baseColWidth="10" defaultRowHeight="15" x14ac:dyDescent="0.25"/>
  <sheetData>
    <row r="1" spans="1:8" x14ac:dyDescent="0.25">
      <c r="A1" t="s">
        <v>16</v>
      </c>
      <c r="B1" t="s">
        <v>1</v>
      </c>
      <c r="C1" t="s">
        <v>3</v>
      </c>
      <c r="D1" t="s">
        <v>17</v>
      </c>
      <c r="E1" t="s">
        <v>18</v>
      </c>
      <c r="F1">
        <v>5</v>
      </c>
      <c r="G1" t="s">
        <v>19</v>
      </c>
      <c r="H1">
        <v>95</v>
      </c>
    </row>
    <row r="2" spans="1:8" x14ac:dyDescent="0.25">
      <c r="A2" t="s">
        <v>5</v>
      </c>
      <c r="B2">
        <v>9.0596999999999997E-2</v>
      </c>
      <c r="C2" s="6">
        <v>4.0865960000000001</v>
      </c>
      <c r="D2">
        <v>5.1999999999999997E-5</v>
      </c>
      <c r="E2">
        <v>4.5992999999999999E-2</v>
      </c>
      <c r="F2">
        <v>0.13686499999999999</v>
      </c>
    </row>
    <row r="3" spans="1:8" x14ac:dyDescent="0.25">
      <c r="A3" t="s">
        <v>6</v>
      </c>
      <c r="B3">
        <v>1.8558999999999999E-2</v>
      </c>
      <c r="C3">
        <v>1.0238640000000001</v>
      </c>
      <c r="D3">
        <v>0.306475</v>
      </c>
      <c r="E3">
        <v>-1.6566999999999998E-2</v>
      </c>
      <c r="F3">
        <v>5.4059000000000003E-2</v>
      </c>
    </row>
    <row r="4" spans="1:8" x14ac:dyDescent="0.25">
      <c r="A4" t="s">
        <v>7</v>
      </c>
      <c r="B4">
        <v>5.1338000000000002E-2</v>
      </c>
      <c r="C4">
        <v>3.1380029999999999</v>
      </c>
      <c r="D4">
        <v>1.818E-3</v>
      </c>
      <c r="E4">
        <v>2.0475E-2</v>
      </c>
      <c r="F4">
        <v>8.4682999999999994E-2</v>
      </c>
    </row>
    <row r="5" spans="1:8" x14ac:dyDescent="0.25">
      <c r="A5" t="s">
        <v>8</v>
      </c>
      <c r="B5">
        <v>3.4787999999999999E-2</v>
      </c>
      <c r="C5">
        <v>0.68795600000000001</v>
      </c>
      <c r="D5">
        <v>0.49185099999999998</v>
      </c>
      <c r="E5">
        <v>-6.0772E-2</v>
      </c>
      <c r="F5">
        <v>0.14096</v>
      </c>
    </row>
    <row r="7" spans="1:8" x14ac:dyDescent="0.25">
      <c r="A7" t="s">
        <v>20</v>
      </c>
      <c r="B7" t="s">
        <v>1</v>
      </c>
      <c r="C7" t="s">
        <v>3</v>
      </c>
      <c r="D7" t="s">
        <v>17</v>
      </c>
      <c r="E7" t="s">
        <v>18</v>
      </c>
      <c r="F7">
        <v>5</v>
      </c>
      <c r="G7" t="s">
        <v>19</v>
      </c>
      <c r="H7">
        <v>95</v>
      </c>
    </row>
    <row r="8" spans="1:8" x14ac:dyDescent="0.25">
      <c r="A8" t="s">
        <v>5</v>
      </c>
      <c r="B8">
        <v>-0.13097300000000001</v>
      </c>
      <c r="C8">
        <v>-1.907796</v>
      </c>
      <c r="D8">
        <v>5.7083000000000002E-2</v>
      </c>
      <c r="E8">
        <v>-0.26217800000000002</v>
      </c>
      <c r="F8">
        <v>7.6439999999999998E-3</v>
      </c>
    </row>
    <row r="9" spans="1:8" x14ac:dyDescent="0.25">
      <c r="A9" t="s">
        <v>6</v>
      </c>
      <c r="B9">
        <v>0.122089</v>
      </c>
      <c r="C9">
        <v>2.8730289999999998</v>
      </c>
      <c r="D9">
        <v>4.267E-3</v>
      </c>
      <c r="E9">
        <v>4.3867999999999997E-2</v>
      </c>
      <c r="F9">
        <v>0.20388999999999999</v>
      </c>
    </row>
    <row r="10" spans="1:8" x14ac:dyDescent="0.25">
      <c r="A10" t="s">
        <v>7</v>
      </c>
      <c r="B10">
        <v>-2.0507000000000001E-2</v>
      </c>
      <c r="C10">
        <v>-0.791987</v>
      </c>
      <c r="D10">
        <v>0.42880499999999999</v>
      </c>
      <c r="E10">
        <v>-7.2387999999999994E-2</v>
      </c>
      <c r="F10">
        <v>2.7873999999999999E-2</v>
      </c>
    </row>
    <row r="11" spans="1:8" x14ac:dyDescent="0.25">
      <c r="A11" t="s">
        <v>8</v>
      </c>
      <c r="B11">
        <v>0.16017500000000001</v>
      </c>
      <c r="C11">
        <v>2.3159990000000001</v>
      </c>
      <c r="D11">
        <v>2.1028000000000002E-2</v>
      </c>
      <c r="E11">
        <v>2.7857E-2</v>
      </c>
      <c r="F11">
        <v>0.29558699999999999</v>
      </c>
    </row>
    <row r="13" spans="1:8" x14ac:dyDescent="0.25">
      <c r="A13" t="s">
        <v>21</v>
      </c>
      <c r="B13" t="s">
        <v>1</v>
      </c>
      <c r="C13" t="s">
        <v>3</v>
      </c>
      <c r="D13" t="s">
        <v>17</v>
      </c>
      <c r="E13" t="s">
        <v>18</v>
      </c>
      <c r="F13">
        <v>5</v>
      </c>
      <c r="G13" t="s">
        <v>19</v>
      </c>
      <c r="H13">
        <v>95</v>
      </c>
    </row>
    <row r="14" spans="1:8" x14ac:dyDescent="0.25">
      <c r="A14" t="s">
        <v>5</v>
      </c>
      <c r="B14">
        <v>-4.0376000000000002E-2</v>
      </c>
      <c r="C14" s="6">
        <v>-0.53332900000000005</v>
      </c>
      <c r="D14">
        <v>0.59408099999999997</v>
      </c>
      <c r="E14">
        <v>-0.18445600000000001</v>
      </c>
      <c r="F14">
        <v>0.110555</v>
      </c>
    </row>
    <row r="15" spans="1:8" x14ac:dyDescent="0.25">
      <c r="A15" t="s">
        <v>6</v>
      </c>
      <c r="B15">
        <v>0.140648</v>
      </c>
      <c r="C15">
        <v>2.921719</v>
      </c>
      <c r="D15">
        <v>3.6640000000000002E-3</v>
      </c>
      <c r="E15">
        <v>4.8126000000000002E-2</v>
      </c>
      <c r="F15">
        <v>0.23319200000000001</v>
      </c>
    </row>
    <row r="16" spans="1:8" x14ac:dyDescent="0.25">
      <c r="A16" t="s">
        <v>7</v>
      </c>
      <c r="B16">
        <v>3.0831000000000001E-2</v>
      </c>
      <c r="C16">
        <v>1.133237</v>
      </c>
      <c r="D16">
        <v>0.25774599999999998</v>
      </c>
      <c r="E16">
        <v>-2.3754000000000001E-2</v>
      </c>
      <c r="F16">
        <v>8.6933999999999997E-2</v>
      </c>
    </row>
    <row r="17" spans="1:6" x14ac:dyDescent="0.25">
      <c r="A17" t="s">
        <v>8</v>
      </c>
      <c r="B17">
        <v>0.194962</v>
      </c>
      <c r="C17">
        <v>3.6338119999999998</v>
      </c>
      <c r="D17">
        <v>3.1300000000000002E-4</v>
      </c>
      <c r="E17">
        <v>9.3661999999999995E-2</v>
      </c>
      <c r="F17">
        <v>0.300342</v>
      </c>
    </row>
    <row r="18" spans="1:6" x14ac:dyDescent="0.25">
      <c r="C18" t="s">
        <v>30</v>
      </c>
    </row>
    <row r="19" spans="1:6" x14ac:dyDescent="0.25">
      <c r="A19" s="5" t="s">
        <v>22</v>
      </c>
      <c r="B19" t="s">
        <v>26</v>
      </c>
      <c r="C19" t="str">
        <f>+TEXT(B2,"0.000")</f>
        <v>0.091</v>
      </c>
      <c r="D19" t="str">
        <f>+CONCATENATE("(",TEXT(C2,"0.00"),")")</f>
        <v>(4.09)</v>
      </c>
    </row>
    <row r="20" spans="1:6" x14ac:dyDescent="0.25">
      <c r="B20" t="s">
        <v>27</v>
      </c>
      <c r="C20" t="str">
        <f>+TEXT(B8,"0.000")</f>
        <v>-0.131</v>
      </c>
      <c r="D20" t="str">
        <f>+CONCATENATE("(",TEXT(C8,"0.00"),")")</f>
        <v>(-1.91)</v>
      </c>
    </row>
    <row r="21" spans="1:6" x14ac:dyDescent="0.25">
      <c r="B21" t="s">
        <v>21</v>
      </c>
      <c r="C21" t="str">
        <f>+TEXT(B14,"0.000")</f>
        <v>-0.040</v>
      </c>
      <c r="D21" t="str">
        <f>+CONCATENATE("(",TEXT(C14,"0.00"),")")</f>
        <v>(-0.53)</v>
      </c>
    </row>
    <row r="22" spans="1:6" x14ac:dyDescent="0.25">
      <c r="A22" s="5" t="s">
        <v>23</v>
      </c>
      <c r="B22" t="s">
        <v>26</v>
      </c>
      <c r="C22" t="str">
        <f>+TEXT(B3,"0.000")</f>
        <v>0.019</v>
      </c>
      <c r="D22" t="str">
        <f>+CONCATENATE("(",TEXT(C3,"0.00"),")")</f>
        <v>(1.02)</v>
      </c>
    </row>
    <row r="23" spans="1:6" x14ac:dyDescent="0.25">
      <c r="B23" t="s">
        <v>27</v>
      </c>
      <c r="C23" t="str">
        <f>+TEXT(B9,"0.000")</f>
        <v>0.122</v>
      </c>
      <c r="D23" t="str">
        <f>+CONCATENATE("(",TEXT(C9,"0.00"),")")</f>
        <v>(2.87)</v>
      </c>
    </row>
    <row r="24" spans="1:6" x14ac:dyDescent="0.25">
      <c r="B24" t="s">
        <v>21</v>
      </c>
      <c r="C24" t="str">
        <f>+TEXT(B15,"0.000")</f>
        <v>0.141</v>
      </c>
      <c r="D24" t="str">
        <f>+CONCATENATE("(",TEXT(C15,"0.00"),")")</f>
        <v>(2.92)</v>
      </c>
    </row>
    <row r="25" spans="1:6" x14ac:dyDescent="0.25">
      <c r="A25" s="5" t="s">
        <v>24</v>
      </c>
      <c r="B25" t="s">
        <v>26</v>
      </c>
      <c r="C25" t="str">
        <f>+TEXT(B4,"0.000")</f>
        <v>0.051</v>
      </c>
      <c r="D25" t="str">
        <f>+CONCATENATE("(",TEXT(C4,"0.00"),")")</f>
        <v>(3.14)</v>
      </c>
    </row>
    <row r="26" spans="1:6" x14ac:dyDescent="0.25">
      <c r="B26" t="s">
        <v>27</v>
      </c>
      <c r="C26" t="str">
        <f>+TEXT(B10,"0.000")</f>
        <v>-0.021</v>
      </c>
      <c r="D26" t="str">
        <f>+CONCATENATE("(",TEXT(C10,"0.00"),")")</f>
        <v>(-0.79)</v>
      </c>
    </row>
    <row r="27" spans="1:6" x14ac:dyDescent="0.25">
      <c r="B27" t="s">
        <v>21</v>
      </c>
      <c r="C27" t="str">
        <f>+TEXT(B16,"0.000")</f>
        <v>0.031</v>
      </c>
      <c r="D27" t="str">
        <f>+CONCATENATE("(",TEXT(C16,"0.00"),")")</f>
        <v>(1.13)</v>
      </c>
    </row>
    <row r="28" spans="1:6" x14ac:dyDescent="0.25">
      <c r="A28" s="5" t="s">
        <v>25</v>
      </c>
      <c r="B28" t="s">
        <v>26</v>
      </c>
      <c r="C28" t="str">
        <f>+TEXT(B5,"0.000")</f>
        <v>0.035</v>
      </c>
      <c r="D28" t="str">
        <f>+CONCATENATE("(",TEXT(C5,"0.00"),")")</f>
        <v>(0.69)</v>
      </c>
    </row>
    <row r="29" spans="1:6" x14ac:dyDescent="0.25">
      <c r="B29" t="s">
        <v>27</v>
      </c>
      <c r="C29" t="str">
        <f>+TEXT(B11,"0.000")</f>
        <v>0.160</v>
      </c>
      <c r="D29" t="str">
        <f>+CONCATENATE("(",TEXT(C11,"0.00"),")")</f>
        <v>(2.32)</v>
      </c>
    </row>
    <row r="30" spans="1:6" x14ac:dyDescent="0.25">
      <c r="B30" t="s">
        <v>21</v>
      </c>
      <c r="C30" t="str">
        <f>+TEXT(B17,"0.000")</f>
        <v>0.195</v>
      </c>
      <c r="D30" t="str">
        <f>+CONCATENATE("(",TEXT(C17,"0.00"),")")</f>
        <v>(3.63)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C18" sqref="C18:D30"/>
    </sheetView>
  </sheetViews>
  <sheetFormatPr baseColWidth="10" defaultRowHeight="15" x14ac:dyDescent="0.25"/>
  <sheetData>
    <row r="1" spans="1:8" x14ac:dyDescent="0.25">
      <c r="A1" t="s">
        <v>16</v>
      </c>
      <c r="B1" t="s">
        <v>1</v>
      </c>
      <c r="C1" t="s">
        <v>3</v>
      </c>
      <c r="D1" t="s">
        <v>17</v>
      </c>
      <c r="E1" t="s">
        <v>18</v>
      </c>
      <c r="F1">
        <v>5</v>
      </c>
      <c r="G1" t="s">
        <v>19</v>
      </c>
      <c r="H1">
        <v>95</v>
      </c>
    </row>
    <row r="2" spans="1:8" x14ac:dyDescent="0.25">
      <c r="A2" t="s">
        <v>5</v>
      </c>
      <c r="B2">
        <v>-1.103E-3</v>
      </c>
      <c r="C2" s="6">
        <v>-4.5933000000000002E-2</v>
      </c>
      <c r="D2">
        <v>0.96338500000000005</v>
      </c>
      <c r="E2">
        <v>-5.0974999999999999E-2</v>
      </c>
      <c r="F2">
        <v>4.4236999999999999E-2</v>
      </c>
    </row>
    <row r="3" spans="1:8" x14ac:dyDescent="0.25">
      <c r="A3" t="s">
        <v>6</v>
      </c>
      <c r="B3">
        <v>3.1319999999999998E-3</v>
      </c>
      <c r="C3">
        <v>0.145814</v>
      </c>
      <c r="D3">
        <v>0.88413600000000003</v>
      </c>
      <c r="E3">
        <v>-3.7142000000000001E-2</v>
      </c>
      <c r="F3">
        <v>4.3060000000000001E-2</v>
      </c>
    </row>
    <row r="4" spans="1:8" x14ac:dyDescent="0.25">
      <c r="A4" t="s">
        <v>7</v>
      </c>
      <c r="B4">
        <v>3.5423000000000003E-2</v>
      </c>
      <c r="C4">
        <v>1.937513</v>
      </c>
      <c r="D4">
        <v>5.3333999999999999E-2</v>
      </c>
      <c r="E4">
        <v>-1.237E-3</v>
      </c>
      <c r="F4">
        <v>7.0641999999999996E-2</v>
      </c>
    </row>
    <row r="5" spans="1:8" x14ac:dyDescent="0.25">
      <c r="A5" t="s">
        <v>8</v>
      </c>
      <c r="B5">
        <v>-1.0029E-2</v>
      </c>
      <c r="C5">
        <v>-0.16362499999999999</v>
      </c>
      <c r="D5">
        <v>0.87010299999999996</v>
      </c>
      <c r="E5">
        <v>-0.13522799999999999</v>
      </c>
      <c r="F5">
        <v>0.11260299999999999</v>
      </c>
    </row>
    <row r="7" spans="1:8" x14ac:dyDescent="0.25">
      <c r="A7" t="s">
        <v>20</v>
      </c>
      <c r="B7" t="s">
        <v>1</v>
      </c>
      <c r="C7" t="s">
        <v>3</v>
      </c>
      <c r="D7" t="s">
        <v>17</v>
      </c>
      <c r="E7" t="s">
        <v>18</v>
      </c>
      <c r="F7">
        <v>5</v>
      </c>
      <c r="G7" t="s">
        <v>19</v>
      </c>
      <c r="H7">
        <v>95</v>
      </c>
    </row>
    <row r="8" spans="1:8" x14ac:dyDescent="0.25">
      <c r="A8" t="s">
        <v>5</v>
      </c>
      <c r="B8">
        <v>-4.8326000000000001E-2</v>
      </c>
      <c r="C8">
        <v>-0.79561199999999999</v>
      </c>
      <c r="D8">
        <v>0.42669499999999999</v>
      </c>
      <c r="E8">
        <v>-0.17052999999999999</v>
      </c>
      <c r="F8">
        <v>7.0287000000000002E-2</v>
      </c>
    </row>
    <row r="9" spans="1:8" x14ac:dyDescent="0.25">
      <c r="A9" t="s">
        <v>6</v>
      </c>
      <c r="B9">
        <v>0.115799</v>
      </c>
      <c r="C9">
        <v>2.504861</v>
      </c>
      <c r="D9">
        <v>1.2617E-2</v>
      </c>
      <c r="E9">
        <v>2.4895E-2</v>
      </c>
      <c r="F9">
        <v>0.20585800000000001</v>
      </c>
    </row>
    <row r="10" spans="1:8" x14ac:dyDescent="0.25">
      <c r="A10" t="s">
        <v>7</v>
      </c>
      <c r="B10">
        <v>-7.8821000000000002E-2</v>
      </c>
      <c r="C10">
        <v>-2.7366809999999999</v>
      </c>
      <c r="D10">
        <v>6.4619999999999999E-3</v>
      </c>
      <c r="E10">
        <v>-0.137351</v>
      </c>
      <c r="F10">
        <v>-2.2886E-2</v>
      </c>
    </row>
    <row r="11" spans="1:8" x14ac:dyDescent="0.25">
      <c r="A11" t="s">
        <v>8</v>
      </c>
      <c r="B11">
        <v>9.9694000000000005E-2</v>
      </c>
      <c r="C11">
        <v>1.2226239999999999</v>
      </c>
      <c r="D11">
        <v>0.222138</v>
      </c>
      <c r="E11">
        <v>-6.7908999999999997E-2</v>
      </c>
      <c r="F11">
        <v>0.25914199999999998</v>
      </c>
    </row>
    <row r="13" spans="1:8" x14ac:dyDescent="0.25">
      <c r="A13" t="s">
        <v>21</v>
      </c>
      <c r="B13" t="s">
        <v>1</v>
      </c>
      <c r="C13" t="s">
        <v>3</v>
      </c>
      <c r="D13" t="s">
        <v>17</v>
      </c>
      <c r="E13" t="s">
        <v>18</v>
      </c>
      <c r="F13">
        <v>5</v>
      </c>
      <c r="G13" t="s">
        <v>19</v>
      </c>
      <c r="H13">
        <v>95</v>
      </c>
    </row>
    <row r="14" spans="1:8" x14ac:dyDescent="0.25">
      <c r="A14" t="s">
        <v>5</v>
      </c>
      <c r="B14">
        <v>-4.9429000000000001E-2</v>
      </c>
      <c r="C14" s="6">
        <v>-0.74640099999999998</v>
      </c>
      <c r="D14">
        <v>0.45583099999999999</v>
      </c>
      <c r="E14">
        <v>-0.18366299999999999</v>
      </c>
      <c r="F14">
        <v>8.0052999999999999E-2</v>
      </c>
    </row>
    <row r="15" spans="1:8" x14ac:dyDescent="0.25">
      <c r="A15" t="s">
        <v>6</v>
      </c>
      <c r="B15">
        <v>0.118931</v>
      </c>
      <c r="C15">
        <v>2.2948940000000002</v>
      </c>
      <c r="D15">
        <v>2.2218000000000002E-2</v>
      </c>
      <c r="E15">
        <v>2.1911E-2</v>
      </c>
      <c r="F15">
        <v>0.22095200000000001</v>
      </c>
    </row>
    <row r="16" spans="1:8" x14ac:dyDescent="0.25">
      <c r="A16" t="s">
        <v>7</v>
      </c>
      <c r="B16">
        <v>-4.3397999999999999E-2</v>
      </c>
      <c r="C16">
        <v>-1.5471699999999999</v>
      </c>
      <c r="D16">
        <v>0.122555</v>
      </c>
      <c r="E16">
        <v>-0.100664</v>
      </c>
      <c r="F16">
        <v>9.7470000000000005E-3</v>
      </c>
    </row>
    <row r="17" spans="1:6" x14ac:dyDescent="0.25">
      <c r="A17" t="s">
        <v>8</v>
      </c>
      <c r="B17">
        <v>8.9665999999999996E-2</v>
      </c>
      <c r="C17">
        <v>1.496518</v>
      </c>
      <c r="D17">
        <v>0.13524900000000001</v>
      </c>
      <c r="E17">
        <v>-3.2542000000000001E-2</v>
      </c>
      <c r="F17">
        <v>0.2077</v>
      </c>
    </row>
    <row r="18" spans="1:6" x14ac:dyDescent="0.25">
      <c r="C18" t="s">
        <v>31</v>
      </c>
    </row>
    <row r="19" spans="1:6" x14ac:dyDescent="0.25">
      <c r="A19" s="5" t="s">
        <v>22</v>
      </c>
      <c r="B19" t="s">
        <v>26</v>
      </c>
      <c r="C19" t="str">
        <f>+TEXT(B2,"0.000")</f>
        <v>-0.001</v>
      </c>
      <c r="D19" t="str">
        <f>+CONCATENATE("(",TEXT(C2,"0.00"),")")</f>
        <v>(-0.05)</v>
      </c>
    </row>
    <row r="20" spans="1:6" x14ac:dyDescent="0.25">
      <c r="B20" t="s">
        <v>27</v>
      </c>
      <c r="C20" t="str">
        <f>+TEXT(B8,"0.000")</f>
        <v>-0.048</v>
      </c>
      <c r="D20" t="str">
        <f>+CONCATENATE("(",TEXT(C8,"0.00"),")")</f>
        <v>(-0.80)</v>
      </c>
    </row>
    <row r="21" spans="1:6" x14ac:dyDescent="0.25">
      <c r="B21" t="s">
        <v>21</v>
      </c>
      <c r="C21" t="str">
        <f>+TEXT(B14,"0.000")</f>
        <v>-0.049</v>
      </c>
      <c r="D21" t="str">
        <f>+CONCATENATE("(",TEXT(C14,"0.00"),")")</f>
        <v>(-0.75)</v>
      </c>
    </row>
    <row r="22" spans="1:6" x14ac:dyDescent="0.25">
      <c r="A22" s="5" t="s">
        <v>23</v>
      </c>
      <c r="B22" t="s">
        <v>26</v>
      </c>
      <c r="C22" t="str">
        <f>+TEXT(B3,"0.000")</f>
        <v>0.003</v>
      </c>
      <c r="D22" t="str">
        <f>+CONCATENATE("(",TEXT(C3,"0.00"),")")</f>
        <v>(0.15)</v>
      </c>
    </row>
    <row r="23" spans="1:6" x14ac:dyDescent="0.25">
      <c r="B23" t="s">
        <v>27</v>
      </c>
      <c r="C23" t="str">
        <f>+TEXT(B9,"0.000")</f>
        <v>0.116</v>
      </c>
      <c r="D23" t="str">
        <f>+CONCATENATE("(",TEXT(C9,"0.00"),")")</f>
        <v>(2.50)</v>
      </c>
    </row>
    <row r="24" spans="1:6" x14ac:dyDescent="0.25">
      <c r="B24" t="s">
        <v>21</v>
      </c>
      <c r="C24" t="str">
        <f>+TEXT(B15,"0.000")</f>
        <v>0.119</v>
      </c>
      <c r="D24" t="str">
        <f>+CONCATENATE("(",TEXT(C15,"0.00"),")")</f>
        <v>(2.29)</v>
      </c>
    </row>
    <row r="25" spans="1:6" x14ac:dyDescent="0.25">
      <c r="A25" s="5" t="s">
        <v>24</v>
      </c>
      <c r="B25" t="s">
        <v>26</v>
      </c>
      <c r="C25" t="str">
        <f>+TEXT(B4,"0.000")</f>
        <v>0.035</v>
      </c>
      <c r="D25" t="str">
        <f>+CONCATENATE("(",TEXT(C4,"0.00"),")")</f>
        <v>(1.94)</v>
      </c>
    </row>
    <row r="26" spans="1:6" x14ac:dyDescent="0.25">
      <c r="B26" t="s">
        <v>27</v>
      </c>
      <c r="C26" t="str">
        <f>+TEXT(B10,"0.000")</f>
        <v>-0.079</v>
      </c>
      <c r="D26" t="str">
        <f>+CONCATENATE("(",TEXT(C10,"0.00"),")")</f>
        <v>(-2.74)</v>
      </c>
    </row>
    <row r="27" spans="1:6" x14ac:dyDescent="0.25">
      <c r="B27" t="s">
        <v>21</v>
      </c>
      <c r="C27" t="str">
        <f>+TEXT(B16,"0.000")</f>
        <v>-0.043</v>
      </c>
      <c r="D27" t="str">
        <f>+CONCATENATE("(",TEXT(C16,"0.00"),")")</f>
        <v>(-1.55)</v>
      </c>
    </row>
    <row r="28" spans="1:6" x14ac:dyDescent="0.25">
      <c r="A28" s="5" t="s">
        <v>25</v>
      </c>
      <c r="B28" t="s">
        <v>26</v>
      </c>
      <c r="C28" t="str">
        <f>+TEXT(B5,"0.000")</f>
        <v>-0.010</v>
      </c>
      <c r="D28" t="str">
        <f>+CONCATENATE("(",TEXT(C5,"0.00"),")")</f>
        <v>(-0.16)</v>
      </c>
    </row>
    <row r="29" spans="1:6" x14ac:dyDescent="0.25">
      <c r="B29" t="s">
        <v>27</v>
      </c>
      <c r="C29" t="str">
        <f>+TEXT(B11,"0.000")</f>
        <v>0.100</v>
      </c>
      <c r="D29" t="str">
        <f>+CONCATENATE("(",TEXT(C11,"0.00"),")")</f>
        <v>(1.22)</v>
      </c>
    </row>
    <row r="30" spans="1:6" x14ac:dyDescent="0.25">
      <c r="B30" t="s">
        <v>21</v>
      </c>
      <c r="C30" t="str">
        <f>+TEXT(B17,"0.000")</f>
        <v>0.090</v>
      </c>
      <c r="D30" t="str">
        <f>+CONCATENATE("(",TEXT(C17,"0.00"),")")</f>
        <v>(1.50)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C18" sqref="C18:D30"/>
    </sheetView>
  </sheetViews>
  <sheetFormatPr baseColWidth="10" defaultRowHeight="15" x14ac:dyDescent="0.25"/>
  <sheetData>
    <row r="1" spans="1:8" x14ac:dyDescent="0.25">
      <c r="A1" t="s">
        <v>16</v>
      </c>
      <c r="B1" t="s">
        <v>1</v>
      </c>
      <c r="C1" t="s">
        <v>3</v>
      </c>
      <c r="D1" t="s">
        <v>17</v>
      </c>
      <c r="E1" t="s">
        <v>18</v>
      </c>
      <c r="F1">
        <v>5</v>
      </c>
      <c r="G1" t="s">
        <v>19</v>
      </c>
      <c r="H1">
        <v>95</v>
      </c>
    </row>
    <row r="2" spans="1:8" x14ac:dyDescent="0.25">
      <c r="A2" t="s">
        <v>5</v>
      </c>
      <c r="B2">
        <v>8.3548999999999998E-2</v>
      </c>
      <c r="C2" s="6">
        <v>2.9171360000000002</v>
      </c>
      <c r="D2">
        <v>3.7169999999999998E-3</v>
      </c>
      <c r="E2">
        <v>2.7193999999999999E-2</v>
      </c>
      <c r="F2">
        <v>0.137515</v>
      </c>
    </row>
    <row r="3" spans="1:8" x14ac:dyDescent="0.25">
      <c r="A3" t="s">
        <v>6</v>
      </c>
      <c r="B3">
        <v>-4.1859E-2</v>
      </c>
      <c r="C3">
        <v>-1.623985</v>
      </c>
      <c r="D3">
        <v>0.10510799999999999</v>
      </c>
      <c r="E3">
        <v>-9.1115000000000002E-2</v>
      </c>
      <c r="F3">
        <v>7.2950000000000003E-3</v>
      </c>
    </row>
    <row r="4" spans="1:8" x14ac:dyDescent="0.25">
      <c r="A4" t="s">
        <v>7</v>
      </c>
      <c r="B4">
        <v>2.4499E-2</v>
      </c>
      <c r="C4">
        <v>1.175117</v>
      </c>
      <c r="D4">
        <v>0.240595</v>
      </c>
      <c r="E4">
        <v>-1.8796E-2</v>
      </c>
      <c r="F4">
        <v>6.4616000000000007E-2</v>
      </c>
    </row>
    <row r="5" spans="1:8" x14ac:dyDescent="0.25">
      <c r="A5" t="s">
        <v>8</v>
      </c>
      <c r="B5">
        <v>-6.0309999999999999E-3</v>
      </c>
      <c r="C5">
        <v>-9.1651999999999997E-2</v>
      </c>
      <c r="D5">
        <v>0.92701699999999998</v>
      </c>
      <c r="E5">
        <v>-0.13724500000000001</v>
      </c>
      <c r="F5">
        <v>0.121755</v>
      </c>
    </row>
    <row r="7" spans="1:8" x14ac:dyDescent="0.25">
      <c r="A7" t="s">
        <v>20</v>
      </c>
      <c r="B7" t="s">
        <v>1</v>
      </c>
      <c r="C7" t="s">
        <v>3</v>
      </c>
      <c r="D7" t="s">
        <v>17</v>
      </c>
      <c r="E7" t="s">
        <v>18</v>
      </c>
      <c r="F7">
        <v>5</v>
      </c>
      <c r="G7" t="s">
        <v>19</v>
      </c>
      <c r="H7">
        <v>95</v>
      </c>
    </row>
    <row r="8" spans="1:8" x14ac:dyDescent="0.25">
      <c r="A8" t="s">
        <v>5</v>
      </c>
      <c r="B8">
        <v>-2.5366E-2</v>
      </c>
      <c r="C8">
        <v>-0.28165000000000001</v>
      </c>
      <c r="D8">
        <v>0.77834700000000001</v>
      </c>
      <c r="E8">
        <v>-0.207313</v>
      </c>
      <c r="F8">
        <v>0.14582800000000001</v>
      </c>
    </row>
    <row r="9" spans="1:8" x14ac:dyDescent="0.25">
      <c r="A9" t="s">
        <v>6</v>
      </c>
      <c r="B9">
        <v>0.16570199999999999</v>
      </c>
      <c r="C9">
        <v>2.379524</v>
      </c>
      <c r="D9">
        <v>1.7767999999999999E-2</v>
      </c>
      <c r="E9">
        <v>2.8171000000000002E-2</v>
      </c>
      <c r="F9">
        <v>0.30751200000000001</v>
      </c>
    </row>
    <row r="10" spans="1:8" x14ac:dyDescent="0.25">
      <c r="A10" t="s">
        <v>7</v>
      </c>
      <c r="B10">
        <v>1.9158999999999999E-2</v>
      </c>
      <c r="C10">
        <v>0.47016000000000002</v>
      </c>
      <c r="D10">
        <v>0.63847799999999999</v>
      </c>
      <c r="E10">
        <v>-5.7921E-2</v>
      </c>
      <c r="F10">
        <v>9.7601999999999994E-2</v>
      </c>
    </row>
    <row r="11" spans="1:8" x14ac:dyDescent="0.25">
      <c r="A11" t="s">
        <v>8</v>
      </c>
      <c r="B11">
        <v>-5.2849999999999998E-3</v>
      </c>
      <c r="C11">
        <v>-4.9577999999999997E-2</v>
      </c>
      <c r="D11">
        <v>0.96048199999999995</v>
      </c>
      <c r="E11">
        <v>-0.206702</v>
      </c>
      <c r="F11">
        <v>0.21112800000000001</v>
      </c>
    </row>
    <row r="13" spans="1:8" x14ac:dyDescent="0.25">
      <c r="A13" t="s">
        <v>21</v>
      </c>
      <c r="B13" t="s">
        <v>1</v>
      </c>
      <c r="C13" t="s">
        <v>3</v>
      </c>
      <c r="D13" t="s">
        <v>17</v>
      </c>
      <c r="E13" t="s">
        <v>18</v>
      </c>
      <c r="F13">
        <v>5</v>
      </c>
      <c r="G13" t="s">
        <v>19</v>
      </c>
      <c r="H13">
        <v>95</v>
      </c>
    </row>
    <row r="14" spans="1:8" x14ac:dyDescent="0.25">
      <c r="A14" t="s">
        <v>5</v>
      </c>
      <c r="B14">
        <v>5.8182999999999999E-2</v>
      </c>
      <c r="C14" s="6">
        <v>0.57945100000000005</v>
      </c>
      <c r="D14">
        <v>0.56258699999999995</v>
      </c>
      <c r="E14">
        <v>-0.140846</v>
      </c>
      <c r="F14">
        <v>0.25107400000000002</v>
      </c>
    </row>
    <row r="15" spans="1:8" x14ac:dyDescent="0.25">
      <c r="A15" t="s">
        <v>6</v>
      </c>
      <c r="B15">
        <v>0.12384199999999999</v>
      </c>
      <c r="C15">
        <v>1.524068</v>
      </c>
      <c r="D15">
        <v>0.128224</v>
      </c>
      <c r="E15">
        <v>-3.6998000000000003E-2</v>
      </c>
      <c r="F15">
        <v>0.28549999999999998</v>
      </c>
    </row>
    <row r="16" spans="1:8" x14ac:dyDescent="0.25">
      <c r="A16" t="s">
        <v>7</v>
      </c>
      <c r="B16">
        <v>4.3658000000000002E-2</v>
      </c>
      <c r="C16">
        <v>1.014918</v>
      </c>
      <c r="D16">
        <v>0.31071300000000002</v>
      </c>
      <c r="E16">
        <v>-3.9789999999999999E-2</v>
      </c>
      <c r="F16">
        <v>0.12567</v>
      </c>
    </row>
    <row r="17" spans="1:6" x14ac:dyDescent="0.25">
      <c r="A17" t="s">
        <v>8</v>
      </c>
      <c r="B17">
        <v>-1.1316E-2</v>
      </c>
      <c r="C17">
        <v>-0.120393</v>
      </c>
      <c r="D17">
        <v>0.90422800000000003</v>
      </c>
      <c r="E17">
        <v>-0.19494600000000001</v>
      </c>
      <c r="F17">
        <v>0.17119000000000001</v>
      </c>
    </row>
    <row r="18" spans="1:6" x14ac:dyDescent="0.25">
      <c r="C18" t="s">
        <v>28</v>
      </c>
    </row>
    <row r="19" spans="1:6" x14ac:dyDescent="0.25">
      <c r="A19" s="5" t="s">
        <v>22</v>
      </c>
      <c r="B19" t="s">
        <v>26</v>
      </c>
      <c r="C19" t="str">
        <f>+TEXT(B2,"0.000")</f>
        <v>0.084</v>
      </c>
      <c r="D19" t="str">
        <f>+CONCATENATE("(",TEXT(C2,"0.00"),")")</f>
        <v>(2.92)</v>
      </c>
    </row>
    <row r="20" spans="1:6" x14ac:dyDescent="0.25">
      <c r="B20" t="s">
        <v>27</v>
      </c>
      <c r="C20" t="str">
        <f>+TEXT(B8,"0.000")</f>
        <v>-0.025</v>
      </c>
      <c r="D20" t="str">
        <f>+CONCATENATE("(",TEXT(C8,"0.00"),")")</f>
        <v>(-0.28)</v>
      </c>
    </row>
    <row r="21" spans="1:6" x14ac:dyDescent="0.25">
      <c r="B21" t="s">
        <v>21</v>
      </c>
      <c r="C21" t="str">
        <f>+TEXT(B14,"0.000")</f>
        <v>0.058</v>
      </c>
      <c r="D21" t="str">
        <f>+CONCATENATE("(",TEXT(C14,"0.00"),")")</f>
        <v>(0.58)</v>
      </c>
    </row>
    <row r="22" spans="1:6" x14ac:dyDescent="0.25">
      <c r="A22" s="5" t="s">
        <v>23</v>
      </c>
      <c r="B22" t="s">
        <v>26</v>
      </c>
      <c r="C22" t="str">
        <f>+TEXT(B3,"0.000")</f>
        <v>-0.042</v>
      </c>
      <c r="D22" t="str">
        <f>+CONCATENATE("(",TEXT(C3,"0.00"),")")</f>
        <v>(-1.62)</v>
      </c>
    </row>
    <row r="23" spans="1:6" x14ac:dyDescent="0.25">
      <c r="B23" t="s">
        <v>27</v>
      </c>
      <c r="C23" t="str">
        <f>+TEXT(B9,"0.000")</f>
        <v>0.166</v>
      </c>
      <c r="D23" t="str">
        <f>+CONCATENATE("(",TEXT(C9,"0.00"),")")</f>
        <v>(2.38)</v>
      </c>
    </row>
    <row r="24" spans="1:6" x14ac:dyDescent="0.25">
      <c r="B24" t="s">
        <v>21</v>
      </c>
      <c r="C24" t="str">
        <f>+TEXT(B15,"0.000")</f>
        <v>0.124</v>
      </c>
      <c r="D24" t="str">
        <f>+CONCATENATE("(",TEXT(C15,"0.00"),")")</f>
        <v>(1.52)</v>
      </c>
    </row>
    <row r="25" spans="1:6" x14ac:dyDescent="0.25">
      <c r="A25" s="5" t="s">
        <v>24</v>
      </c>
      <c r="B25" t="s">
        <v>26</v>
      </c>
      <c r="C25" t="str">
        <f>+TEXT(B4,"0.000")</f>
        <v>0.024</v>
      </c>
      <c r="D25" t="str">
        <f>+CONCATENATE("(",TEXT(C4,"0.00"),")")</f>
        <v>(1.18)</v>
      </c>
    </row>
    <row r="26" spans="1:6" x14ac:dyDescent="0.25">
      <c r="B26" t="s">
        <v>27</v>
      </c>
      <c r="C26" t="str">
        <f>+TEXT(B10,"0.000")</f>
        <v>0.019</v>
      </c>
      <c r="D26" t="str">
        <f>+CONCATENATE("(",TEXT(C10,"0.00"),")")</f>
        <v>(0.47)</v>
      </c>
    </row>
    <row r="27" spans="1:6" x14ac:dyDescent="0.25">
      <c r="B27" t="s">
        <v>21</v>
      </c>
      <c r="C27" t="str">
        <f>+TEXT(B16,"0.000")</f>
        <v>0.044</v>
      </c>
      <c r="D27" t="str">
        <f>+CONCATENATE("(",TEXT(C16,"0.00"),")")</f>
        <v>(1.01)</v>
      </c>
    </row>
    <row r="28" spans="1:6" x14ac:dyDescent="0.25">
      <c r="A28" s="5" t="s">
        <v>25</v>
      </c>
      <c r="B28" t="s">
        <v>26</v>
      </c>
      <c r="C28" t="str">
        <f>+TEXT(B5,"0.000")</f>
        <v>-0.006</v>
      </c>
      <c r="D28" t="str">
        <f>+CONCATENATE("(",TEXT(C5,"0.00"),")")</f>
        <v>(-0.09)</v>
      </c>
    </row>
    <row r="29" spans="1:6" x14ac:dyDescent="0.25">
      <c r="B29" t="s">
        <v>27</v>
      </c>
      <c r="C29" t="str">
        <f>+TEXT(B11,"0.000")</f>
        <v>-0.005</v>
      </c>
      <c r="D29" t="str">
        <f>+CONCATENATE("(",TEXT(C11,"0.00"),")")</f>
        <v>(-0.05)</v>
      </c>
    </row>
    <row r="30" spans="1:6" x14ac:dyDescent="0.25">
      <c r="B30" t="s">
        <v>21</v>
      </c>
      <c r="C30" t="str">
        <f>+TEXT(B17,"0.000")</f>
        <v>-0.011</v>
      </c>
      <c r="D30" t="str">
        <f>+CONCATENATE("(",TEXT(C17,"0.00"),")")</f>
        <v>(-0.12)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7"/>
  <sheetViews>
    <sheetView tabSelected="1" workbookViewId="0">
      <selection activeCell="B5" sqref="B5:K17"/>
    </sheetView>
  </sheetViews>
  <sheetFormatPr baseColWidth="10" defaultRowHeight="15" x14ac:dyDescent="0.25"/>
  <sheetData>
    <row r="4" spans="2:11" ht="15.75" thickBot="1" x14ac:dyDescent="0.3"/>
    <row r="5" spans="2:11" x14ac:dyDescent="0.25">
      <c r="B5" s="7"/>
      <c r="C5" s="7"/>
      <c r="D5" s="8" t="str">
        <f>'directos Db5 corto'!C18</f>
        <v>DB5 corto plazo</v>
      </c>
      <c r="E5" s="8"/>
      <c r="F5" s="8" t="str">
        <f>'directos Db5 largo'!C18</f>
        <v>DB5 largo plazo</v>
      </c>
      <c r="G5" s="8"/>
      <c r="H5" s="8" t="str">
        <f>'directos g90 corto'!C18</f>
        <v>G90 corto plazo</v>
      </c>
      <c r="I5" s="8"/>
      <c r="J5" s="8" t="str">
        <f>'directos g90 largo'!C18</f>
        <v>G90 largo plazo</v>
      </c>
      <c r="K5" s="8"/>
    </row>
    <row r="6" spans="2:11" x14ac:dyDescent="0.25">
      <c r="B6" s="5" t="s">
        <v>22</v>
      </c>
      <c r="C6" s="1" t="s">
        <v>26</v>
      </c>
      <c r="D6" t="str">
        <f>'directos Db5 corto'!C19</f>
        <v>-0.001</v>
      </c>
      <c r="E6" t="str">
        <f>'directos Db5 corto'!D19</f>
        <v>(-0.05)</v>
      </c>
      <c r="F6" t="str">
        <f>'directos Db5 largo'!C19</f>
        <v>0.091</v>
      </c>
      <c r="G6" t="str">
        <f>'directos Db5 largo'!D19</f>
        <v>(4.09)</v>
      </c>
      <c r="H6" t="str">
        <f>'directos g90 corto'!C19</f>
        <v>0.084</v>
      </c>
      <c r="I6" t="str">
        <f>'directos g90 corto'!D19</f>
        <v>(2.92)</v>
      </c>
      <c r="J6" t="str">
        <f>'directos g90 largo'!C19</f>
        <v>0.077</v>
      </c>
      <c r="K6" t="str">
        <f>'directos g90 largo'!D19</f>
        <v>(2.68)</v>
      </c>
    </row>
    <row r="7" spans="2:11" x14ac:dyDescent="0.25">
      <c r="B7" s="1"/>
      <c r="C7" s="1" t="s">
        <v>27</v>
      </c>
      <c r="D7" t="str">
        <f>'directos Db5 corto'!C20</f>
        <v>-0.048</v>
      </c>
      <c r="E7" t="str">
        <f>'directos Db5 corto'!D20</f>
        <v>(-0.80)</v>
      </c>
      <c r="F7" t="str">
        <f>'directos Db5 largo'!C20</f>
        <v>-0.131</v>
      </c>
      <c r="G7" t="str">
        <f>'directos Db5 largo'!D20</f>
        <v>(-1.91)</v>
      </c>
      <c r="H7" t="str">
        <f>'directos g90 corto'!C20</f>
        <v>-0.025</v>
      </c>
      <c r="I7" t="str">
        <f>'directos g90 corto'!D20</f>
        <v>(-0.28)</v>
      </c>
      <c r="J7" t="str">
        <f>'directos g90 largo'!C20</f>
        <v>0.036</v>
      </c>
      <c r="K7" t="str">
        <f>'directos g90 largo'!D20</f>
        <v>(0.32)</v>
      </c>
    </row>
    <row r="8" spans="2:11" x14ac:dyDescent="0.25">
      <c r="B8" s="1"/>
      <c r="C8" s="1" t="s">
        <v>21</v>
      </c>
      <c r="D8" t="str">
        <f>'directos Db5 corto'!C21</f>
        <v>-0.049</v>
      </c>
      <c r="E8" t="str">
        <f>'directos Db5 corto'!D21</f>
        <v>(-0.75)</v>
      </c>
      <c r="F8" t="str">
        <f>'directos Db5 largo'!C21</f>
        <v>-0.040</v>
      </c>
      <c r="G8" t="str">
        <f>'directos Db5 largo'!D21</f>
        <v>(-0.53)</v>
      </c>
      <c r="H8" t="str">
        <f>'directos g90 corto'!C21</f>
        <v>0.058</v>
      </c>
      <c r="I8" t="str">
        <f>'directos g90 corto'!D21</f>
        <v>(0.58)</v>
      </c>
      <c r="J8" t="str">
        <f>'directos g90 largo'!C21</f>
        <v>0.113</v>
      </c>
      <c r="K8" t="str">
        <f>'directos g90 largo'!D21</f>
        <v>(0.90)</v>
      </c>
    </row>
    <row r="9" spans="2:11" x14ac:dyDescent="0.25">
      <c r="B9" s="5" t="s">
        <v>23</v>
      </c>
      <c r="C9" s="1" t="s">
        <v>26</v>
      </c>
      <c r="D9" t="str">
        <f>'directos Db5 corto'!C22</f>
        <v>0.003</v>
      </c>
      <c r="E9" t="str">
        <f>'directos Db5 corto'!D22</f>
        <v>(0.15)</v>
      </c>
      <c r="F9" t="str">
        <f>'directos Db5 largo'!C22</f>
        <v>0.019</v>
      </c>
      <c r="G9" t="str">
        <f>'directos Db5 largo'!D22</f>
        <v>(1.02)</v>
      </c>
      <c r="H9" t="str">
        <f>'directos g90 corto'!C22</f>
        <v>-0.042</v>
      </c>
      <c r="I9" t="str">
        <f>'directos g90 corto'!D22</f>
        <v>(-1.62)</v>
      </c>
      <c r="J9" t="str">
        <f>'directos g90 largo'!C22</f>
        <v>-0.063</v>
      </c>
      <c r="K9" t="str">
        <f>'directos g90 largo'!D22</f>
        <v>(-2.78)</v>
      </c>
    </row>
    <row r="10" spans="2:11" x14ac:dyDescent="0.25">
      <c r="B10" s="1"/>
      <c r="C10" s="1" t="s">
        <v>27</v>
      </c>
      <c r="D10" t="str">
        <f>'directos Db5 corto'!C23</f>
        <v>0.116</v>
      </c>
      <c r="E10" t="str">
        <f>'directos Db5 corto'!D23</f>
        <v>(2.50)</v>
      </c>
      <c r="F10" t="str">
        <f>'directos Db5 largo'!C23</f>
        <v>0.122</v>
      </c>
      <c r="G10" t="str">
        <f>'directos Db5 largo'!D23</f>
        <v>(2.87)</v>
      </c>
      <c r="H10" t="str">
        <f>'directos g90 corto'!C23</f>
        <v>0.166</v>
      </c>
      <c r="I10" t="str">
        <f>'directos g90 corto'!D23</f>
        <v>(2.38)</v>
      </c>
      <c r="J10" t="str">
        <f>'directos g90 largo'!C23</f>
        <v>-0.069</v>
      </c>
      <c r="K10" t="str">
        <f>'directos g90 largo'!D23</f>
        <v>(-0.95)</v>
      </c>
    </row>
    <row r="11" spans="2:11" x14ac:dyDescent="0.25">
      <c r="B11" s="1"/>
      <c r="C11" s="1" t="s">
        <v>21</v>
      </c>
      <c r="D11" t="str">
        <f>'directos Db5 corto'!C24</f>
        <v>0.119</v>
      </c>
      <c r="E11" t="str">
        <f>'directos Db5 corto'!D24</f>
        <v>(2.29)</v>
      </c>
      <c r="F11" t="str">
        <f>'directos Db5 largo'!C24</f>
        <v>0.141</v>
      </c>
      <c r="G11" t="str">
        <f>'directos Db5 largo'!D24</f>
        <v>(2.92)</v>
      </c>
      <c r="H11" t="str">
        <f>'directos g90 corto'!C24</f>
        <v>0.124</v>
      </c>
      <c r="I11" t="str">
        <f>'directos g90 corto'!D24</f>
        <v>(1.52)</v>
      </c>
      <c r="J11" t="str">
        <f>'directos g90 largo'!C24</f>
        <v>-0.132</v>
      </c>
      <c r="K11" t="str">
        <f>'directos g90 largo'!D24</f>
        <v>(-1.57)</v>
      </c>
    </row>
    <row r="12" spans="2:11" x14ac:dyDescent="0.25">
      <c r="B12" s="5" t="s">
        <v>24</v>
      </c>
      <c r="C12" s="1" t="s">
        <v>26</v>
      </c>
      <c r="D12" t="str">
        <f>'directos Db5 corto'!C25</f>
        <v>0.035</v>
      </c>
      <c r="E12" t="str">
        <f>'directos Db5 corto'!D25</f>
        <v>(1.94)</v>
      </c>
      <c r="F12" t="str">
        <f>'directos Db5 largo'!C25</f>
        <v>0.051</v>
      </c>
      <c r="G12" t="str">
        <f>'directos Db5 largo'!D25</f>
        <v>(3.14)</v>
      </c>
      <c r="H12" t="str">
        <f>'directos g90 corto'!C25</f>
        <v>0.024</v>
      </c>
      <c r="I12" t="str">
        <f>'directos g90 corto'!D25</f>
        <v>(1.18)</v>
      </c>
      <c r="J12" t="str">
        <f>'directos g90 largo'!C25</f>
        <v>0.027</v>
      </c>
      <c r="K12" t="str">
        <f>'directos g90 largo'!D25</f>
        <v>(1.30)</v>
      </c>
    </row>
    <row r="13" spans="2:11" x14ac:dyDescent="0.25">
      <c r="B13" s="1"/>
      <c r="C13" s="1" t="s">
        <v>27</v>
      </c>
      <c r="D13" t="str">
        <f>'directos Db5 corto'!C26</f>
        <v>-0.079</v>
      </c>
      <c r="E13" t="str">
        <f>'directos Db5 corto'!D26</f>
        <v>(-2.74)</v>
      </c>
      <c r="F13" t="str">
        <f>'directos Db5 largo'!C26</f>
        <v>-0.021</v>
      </c>
      <c r="G13" t="str">
        <f>'directos Db5 largo'!D26</f>
        <v>(-0.79)</v>
      </c>
      <c r="H13" t="str">
        <f>'directos g90 corto'!C26</f>
        <v>0.019</v>
      </c>
      <c r="I13" t="str">
        <f>'directos g90 corto'!D26</f>
        <v>(0.47)</v>
      </c>
      <c r="J13" t="str">
        <f>'directos g90 largo'!C26</f>
        <v>0.064</v>
      </c>
      <c r="K13" t="str">
        <f>'directos g90 largo'!D26</f>
        <v>(1.60)</v>
      </c>
    </row>
    <row r="14" spans="2:11" x14ac:dyDescent="0.25">
      <c r="B14" s="1"/>
      <c r="C14" s="1" t="s">
        <v>21</v>
      </c>
      <c r="D14" t="str">
        <f>'directos Db5 corto'!C27</f>
        <v>-0.043</v>
      </c>
      <c r="E14" t="str">
        <f>'directos Db5 corto'!D27</f>
        <v>(-1.55)</v>
      </c>
      <c r="F14" t="str">
        <f>'directos Db5 largo'!C27</f>
        <v>0.031</v>
      </c>
      <c r="G14" t="str">
        <f>'directos Db5 largo'!D27</f>
        <v>(1.13)</v>
      </c>
      <c r="H14" t="str">
        <f>'directos g90 corto'!C27</f>
        <v>0.044</v>
      </c>
      <c r="I14" t="str">
        <f>'directos g90 corto'!D27</f>
        <v>(1.01)</v>
      </c>
      <c r="J14" t="str">
        <f>'directos g90 largo'!C27</f>
        <v>0.090</v>
      </c>
      <c r="K14" t="str">
        <f>'directos g90 largo'!D27</f>
        <v>(1.99)</v>
      </c>
    </row>
    <row r="15" spans="2:11" x14ac:dyDescent="0.25">
      <c r="B15" s="5" t="s">
        <v>25</v>
      </c>
      <c r="C15" s="1" t="s">
        <v>26</v>
      </c>
      <c r="D15" t="str">
        <f>'directos Db5 corto'!C28</f>
        <v>-0.010</v>
      </c>
      <c r="E15" t="str">
        <f>'directos Db5 corto'!D28</f>
        <v>(-0.16)</v>
      </c>
      <c r="F15" t="str">
        <f>'directos Db5 largo'!C28</f>
        <v>0.035</v>
      </c>
      <c r="G15" t="str">
        <f>'directos Db5 largo'!D28</f>
        <v>(0.69)</v>
      </c>
      <c r="H15" t="str">
        <f>'directos g90 corto'!C28</f>
        <v>-0.006</v>
      </c>
      <c r="I15" t="str">
        <f>'directos g90 corto'!D28</f>
        <v>(-0.09)</v>
      </c>
      <c r="J15" t="str">
        <f>'directos g90 largo'!C28</f>
        <v>-0.098</v>
      </c>
      <c r="K15" t="str">
        <f>'directos g90 largo'!D28</f>
        <v>(-1.67)</v>
      </c>
    </row>
    <row r="16" spans="2:11" x14ac:dyDescent="0.25">
      <c r="B16" s="1"/>
      <c r="C16" s="1" t="s">
        <v>27</v>
      </c>
      <c r="D16" t="str">
        <f>'directos Db5 corto'!C29</f>
        <v>0.100</v>
      </c>
      <c r="E16" t="str">
        <f>'directos Db5 corto'!D29</f>
        <v>(1.22)</v>
      </c>
      <c r="F16" t="str">
        <f>'directos Db5 largo'!C29</f>
        <v>0.160</v>
      </c>
      <c r="G16" t="str">
        <f>'directos Db5 largo'!D29</f>
        <v>(2.32)</v>
      </c>
      <c r="H16" t="str">
        <f>'directos g90 corto'!C29</f>
        <v>-0.005</v>
      </c>
      <c r="I16" t="str">
        <f>'directos g90 corto'!D29</f>
        <v>(-0.05)</v>
      </c>
      <c r="J16" t="str">
        <f>'directos g90 largo'!C29</f>
        <v>0.188</v>
      </c>
      <c r="K16" t="str">
        <f>'directos g90 largo'!D29</f>
        <v>(1.89)</v>
      </c>
    </row>
    <row r="17" spans="2:11" ht="15.75" thickBot="1" x14ac:dyDescent="0.3">
      <c r="B17" s="9"/>
      <c r="C17" s="9" t="s">
        <v>21</v>
      </c>
      <c r="D17" s="10" t="str">
        <f>'directos Db5 corto'!C30</f>
        <v>0.090</v>
      </c>
      <c r="E17" s="10" t="str">
        <f>'directos Db5 corto'!D30</f>
        <v>(1.50)</v>
      </c>
      <c r="F17" s="10" t="str">
        <f>'directos Db5 largo'!C30</f>
        <v>0.195</v>
      </c>
      <c r="G17" s="10" t="str">
        <f>'directos Db5 largo'!D30</f>
        <v>(3.63)</v>
      </c>
      <c r="H17" s="10" t="str">
        <f>'directos g90 corto'!C30</f>
        <v>-0.011</v>
      </c>
      <c r="I17" s="10" t="str">
        <f>'directos g90 corto'!D30</f>
        <v>(-0.12)</v>
      </c>
      <c r="J17" s="10" t="str">
        <f>'directos g90 largo'!C30</f>
        <v>0.091</v>
      </c>
      <c r="K17" s="10" t="str">
        <f>'directos g90 largo'!D30</f>
        <v>(0.96)</v>
      </c>
    </row>
  </sheetData>
  <mergeCells count="4">
    <mergeCell ref="D5:E5"/>
    <mergeCell ref="J5:K5"/>
    <mergeCell ref="H5:I5"/>
    <mergeCell ref="F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directos g90 largo</vt:lpstr>
      <vt:lpstr>directos Db5 largo</vt:lpstr>
      <vt:lpstr>directos Db5 corto</vt:lpstr>
      <vt:lpstr>directos g90 corto</vt:lpstr>
      <vt:lpstr>tabla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Uriarte</dc:creator>
  <cp:lastModifiedBy>Diego Uriarte</cp:lastModifiedBy>
  <dcterms:created xsi:type="dcterms:W3CDTF">2019-05-22T02:08:47Z</dcterms:created>
  <dcterms:modified xsi:type="dcterms:W3CDTF">2019-05-22T21:45:10Z</dcterms:modified>
</cp:coreProperties>
</file>