
<file path=[Content_Types].xml><?xml version="1.0" encoding="utf-8"?>
<Types xmlns="http://schemas.openxmlformats.org/package/2006/content-types"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90" windowWidth="16610" windowHeight="7310"/>
  </bookViews>
  <sheets>
    <sheet name="Priorização" sheetId="5" r:id="rId1"/>
    <sheet name="Dados" sheetId="7" r:id="rId2"/>
    <sheet name="Gráfico" sheetId="8" r:id="rId3"/>
    <sheet name="Potencial" sheetId="14" r:id="rId4"/>
    <sheet name="Relevância" sheetId="10" r:id="rId5"/>
    <sheet name="Listas" sheetId="1" r:id="rId6"/>
    <sheet name="Priorização Processos" sheetId="15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dc\a" localSheetId="0">#REF!</definedName>
    <definedName name="\dc\a">#REF!</definedName>
    <definedName name="\t">#N/A</definedName>
    <definedName name="_01INGBU" localSheetId="0">#REF!</definedName>
    <definedName name="_01INGBU" localSheetId="6">#REF!</definedName>
    <definedName name="_01INGBU">#REF!</definedName>
    <definedName name="_02INGBU" localSheetId="0">#REF!</definedName>
    <definedName name="_02INGBU">#REF!</definedName>
    <definedName name="_03INGBU" localSheetId="0">#REF!</definedName>
    <definedName name="_03INGBU">#REF!</definedName>
    <definedName name="_04INGBU" localSheetId="0">#REF!</definedName>
    <definedName name="_04INGBU">#REF!</definedName>
    <definedName name="_05INGBU" localSheetId="0">#REF!</definedName>
    <definedName name="_05INGBU">#REF!</definedName>
    <definedName name="_06INGBU" localSheetId="0">#REF!</definedName>
    <definedName name="_06INGBU">#REF!</definedName>
    <definedName name="_07INGBU" localSheetId="0">#REF!</definedName>
    <definedName name="_07INGBU">#REF!</definedName>
    <definedName name="_08INGBU" localSheetId="0">#REF!</definedName>
    <definedName name="_08INGBU">#REF!</definedName>
    <definedName name="_09INGBU" localSheetId="0">#REF!</definedName>
    <definedName name="_09INGBU">#REF!</definedName>
    <definedName name="_1_" localSheetId="0">[1]GRAFICOCT!#REF!</definedName>
    <definedName name="_1_">[1]GRAFICOCT!#REF!</definedName>
    <definedName name="_10INGBU" localSheetId="0">#REF!</definedName>
    <definedName name="_10INGBU" localSheetId="6">#REF!</definedName>
    <definedName name="_10INGBU">#REF!</definedName>
    <definedName name="_11INGBU" localSheetId="0">#REF!</definedName>
    <definedName name="_11INGBU">#REF!</definedName>
    <definedName name="_12INGBU" localSheetId="0">#REF!</definedName>
    <definedName name="_12INGBU">#REF!</definedName>
    <definedName name="_2_" localSheetId="0">[1]GRAFICOCT!#REF!</definedName>
    <definedName name="_2_">[1]GRAFICOCT!#REF!</definedName>
    <definedName name="_BAL01" localSheetId="0">#REF!</definedName>
    <definedName name="_BAL01" localSheetId="6">#REF!</definedName>
    <definedName name="_BAL01">#REF!</definedName>
    <definedName name="_BAL0105" localSheetId="0">#REF!</definedName>
    <definedName name="_BAL0105">#REF!</definedName>
    <definedName name="_BRZ42" localSheetId="0">#REF!</definedName>
    <definedName name="_BRZ42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 localSheetId="0">#REF!</definedName>
    <definedName name="_DAT14">#REF!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[2]HO!#REF!</definedName>
    <definedName name="_DAT19">[2]HO!#REF!</definedName>
    <definedName name="_DAT2" localSheetId="0">#REF!</definedName>
    <definedName name="_DAT2" localSheetId="6">#REF!</definedName>
    <definedName name="_DAT2">#REF!</definedName>
    <definedName name="_DAT20" localSheetId="0">[2]HO!#REF!</definedName>
    <definedName name="_DAT20" localSheetId="6">[2]HO!#REF!</definedName>
    <definedName name="_DAT20">[2]HO!#REF!</definedName>
    <definedName name="_DAT21" localSheetId="0">[2]HO!#REF!</definedName>
    <definedName name="_DAT21">[2]HO!#REF!</definedName>
    <definedName name="_DAT22" localSheetId="0">[2]HO!#REF!</definedName>
    <definedName name="_DAT22">[2]HO!#REF!</definedName>
    <definedName name="_DAT23" localSheetId="0">[2]HO!#REF!</definedName>
    <definedName name="_DAT23">[2]HO!#REF!</definedName>
    <definedName name="_DAT24" localSheetId="0">[2]HO!#REF!</definedName>
    <definedName name="_DAT24">[2]HO!#REF!</definedName>
    <definedName name="_DAT25" localSheetId="0">[2]HO!#REF!</definedName>
    <definedName name="_DAT25">[2]HO!#REF!</definedName>
    <definedName name="_DAT26" localSheetId="0">[2]HO!#REF!</definedName>
    <definedName name="_DAT26">[2]HO!#REF!</definedName>
    <definedName name="_DAT3" localSheetId="0">#REF!</definedName>
    <definedName name="_DAT3" localSheetId="6">#REF!</definedName>
    <definedName name="_DAT3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Dist_Bin" localSheetId="0" hidden="1">[3]Est!#REF!</definedName>
    <definedName name="_Dist_Bin" hidden="1">[3]Est!#REF!</definedName>
    <definedName name="_Dist_Values" localSheetId="0" hidden="1">[3]Est!#REF!</definedName>
    <definedName name="_Dist_Values" hidden="1">[3]Est!#REF!</definedName>
    <definedName name="_ECO0105" localSheetId="0">#REF!</definedName>
    <definedName name="_ECO0105" localSheetId="6">#REF!</definedName>
    <definedName name="_ECO0105">#REF!</definedName>
    <definedName name="_ECO2001" localSheetId="0">#REF!</definedName>
    <definedName name="_ECO2001">#REF!</definedName>
    <definedName name="_EVA01" localSheetId="0">#REF!</definedName>
    <definedName name="_EVA01">#REF!</definedName>
    <definedName name="_EVA0105" localSheetId="0">#REF!</definedName>
    <definedName name="_EVA0105">#REF!</definedName>
    <definedName name="_Fam2">[4]ROL!$AB$2:$AB$80</definedName>
    <definedName name="_xlnm._FilterDatabase" localSheetId="0" hidden="1">#REF!</definedName>
    <definedName name="_xlnm._FilterDatabase" localSheetId="6" hidden="1">#REF!</definedName>
    <definedName name="_xlnm._FilterDatabase" hidden="1">#REF!</definedName>
    <definedName name="_iodwklmd" localSheetId="0">#REF!</definedName>
    <definedName name="_iodwklmd">#REF!</definedName>
    <definedName name="_MatInverse_In" localSheetId="0" hidden="1">[3]Est!#REF!</definedName>
    <definedName name="_MatInverse_In" hidden="1">[3]Est!#REF!</definedName>
    <definedName name="_mc01" localSheetId="0">#REF!</definedName>
    <definedName name="_mc01" localSheetId="6">#REF!</definedName>
    <definedName name="_mc01">#REF!</definedName>
    <definedName name="_mc0105" localSheetId="0">#REF!</definedName>
    <definedName name="_mc0105">#REF!</definedName>
    <definedName name="_pg1" localSheetId="0">#REF!</definedName>
    <definedName name="_pg1">#REF!</definedName>
    <definedName name="_pg2" localSheetId="0">#REF!</definedName>
    <definedName name="_pg2">#REF!</definedName>
    <definedName name="_Pg3" localSheetId="0">#REF!</definedName>
    <definedName name="_Pg3">#REF!</definedName>
    <definedName name="_ppl2003" localSheetId="0">'[5]Matriz de Ferramentas'!_ppl2003</definedName>
    <definedName name="_ppl2003">'[5]Matriz de Ferramentas'!_ppl2003</definedName>
    <definedName name="_R" localSheetId="0">'[5]Matriz de Ferramentas'!_R</definedName>
    <definedName name="_R">'[5]Matriz de Ferramentas'!_R</definedName>
    <definedName name="_Sort" localSheetId="0" hidden="1">#REF!</definedName>
    <definedName name="_Sort" localSheetId="6" hidden="1">#REF!</definedName>
    <definedName name="_Sort" hidden="1">#REF!</definedName>
    <definedName name="_Table1_In1" localSheetId="0" hidden="1">[3]Est!#REF!</definedName>
    <definedName name="_Table1_In1" localSheetId="6" hidden="1">[3]Est!#REF!</definedName>
    <definedName name="_Table1_In1" hidden="1">[3]Est!#REF!</definedName>
    <definedName name="_Table1_Out" localSheetId="0" hidden="1">[3]Est!#REF!</definedName>
    <definedName name="_Table1_Out" localSheetId="6" hidden="1">[3]Est!#REF!</definedName>
    <definedName name="_Table1_Out" hidden="1">[3]Est!#REF!</definedName>
    <definedName name="_tb1" localSheetId="0">'[6]Direct Mat.2000_2'!#REF!</definedName>
    <definedName name="_tb1">'[6]Direct Mat.2000_2'!#REF!</definedName>
    <definedName name="_tb2" localSheetId="0">'[6]Direct Mat.2000_2'!#REF!</definedName>
    <definedName name="_tb2">'[6]Direct Mat.2000_2'!#REF!</definedName>
    <definedName name="_vol01" localSheetId="0">#REF!</definedName>
    <definedName name="_vol01" localSheetId="6">#REF!</definedName>
    <definedName name="_vol01">#REF!</definedName>
    <definedName name="_vol0105" localSheetId="0">#REF!</definedName>
    <definedName name="_vol0105">#REF!</definedName>
    <definedName name="_vts01" localSheetId="0">#REF!</definedName>
    <definedName name="_vts01">#REF!</definedName>
    <definedName name="_vts0105" localSheetId="0">#REF!</definedName>
    <definedName name="_vts0105">#REF!</definedName>
    <definedName name="A">[7]Premissas!$A$4</definedName>
    <definedName name="aa" localSheetId="0">'[5]Matriz de Ferramentas'!aa</definedName>
    <definedName name="aa">'[5]Matriz de Ferramentas'!aa</definedName>
    <definedName name="aaa" localSheetId="0">[1]GRAFICOCT!#REF!</definedName>
    <definedName name="aaa" localSheetId="6">[1]GRAFICOCT!#REF!</definedName>
    <definedName name="aaa">[1]GRAFICOCT!#REF!</definedName>
    <definedName name="aaaa" localSheetId="0">[8]Est!#REF!</definedName>
    <definedName name="aaaa">[8]Est!#REF!</definedName>
    <definedName name="AAZZ" localSheetId="0">'[5]Matriz de Ferramentas'!AAZZ</definedName>
    <definedName name="AAZZ">'[5]Matriz de Ferramentas'!AAZZ</definedName>
    <definedName name="ACTUAL">[9]HYP!$A$2</definedName>
    <definedName name="AFIXOCP">[9]HYP!$D$19</definedName>
    <definedName name="aksdl" localSheetId="0">#REF!</definedName>
    <definedName name="aksdl" localSheetId="6">#REF!</definedName>
    <definedName name="aksdl">#REF!</definedName>
    <definedName name="ANNINGBU" localSheetId="0">#REF!</definedName>
    <definedName name="ANNINGBU">#REF!</definedName>
    <definedName name="APLICAÇÕES">[10]HYP!$D$3</definedName>
    <definedName name="Application" localSheetId="0">#REF!</definedName>
    <definedName name="Application" localSheetId="6">#REF!</definedName>
    <definedName name="Application">#REF!</definedName>
    <definedName name="Área_impressão_IM" localSheetId="0">#REF!</definedName>
    <definedName name="Área_impressão_IM">#REF!</definedName>
    <definedName name="ARMAZENAGEM">[10]HYP!$G$23</definedName>
    <definedName name="as" localSheetId="0">#REF!</definedName>
    <definedName name="as" localSheetId="6">#REF!</definedName>
    <definedName name="as">#REF!</definedName>
    <definedName name="ASD" localSheetId="0">'[5]Matriz de Ferramentas'!ASD</definedName>
    <definedName name="ASD">'[5]Matriz de Ferramentas'!ASD</definedName>
    <definedName name="ATIVOFLP">[10]HYP!$D$28</definedName>
    <definedName name="az" localSheetId="0">#REF!</definedName>
    <definedName name="az" localSheetId="6">#REF!</definedName>
    <definedName name="az">#REF!</definedName>
    <definedName name="azx" localSheetId="0">#REF!</definedName>
    <definedName name="azx">#REF!</definedName>
    <definedName name="B" localSheetId="0">'[5]Matriz de Ferramentas'!B</definedName>
    <definedName name="B">'[5]Matriz de Ferramentas'!B</definedName>
    <definedName name="Bal" localSheetId="0">#REF!</definedName>
    <definedName name="Bal" localSheetId="6">#REF!</definedName>
    <definedName name="Bal">#REF!</definedName>
    <definedName name="Balanc" localSheetId="0">#REF!</definedName>
    <definedName name="Balanc">#REF!</definedName>
    <definedName name="BALANCEP" localSheetId="0">#REF!,#REF!,#REF!,#REF!,#REF!,#REF!,#REF!,#REF!</definedName>
    <definedName name="BALANCEP" localSheetId="6">#REF!,#REF!,#REF!,#REF!,#REF!,#REF!,#REF!,#REF!</definedName>
    <definedName name="BALANCEP">#REF!,#REF!,#REF!,#REF!,#REF!,#REF!,#REF!,#REF!</definedName>
    <definedName name="Balanço" localSheetId="0">#REF!</definedName>
    <definedName name="Balanço" localSheetId="6">#REF!</definedName>
    <definedName name="Balanço">#REF!</definedName>
    <definedName name="_xlnm.Database" localSheetId="0">#REF!</definedName>
    <definedName name="_xlnm.Database">#REF!</definedName>
    <definedName name="BANCOS">[10]HYP!$D$2</definedName>
    <definedName name="Base">[11]Premissas!$E$4:$BY$142</definedName>
    <definedName name="bb" localSheetId="0">'[5]Matriz de Ferramentas'!bb</definedName>
    <definedName name="bb">'[5]Matriz de Ferramentas'!bb</definedName>
    <definedName name="bla" localSheetId="0">[1]GRAFICOCT!#REF!</definedName>
    <definedName name="bla" localSheetId="6">[1]GRAFICOCT!#REF!</definedName>
    <definedName name="bla">[1]GRAFICOCT!#REF!</definedName>
    <definedName name="ble" localSheetId="0">[1]GRAFICOCT!#REF!</definedName>
    <definedName name="ble" localSheetId="6">[1]GRAFICOCT!#REF!</definedName>
    <definedName name="ble">[1]GRAFICOCT!#REF!</definedName>
    <definedName name="bli" localSheetId="0">#REF!</definedName>
    <definedName name="bli" localSheetId="6">#REF!</definedName>
    <definedName name="bli">#REF!</definedName>
    <definedName name="blo" localSheetId="0">#REF!</definedName>
    <definedName name="blo">#REF!</definedName>
    <definedName name="BLPH1" localSheetId="0" hidden="1">#REF!</definedName>
    <definedName name="BLPH1" hidden="1">#REF!</definedName>
    <definedName name="BLPH10" localSheetId="0" hidden="1">#REF!</definedName>
    <definedName name="BLPH10" hidden="1">#REF!</definedName>
    <definedName name="BLPH11" localSheetId="0" hidden="1">#REF!</definedName>
    <definedName name="BLPH11" hidden="1">#REF!</definedName>
    <definedName name="BLPH2" localSheetId="0" hidden="1">#REF!</definedName>
    <definedName name="BLPH2" hidden="1">#REF!</definedName>
    <definedName name="BLPH3" localSheetId="0" hidden="1">#REF!</definedName>
    <definedName name="BLPH3" hidden="1">#REF!</definedName>
    <definedName name="BLPH4" localSheetId="0" hidden="1">#REF!</definedName>
    <definedName name="BLPH4" hidden="1">#REF!</definedName>
    <definedName name="BLPH5" localSheetId="0" hidden="1">#REF!</definedName>
    <definedName name="BLPH5" hidden="1">#REF!</definedName>
    <definedName name="BLPH6" localSheetId="0" hidden="1">#REF!</definedName>
    <definedName name="BLPH6" hidden="1">#REF!</definedName>
    <definedName name="BLPH7" localSheetId="0" hidden="1">#REF!</definedName>
    <definedName name="BLPH7" hidden="1">#REF!</definedName>
    <definedName name="BLPH8" localSheetId="0" hidden="1">#REF!</definedName>
    <definedName name="BLPH8" hidden="1">#REF!</definedName>
    <definedName name="BLPH9" localSheetId="0" hidden="1">#REF!</definedName>
    <definedName name="BLPH9" hidden="1">#REF!</definedName>
    <definedName name="blu" localSheetId="0">#REF!</definedName>
    <definedName name="blu">#REF!</definedName>
    <definedName name="BONUSPG">[10]HYP!$D$81</definedName>
    <definedName name="BRASTEMP" localSheetId="0">[12]WHPEQTY!#REF!</definedName>
    <definedName name="BRASTEMP" localSheetId="6">[12]WHPEQTY!#REF!</definedName>
    <definedName name="BRASTEMP">[12]WHPEQTY!#REF!</definedName>
    <definedName name="BRZ">[10]HYP!$A$5</definedName>
    <definedName name="C.M.B." localSheetId="0">#REF!</definedName>
    <definedName name="C.M.B." localSheetId="6">#REF!</definedName>
    <definedName name="C.M.B.">#REF!</definedName>
    <definedName name="C.Transflimite" localSheetId="0">'[5]Matriz de Ferramentas'!C.Transflimite</definedName>
    <definedName name="C.Transflimite">'[5]Matriz de Ferramentas'!C.Transflimite</definedName>
    <definedName name="C.Transflimite2" localSheetId="0">'[5]Matriz de Ferramentas'!C.Transflimite2</definedName>
    <definedName name="C.Transflimite2">'[5]Matriz de Ferramentas'!C.Transflimite2</definedName>
    <definedName name="CAIXA">[10]HYP!$D$1</definedName>
    <definedName name="CAP">[10]HYP!$F$45</definedName>
    <definedName name="CASHFLOWP" localSheetId="0">#REF!,#REF!</definedName>
    <definedName name="CASHFLOWP" localSheetId="6">#REF!,#REF!</definedName>
    <definedName name="CASHFLOWP">#REF!,#REF!</definedName>
    <definedName name="Category" localSheetId="0">#REF!</definedName>
    <definedName name="Category" localSheetId="6">#REF!</definedName>
    <definedName name="Category">#REF!</definedName>
    <definedName name="Category1" localSheetId="0">#REF!</definedName>
    <definedName name="Category1">#REF!</definedName>
    <definedName name="cc" localSheetId="0">'[5]Matriz de Ferramentas'!cc</definedName>
    <definedName name="cc">'[5]Matriz de Ferramentas'!cc</definedName>
    <definedName name="CGIROCP">[9]HYP!$D$20</definedName>
    <definedName name="CLIENTESEX">[10]HYP!$D$5</definedName>
    <definedName name="CLIENTESP">[10]HYP!$C$4</definedName>
    <definedName name="CLIEXIN">[10]HYP!$D$56</definedName>
    <definedName name="CLIINTER">[9]HYP!$D$58</definedName>
    <definedName name="coeff">[13]Summary!$B$68</definedName>
    <definedName name="COFINSREC">[10]HYP!$D$74</definedName>
    <definedName name="COMAGPG">[10]HYP!$D$91</definedName>
    <definedName name="COMBO">OFFSET([14]Colmeia!$U$4,,,COUNTA([14]Colmeia!$U$4:$U$4999),)</definedName>
    <definedName name="CONSUL" localSheetId="0">[12]WHPEQTY!#REF!</definedName>
    <definedName name="CONSUL" localSheetId="6">[12]WHPEQTY!#REF!</definedName>
    <definedName name="CONSUL">[12]WHPEQTY!#REF!</definedName>
    <definedName name="COST">[10]HYP!$G$33</definedName>
    <definedName name="CRISA" localSheetId="0">#REF!</definedName>
    <definedName name="CRISA" localSheetId="6">#REF!</definedName>
    <definedName name="CRISA">#REF!</definedName>
    <definedName name="Current_Period" localSheetId="0">#REF!</definedName>
    <definedName name="Current_Period">#REF!</definedName>
    <definedName name="Current_Period_F_X" localSheetId="0">#REF!</definedName>
    <definedName name="Current_Period_F_X">#REF!</definedName>
    <definedName name="Current_Period_Tax_Rate" localSheetId="0">#REF!</definedName>
    <definedName name="Current_Period_Tax_Rate">#REF!</definedName>
    <definedName name="Custo" localSheetId="0">#REF!</definedName>
    <definedName name="Custo">#REF!</definedName>
    <definedName name="Custos_não_Inflacionado" localSheetId="0">#REF!</definedName>
    <definedName name="Custos_não_Inflacionado">#REF!</definedName>
    <definedName name="D">[7]Custo_não_Inflacionado!$A$3</definedName>
    <definedName name="Date" localSheetId="0">#REF!</definedName>
    <definedName name="Date" localSheetId="6">#REF!</definedName>
    <definedName name="Date">#REF!</definedName>
    <definedName name="Date1" localSheetId="0">#REF!</definedName>
    <definedName name="Date1">#REF!</definedName>
    <definedName name="dd" localSheetId="0">#REF!</definedName>
    <definedName name="dd">#REF!</definedName>
    <definedName name="ddd" localSheetId="0">'[5]Matriz de Ferramentas'!ddd</definedName>
    <definedName name="ddd">'[5]Matriz de Ferramentas'!ddd</definedName>
    <definedName name="Deci">'[15]Graficas Operaciones'!$F$1</definedName>
    <definedName name="DEP">[10]HYP!$F$6</definedName>
    <definedName name="DEPREC">[10]HYP!$C$17</definedName>
    <definedName name="depreinc">[10]HYP!$G$27</definedName>
    <definedName name="DESPADM">[10]HYP!$F$4</definedName>
    <definedName name="DESPAN">[10]HYP!$C$10</definedName>
    <definedName name="Destino" localSheetId="0" hidden="1">#REF!</definedName>
    <definedName name="Destino" localSheetId="6" hidden="1">#REF!</definedName>
    <definedName name="Destino" hidden="1">#REF!</definedName>
    <definedName name="DESTIT">[10]HYP!$D$7</definedName>
    <definedName name="dfgfdgf">#N/A</definedName>
    <definedName name="DIFER">[10]HYP!$D$69</definedName>
    <definedName name="DIFERIDOA">[10]HYP!$D$12</definedName>
    <definedName name="DIFERIDOP">[10]HYP!$D$31</definedName>
    <definedName name="DIFIPRO" localSheetId="0">'[5]Matriz de Ferramentas'!DIFIPRO</definedName>
    <definedName name="DIFIPRO">'[5]Matriz de Ferramentas'!DIFIPRO</definedName>
    <definedName name="DISPONIVEL">[16]Índice!$C$22</definedName>
    <definedName name="DIVID">[10]HYP!$D$23</definedName>
    <definedName name="dnld1" localSheetId="0">#REF!</definedName>
    <definedName name="dnld1" localSheetId="6">#REF!</definedName>
    <definedName name="dnld1">#REF!</definedName>
    <definedName name="dnld2" localSheetId="0">#REF!</definedName>
    <definedName name="dnld2">#REF!</definedName>
    <definedName name="dnld5" localSheetId="0">#REF!</definedName>
    <definedName name="dnld5">#REF!</definedName>
    <definedName name="dnldfinal" localSheetId="0">#REF!</definedName>
    <definedName name="dnldfinal">#REF!</definedName>
    <definedName name="dnldnew" localSheetId="0">#REF!</definedName>
    <definedName name="dnldnew">#REF!</definedName>
    <definedName name="DRE" localSheetId="0">#REF!</definedName>
    <definedName name="DRE">#REF!</definedName>
    <definedName name="E" localSheetId="0">#REF!</definedName>
    <definedName name="E">#REF!</definedName>
    <definedName name="ee" localSheetId="0">'[5]Matriz de Ferramentas'!ee</definedName>
    <definedName name="ee">'[5]Matriz de Ferramentas'!ee</definedName>
    <definedName name="ELET">[10]HYP!$D$57</definedName>
    <definedName name="ELETROBRAS">[9]HYP!$D$56</definedName>
    <definedName name="EMBIADCR">[16]Índice!$A$21</definedName>
    <definedName name="EMBTADUS">[9]HYP!$A$1</definedName>
    <definedName name="EMPCLP">[10]HYP!$D$30</definedName>
    <definedName name="ENDBALANCE" localSheetId="0">#REF!</definedName>
    <definedName name="ENDBALANCE" localSheetId="6">#REF!</definedName>
    <definedName name="ENDBALANCE">#REF!</definedName>
    <definedName name="ENDBALANCEL" localSheetId="0">#REF!</definedName>
    <definedName name="ENDBALANCEL">#REF!</definedName>
    <definedName name="ENTITY" localSheetId="0">#REF!</definedName>
    <definedName name="ENTITY">#REF!</definedName>
    <definedName name="EQUITY">[10]HYP!$F$10</definedName>
    <definedName name="ereer" localSheetId="0">'[5]Matriz de Ferramentas'!ereer</definedName>
    <definedName name="ereer">'[5]Matriz de Ferramentas'!ereer</definedName>
    <definedName name="ESTIMATE">#N/A</definedName>
    <definedName name="EVADLL01" localSheetId="0">#REF!</definedName>
    <definedName name="EVADLL01" localSheetId="6">#REF!</definedName>
    <definedName name="EVADLL01">#REF!</definedName>
    <definedName name="EVADLL0105" localSheetId="0">#REF!</definedName>
    <definedName name="EVADLL0105">#REF!</definedName>
    <definedName name="evanlg" localSheetId="0">#REF!</definedName>
    <definedName name="evanlg">#REF!</definedName>
    <definedName name="evatot" localSheetId="0">#REF!</definedName>
    <definedName name="evatot">#REF!</definedName>
    <definedName name="FACUSA" localSheetId="0">#REF!</definedName>
    <definedName name="FACUSA">#REF!</definedName>
    <definedName name="FAM">[4]ROL!$AB$2:$AB$80</definedName>
    <definedName name="Família">[17]ROL!$AB$2:$AB$80</definedName>
    <definedName name="FAMILIA2">[4]ROL!$AB$2:$AB$80</definedName>
    <definedName name="FASADM">[10]HYP!$D$51</definedName>
    <definedName name="FASCOML">[10]HYP!$D$50</definedName>
    <definedName name="FASGGF">[9]HYP!$D$49</definedName>
    <definedName name="Fat_1" localSheetId="0">#REF!</definedName>
    <definedName name="Fat_1" localSheetId="6">#REF!</definedName>
    <definedName name="Fat_1">#REF!</definedName>
    <definedName name="Fat_não_Inflacionado" localSheetId="0">#REF!</definedName>
    <definedName name="Fat_não_Inflacionado">#REF!</definedName>
    <definedName name="Faturam" localSheetId="0">#REF!</definedName>
    <definedName name="Faturam">#REF!</definedName>
    <definedName name="FCSTOTHER" localSheetId="0">#REF!</definedName>
    <definedName name="FCSTOTHER">#REF!</definedName>
    <definedName name="fdgfgdf">#N/A</definedName>
    <definedName name="FERIASPG">[10]HYP!$D$80</definedName>
    <definedName name="ff" localSheetId="0">'[5]Matriz de Ferramentas'!ff</definedName>
    <definedName name="ff">'[5]Matriz de Ferramentas'!ff</definedName>
    <definedName name="fff" localSheetId="0">'[5]Matriz de Ferramentas'!fff</definedName>
    <definedName name="fff">'[5]Matriz de Ferramentas'!fff</definedName>
    <definedName name="FGTSPG">[10]HYP!$D$78</definedName>
    <definedName name="Finame_And" localSheetId="0">#REF!</definedName>
    <definedName name="Finame_And" localSheetId="6">#REF!</definedName>
    <definedName name="Finame_And">#REF!</definedName>
    <definedName name="Finame_Projeção" localSheetId="0">#REF!</definedName>
    <definedName name="Finame_Projeção">#REF!</definedName>
    <definedName name="financ" localSheetId="0">#REF!</definedName>
    <definedName name="financ">#REF!</definedName>
    <definedName name="Financ_Contas" localSheetId="0">#REF!</definedName>
    <definedName name="Financ_Contas">#REF!</definedName>
    <definedName name="FORECAST" localSheetId="0">#REF!</definedName>
    <definedName name="FORECAST">#REF!</definedName>
    <definedName name="FORECASTYTD" localSheetId="0">#REF!</definedName>
    <definedName name="FORECASTYTD">#REF!</definedName>
    <definedName name="FORNEC">[10]HYP!$C$18</definedName>
    <definedName name="FORNINT">[10]HYP!$D$58</definedName>
    <definedName name="FPENSÃO">[10]HYP!$D$46</definedName>
    <definedName name="FREECASH" localSheetId="0">#REF!</definedName>
    <definedName name="FREECASH" localSheetId="6">#REF!</definedName>
    <definedName name="FREECASH">#REF!</definedName>
    <definedName name="Frequency" localSheetId="0">#REF!</definedName>
    <definedName name="Frequency">#REF!</definedName>
    <definedName name="FRETEEXPPG">[10]HYP!$D$92</definedName>
    <definedName name="GARAN">[10]HYP!$D$25</definedName>
    <definedName name="GARANTIA">[10]HYP!$G$20</definedName>
    <definedName name="gg" localSheetId="0">'[5]Matriz de Ferramentas'!gg</definedName>
    <definedName name="gg">'[5]Matriz de Ferramentas'!gg</definedName>
    <definedName name="GGF">[10]HYP!$G$17</definedName>
    <definedName name="GGFFAS">[10]HYP!$G$32</definedName>
    <definedName name="ggg" localSheetId="0">'[5]Matriz de Ferramentas'!ggg</definedName>
    <definedName name="ggg">'[5]Matriz de Ferramentas'!ggg</definedName>
    <definedName name="GIRO">[9]HYP!$D$35</definedName>
    <definedName name="GIROLP">[10]HYP!$D$29</definedName>
    <definedName name="GIROT">[9]HYP!$D$34</definedName>
    <definedName name="GLGARANTIA">[9]HYP!$G$21</definedName>
    <definedName name="GLMAT">[9]HYP!$G$18</definedName>
    <definedName name="GME">[10]HYP!$G$14</definedName>
    <definedName name="GMI">[10]HYP!$G$13</definedName>
    <definedName name="GMUNO" localSheetId="0">#REF!</definedName>
    <definedName name="GMUNO" localSheetId="6">#REF!</definedName>
    <definedName name="GMUNO">#REF!</definedName>
    <definedName name="Gráfico" localSheetId="0">[18]!Gráfico</definedName>
    <definedName name="Gráfico">[18]!Gráfico</definedName>
    <definedName name="GRAL" localSheetId="0">#REF!</definedName>
    <definedName name="GRAL" localSheetId="6">#REF!</definedName>
    <definedName name="GRAL">#REF!</definedName>
    <definedName name="_xlnm.Recorder" localSheetId="0">#REF!</definedName>
    <definedName name="_xlnm.Recorder">#REF!</definedName>
    <definedName name="H" localSheetId="0">'[5]Matriz de Ferramentas'!H</definedName>
    <definedName name="H">'[5]Matriz de Ferramentas'!H</definedName>
    <definedName name="hh" localSheetId="0">'[5]Matriz de Ferramentas'!hh</definedName>
    <definedName name="hh">'[5]Matriz de Ferramentas'!hh</definedName>
    <definedName name="hhh" localSheetId="0">'[5]Matriz de Ferramentas'!hhh</definedName>
    <definedName name="hhh">'[5]Matriz de Ferramentas'!hhh</definedName>
    <definedName name="HTML_CodePage" hidden="1">1252</definedName>
    <definedName name="HTML_Control" localSheetId="0" hidden="1">{"'CONS'!$A$10:$N$62"}</definedName>
    <definedName name="HTML_Control" localSheetId="6" hidden="1">{"'CONS'!$A$10:$N$62"}</definedName>
    <definedName name="HTML_Control" hidden="1">{"'CONS'!$A$10:$N$62"}</definedName>
    <definedName name="HTML_Description" hidden="1">"In US$ 000"</definedName>
    <definedName name="HTML_Email" hidden="1">""</definedName>
    <definedName name="HTML_Header" hidden="1">"Consolidated"</definedName>
    <definedName name="HTML_LastUpdate" hidden="1">"01/02/01"</definedName>
    <definedName name="HTML_LineAfter" hidden="1">FALSE</definedName>
    <definedName name="HTML_LineBefore" hidden="1">TRUE</definedName>
    <definedName name="HTML_Name" hidden="1">"Corporate Finance"</definedName>
    <definedName name="HTML_OBDlg2" hidden="1">TRUE</definedName>
    <definedName name="HTML_OBDlg4" hidden="1">TRUE</definedName>
    <definedName name="HTML_OS" hidden="1">0</definedName>
    <definedName name="HTML_PathFile" hidden="1">"N:\Financeiro\CONGER\Andre\WEB\CONSOL1.htm"</definedName>
    <definedName name="HTML_Title" hidden="1">"PROFIT &amp; LOSS"</definedName>
    <definedName name="I" localSheetId="0">'[5]Matriz de Ferramentas'!I</definedName>
    <definedName name="I">'[5]Matriz de Ferramentas'!I</definedName>
    <definedName name="I.R." localSheetId="0">#REF!</definedName>
    <definedName name="I.R." localSheetId="6">#REF!</definedName>
    <definedName name="I.R.">#REF!</definedName>
    <definedName name="ICMSREC">[10]HYP!$D$72</definedName>
    <definedName name="ICRES" localSheetId="0">#REF!</definedName>
    <definedName name="ICRES" localSheetId="6">#REF!</definedName>
    <definedName name="ICRES">#REF!</definedName>
    <definedName name="IF">[10]HYP!$G$50</definedName>
    <definedName name="ii" localSheetId="0">'[5]Matriz de Ferramentas'!ii</definedName>
    <definedName name="ii">'[5]Matriz de Ferramentas'!ii</definedName>
    <definedName name="IMOBILIZADO">[10]HYP!$C$16</definedName>
    <definedName name="IMPAP">[10]HYP!$C$21</definedName>
    <definedName name="Import_And" localSheetId="0">#REF!</definedName>
    <definedName name="Import_And" localSheetId="6">#REF!</definedName>
    <definedName name="Import_And">#REF!</definedName>
    <definedName name="Import_Projeção" localSheetId="0">#REF!</definedName>
    <definedName name="Import_Projeção">#REF!</definedName>
    <definedName name="IMPOSTOS">[10]HYP!$D$8</definedName>
    <definedName name="IN" localSheetId="0">#REF!</definedName>
    <definedName name="IN" localSheetId="6">#REF!</definedName>
    <definedName name="IN">#REF!</definedName>
    <definedName name="INCFISCAL">[10]HYP!$G$25</definedName>
    <definedName name="Incor" localSheetId="0">#REF!</definedName>
    <definedName name="Incor" localSheetId="6">#REF!</definedName>
    <definedName name="Incor">#REF!</definedName>
    <definedName name="IndiceMes">[15]DATOS!$T$8</definedName>
    <definedName name="Inf_Comerciais" localSheetId="0">#REF!</definedName>
    <definedName name="Inf_Comerciais" localSheetId="6">#REF!</definedName>
    <definedName name="Inf_Comerciais">#REF!</definedName>
    <definedName name="Início_Caixa" localSheetId="0">#REF!</definedName>
    <definedName name="Início_Caixa">#REF!</definedName>
    <definedName name="Inicio_Custos" localSheetId="0">#REF!</definedName>
    <definedName name="Inicio_Custos">#REF!</definedName>
    <definedName name="Inicio_Despesas" localSheetId="0">#REF!</definedName>
    <definedName name="Inicio_Despesas">#REF!</definedName>
    <definedName name="Inicio_Faturamento" localSheetId="0">#REF!</definedName>
    <definedName name="Inicio_Faturamento">#REF!</definedName>
    <definedName name="Inicio_Financeiro" localSheetId="0">#REF!</definedName>
    <definedName name="Inicio_Financeiro">#REF!</definedName>
    <definedName name="Inicio_Folha" localSheetId="0">#REF!</definedName>
    <definedName name="Inicio_Folha">#REF!</definedName>
    <definedName name="Inicio_Material" localSheetId="0">#REF!</definedName>
    <definedName name="Inicio_Material">#REF!</definedName>
    <definedName name="Inicio_Preços" localSheetId="0">#REF!</definedName>
    <definedName name="Inicio_Preços">#REF!</definedName>
    <definedName name="Inicio_Premissas" localSheetId="0">[19]Premissas!#REF!</definedName>
    <definedName name="Inicio_Premissas">[19]Premissas!#REF!</definedName>
    <definedName name="Inicio_Unitario" localSheetId="0">#REF!</definedName>
    <definedName name="Inicio_Unitario" localSheetId="6">#REF!</definedName>
    <definedName name="Inicio_Unitario">#REF!</definedName>
    <definedName name="Inicio_Volumes" localSheetId="0">#REF!</definedName>
    <definedName name="Inicio_Volumes">#REF!</definedName>
    <definedName name="INTERLOANS">[10]HYP!$D$33</definedName>
    <definedName name="INVEST">[10]HYP!$C$14</definedName>
    <definedName name="IPIREC">[10]HYP!$D$71</definedName>
    <definedName name="IR">[9]HYP!$D$24</definedName>
    <definedName name="IRPJCSPG">[10]HYP!$D$87</definedName>
    <definedName name="IRPJPG">[10]HYP!$D$86</definedName>
    <definedName name="IRRFPG">[10]HYP!$D$83</definedName>
    <definedName name="istawic" localSheetId="0">[20]doBrasil!#REF!</definedName>
    <definedName name="istawic" localSheetId="6">[20]doBrasil!#REF!</definedName>
    <definedName name="istawic">[20]doBrasil!#REF!</definedName>
    <definedName name="item2" localSheetId="0">#REF!</definedName>
    <definedName name="item2" localSheetId="6">#REF!</definedName>
    <definedName name="item2">#REF!</definedName>
    <definedName name="iui" localSheetId="0">'[5]Matriz de Ferramentas'!iui</definedName>
    <definedName name="iui">'[5]Matriz de Ferramentas'!iui</definedName>
    <definedName name="J" localSheetId="0">'[5]Matriz de Ferramentas'!J</definedName>
    <definedName name="J">'[5]Matriz de Ferramentas'!J</definedName>
    <definedName name="jj" localSheetId="0">'[5]Matriz de Ferramentas'!jj</definedName>
    <definedName name="jj">'[5]Matriz de Ferramentas'!jj</definedName>
    <definedName name="jjhh" localSheetId="0">'[5]Matriz de Ferramentas'!jjhh</definedName>
    <definedName name="jjhh">'[5]Matriz de Ferramentas'!jjhh</definedName>
    <definedName name="jjhk" localSheetId="0">'[5]Matriz de Ferramentas'!jjhk</definedName>
    <definedName name="jjhk">'[5]Matriz de Ferramentas'!jjhk</definedName>
    <definedName name="kjkj" localSheetId="0">'[5]Matriz de Ferramentas'!kjkj</definedName>
    <definedName name="kjkj">'[5]Matriz de Ferramentas'!kjkj</definedName>
    <definedName name="kk" localSheetId="0">'[5]Matriz de Ferramentas'!kk</definedName>
    <definedName name="kk">'[5]Matriz de Ferramentas'!kk</definedName>
    <definedName name="LAR">[9]HYP!$A$5</definedName>
    <definedName name="LASTYR" localSheetId="0">#REF!</definedName>
    <definedName name="LASTYR" localSheetId="6">#REF!</definedName>
    <definedName name="LASTYR">#REF!</definedName>
    <definedName name="LASTYRYTD" localSheetId="0">#REF!</definedName>
    <definedName name="LASTYRYTD">#REF!</definedName>
    <definedName name="ll" localSheetId="0">'[5]Matriz de Ferramentas'!ll</definedName>
    <definedName name="ll">'[5]Matriz de Ferramentas'!ll</definedName>
    <definedName name="LOANS">[10]HYP!$C$60</definedName>
    <definedName name="LOANSAF">[10]HYP!$D$63</definedName>
    <definedName name="LUCACUM">[10]HYP!$F$48</definedName>
    <definedName name="M" localSheetId="0">'[5]Matriz de Ferramentas'!M</definedName>
    <definedName name="M">'[5]Matriz de Ferramentas'!M</definedName>
    <definedName name="M.PER">[9]HYP!$A$4</definedName>
    <definedName name="M.YTD">[9]HYP!$A$6</definedName>
    <definedName name="M_T_Result" localSheetId="0">#REF!</definedName>
    <definedName name="M_T_Result" localSheetId="6">#REF!</definedName>
    <definedName name="M_T_Result">#REF!</definedName>
    <definedName name="Macro1" localSheetId="0">#REF!</definedName>
    <definedName name="Macro1">#REF!</definedName>
    <definedName name="Macro10" localSheetId="0">#REF!</definedName>
    <definedName name="Macro10">#REF!</definedName>
    <definedName name="Macro11" localSheetId="0">#REF!</definedName>
    <definedName name="Macro11">#REF!</definedName>
    <definedName name="Macro12" localSheetId="0">#REF!</definedName>
    <definedName name="Macro12">#REF!</definedName>
    <definedName name="Macro13" localSheetId="0">#REF!</definedName>
    <definedName name="Macro13">#REF!</definedName>
    <definedName name="Macro14" localSheetId="0">#REF!</definedName>
    <definedName name="Macro14">#REF!</definedName>
    <definedName name="Macro15" localSheetId="0">#REF!</definedName>
    <definedName name="Macro15">#REF!</definedName>
    <definedName name="Macro16" localSheetId="0">#REF!</definedName>
    <definedName name="Macro16">#REF!</definedName>
    <definedName name="Macro17" localSheetId="0">#REF!</definedName>
    <definedName name="Macro17">#REF!</definedName>
    <definedName name="Macro18" localSheetId="0">#REF!</definedName>
    <definedName name="Macro18">#REF!</definedName>
    <definedName name="Macro2" localSheetId="0">#REF!</definedName>
    <definedName name="Macro2">#REF!</definedName>
    <definedName name="Macro20">'[21]Macros Navegacao'!$A$96</definedName>
    <definedName name="Macro22">[7]Navegação!$A$76</definedName>
    <definedName name="Macro25" localSheetId="0">[22]Macros!#REF!</definedName>
    <definedName name="Macro25">[22]Macros!#REF!</definedName>
    <definedName name="Macro3" localSheetId="0">#REF!</definedName>
    <definedName name="Macro3" localSheetId="6">#REF!</definedName>
    <definedName name="Macro3">#REF!</definedName>
    <definedName name="Macro32" localSheetId="0">'[21]Macros Navegacao'!#REF!</definedName>
    <definedName name="Macro32" localSheetId="6">'[21]Macros Navegacao'!#REF!</definedName>
    <definedName name="Macro32">'[21]Macros Navegacao'!#REF!</definedName>
    <definedName name="Macro4" localSheetId="0">#REF!</definedName>
    <definedName name="Macro4" localSheetId="6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cro7" localSheetId="0">#REF!</definedName>
    <definedName name="Macro7">#REF!</definedName>
    <definedName name="Macro8" localSheetId="0">#REF!</definedName>
    <definedName name="Macro8">#REF!</definedName>
    <definedName name="Macro9">'[21]Macros Navegacao'!$A$43</definedName>
    <definedName name="Mat_US" localSheetId="0">#REF!</definedName>
    <definedName name="Mat_US" localSheetId="6">#REF!</definedName>
    <definedName name="Mat_US">#REF!</definedName>
    <definedName name="MATERIAL">[9]HYP!$G$15</definedName>
    <definedName name="matriz_A" localSheetId="0">[23]Portfólio!#REF!</definedName>
    <definedName name="matriz_A" localSheetId="6">[23]Portfólio!#REF!</definedName>
    <definedName name="matriz_A">[23]Portfólio!#REF!</definedName>
    <definedName name="Matriz_acompanhamento" localSheetId="0">'[5]Matriz de Ferramentas'!Matriz_acompanhamento</definedName>
    <definedName name="Matriz_acompanhamento">'[5]Matriz de Ferramentas'!Matriz_acompanhamento</definedName>
    <definedName name="Matriz_acompanhamento2" localSheetId="0">'[5]Matriz de Ferramentas'!Matriz_acompanhamento2</definedName>
    <definedName name="Matriz_acompanhamento2">'[5]Matriz de Ferramentas'!Matriz_acompanhamento2</definedName>
    <definedName name="Matriz_acompanhamento3" localSheetId="0">'[5]Matriz de Ferramentas'!Matriz_acompanhamento3</definedName>
    <definedName name="Matriz_acompanhamento3">'[5]Matriz de Ferramentas'!Matriz_acompanhamento3</definedName>
    <definedName name="mc0105porcent" localSheetId="0">#REF!</definedName>
    <definedName name="mc0105porcent" localSheetId="6">#REF!</definedName>
    <definedName name="mc0105porcent">#REF!</definedName>
    <definedName name="mc01porcent" localSheetId="0">#REF!</definedName>
    <definedName name="mc01porcent">#REF!</definedName>
    <definedName name="menu" localSheetId="0">#REF!</definedName>
    <definedName name="menu">#REF!</definedName>
    <definedName name="Menu_Despesas" localSheetId="0">#REF!</definedName>
    <definedName name="Menu_Despesas">#REF!</definedName>
    <definedName name="Menu_Dfs" localSheetId="0">#REF!</definedName>
    <definedName name="Menu_Dfs">#REF!</definedName>
    <definedName name="Menu_Financ" localSheetId="0">#REF!</definedName>
    <definedName name="Menu_Financ">#REF!</definedName>
    <definedName name="Menu_Operacional" localSheetId="0">#REF!</definedName>
    <definedName name="Menu_Operacional">#REF!</definedName>
    <definedName name="Menu_Premissas" localSheetId="0">#REF!</definedName>
    <definedName name="Menu_Premissas">#REF!</definedName>
    <definedName name="Menu_Principal" localSheetId="0">#REF!</definedName>
    <definedName name="Menu_Principal">#REF!</definedName>
    <definedName name="merito1" localSheetId="0" hidden="1">[8]Est!#REF!</definedName>
    <definedName name="merito1" hidden="1">[8]Est!#REF!</definedName>
    <definedName name="Mes">[15]DATOS!$I$2</definedName>
    <definedName name="META">OFFSET([14]TD!$D$16:$D$150,,,(COUNTA([14]TD!$D$16:$D$150)-1),)</definedName>
    <definedName name="Mil">[15]PORTADA!$N$32</definedName>
    <definedName name="mm" localSheetId="0">'[5]Matriz de Ferramentas'!mm</definedName>
    <definedName name="mm">'[5]Matriz de Ferramentas'!mm</definedName>
    <definedName name="MOD">[10]HYP!$G$16</definedName>
    <definedName name="MONP" localSheetId="0">#REF!,#REF!,#REF!</definedName>
    <definedName name="MONP" localSheetId="6">#REF!,#REF!,#REF!</definedName>
    <definedName name="MONP">#REF!,#REF!,#REF!</definedName>
    <definedName name="MONTHS" localSheetId="0">#REF!</definedName>
    <definedName name="MONTHS" localSheetId="6">#REF!</definedName>
    <definedName name="MONTHS">#REF!</definedName>
    <definedName name="MONTHSLYR" localSheetId="0">#REF!</definedName>
    <definedName name="MONTHSLYR">#REF!</definedName>
    <definedName name="MOVEMENT" localSheetId="0">#REF!</definedName>
    <definedName name="MOVEMENT">#REF!</definedName>
    <definedName name="MOVEMENTL" localSheetId="0">#REF!</definedName>
    <definedName name="MOVEMENTL">#REF!</definedName>
    <definedName name="Moviment" localSheetId="0">#REF!</definedName>
    <definedName name="Moviment">#REF!</definedName>
    <definedName name="MP">[10]HYP!$G$44</definedName>
    <definedName name="Name" localSheetId="0">#REF!</definedName>
    <definedName name="Name" localSheetId="6">#REF!</definedName>
    <definedName name="Name">#REF!</definedName>
    <definedName name="Name1" localSheetId="0">#REF!</definedName>
    <definedName name="Name1">#REF!</definedName>
    <definedName name="nn" localSheetId="0">'[5]Matriz de Ferramentas'!nn</definedName>
    <definedName name="nn">'[5]Matriz de Ferramentas'!nn</definedName>
    <definedName name="NOP">[9]HYP!$F$7</definedName>
    <definedName name="NOPEXP">[10]HYP!$F$40</definedName>
    <definedName name="O" localSheetId="0">'[5]Matriz de Ferramentas'!O</definedName>
    <definedName name="O">'[5]Matriz de Ferramentas'!O</definedName>
    <definedName name="OCCUP" localSheetId="0">#REF!</definedName>
    <definedName name="OCCUP" localSheetId="6">#REF!</definedName>
    <definedName name="OCCUP">#REF!</definedName>
    <definedName name="ONEO" localSheetId="0">#REF!</definedName>
    <definedName name="ONEO">#REF!</definedName>
    <definedName name="oo" localSheetId="0">'[5]Matriz de Ferramentas'!oo</definedName>
    <definedName name="oo">'[5]Matriz de Ferramentas'!oo</definedName>
    <definedName name="OPCASHANN" localSheetId="0">#REF!</definedName>
    <definedName name="OPCASHANN" localSheetId="6">#REF!</definedName>
    <definedName name="OPCASHANN">#REF!</definedName>
    <definedName name="OPCASHMON" localSheetId="0">#REF!</definedName>
    <definedName name="OPCASHMON">#REF!</definedName>
    <definedName name="OPCASHYTD" localSheetId="0">#REF!</definedName>
    <definedName name="OPCASHYTD">#REF!</definedName>
    <definedName name="OPEXP">[10]HYP!$F$41</definedName>
    <definedName name="Other" localSheetId="0">#REF!</definedName>
    <definedName name="Other" localSheetId="6">#REF!</definedName>
    <definedName name="Other">#REF!</definedName>
    <definedName name="OUTRAP">[10]HYP!$C$27</definedName>
    <definedName name="OUTRASCON">[10]HYP!$C$8</definedName>
    <definedName name="OUTRASP">[9]HYP!$D$26</definedName>
    <definedName name="OUTROSIN">[10]HYP!$C$15</definedName>
    <definedName name="OUTROSLP">[10]HYP!$D$13</definedName>
    <definedName name="P" localSheetId="0">'[5]Matriz de Ferramentas'!P</definedName>
    <definedName name="P">'[5]Matriz de Ferramentas'!P</definedName>
    <definedName name="PA">[10]HYP!$G$42</definedName>
    <definedName name="pacote" localSheetId="0">#REF!</definedName>
    <definedName name="pacote" localSheetId="6">#REF!</definedName>
    <definedName name="pacote">#REF!</definedName>
    <definedName name="Parametros" localSheetId="0">[21]Parametros!#REF!</definedName>
    <definedName name="Parametros" localSheetId="6">[21]Parametros!#REF!</definedName>
    <definedName name="Parametros">[21]Parametros!#REF!</definedName>
    <definedName name="Parâmetros" localSheetId="0">#REF!</definedName>
    <definedName name="Parâmetros" localSheetId="6">#REF!</definedName>
    <definedName name="Parâmetros">#REF!</definedName>
    <definedName name="PARTRESPG">[10]HYP!$D$95</definedName>
    <definedName name="PATLIQ">[9]HYP!$C$32</definedName>
    <definedName name="PDD">[9]HYP!$D$57</definedName>
    <definedName name="Period" localSheetId="0">#REF!</definedName>
    <definedName name="Period" localSheetId="6">#REF!</definedName>
    <definedName name="Period">#REF!</definedName>
    <definedName name="Pessoas2" localSheetId="0">'[5]Matriz de Ferramentas'!Pessoas2</definedName>
    <definedName name="Pessoas2">'[5]Matriz de Ferramentas'!Pessoas2</definedName>
    <definedName name="PESTATPG">[10]HYP!$D$89</definedName>
    <definedName name="PISREC">[10]HYP!$D$73</definedName>
    <definedName name="PLAN" localSheetId="0">#REF!</definedName>
    <definedName name="PLAN" localSheetId="6">#REF!</definedName>
    <definedName name="PLAN">#REF!</definedName>
    <definedName name="Plano_de_Contas">'[24]Plano Contas'!$A$1:$B$45</definedName>
    <definedName name="PLANOTHER" localSheetId="0">#REF!</definedName>
    <definedName name="PLANOTHER" localSheetId="6">#REF!</definedName>
    <definedName name="PLANOTHER">#REF!</definedName>
    <definedName name="PLANYTD" localSheetId="0">#REF!</definedName>
    <definedName name="PLANYTD">#REF!</definedName>
    <definedName name="PP">[10]HYP!$G$43</definedName>
    <definedName name="Premissas" localSheetId="0">#REF!</definedName>
    <definedName name="Premissas" localSheetId="6">#REF!</definedName>
    <definedName name="Premissas">#REF!</definedName>
    <definedName name="Pres" localSheetId="0">#REF!</definedName>
    <definedName name="Pres">#REF!</definedName>
    <definedName name="PREVPG">[10]HYP!$D$77</definedName>
    <definedName name="Print_Area_MI">[25]A!$A$1:$E$45</definedName>
    <definedName name="Printwadj" localSheetId="0">#REF!</definedName>
    <definedName name="Printwadj" localSheetId="6">#REF!</definedName>
    <definedName name="Printwadj">#REF!</definedName>
    <definedName name="Prior_Period" localSheetId="0">#REF!</definedName>
    <definedName name="Prior_Period">#REF!</definedName>
    <definedName name="Prior_Period_F_X" localSheetId="0">#REF!</definedName>
    <definedName name="Prior_Period_F_X">#REF!</definedName>
    <definedName name="Prior_Period_Tax_Rate" localSheetId="0">#REF!</definedName>
    <definedName name="Prior_Period_Tax_Rate">#REF!</definedName>
    <definedName name="PRNTBSASS" localSheetId="0">#REF!</definedName>
    <definedName name="PRNTBSASS">#REF!</definedName>
    <definedName name="PRNTBSLIAB" localSheetId="0">#REF!</definedName>
    <definedName name="PRNTBSLIAB">#REF!</definedName>
    <definedName name="PRNTMONFCST" localSheetId="0">#REF!</definedName>
    <definedName name="PRNTMONFCST">#REF!</definedName>
    <definedName name="PRNTYTDFCST" localSheetId="0">#REF!</definedName>
    <definedName name="PRNTYTDFCST">#REF!</definedName>
    <definedName name="PRODUÇÃO">[10]HYP!$J$2</definedName>
    <definedName name="PROPAGANDA">[10]HYP!$G$19</definedName>
    <definedName name="PROVDD">[10]HYP!$D$68</definedName>
    <definedName name="Q" localSheetId="0">'[5]Matriz de Ferramentas'!Q</definedName>
    <definedName name="Q">'[5]Matriz de Ferramentas'!Q</definedName>
    <definedName name="QQ" localSheetId="0">'[5]Matriz de Ferramentas'!QQ</definedName>
    <definedName name="QQ">'[5]Matriz de Ferramentas'!QQ</definedName>
    <definedName name="QQQ" localSheetId="0">'[5]Matriz de Ferramentas'!QQQ</definedName>
    <definedName name="QQQ">'[5]Matriz de Ferramentas'!QQQ</definedName>
    <definedName name="QQQQ" localSheetId="0">'[5]Matriz de Ferramentas'!QQQQ</definedName>
    <definedName name="QQQQ">'[5]Matriz de Ferramentas'!QQQQ</definedName>
    <definedName name="RDLLS01" localSheetId="0">#REF!</definedName>
    <definedName name="RDLLS01" localSheetId="6">#REF!</definedName>
    <definedName name="RDLLS01">#REF!</definedName>
    <definedName name="RDOSDLL0105" localSheetId="0">#REF!</definedName>
    <definedName name="RDOSDLL0105">#REF!</definedName>
    <definedName name="REAL">OFFSET([14]TD!$C$16:$C$150,,,(COUNTA([14]TD!$C$16:$C$150)-1),)</definedName>
    <definedName name="RECEITAF">[9]HYP!$F$8</definedName>
    <definedName name="RECURSOS">[10]HYP!$D$11</definedName>
    <definedName name="REGION" localSheetId="0">#REF!</definedName>
    <definedName name="REGION" localSheetId="6">#REF!</definedName>
    <definedName name="REGION">#REF!</definedName>
    <definedName name="RES">[10]HYP!$F$46</definedName>
    <definedName name="RESLUC">[10]HYP!$F$47</definedName>
    <definedName name="RESPDD">[9]HYP!$G$22</definedName>
    <definedName name="Result" localSheetId="0">#REF!</definedName>
    <definedName name="Result" localSheetId="6">#REF!</definedName>
    <definedName name="Result">#REF!</definedName>
    <definedName name="resumo_fabrica" localSheetId="0">'[5]Matriz de Ferramentas'!resumo_fabrica</definedName>
    <definedName name="resumo_fabrica">'[5]Matriz de Ferramentas'!resumo_fabrica</definedName>
    <definedName name="Ricardo" localSheetId="0">#REF!</definedName>
    <definedName name="Ricardo" localSheetId="6">#REF!</definedName>
    <definedName name="Ricardo">#REF!</definedName>
    <definedName name="ROTULOS">OFFSET([14]TD!$B$16:$B$150,,,(COUNTA([14]TD!$B$16:$B$150)-1),)</definedName>
    <definedName name="S_D" localSheetId="0">#REF!</definedName>
    <definedName name="S_D" localSheetId="6">#REF!</definedName>
    <definedName name="S_D">#REF!</definedName>
    <definedName name="Sair" localSheetId="0">'[21]Macros Navegacao'!#REF!</definedName>
    <definedName name="Sair" localSheetId="6">'[21]Macros Navegacao'!#REF!</definedName>
    <definedName name="Sair">'[21]Macros Navegacao'!#REF!</definedName>
    <definedName name="SAL13PG">[10]HYP!$D$79</definedName>
    <definedName name="SALENC">[10]HYP!$C$22</definedName>
    <definedName name="SALPG">[10]HYP!$D$76</definedName>
    <definedName name="Salvar" localSheetId="0">'[26]Macro de Entrada no Sistema'!#REF!</definedName>
    <definedName name="Salvar" localSheetId="6">'[26]Macro de Entrada no Sistema'!#REF!</definedName>
    <definedName name="Salvar">'[26]Macro de Entrada no Sistema'!#REF!</definedName>
    <definedName name="SAPBEXhrIndnt" hidden="1">1</definedName>
    <definedName name="SAPBEXrevision" hidden="1">1</definedName>
    <definedName name="SAPBEXsysID" hidden="1">"EP5"</definedName>
    <definedName name="SAPBEXwbID" hidden="1">"0J4MGMVVGFLPR1ER2994HF110"</definedName>
    <definedName name="SD" localSheetId="0">'[5]Matriz de Ferramentas'!SD</definedName>
    <definedName name="SD">'[5]Matriz de Ferramentas'!SD</definedName>
    <definedName name="sdaf">[27]ROL!$AB$2:$AB$80</definedName>
    <definedName name="SEGEXPPG">[10]HYP!$D$93</definedName>
    <definedName name="SEXPENSES">[10]HYP!$F$24</definedName>
    <definedName name="sfa">[27]ROL!$AB$2:$AB$80</definedName>
    <definedName name="SGA" localSheetId="0">#REF!</definedName>
    <definedName name="SGA" localSheetId="6">#REF!</definedName>
    <definedName name="SGA">#REF!</definedName>
    <definedName name="slamdl" localSheetId="0">[1]GRAFICOCT!#REF!</definedName>
    <definedName name="slamdl" localSheetId="6">[1]GRAFICOCT!#REF!</definedName>
    <definedName name="slamdl">[1]GRAFICOCT!#REF!</definedName>
    <definedName name="solver_eng" localSheetId="1" hidden="1">3</definedName>
    <definedName name="solver_neg" localSheetId="1" hidden="1">1</definedName>
    <definedName name="solver_num" localSheetId="1" hidden="1">0</definedName>
    <definedName name="solver_opt" localSheetId="1" hidden="1">Dados!#REF!</definedName>
    <definedName name="solver_typ" localSheetId="1" hidden="1">1</definedName>
    <definedName name="solver_val" localSheetId="1" hidden="1">0</definedName>
    <definedName name="solver_ver" localSheetId="1" hidden="1">3</definedName>
    <definedName name="sss" localSheetId="0">'[5]Matriz de Ferramentas'!sss</definedName>
    <definedName name="sss">'[5]Matriz de Ferramentas'!sss</definedName>
    <definedName name="ssss" localSheetId="0">'[5]Matriz de Ferramentas'!ssss</definedName>
    <definedName name="ssss">'[5]Matriz de Ferramentas'!ssss</definedName>
    <definedName name="STAMPA" localSheetId="0">#REF!</definedName>
    <definedName name="STAMPA" localSheetId="6">#REF!</definedName>
    <definedName name="STAMPA">#REF!</definedName>
    <definedName name="tb" localSheetId="0">#REF!</definedName>
    <definedName name="tb">#REF!</definedName>
    <definedName name="TEST1" localSheetId="0">#REF!</definedName>
    <definedName name="TEST1">#REF!</definedName>
    <definedName name="TEST10" localSheetId="0">[2]HO!#REF!</definedName>
    <definedName name="TEST10">[2]HO!#REF!</definedName>
    <definedName name="TEST11" localSheetId="0">[2]HO!#REF!</definedName>
    <definedName name="TEST11">[2]HO!#REF!</definedName>
    <definedName name="TEST12" localSheetId="0">[2]HO!#REF!</definedName>
    <definedName name="TEST12">[2]HO!#REF!</definedName>
    <definedName name="TESTKEYS" localSheetId="0">#REF!</definedName>
    <definedName name="TESTKEYS" localSheetId="6">#REF!</definedName>
    <definedName name="TESTKEYS">#REF!</definedName>
    <definedName name="TESTVKEY" localSheetId="0">#REF!</definedName>
    <definedName name="TESTVKEY">#REF!</definedName>
    <definedName name="Titulo">[15]PORTADA!$N$33</definedName>
    <definedName name="_xlnm.Print_Titles">[28]capital!$A$1:$IV$6</definedName>
    <definedName name="Títulos_impressão_IM" localSheetId="0">#REF!,#REF!</definedName>
    <definedName name="Títulos_impressão_IM" localSheetId="6">#REF!,#REF!</definedName>
    <definedName name="Títulos_impressão_IM">#REF!,#REF!</definedName>
    <definedName name="TOC" localSheetId="0">#REF!</definedName>
    <definedName name="TOC" localSheetId="6">#REF!</definedName>
    <definedName name="TOC">#REF!</definedName>
    <definedName name="TOTAL" localSheetId="0">#REF!</definedName>
    <definedName name="TOTAL">#REF!</definedName>
    <definedName name="TRANSLATIONP" localSheetId="0">#REF!,#REF!</definedName>
    <definedName name="TRANSLATIONP" localSheetId="6">#REF!,#REF!</definedName>
    <definedName name="TRANSLATIONP">#REF!,#REF!</definedName>
    <definedName name="TT" localSheetId="0">'[5]Matriz de Ferramentas'!TT</definedName>
    <definedName name="TT">'[5]Matriz de Ferramentas'!TT</definedName>
    <definedName name="ValidationRange" localSheetId="0">#REF!</definedName>
    <definedName name="ValidationRange" localSheetId="6">#REF!</definedName>
    <definedName name="ValidationRange">#REF!</definedName>
    <definedName name="vcv" localSheetId="0">'[5]Matriz de Ferramentas'!vcv</definedName>
    <definedName name="vcv">'[5]Matriz de Ferramentas'!vcv</definedName>
    <definedName name="VENDAS">[10]HYP!$J$3</definedName>
    <definedName name="Vol" localSheetId="0">#REF!</definedName>
    <definedName name="Vol" localSheetId="6">#REF!</definedName>
    <definedName name="Vol">#REF!</definedName>
    <definedName name="VOLUME" localSheetId="0">#REF!</definedName>
    <definedName name="VOLUME">#REF!</definedName>
    <definedName name="Volumes">[7]Volumes!$D$3:$BY$76</definedName>
    <definedName name="wew" localSheetId="0">#REF!</definedName>
    <definedName name="wew" localSheetId="6">#REF!</definedName>
    <definedName name="wew">#REF!</definedName>
    <definedName name="WORKCAP">[10]HYP!$D$55</definedName>
    <definedName name="wrn.DEHAN._.MONEY." localSheetId="0" hidden="1">{"BG",#N/A,FALSE,"SABANAS";"ERACUM",#N/A,FALSE,"SABANAS";"ERMES",#N/A,FALSE,"SABANAS";"BG",#N/A,FALSE,"RESUMEN";"ERACU",#N/A,FALSE,"RESUMEN";"ERMES",#N/A,FALSE,"RESUMEN"}</definedName>
    <definedName name="wrn.DEHAN._.MONEY." localSheetId="6" hidden="1">{"BG",#N/A,FALSE,"SABANAS";"ERACUM",#N/A,FALSE,"SABANAS";"ERMES",#N/A,FALSE,"SABANAS";"BG",#N/A,FALSE,"RESUMEN";"ERACU",#N/A,FALSE,"RESUMEN";"ERMES",#N/A,FALSE,"RESUMEN"}</definedName>
    <definedName name="wrn.DEHAN._.MONEY." hidden="1">{"BG",#N/A,FALSE,"SABANAS";"ERACUM",#N/A,FALSE,"SABANAS";"ERMES",#N/A,FALSE,"SABANAS";"BG",#N/A,FALSE,"RESUMEN";"ERACU",#N/A,FALSE,"RESUMEN";"ERMES",#N/A,FALSE,"RESUMEN"}</definedName>
    <definedName name="wrn.Especial." localSheetId="0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" localSheetId="6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PLANTA._.VS._.1997." localSheetId="0" hidden="1">{#N/A,#N/A,FALSE,"SUP";#N/A,#N/A,FALSE,"ERN";#N/A,#N/A,FALSE,"CRO";#N/A,#N/A,FALSE,"INT";#N/A,#N/A,FALSE,"VIP";#N/A,#N/A,FALSE,"VIC"}</definedName>
    <definedName name="wrn.PLANTA._.VS._.1997." localSheetId="6" hidden="1">{#N/A,#N/A,FALSE,"SUP";#N/A,#N/A,FALSE,"ERN";#N/A,#N/A,FALSE,"CRO";#N/A,#N/A,FALSE,"INT";#N/A,#N/A,FALSE,"VIP";#N/A,#N/A,FALSE,"VIC"}</definedName>
    <definedName name="wrn.PLANTA._.VS._.1997." hidden="1">{#N/A,#N/A,FALSE,"SUP";#N/A,#N/A,FALSE,"ERN";#N/A,#N/A,FALSE,"CRO";#N/A,#N/A,FALSE,"INT";#N/A,#N/A,FALSE,"VIP";#N/A,#N/A,FALSE,"VIC"}</definedName>
    <definedName name="wrn.todo." localSheetId="0" hidden="1">{"desglose domestico unidades",#N/A,FALSE,"Margen";"desglose exportacion unidades",#N/A,FALSE,"Margen";"Desglose domestico ventas",#N/A,FALSE,"Margen";"desglose exportacion ventas",#N/A,FALSE,"Margen";"desglose domestico costo",#N/A,FALSE,"Margen";"desglose exportacion costo",#N/A,FALSE,"Margen";"desglose domestico margen",#N/A,FALSE,"Margen";"desglose exportacion margen",#N/A,FALSE,"Margen";"desglose domestico margen %",#N/A,FALSE,"Margen";"desglose exportacion margen %",#N/A,FALSE,"Margen";"Resumen unidades",#N/A,FALSE,"Margen";"resumen ventas",#N/A,FALSE,"Margen";"resumen costo",#N/A,FALSE,"Margen";"resumen margen",#N/A,FALSE,"Margen";"resumen margen %",#N/A,FALSE,"Margen";"desglose domestico precio",#N/A,FALSE,"Margen";"desglose exportacion precio",#N/A,FALSE,"Margen";"desglose dom costo unit",#N/A,FALSE,"Margen";"desglose exp costo unit",#N/A,FALSE,"Margen";"desglose dom precio dlls",#N/A,FALSE,"Margen";"desglose exp precio dlls",#N/A,FALSE,"Margen";"costo dom unit dlls",#N/A,FALSE,"Margen";"costo exp unit dlls",#N/A,FALSE,"Margen"}</definedName>
    <definedName name="wrn.todo." localSheetId="6" hidden="1">{"desglose domestico unidades",#N/A,FALSE,"Margen";"desglose exportacion unidades",#N/A,FALSE,"Margen";"Desglose domestico ventas",#N/A,FALSE,"Margen";"desglose exportacion ventas",#N/A,FALSE,"Margen";"desglose domestico costo",#N/A,FALSE,"Margen";"desglose exportacion costo",#N/A,FALSE,"Margen";"desglose domestico margen",#N/A,FALSE,"Margen";"desglose exportacion margen",#N/A,FALSE,"Margen";"desglose domestico margen %",#N/A,FALSE,"Margen";"desglose exportacion margen %",#N/A,FALSE,"Margen";"Resumen unidades",#N/A,FALSE,"Margen";"resumen ventas",#N/A,FALSE,"Margen";"resumen costo",#N/A,FALSE,"Margen";"resumen margen",#N/A,FALSE,"Margen";"resumen margen %",#N/A,FALSE,"Margen";"desglose domestico precio",#N/A,FALSE,"Margen";"desglose exportacion precio",#N/A,FALSE,"Margen";"desglose dom costo unit",#N/A,FALSE,"Margen";"desglose exp costo unit",#N/A,FALSE,"Margen";"desglose dom precio dlls",#N/A,FALSE,"Margen";"desglose exp precio dlls",#N/A,FALSE,"Margen";"costo dom unit dlls",#N/A,FALSE,"Margen";"costo exp unit dlls",#N/A,FALSE,"Margen"}</definedName>
    <definedName name="wrn.todo." hidden="1">{"desglose domestico unidades",#N/A,FALSE,"Margen";"desglose exportacion unidades",#N/A,FALSE,"Margen";"Desglose domestico ventas",#N/A,FALSE,"Margen";"desglose exportacion ventas",#N/A,FALSE,"Margen";"desglose domestico costo",#N/A,FALSE,"Margen";"desglose exportacion costo",#N/A,FALSE,"Margen";"desglose domestico margen",#N/A,FALSE,"Margen";"desglose exportacion margen",#N/A,FALSE,"Margen";"desglose domestico margen %",#N/A,FALSE,"Margen";"desglose exportacion margen %",#N/A,FALSE,"Margen";"Resumen unidades",#N/A,FALSE,"Margen";"resumen ventas",#N/A,FALSE,"Margen";"resumen costo",#N/A,FALSE,"Margen";"resumen margen",#N/A,FALSE,"Margen";"resumen margen %",#N/A,FALSE,"Margen";"desglose domestico precio",#N/A,FALSE,"Margen";"desglose exportacion precio",#N/A,FALSE,"Margen";"desglose dom costo unit",#N/A,FALSE,"Margen";"desglose exp costo unit",#N/A,FALSE,"Margen";"desglose dom precio dlls",#N/A,FALSE,"Margen";"desglose exp precio dlls",#N/A,FALSE,"Margen";"costo dom unit dlls",#N/A,FALSE,"Margen";"costo exp unit dlls",#N/A,FALSE,"Margen"}</definedName>
    <definedName name="wrn.VALDEZ." localSheetId="0" hidden="1">{"ERMES",#N/A,FALSE,"RESUMEN";"ERACUM",#N/A,FALSE,"RESUMEN";"BG",#N/A,FALSE,"RESUMEN";"ERMES",#N/A,FALSE,"SABANAS";"ERACUM",#N/A,FALSE,"SABANAS";"BG",#N/A,FALSE,"SABANAS";"fadsa",#N/A,FALSE,"FADSA";"supsa",#N/A,FALSE,"SUPSA";"crolls",#N/A,FALSE,"CROLLS";"vicomsa",#N/A,FALSE,"VICOMSA";"viplasticos",#N/A,FALSE,"VIPLASTICOS";"vitsa",#N/A,FALSE,"VITSA";"elim",#N/A,FALSE,"ELIM"}</definedName>
    <definedName name="wrn.VALDEZ." localSheetId="6" hidden="1">{"ERMES",#N/A,FALSE,"RESUMEN";"ERACUM",#N/A,FALSE,"RESUMEN";"BG",#N/A,FALSE,"RESUMEN";"ERMES",#N/A,FALSE,"SABANAS";"ERACUM",#N/A,FALSE,"SABANAS";"BG",#N/A,FALSE,"SABANAS";"fadsa",#N/A,FALSE,"FADSA";"supsa",#N/A,FALSE,"SUPSA";"crolls",#N/A,FALSE,"CROLLS";"vicomsa",#N/A,FALSE,"VICOMSA";"viplasticos",#N/A,FALSE,"VIPLASTICOS";"vitsa",#N/A,FALSE,"VITSA";"elim",#N/A,FALSE,"ELIM"}</definedName>
    <definedName name="wrn.VALDEZ." hidden="1">{"ERMES",#N/A,FALSE,"RESUMEN";"ERACUM",#N/A,FALSE,"RESUMEN";"BG",#N/A,FALSE,"RESUMEN";"ERMES",#N/A,FALSE,"SABANAS";"ERACUM",#N/A,FALSE,"SABANAS";"BG",#N/A,FALSE,"SABANAS";"fadsa",#N/A,FALSE,"FADSA";"supsa",#N/A,FALSE,"SUPSA";"crolls",#N/A,FALSE,"CROLLS";"vicomsa",#N/A,FALSE,"VICOMSA";"viplasticos",#N/A,FALSE,"VIPLASTICOS";"vitsa",#N/A,FALSE,"VITSA";"elim",#N/A,FALSE,"ELIM"}</definedName>
    <definedName name="X" localSheetId="0">'[5]Matriz de Ferramentas'!X</definedName>
    <definedName name="X">'[5]Matriz de Ferramentas'!X</definedName>
    <definedName name="xcx" localSheetId="0">'[5]Matriz de Ferramentas'!xcx</definedName>
    <definedName name="xcx">'[5]Matriz de Ferramentas'!xcx</definedName>
    <definedName name="xxxx" localSheetId="0">#REF!</definedName>
    <definedName name="xxxx" localSheetId="6">#REF!</definedName>
    <definedName name="xxxx">#REF!</definedName>
    <definedName name="YTDP" localSheetId="0">#REF!,#REF!,#REF!</definedName>
    <definedName name="YTDP" localSheetId="6">#REF!,#REF!,#REF!</definedName>
    <definedName name="YTDP">#REF!,#REF!,#REF!</definedName>
    <definedName name="Z" localSheetId="0">'[5]Matriz de Ferramentas'!Z</definedName>
    <definedName name="Z">'[5]Matriz de Ferramentas'!Z</definedName>
    <definedName name="ZZZ" localSheetId="0">'[5]Matriz de Ferramentas'!ZZZ</definedName>
    <definedName name="ZZZ">'[5]Matriz de Ferramentas'!ZZZ</definedName>
  </definedNames>
  <calcPr calcId="125725"/>
</workbook>
</file>

<file path=xl/calcChain.xml><?xml version="1.0" encoding="utf-8"?>
<calcChain xmlns="http://schemas.openxmlformats.org/spreadsheetml/2006/main">
  <c r="E24" i="7"/>
  <c r="H24" s="1"/>
  <c r="D24"/>
  <c r="E23"/>
  <c r="H23" s="1"/>
  <c r="D23"/>
  <c r="E22"/>
  <c r="H22" s="1"/>
  <c r="D22"/>
  <c r="E21"/>
  <c r="H21" s="1"/>
  <c r="D21"/>
  <c r="E20"/>
  <c r="H20" s="1"/>
  <c r="D20"/>
  <c r="E19"/>
  <c r="H19" s="1"/>
  <c r="D19"/>
  <c r="E18"/>
  <c r="H18" s="1"/>
  <c r="D18"/>
  <c r="E17"/>
  <c r="H17" s="1"/>
  <c r="D17"/>
  <c r="E16"/>
  <c r="H16" s="1"/>
  <c r="D16"/>
  <c r="E15"/>
  <c r="H15" s="1"/>
  <c r="D15"/>
  <c r="E14"/>
  <c r="H14" s="1"/>
  <c r="D14"/>
  <c r="E13"/>
  <c r="H13" s="1"/>
  <c r="D13"/>
  <c r="E12"/>
  <c r="H12" s="1"/>
  <c r="D12"/>
  <c r="E11"/>
  <c r="H11" s="1"/>
  <c r="D11"/>
  <c r="E10"/>
  <c r="H10" s="1"/>
  <c r="D10"/>
  <c r="E9"/>
  <c r="H9" s="1"/>
  <c r="D9"/>
  <c r="E8"/>
  <c r="H8" s="1"/>
  <c r="D8"/>
  <c r="E7"/>
  <c r="H7" s="1"/>
  <c r="D7"/>
  <c r="F24" l="1"/>
  <c r="I17"/>
  <c r="F9"/>
  <c r="I9"/>
  <c r="I11"/>
  <c r="I14"/>
  <c r="I8"/>
  <c r="F13"/>
  <c r="F17"/>
  <c r="F22"/>
  <c r="I16"/>
  <c r="F12"/>
  <c r="F15"/>
  <c r="F16"/>
  <c r="F19"/>
  <c r="F8"/>
  <c r="F14"/>
  <c r="F20"/>
  <c r="F11"/>
  <c r="F23"/>
  <c r="F7"/>
  <c r="I13"/>
  <c r="I10"/>
  <c r="I18"/>
  <c r="I21"/>
  <c r="I15"/>
  <c r="F10"/>
  <c r="F18"/>
  <c r="I24"/>
  <c r="I19"/>
  <c r="F21"/>
  <c r="I22"/>
  <c r="I7"/>
  <c r="I12"/>
  <c r="I20"/>
  <c r="I23"/>
  <c r="AM4" i="5"/>
  <c r="D6" i="7" s="1"/>
  <c r="AM5" i="5"/>
  <c r="D5" i="7" s="1"/>
  <c r="AM6" i="5"/>
  <c r="D3" i="7" s="1"/>
  <c r="AM7" i="5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3"/>
  <c r="D4" i="7" l="1"/>
  <c r="F5" i="10" l="1"/>
  <c r="F6"/>
  <c r="F7"/>
  <c r="F8"/>
  <c r="F9"/>
  <c r="F10"/>
  <c r="F11"/>
  <c r="F12"/>
  <c r="F13"/>
  <c r="F4"/>
  <c r="C3" i="1"/>
  <c r="C4"/>
  <c r="C5"/>
  <c r="C6"/>
  <c r="C7"/>
  <c r="C8"/>
  <c r="C9"/>
  <c r="AG3" i="5" s="1"/>
  <c r="C10" i="1"/>
  <c r="AH3" i="5" s="1"/>
  <c r="C11" i="1"/>
  <c r="C2"/>
  <c r="F15" i="10" l="1"/>
  <c r="H2" i="15"/>
  <c r="H5" i="10" l="1"/>
  <c r="H7"/>
  <c r="H9"/>
  <c r="H11"/>
  <c r="H13"/>
  <c r="H6"/>
  <c r="H8"/>
  <c r="H10"/>
  <c r="H12"/>
  <c r="H4"/>
  <c r="G4"/>
  <c r="G6"/>
  <c r="I6" s="1"/>
  <c r="G10"/>
  <c r="G12"/>
  <c r="G5"/>
  <c r="G7"/>
  <c r="G9"/>
  <c r="G11"/>
  <c r="G13"/>
  <c r="I13" s="1"/>
  <c r="G8"/>
  <c r="H3" i="15"/>
  <c r="I7" i="10" l="1"/>
  <c r="I5"/>
  <c r="I11"/>
  <c r="I9"/>
  <c r="I8"/>
  <c r="I12"/>
  <c r="H15"/>
  <c r="I10"/>
  <c r="I4"/>
  <c r="G15"/>
  <c r="H4" i="15"/>
  <c r="I15" i="10" l="1"/>
  <c r="H5" i="15"/>
  <c r="H6" l="1"/>
  <c r="H7" l="1"/>
  <c r="H8" l="1"/>
  <c r="H9" l="1"/>
  <c r="H10" l="1"/>
  <c r="H11" l="1"/>
  <c r="H12" l="1"/>
  <c r="H13" l="1"/>
  <c r="H14" l="1"/>
  <c r="H15" l="1"/>
  <c r="H16" l="1"/>
  <c r="H17" l="1"/>
  <c r="H18" l="1"/>
  <c r="H19" l="1"/>
  <c r="H20" l="1"/>
  <c r="H21" l="1"/>
  <c r="H22" l="1"/>
  <c r="H23" l="1"/>
  <c r="H24" l="1"/>
  <c r="H25" l="1"/>
  <c r="H26" l="1"/>
  <c r="H27" l="1"/>
  <c r="H28" l="1"/>
  <c r="H29" l="1"/>
  <c r="H30" l="1"/>
  <c r="H31" l="1"/>
  <c r="H32" l="1"/>
  <c r="H33" l="1"/>
  <c r="H34" l="1"/>
  <c r="H35" l="1"/>
  <c r="H36" l="1"/>
  <c r="H37" l="1"/>
  <c r="H38" l="1"/>
  <c r="H39" l="1"/>
  <c r="H40" l="1"/>
  <c r="H41" l="1"/>
  <c r="H42" l="1"/>
  <c r="H43" l="1"/>
  <c r="H44" l="1"/>
  <c r="H45" l="1"/>
  <c r="H46" l="1"/>
  <c r="H47" l="1"/>
  <c r="H48" l="1"/>
  <c r="H49" l="1"/>
  <c r="H50" l="1"/>
  <c r="H51" l="1"/>
  <c r="H52" l="1"/>
  <c r="H53" l="1"/>
  <c r="H54" l="1"/>
  <c r="H55" l="1"/>
  <c r="H56" l="1"/>
  <c r="H57" l="1"/>
  <c r="H58" l="1"/>
  <c r="H59" l="1"/>
  <c r="H60" l="1"/>
  <c r="H61" l="1"/>
  <c r="H62" l="1"/>
  <c r="H63" l="1"/>
  <c r="H64" l="1"/>
  <c r="H65" l="1"/>
  <c r="H66" l="1"/>
  <c r="H67" l="1"/>
  <c r="H68" l="1"/>
  <c r="H69" l="1"/>
  <c r="H70" l="1"/>
  <c r="H71" l="1"/>
  <c r="H72" l="1"/>
  <c r="AI82" i="5"/>
  <c r="AH82"/>
  <c r="AG82"/>
  <c r="AF82"/>
  <c r="AE82"/>
  <c r="AD82"/>
  <c r="AC82"/>
  <c r="AB82"/>
  <c r="AA82"/>
  <c r="Z82"/>
  <c r="AI81"/>
  <c r="AH81"/>
  <c r="AG81"/>
  <c r="AF81"/>
  <c r="AE81"/>
  <c r="AD81"/>
  <c r="AC81"/>
  <c r="AB81"/>
  <c r="AA81"/>
  <c r="Z81"/>
  <c r="AI80"/>
  <c r="AH80"/>
  <c r="AG80"/>
  <c r="AF80"/>
  <c r="AE80"/>
  <c r="AD80"/>
  <c r="AC80"/>
  <c r="AB80"/>
  <c r="AA80"/>
  <c r="Z80"/>
  <c r="AI79"/>
  <c r="AH79"/>
  <c r="AG79"/>
  <c r="AF79"/>
  <c r="AE79"/>
  <c r="AD79"/>
  <c r="AC79"/>
  <c r="AB79"/>
  <c r="AA79"/>
  <c r="Z79"/>
  <c r="AI78"/>
  <c r="AH78"/>
  <c r="AG78"/>
  <c r="AF78"/>
  <c r="AE78"/>
  <c r="AD78"/>
  <c r="AC78"/>
  <c r="AB78"/>
  <c r="AA78"/>
  <c r="Z78"/>
  <c r="AI77"/>
  <c r="AH77"/>
  <c r="AG77"/>
  <c r="AF77"/>
  <c r="AE77"/>
  <c r="AD77"/>
  <c r="AC77"/>
  <c r="AB77"/>
  <c r="AA77"/>
  <c r="Z77"/>
  <c r="AI76"/>
  <c r="AH76"/>
  <c r="AG76"/>
  <c r="AF76"/>
  <c r="AE76"/>
  <c r="AD76"/>
  <c r="AC76"/>
  <c r="AB76"/>
  <c r="AA76"/>
  <c r="Z76"/>
  <c r="AI75"/>
  <c r="AH75"/>
  <c r="AG75"/>
  <c r="AF75"/>
  <c r="AE75"/>
  <c r="AD75"/>
  <c r="AC75"/>
  <c r="AB75"/>
  <c r="AA75"/>
  <c r="Z75"/>
  <c r="AI74"/>
  <c r="AH74"/>
  <c r="AG74"/>
  <c r="AF74"/>
  <c r="AE74"/>
  <c r="AD74"/>
  <c r="AC74"/>
  <c r="AB74"/>
  <c r="AA74"/>
  <c r="Z74"/>
  <c r="AI73"/>
  <c r="AH73"/>
  <c r="AG73"/>
  <c r="AF73"/>
  <c r="AE73"/>
  <c r="AD73"/>
  <c r="AC73"/>
  <c r="AB73"/>
  <c r="AA73"/>
  <c r="Z73"/>
  <c r="AI72"/>
  <c r="AH72"/>
  <c r="AG72"/>
  <c r="AF72"/>
  <c r="AE72"/>
  <c r="AD72"/>
  <c r="AC72"/>
  <c r="AB72"/>
  <c r="AA72"/>
  <c r="Z72"/>
  <c r="AI71"/>
  <c r="AH71"/>
  <c r="AG71"/>
  <c r="AF71"/>
  <c r="AE71"/>
  <c r="AD71"/>
  <c r="AC71"/>
  <c r="AB71"/>
  <c r="AA71"/>
  <c r="Z71"/>
  <c r="AI70"/>
  <c r="AH70"/>
  <c r="AG70"/>
  <c r="AF70"/>
  <c r="AE70"/>
  <c r="AD70"/>
  <c r="AC70"/>
  <c r="AB70"/>
  <c r="AA70"/>
  <c r="Z70"/>
  <c r="AI69"/>
  <c r="AH69"/>
  <c r="AG69"/>
  <c r="AF69"/>
  <c r="AE69"/>
  <c r="AD69"/>
  <c r="AC69"/>
  <c r="AB69"/>
  <c r="AA69"/>
  <c r="Z69"/>
  <c r="AI68"/>
  <c r="AH68"/>
  <c r="AG68"/>
  <c r="AF68"/>
  <c r="AE68"/>
  <c r="AD68"/>
  <c r="AC68"/>
  <c r="AB68"/>
  <c r="AA68"/>
  <c r="Z68"/>
  <c r="AI67"/>
  <c r="AH67"/>
  <c r="AG67"/>
  <c r="AF67"/>
  <c r="AE67"/>
  <c r="AD67"/>
  <c r="AC67"/>
  <c r="AB67"/>
  <c r="AA67"/>
  <c r="Z67"/>
  <c r="AI66"/>
  <c r="AH66"/>
  <c r="AG66"/>
  <c r="AF66"/>
  <c r="AE66"/>
  <c r="AD66"/>
  <c r="AC66"/>
  <c r="AB66"/>
  <c r="AA66"/>
  <c r="Z66"/>
  <c r="AI65"/>
  <c r="AH65"/>
  <c r="AG65"/>
  <c r="AF65"/>
  <c r="AE65"/>
  <c r="AD65"/>
  <c r="AC65"/>
  <c r="AB65"/>
  <c r="AA65"/>
  <c r="Z65"/>
  <c r="AI64"/>
  <c r="AH64"/>
  <c r="AG64"/>
  <c r="AF64"/>
  <c r="AE64"/>
  <c r="AD64"/>
  <c r="AC64"/>
  <c r="AB64"/>
  <c r="AA64"/>
  <c r="Z64"/>
  <c r="AI63"/>
  <c r="AH63"/>
  <c r="AG63"/>
  <c r="AF63"/>
  <c r="AE63"/>
  <c r="AD63"/>
  <c r="AC63"/>
  <c r="AB63"/>
  <c r="AA63"/>
  <c r="Z63"/>
  <c r="AI62"/>
  <c r="AH62"/>
  <c r="AG62"/>
  <c r="AF62"/>
  <c r="AE62"/>
  <c r="AD62"/>
  <c r="AC62"/>
  <c r="AB62"/>
  <c r="AA62"/>
  <c r="Z62"/>
  <c r="AI61"/>
  <c r="AH61"/>
  <c r="AG61"/>
  <c r="AF61"/>
  <c r="AE61"/>
  <c r="AD61"/>
  <c r="AC61"/>
  <c r="AB61"/>
  <c r="AA61"/>
  <c r="Z61"/>
  <c r="AI60"/>
  <c r="AH60"/>
  <c r="AG60"/>
  <c r="AF60"/>
  <c r="AE60"/>
  <c r="AD60"/>
  <c r="AC60"/>
  <c r="AB60"/>
  <c r="AA60"/>
  <c r="Z60"/>
  <c r="AI59"/>
  <c r="AH59"/>
  <c r="AG59"/>
  <c r="AF59"/>
  <c r="AE59"/>
  <c r="AD59"/>
  <c r="AC59"/>
  <c r="AB59"/>
  <c r="AA59"/>
  <c r="Z59"/>
  <c r="AI58"/>
  <c r="AH58"/>
  <c r="AG58"/>
  <c r="AF58"/>
  <c r="AE58"/>
  <c r="AD58"/>
  <c r="AC58"/>
  <c r="AB58"/>
  <c r="AA58"/>
  <c r="Z58"/>
  <c r="AI57"/>
  <c r="AH57"/>
  <c r="AG57"/>
  <c r="AF57"/>
  <c r="AE57"/>
  <c r="AD57"/>
  <c r="AC57"/>
  <c r="AB57"/>
  <c r="AA57"/>
  <c r="Z57"/>
  <c r="AI56"/>
  <c r="AH56"/>
  <c r="AG56"/>
  <c r="AF56"/>
  <c r="AE56"/>
  <c r="AD56"/>
  <c r="AC56"/>
  <c r="AB56"/>
  <c r="AA56"/>
  <c r="Z56"/>
  <c r="AI55"/>
  <c r="AH55"/>
  <c r="AG55"/>
  <c r="AF55"/>
  <c r="AE55"/>
  <c r="AD55"/>
  <c r="AC55"/>
  <c r="AB55"/>
  <c r="AA55"/>
  <c r="Z55"/>
  <c r="AI54"/>
  <c r="AH54"/>
  <c r="AG54"/>
  <c r="AF54"/>
  <c r="AE54"/>
  <c r="AD54"/>
  <c r="AC54"/>
  <c r="AB54"/>
  <c r="AA54"/>
  <c r="Z54"/>
  <c r="AI53"/>
  <c r="AH53"/>
  <c r="AG53"/>
  <c r="AF53"/>
  <c r="AE53"/>
  <c r="AD53"/>
  <c r="AC53"/>
  <c r="AB53"/>
  <c r="AA53"/>
  <c r="Z53"/>
  <c r="AI52"/>
  <c r="AH52"/>
  <c r="AG52"/>
  <c r="AF52"/>
  <c r="AE52"/>
  <c r="AD52"/>
  <c r="AC52"/>
  <c r="AB52"/>
  <c r="AA52"/>
  <c r="Z52"/>
  <c r="AI51"/>
  <c r="AH51"/>
  <c r="AG51"/>
  <c r="AF51"/>
  <c r="AE51"/>
  <c r="AD51"/>
  <c r="AC51"/>
  <c r="AB51"/>
  <c r="AA51"/>
  <c r="Z51"/>
  <c r="AI50"/>
  <c r="AH50"/>
  <c r="AG50"/>
  <c r="AF50"/>
  <c r="AE50"/>
  <c r="AD50"/>
  <c r="AC50"/>
  <c r="AB50"/>
  <c r="AA50"/>
  <c r="Z50"/>
  <c r="AI49"/>
  <c r="AH49"/>
  <c r="AG49"/>
  <c r="AF49"/>
  <c r="AE49"/>
  <c r="AD49"/>
  <c r="AC49"/>
  <c r="AB49"/>
  <c r="AA49"/>
  <c r="Z49"/>
  <c r="AI48"/>
  <c r="AH48"/>
  <c r="AG48"/>
  <c r="AF48"/>
  <c r="AE48"/>
  <c r="AD48"/>
  <c r="AC48"/>
  <c r="AB48"/>
  <c r="AA48"/>
  <c r="Z48"/>
  <c r="AI47"/>
  <c r="AH47"/>
  <c r="AG47"/>
  <c r="AF47"/>
  <c r="AE47"/>
  <c r="AD47"/>
  <c r="AC47"/>
  <c r="AB47"/>
  <c r="AA47"/>
  <c r="Z47"/>
  <c r="AI46"/>
  <c r="AH46"/>
  <c r="AG46"/>
  <c r="AF46"/>
  <c r="AE46"/>
  <c r="AD46"/>
  <c r="AC46"/>
  <c r="AB46"/>
  <c r="AA46"/>
  <c r="Z46"/>
  <c r="AI45"/>
  <c r="AH45"/>
  <c r="AG45"/>
  <c r="AF45"/>
  <c r="AE45"/>
  <c r="AD45"/>
  <c r="AC45"/>
  <c r="AB45"/>
  <c r="AA45"/>
  <c r="Z45"/>
  <c r="AI44"/>
  <c r="AH44"/>
  <c r="AG44"/>
  <c r="AF44"/>
  <c r="AE44"/>
  <c r="AD44"/>
  <c r="AC44"/>
  <c r="AB44"/>
  <c r="AA44"/>
  <c r="Z44"/>
  <c r="AI43"/>
  <c r="AH43"/>
  <c r="AG43"/>
  <c r="AF43"/>
  <c r="AE43"/>
  <c r="AD43"/>
  <c r="AC43"/>
  <c r="AB43"/>
  <c r="AA43"/>
  <c r="Z43"/>
  <c r="AI42"/>
  <c r="AH42"/>
  <c r="AG42"/>
  <c r="AF42"/>
  <c r="AE42"/>
  <c r="AD42"/>
  <c r="AC42"/>
  <c r="AB42"/>
  <c r="AA42"/>
  <c r="Z42"/>
  <c r="AI41"/>
  <c r="AH41"/>
  <c r="AG41"/>
  <c r="AF41"/>
  <c r="AE41"/>
  <c r="AD41"/>
  <c r="AC41"/>
  <c r="AB41"/>
  <c r="AA41"/>
  <c r="Z41"/>
  <c r="AI40"/>
  <c r="AH40"/>
  <c r="AG40"/>
  <c r="AF40"/>
  <c r="AE40"/>
  <c r="AD40"/>
  <c r="AC40"/>
  <c r="AB40"/>
  <c r="AA40"/>
  <c r="Z40"/>
  <c r="AI39"/>
  <c r="AH39"/>
  <c r="AG39"/>
  <c r="AF39"/>
  <c r="AE39"/>
  <c r="AD39"/>
  <c r="AC39"/>
  <c r="AB39"/>
  <c r="AA39"/>
  <c r="Z39"/>
  <c r="AI38"/>
  <c r="AH38"/>
  <c r="AG38"/>
  <c r="AF38"/>
  <c r="AE38"/>
  <c r="AD38"/>
  <c r="AC38"/>
  <c r="AB38"/>
  <c r="AA38"/>
  <c r="Z38"/>
  <c r="AI37"/>
  <c r="AH37"/>
  <c r="AG37"/>
  <c r="AF37"/>
  <c r="AE37"/>
  <c r="AD37"/>
  <c r="AC37"/>
  <c r="AB37"/>
  <c r="AA37"/>
  <c r="Z37"/>
  <c r="AI36"/>
  <c r="AH36"/>
  <c r="AG36"/>
  <c r="AF36"/>
  <c r="AE36"/>
  <c r="AD36"/>
  <c r="AC36"/>
  <c r="AB36"/>
  <c r="AA36"/>
  <c r="Z36"/>
  <c r="AI35"/>
  <c r="AH35"/>
  <c r="AG35"/>
  <c r="AF35"/>
  <c r="AE35"/>
  <c r="AD35"/>
  <c r="AC35"/>
  <c r="AB35"/>
  <c r="AA35"/>
  <c r="Z35"/>
  <c r="AI34"/>
  <c r="AH34"/>
  <c r="AG34"/>
  <c r="AF34"/>
  <c r="AE34"/>
  <c r="AD34"/>
  <c r="AC34"/>
  <c r="AB34"/>
  <c r="AA34"/>
  <c r="Z34"/>
  <c r="AI33"/>
  <c r="AH33"/>
  <c r="AG33"/>
  <c r="AF33"/>
  <c r="AE33"/>
  <c r="AD33"/>
  <c r="AC33"/>
  <c r="AB33"/>
  <c r="AA33"/>
  <c r="Z33"/>
  <c r="AI32"/>
  <c r="AH32"/>
  <c r="AG32"/>
  <c r="AF32"/>
  <c r="AE32"/>
  <c r="AD32"/>
  <c r="AC32"/>
  <c r="AB32"/>
  <c r="AA32"/>
  <c r="Z32"/>
  <c r="AI31"/>
  <c r="AH31"/>
  <c r="AG31"/>
  <c r="AF31"/>
  <c r="AE31"/>
  <c r="AD31"/>
  <c r="AC31"/>
  <c r="AB31"/>
  <c r="AA31"/>
  <c r="Z31"/>
  <c r="AI30"/>
  <c r="AH30"/>
  <c r="AG30"/>
  <c r="AF30"/>
  <c r="AE30"/>
  <c r="AD30"/>
  <c r="AC30"/>
  <c r="AB30"/>
  <c r="AA30"/>
  <c r="Z30"/>
  <c r="AI29"/>
  <c r="AH29"/>
  <c r="AG29"/>
  <c r="AF29"/>
  <c r="AE29"/>
  <c r="AD29"/>
  <c r="AC29"/>
  <c r="AB29"/>
  <c r="AA29"/>
  <c r="Z29"/>
  <c r="AI28"/>
  <c r="AH28"/>
  <c r="AG28"/>
  <c r="AF28"/>
  <c r="AE28"/>
  <c r="AD28"/>
  <c r="AC28"/>
  <c r="AB28"/>
  <c r="AA28"/>
  <c r="Z28"/>
  <c r="AI27"/>
  <c r="AH27"/>
  <c r="AG27"/>
  <c r="AF27"/>
  <c r="AE27"/>
  <c r="AD27"/>
  <c r="AC27"/>
  <c r="AB27"/>
  <c r="AA27"/>
  <c r="Z27"/>
  <c r="AI26"/>
  <c r="AH26"/>
  <c r="AG26"/>
  <c r="AF26"/>
  <c r="AE26"/>
  <c r="AD26"/>
  <c r="AC26"/>
  <c r="AB26"/>
  <c r="AA26"/>
  <c r="Z26"/>
  <c r="AI25"/>
  <c r="AH25"/>
  <c r="AG25"/>
  <c r="AF25"/>
  <c r="AE25"/>
  <c r="AD25"/>
  <c r="AC25"/>
  <c r="AB25"/>
  <c r="AA25"/>
  <c r="Z25"/>
  <c r="AI24"/>
  <c r="AH24"/>
  <c r="AG24"/>
  <c r="AF24"/>
  <c r="AE24"/>
  <c r="AD24"/>
  <c r="AC24"/>
  <c r="AB24"/>
  <c r="AA24"/>
  <c r="Z24"/>
  <c r="AI23"/>
  <c r="AH23"/>
  <c r="AG23"/>
  <c r="AF23"/>
  <c r="AE23"/>
  <c r="AD23"/>
  <c r="AC23"/>
  <c r="AB23"/>
  <c r="AA23"/>
  <c r="Z23"/>
  <c r="AI22"/>
  <c r="AH22"/>
  <c r="AG22"/>
  <c r="AF22"/>
  <c r="AE22"/>
  <c r="AD22"/>
  <c r="AC22"/>
  <c r="AB22"/>
  <c r="AA22"/>
  <c r="Z22"/>
  <c r="AI21"/>
  <c r="AH21"/>
  <c r="AG21"/>
  <c r="AF21"/>
  <c r="AE21"/>
  <c r="AD21"/>
  <c r="AC21"/>
  <c r="AB21"/>
  <c r="AA21"/>
  <c r="Z21"/>
  <c r="AI20"/>
  <c r="AH20"/>
  <c r="AG20"/>
  <c r="AF20"/>
  <c r="AE20"/>
  <c r="AD20"/>
  <c r="AC20"/>
  <c r="AB20"/>
  <c r="AA20"/>
  <c r="Z20"/>
  <c r="AI19"/>
  <c r="AH19"/>
  <c r="AG19"/>
  <c r="AF19"/>
  <c r="AE19"/>
  <c r="AD19"/>
  <c r="AC19"/>
  <c r="AB19"/>
  <c r="AA19"/>
  <c r="Z19"/>
  <c r="AI18"/>
  <c r="AH18"/>
  <c r="AG18"/>
  <c r="AF18"/>
  <c r="AE18"/>
  <c r="AD18"/>
  <c r="AC18"/>
  <c r="AB18"/>
  <c r="AA18"/>
  <c r="Z18"/>
  <c r="AI17"/>
  <c r="AH17"/>
  <c r="AG17"/>
  <c r="AF17"/>
  <c r="AE17"/>
  <c r="AD17"/>
  <c r="AC17"/>
  <c r="AB17"/>
  <c r="AA17"/>
  <c r="Z17"/>
  <c r="AI16"/>
  <c r="AH16"/>
  <c r="AG16"/>
  <c r="AF16"/>
  <c r="AE16"/>
  <c r="AD16"/>
  <c r="AC16"/>
  <c r="AB16"/>
  <c r="AA16"/>
  <c r="Z16"/>
  <c r="AI15"/>
  <c r="AH15"/>
  <c r="AG15"/>
  <c r="AF15"/>
  <c r="AE15"/>
  <c r="AD15"/>
  <c r="AC15"/>
  <c r="AB15"/>
  <c r="AA15"/>
  <c r="Z15"/>
  <c r="AI14"/>
  <c r="AH14"/>
  <c r="AG14"/>
  <c r="AF14"/>
  <c r="AE14"/>
  <c r="AD14"/>
  <c r="AC14"/>
  <c r="AB14"/>
  <c r="AA14"/>
  <c r="Z14"/>
  <c r="AI13"/>
  <c r="AH13"/>
  <c r="AG13"/>
  <c r="AF13"/>
  <c r="AE13"/>
  <c r="AD13"/>
  <c r="AC13"/>
  <c r="AB13"/>
  <c r="AA13"/>
  <c r="Z13"/>
  <c r="AI12"/>
  <c r="AH12"/>
  <c r="AG12"/>
  <c r="AF12"/>
  <c r="AE12"/>
  <c r="AD12"/>
  <c r="AC12"/>
  <c r="AB12"/>
  <c r="AA12"/>
  <c r="Z12"/>
  <c r="AI11"/>
  <c r="AH11"/>
  <c r="AG11"/>
  <c r="AF11"/>
  <c r="AE11"/>
  <c r="AD11"/>
  <c r="AC11"/>
  <c r="AB11"/>
  <c r="AA11"/>
  <c r="Z11"/>
  <c r="AI10"/>
  <c r="AH10"/>
  <c r="AG10"/>
  <c r="AF10"/>
  <c r="AE10"/>
  <c r="AD10"/>
  <c r="AC10"/>
  <c r="AB10"/>
  <c r="AA10"/>
  <c r="Z10"/>
  <c r="AI9"/>
  <c r="AH9"/>
  <c r="AG9"/>
  <c r="AF9"/>
  <c r="AE9"/>
  <c r="AD9"/>
  <c r="AC9"/>
  <c r="AB9"/>
  <c r="AA9"/>
  <c r="Z9"/>
  <c r="AI8"/>
  <c r="AH8"/>
  <c r="AG8"/>
  <c r="AF8"/>
  <c r="AE8"/>
  <c r="AD8"/>
  <c r="AC8"/>
  <c r="AB8"/>
  <c r="AA8"/>
  <c r="Z8"/>
  <c r="AI7"/>
  <c r="AH7"/>
  <c r="AG7"/>
  <c r="AF7"/>
  <c r="AE7"/>
  <c r="AD7"/>
  <c r="AC7"/>
  <c r="AB7"/>
  <c r="AA7"/>
  <c r="Z7"/>
  <c r="AI6"/>
  <c r="AH6"/>
  <c r="AG6"/>
  <c r="AF6"/>
  <c r="AE6"/>
  <c r="AD6"/>
  <c r="AC6"/>
  <c r="AB6"/>
  <c r="AA6"/>
  <c r="Z6"/>
  <c r="AI5"/>
  <c r="AH5"/>
  <c r="AG5"/>
  <c r="AF5"/>
  <c r="AE5"/>
  <c r="AD5"/>
  <c r="AC5"/>
  <c r="AB5"/>
  <c r="AA5"/>
  <c r="Z5"/>
  <c r="AI4"/>
  <c r="AH4"/>
  <c r="AG4"/>
  <c r="AF4"/>
  <c r="AE4"/>
  <c r="AD4"/>
  <c r="AC4"/>
  <c r="AB4"/>
  <c r="AA4"/>
  <c r="Z4"/>
  <c r="AD3"/>
  <c r="AI3"/>
  <c r="AF3"/>
  <c r="H73" i="15" l="1"/>
  <c r="AJ4" i="5"/>
  <c r="AJ5"/>
  <c r="AJ6"/>
  <c r="AJ7"/>
  <c r="AJ8"/>
  <c r="AN8" s="1"/>
  <c r="AJ9"/>
  <c r="AN9" s="1"/>
  <c r="AJ10"/>
  <c r="AN10" s="1"/>
  <c r="AJ11"/>
  <c r="AN11" s="1"/>
  <c r="AJ12"/>
  <c r="AN12" s="1"/>
  <c r="AJ13"/>
  <c r="AN13" s="1"/>
  <c r="AJ14"/>
  <c r="AN14" s="1"/>
  <c r="AJ15"/>
  <c r="AN15" s="1"/>
  <c r="AJ16"/>
  <c r="AN16" s="1"/>
  <c r="AJ17"/>
  <c r="AN17" s="1"/>
  <c r="AJ18"/>
  <c r="AN18" s="1"/>
  <c r="AJ19"/>
  <c r="AN19" s="1"/>
  <c r="AJ20"/>
  <c r="AN20" s="1"/>
  <c r="AJ21"/>
  <c r="AN21" s="1"/>
  <c r="AJ22"/>
  <c r="AJ23"/>
  <c r="AN23" s="1"/>
  <c r="AJ24"/>
  <c r="AN24" s="1"/>
  <c r="AJ25"/>
  <c r="AN25" s="1"/>
  <c r="AJ26"/>
  <c r="AN26" s="1"/>
  <c r="AJ27"/>
  <c r="AN27" s="1"/>
  <c r="AJ28"/>
  <c r="AN28" s="1"/>
  <c r="AJ29"/>
  <c r="AN29" s="1"/>
  <c r="AJ30"/>
  <c r="AN30" s="1"/>
  <c r="AJ31"/>
  <c r="AN31" s="1"/>
  <c r="AJ32"/>
  <c r="AN32" s="1"/>
  <c r="AJ33"/>
  <c r="AN33" s="1"/>
  <c r="AJ34"/>
  <c r="AN34" s="1"/>
  <c r="AJ35"/>
  <c r="AN35" s="1"/>
  <c r="AJ36"/>
  <c r="AN36" s="1"/>
  <c r="AJ37"/>
  <c r="AN37" s="1"/>
  <c r="AJ38"/>
  <c r="AN38" s="1"/>
  <c r="AJ39"/>
  <c r="AN39" s="1"/>
  <c r="AJ40"/>
  <c r="AN40" s="1"/>
  <c r="AJ41"/>
  <c r="AN41" s="1"/>
  <c r="AJ42"/>
  <c r="AN42" s="1"/>
  <c r="AJ43"/>
  <c r="AN43" s="1"/>
  <c r="AJ44"/>
  <c r="AN44" s="1"/>
  <c r="AJ45"/>
  <c r="AN45" s="1"/>
  <c r="AJ46"/>
  <c r="AN46" s="1"/>
  <c r="AJ47"/>
  <c r="AN47" s="1"/>
  <c r="AJ48"/>
  <c r="AN48" s="1"/>
  <c r="AJ49"/>
  <c r="AN49" s="1"/>
  <c r="AJ50"/>
  <c r="AN50" s="1"/>
  <c r="AJ51"/>
  <c r="AN51" s="1"/>
  <c r="AJ52"/>
  <c r="AN52" s="1"/>
  <c r="AJ53"/>
  <c r="AN53" s="1"/>
  <c r="AJ54"/>
  <c r="AN54" s="1"/>
  <c r="AJ55"/>
  <c r="AN55" s="1"/>
  <c r="AJ56"/>
  <c r="AN56" s="1"/>
  <c r="AJ57"/>
  <c r="AN57" s="1"/>
  <c r="AJ58"/>
  <c r="AN58" s="1"/>
  <c r="AJ59"/>
  <c r="AN59" s="1"/>
  <c r="AJ60"/>
  <c r="AN60" s="1"/>
  <c r="AJ61"/>
  <c r="AN61" s="1"/>
  <c r="AJ62"/>
  <c r="AN62" s="1"/>
  <c r="AJ63"/>
  <c r="AN63" s="1"/>
  <c r="AJ64"/>
  <c r="AN64" s="1"/>
  <c r="AJ65"/>
  <c r="AN65" s="1"/>
  <c r="AJ66"/>
  <c r="AN66" s="1"/>
  <c r="AJ67"/>
  <c r="AN67" s="1"/>
  <c r="AJ68"/>
  <c r="AN68" s="1"/>
  <c r="AJ69"/>
  <c r="AN69" s="1"/>
  <c r="AJ70"/>
  <c r="AN70" s="1"/>
  <c r="AJ71"/>
  <c r="AN71" s="1"/>
  <c r="AJ72"/>
  <c r="AN72" s="1"/>
  <c r="AJ73"/>
  <c r="AN73" s="1"/>
  <c r="AJ74"/>
  <c r="AN74" s="1"/>
  <c r="AJ75"/>
  <c r="AN75" s="1"/>
  <c r="AJ76"/>
  <c r="AN76" s="1"/>
  <c r="AJ77"/>
  <c r="AN77" s="1"/>
  <c r="AJ78"/>
  <c r="AN78" s="1"/>
  <c r="AJ79"/>
  <c r="AN79" s="1"/>
  <c r="AJ80"/>
  <c r="AN80" s="1"/>
  <c r="AJ81"/>
  <c r="AN81" s="1"/>
  <c r="AJ82"/>
  <c r="AN82" s="1"/>
  <c r="AN22" l="1"/>
  <c r="AN6"/>
  <c r="E3" i="7" s="1"/>
  <c r="AN4" i="5"/>
  <c r="E6" i="7" s="1"/>
  <c r="AN7" i="5"/>
  <c r="AN5"/>
  <c r="E5" i="7" s="1"/>
  <c r="H74" i="15"/>
  <c r="AE3" i="5"/>
  <c r="AC3"/>
  <c r="H3" i="7" l="1"/>
  <c r="I3" s="1"/>
  <c r="H5"/>
  <c r="I5" s="1"/>
  <c r="H6"/>
  <c r="I6" s="1"/>
  <c r="H75" i="15"/>
  <c r="AB3" i="5"/>
  <c r="AA3"/>
  <c r="Z3"/>
  <c r="F5" i="7" l="1"/>
  <c r="F3"/>
  <c r="F6"/>
  <c r="H76" i="15"/>
  <c r="AJ3" i="5"/>
  <c r="AN3" l="1"/>
  <c r="E4" i="7" s="1"/>
  <c r="H77" i="15"/>
  <c r="H4" i="7" l="1"/>
  <c r="I4" s="1"/>
  <c r="H78" i="15"/>
  <c r="F4" i="7" l="1"/>
  <c r="H79" i="15"/>
  <c r="H80" l="1"/>
  <c r="H81" l="1"/>
  <c r="H82" l="1"/>
  <c r="H83" l="1"/>
  <c r="H84" l="1"/>
  <c r="H85" l="1"/>
  <c r="H86" l="1"/>
  <c r="H87" l="1"/>
  <c r="H88" l="1"/>
  <c r="J4" l="1"/>
  <c r="J6"/>
  <c r="J8"/>
  <c r="J10"/>
  <c r="J12"/>
  <c r="J14"/>
  <c r="J16"/>
  <c r="J18"/>
  <c r="J20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3"/>
  <c r="J5"/>
  <c r="J7"/>
  <c r="J9"/>
  <c r="J11"/>
  <c r="J13"/>
  <c r="J15"/>
  <c r="J17"/>
  <c r="J19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69"/>
  <c r="J71"/>
  <c r="J73"/>
  <c r="J75"/>
  <c r="J77"/>
  <c r="J79"/>
  <c r="J81"/>
  <c r="J83"/>
  <c r="J85"/>
  <c r="J87"/>
  <c r="J2"/>
  <c r="I2"/>
  <c r="I8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</calcChain>
</file>

<file path=xl/sharedStrings.xml><?xml version="1.0" encoding="utf-8"?>
<sst xmlns="http://schemas.openxmlformats.org/spreadsheetml/2006/main" count="625" uniqueCount="335">
  <si>
    <t>P-001</t>
  </si>
  <si>
    <t>Gestão do Planejamento Estratégico</t>
  </si>
  <si>
    <t>Planejamento e Gestão</t>
  </si>
  <si>
    <t>P-002</t>
  </si>
  <si>
    <t>Acompanhamento da execução das metas institucionais e setoriais de deliberação processual</t>
  </si>
  <si>
    <t>P-006</t>
  </si>
  <si>
    <t>Melhoria e inovação dos processos de trabalho</t>
  </si>
  <si>
    <t>P-007</t>
  </si>
  <si>
    <t>Gestão do dia a dia dos processos de trabalho</t>
  </si>
  <si>
    <t>Gestão da Comunicação e Relacionamento</t>
  </si>
  <si>
    <t>P-010</t>
  </si>
  <si>
    <t>Realização de eventos</t>
  </si>
  <si>
    <t>P-011</t>
  </si>
  <si>
    <t>Comunicação com o público externo</t>
  </si>
  <si>
    <t>P-014</t>
  </si>
  <si>
    <t>Administração Geral</t>
  </si>
  <si>
    <t>P-018</t>
  </si>
  <si>
    <t>P-020</t>
  </si>
  <si>
    <t>Controle patrimonial preventivo</t>
  </si>
  <si>
    <t>P-021</t>
  </si>
  <si>
    <t>Controle patrimonial</t>
  </si>
  <si>
    <t>P-022</t>
  </si>
  <si>
    <t>Auditoria interna</t>
  </si>
  <si>
    <t>P-026</t>
  </si>
  <si>
    <t>Apuração das infrações disciplinares</t>
  </si>
  <si>
    <t>P-029</t>
  </si>
  <si>
    <t>Gestão das Contratações</t>
  </si>
  <si>
    <t>P-030</t>
  </si>
  <si>
    <t>Gestão de Bens e Serviços</t>
  </si>
  <si>
    <t>P-031</t>
  </si>
  <si>
    <t>Gestão de Parcerias</t>
  </si>
  <si>
    <t>P-032</t>
  </si>
  <si>
    <t>Gestão da Infraestrutura</t>
  </si>
  <si>
    <t>P-033</t>
  </si>
  <si>
    <t>Gestão de Pessoas</t>
  </si>
  <si>
    <t>P-034</t>
  </si>
  <si>
    <t>Pagamento de Pessoal</t>
  </si>
  <si>
    <t>P-035</t>
  </si>
  <si>
    <t>Gestão da Qualidade de Vida</t>
  </si>
  <si>
    <t>P-036</t>
  </si>
  <si>
    <t>Lotação, movimentação e integração de pessoas</t>
  </si>
  <si>
    <t>P-037</t>
  </si>
  <si>
    <t>Concessão de direitos e vantagens</t>
  </si>
  <si>
    <t>P-039</t>
  </si>
  <si>
    <t>Recrutamento e Seleção</t>
  </si>
  <si>
    <t>P-041</t>
  </si>
  <si>
    <t>Gestão do Desempenho</t>
  </si>
  <si>
    <t>P-042</t>
  </si>
  <si>
    <t>P-045</t>
  </si>
  <si>
    <t>P-047</t>
  </si>
  <si>
    <t>Desenvolvimento de Projetos de TI</t>
  </si>
  <si>
    <t>P-048</t>
  </si>
  <si>
    <t>Gerenciamento de Projetos de TI</t>
  </si>
  <si>
    <t>P-049</t>
  </si>
  <si>
    <t>Suporte ao usuário Interno e Externo</t>
  </si>
  <si>
    <t>P-050</t>
  </si>
  <si>
    <t>Gestão da Segurança da Informação</t>
  </si>
  <si>
    <t>P-052</t>
  </si>
  <si>
    <t>P-053</t>
  </si>
  <si>
    <t>Gestão do desenvolvimento de competências</t>
  </si>
  <si>
    <t>P-054</t>
  </si>
  <si>
    <t>Promoção dos programas de pós-graduação e extensão</t>
  </si>
  <si>
    <t>P-055</t>
  </si>
  <si>
    <t>Gestão do acervo bibliográfico e organização das normas do Tribunal</t>
  </si>
  <si>
    <t>P-057</t>
  </si>
  <si>
    <t>Elaboração do periódico Revista TCEMG</t>
  </si>
  <si>
    <t>Fiscalização e Controle da Gestão dos Recursos Públicos</t>
  </si>
  <si>
    <t>P-065</t>
  </si>
  <si>
    <t>P-066</t>
  </si>
  <si>
    <t>Proposta Orçamentária e Plano Plurianual de Ação Governamental</t>
  </si>
  <si>
    <t>P-067</t>
  </si>
  <si>
    <t>Execução Orçamentária e Financeira</t>
  </si>
  <si>
    <t>P-068</t>
  </si>
  <si>
    <t>Arrecadação e Controle da Receita</t>
  </si>
  <si>
    <t>P-069</t>
  </si>
  <si>
    <t>Prestação de Contas e Transparência</t>
  </si>
  <si>
    <t>P-071</t>
  </si>
  <si>
    <t>Promoção da Transparência e do Controle Social</t>
  </si>
  <si>
    <t>P-104</t>
  </si>
  <si>
    <t>Acompanhamento de limites legais e prudenciais da LRF</t>
  </si>
  <si>
    <t>P-105</t>
  </si>
  <si>
    <t>Apuração de denúncias</t>
  </si>
  <si>
    <t>P-106</t>
  </si>
  <si>
    <t>Avaliação das políticas, programas e projetos públicos</t>
  </si>
  <si>
    <t>Aprimoramento da Gestão Pública</t>
  </si>
  <si>
    <t>P-107</t>
  </si>
  <si>
    <t>Auditoria de desempenho operacional</t>
  </si>
  <si>
    <t>P-108</t>
  </si>
  <si>
    <t>Emissão de parecer em consulta</t>
  </si>
  <si>
    <t>Normatização</t>
  </si>
  <si>
    <t>P-109</t>
  </si>
  <si>
    <t>P-110</t>
  </si>
  <si>
    <t>P-111</t>
  </si>
  <si>
    <t>Comunicação com o público interno</t>
  </si>
  <si>
    <t>P-112</t>
  </si>
  <si>
    <t>Monitoramento do cumprimento das deliberações do Tribunal</t>
  </si>
  <si>
    <t>P-113</t>
  </si>
  <si>
    <t>Estudo e proposta de normas internas</t>
  </si>
  <si>
    <t>P-114</t>
  </si>
  <si>
    <t>Realização de inspeção e auditoria de natureza contábil, financeira, orçamentária e patrimonial</t>
  </si>
  <si>
    <t>P-115</t>
  </si>
  <si>
    <t>Fornecimento de informações e pronunciamentos conclusivos sobre investigações específicas</t>
  </si>
  <si>
    <t>Auxílio ao Poder Legislativo Estadual e Municipal</t>
  </si>
  <si>
    <t>P-116</t>
  </si>
  <si>
    <t>Fornecimento de informações</t>
  </si>
  <si>
    <t>Controle com Interveniência de Terceiros</t>
  </si>
  <si>
    <t>P-117</t>
  </si>
  <si>
    <t>Participação em fiscalizações conjuntas</t>
  </si>
  <si>
    <t>P-118</t>
  </si>
  <si>
    <t>Edição de normas relacionadas ao Controle Externo</t>
  </si>
  <si>
    <t>P-119</t>
  </si>
  <si>
    <t>Fiscalização dos empréstimos ou operações de créditos</t>
  </si>
  <si>
    <t>P-120</t>
  </si>
  <si>
    <t>Consultoria interna em gestão de projetos</t>
  </si>
  <si>
    <t>P-121</t>
  </si>
  <si>
    <t>Consultoria interna em gestão por processos</t>
  </si>
  <si>
    <t>P-122</t>
  </si>
  <si>
    <t>Consultoria interna em gestão estratégica</t>
  </si>
  <si>
    <t>P-123</t>
  </si>
  <si>
    <t>Elaboração e disponibilização de relatórios gerenciais e institucionais</t>
  </si>
  <si>
    <t>P-128</t>
  </si>
  <si>
    <t>Julgamento das contas anuais de gestão</t>
  </si>
  <si>
    <t>P-129</t>
  </si>
  <si>
    <t>Julgamento das contas especiais</t>
  </si>
  <si>
    <t>P-130</t>
  </si>
  <si>
    <t>Apreciação da legalidade dos atos de admissão de pessoal</t>
  </si>
  <si>
    <t>P-131</t>
  </si>
  <si>
    <t>Apreciação da legalidade dos atos de concessão de aposentadoria, reforma e pensão</t>
  </si>
  <si>
    <t>P-132</t>
  </si>
  <si>
    <t>Emissão de parecer prévio sobre as contas prestadas anualmente pelo Governador</t>
  </si>
  <si>
    <t>P-133</t>
  </si>
  <si>
    <t>Emissão de parecer prévio sobre as contas prestadas anualmente pelos Prefeitos</t>
  </si>
  <si>
    <t>P-134</t>
  </si>
  <si>
    <t>Fiscalização das concessões comuns e as parcerias público-privadas no âmbito estadual e municipal</t>
  </si>
  <si>
    <t>P-135</t>
  </si>
  <si>
    <t>P-137</t>
  </si>
  <si>
    <t>Verificação da conformidade de contrato, convênio, ajuste ou instrumento congênere que envolva a concessão, a cessão, a doação ou a permissão de qualquer natureza, a título oneroso ou gratuito, de responsabilidade do Estado ou município</t>
  </si>
  <si>
    <t>P-138</t>
  </si>
  <si>
    <t>Fiscalização dos procedimentos de seleção de pessoal</t>
  </si>
  <si>
    <t>P-139</t>
  </si>
  <si>
    <t>Fiscalização dos procedimentos licitatórios</t>
  </si>
  <si>
    <t>P-140</t>
  </si>
  <si>
    <t>P-141</t>
  </si>
  <si>
    <t>Acompanhamento e fiscalização da macrogestão</t>
  </si>
  <si>
    <t>P-143</t>
  </si>
  <si>
    <t>Uniformização de Jurisprudência</t>
  </si>
  <si>
    <t>P-144</t>
  </si>
  <si>
    <t>Enunciado de Súmula</t>
  </si>
  <si>
    <t>P-145</t>
  </si>
  <si>
    <t>Fiscalização das obras públicas e serviços de engenharia</t>
  </si>
  <si>
    <t>P-146</t>
  </si>
  <si>
    <t>Apuração de representações</t>
  </si>
  <si>
    <t>P-147</t>
  </si>
  <si>
    <t>P-148</t>
  </si>
  <si>
    <t>Realização de levantamentos</t>
  </si>
  <si>
    <t>Potencial</t>
  </si>
  <si>
    <t>Simplificação</t>
  </si>
  <si>
    <t>Gerenciamento</t>
  </si>
  <si>
    <t>Automação</t>
  </si>
  <si>
    <t>Capacitação</t>
  </si>
  <si>
    <t>Interfaces</t>
  </si>
  <si>
    <t>Infraestrutura</t>
  </si>
  <si>
    <t>Inovação</t>
  </si>
  <si>
    <t>Alinhamento Estratégico</t>
  </si>
  <si>
    <t>Repercussão na Mídia</t>
  </si>
  <si>
    <t>Desempenho do Processo</t>
  </si>
  <si>
    <t>Reclamação de Usuários</t>
  </si>
  <si>
    <t>Cód</t>
  </si>
  <si>
    <t>Elo</t>
  </si>
  <si>
    <t>Macroprocesso</t>
  </si>
  <si>
    <t>Controle Interno</t>
  </si>
  <si>
    <t>Alto</t>
  </si>
  <si>
    <t>Médio</t>
  </si>
  <si>
    <t>Baixo</t>
  </si>
  <si>
    <t>Processos</t>
  </si>
  <si>
    <t>Cód.</t>
  </si>
  <si>
    <t>Potencial melhoria</t>
  </si>
  <si>
    <t>Título do Critério</t>
  </si>
  <si>
    <t>Descrição do Critério</t>
  </si>
  <si>
    <t>Peso</t>
  </si>
  <si>
    <t>Abrangência do Processo</t>
  </si>
  <si>
    <t>Satisfação dos Usuários</t>
  </si>
  <si>
    <t>Reclamações de Usuários</t>
  </si>
  <si>
    <t>Automação do Processo</t>
  </si>
  <si>
    <t>Sustentabilidade</t>
  </si>
  <si>
    <t>Relevância do processo</t>
  </si>
  <si>
    <t>Eixo Relevância</t>
  </si>
  <si>
    <t>Lista 1</t>
  </si>
  <si>
    <t>Lista 2</t>
  </si>
  <si>
    <t>Lista 3</t>
  </si>
  <si>
    <t>Lista 6</t>
  </si>
  <si>
    <t>Lista 7</t>
  </si>
  <si>
    <t>Nenhuma</t>
  </si>
  <si>
    <t>Muito Baixa</t>
  </si>
  <si>
    <t>Baixa</t>
  </si>
  <si>
    <t>Média</t>
  </si>
  <si>
    <t>Alta</t>
  </si>
  <si>
    <t>Multo Alta</t>
  </si>
  <si>
    <t>Grupos Internos</t>
  </si>
  <si>
    <t>Órgãos do Governo</t>
  </si>
  <si>
    <t>Alta Administração</t>
  </si>
  <si>
    <t>Nenhum</t>
  </si>
  <si>
    <t>Não se Aplica</t>
  </si>
  <si>
    <t>101 a 200</t>
  </si>
  <si>
    <t>Lista 8</t>
  </si>
  <si>
    <t>Muito Alto</t>
  </si>
  <si>
    <t>Lista 9</t>
  </si>
  <si>
    <t>Relevância</t>
  </si>
  <si>
    <t>Total</t>
  </si>
  <si>
    <t>Pergunta</t>
  </si>
  <si>
    <t>Pontos de Reflexão</t>
  </si>
  <si>
    <t>Exemplos</t>
  </si>
  <si>
    <t>Existe oportunidade de SIMPLIFICAR  E DESBUROCRATIZAR ROTINAS?</t>
  </si>
  <si>
    <t>Poderiam ser eliminados ou minimizados cadastros, análises, aprovações, trâmite de documentos ou comunicações? A alteração da sequencia de atividades ou sua paralelização poderia otimizar o processo?</t>
  </si>
  <si>
    <t>Existe oportunidade de REVISAR POLÍTICAS, PROCEDIMENTOS, NORMAS, MANUAIS E CONTRATOS?</t>
  </si>
  <si>
    <t xml:space="preserve">As regras e orientações operacionais descritas (ou não) em políticas e normativos internos deveriam ser revisadas?  Os contratos com fornecedores e parceiros poderiam ser renegociados ou redefinidos? </t>
  </si>
  <si>
    <t>Existe oportunidade de AUMENTAR O CONTROLE E O GERENCIAMENTO?</t>
  </si>
  <si>
    <t xml:space="preserve">É necessário gerar informações para melhorar o gerenciamento do processo (alertas, status)? As atividades poderiam ser fortalecidas com controles de verificações, validações, aprovações, relatórios, conciliações?  </t>
  </si>
  <si>
    <t>Produção de relatórios periódicos, criação de alertas automatizados que melhorem o nível de gerenciamento do processo. Inserção de nova etapa de verificação para reduzir erros e retrabalhos.</t>
  </si>
  <si>
    <t>Existe oportunidade de AUTOMATIZAR PROCESSOS?</t>
  </si>
  <si>
    <t>Existem oportunidades de automação de análises, validações, controles e geração de relatórios? O fluxo de inputs e outups poderia ser automatizado? O controle do fluxo de trabalho ( e documentos) poderiam ser automatizado?</t>
  </si>
  <si>
    <t xml:space="preserve">Execução do processo com uso de sistemas corporativos. Aproveitamento automático de dados disponíveis em outros sistemas poderia ser realizado. Unificação das bases de dados corporativas.  </t>
  </si>
  <si>
    <t>Existe oportunidade de PROMOVER COMPETÊNCIAS E ATITUDES?</t>
  </si>
  <si>
    <t>Os executores do processo possuem as competências, habilidades e atitudes necessárias? Que programas de treinamento e coaching deveriam ser pensados?  Alguma realocação de profissionais deveria ser realizada?</t>
  </si>
  <si>
    <t>Elaboração de um plano de capacitação para os servidores que atuam no processo. Desenvolvimento de uma capacitação EAD para o processo. Definir competências necessárias para execução do serviço e alocar pessoas com perfil adequado. Acordos de cooperação para capacitação.</t>
  </si>
  <si>
    <t>Existe oportunidade de REESTRUTURAR INTERFACES?</t>
  </si>
  <si>
    <t>A passagem do processo entre as áreas poderia ser otimizada? A divisão de atribuições e responsabilidades entre áreas poderia ser repensada? Alguma atividade poderia ser transferida entre áreas?</t>
  </si>
  <si>
    <t>Melhorar o fluxo de informações entre as áreas. Adaptar a forma e o conteúdo das informações trocadas entre os participantes do processo. Unificação de atividade em uma única área.</t>
  </si>
  <si>
    <t>Existe oportunidade de ALOCAR PESSOAS e REDEFINIR ESTRUTURA FÍSICA?</t>
  </si>
  <si>
    <t>Os computadores e equipamento utilizados são adequados ? A ergonomia e layout do posto de trabalho são adequadas? As pessoas que executam o processo deveriam trabalhar mais próximas? O quadro de pessoal é sufciente?</t>
  </si>
  <si>
    <t>Aquisição de novos equipamentos e utensílios. Centralizar ou descentralizar equipe de trabalho. Aumento do espaço físico e do contingente de servidores que atuam no processo.</t>
  </si>
  <si>
    <t>Existe oportunidade de INOVAR NO SERVIÇO PRESTADO?</t>
  </si>
  <si>
    <t>O processo poderia se tornar mais pró-ativo, flexível ou customizável para atender as demandas de seus clientes internos?  Existem boas práticas de outras organizações que poderiam ser adotadas? Criar, invertar, remodelar bruscamente a forma como o processo é executada.</t>
  </si>
  <si>
    <t>Item</t>
  </si>
  <si>
    <t>Público beneficiado ou alcançado pelo processo</t>
  </si>
  <si>
    <t>Relação entre o desempenho do processo e os resultados esperados (metas)</t>
  </si>
  <si>
    <t>Nível de automação do processo</t>
  </si>
  <si>
    <t>Relevância do processo em relação ao tema sustentabilidade</t>
  </si>
  <si>
    <t>Índice vinculação estratégica</t>
  </si>
  <si>
    <t>Macroárea</t>
  </si>
  <si>
    <t>Sit</t>
  </si>
  <si>
    <t>TOTAL</t>
  </si>
  <si>
    <t>% Cumprimento das iniciativas</t>
  </si>
  <si>
    <t>Superintendência de Controle Externo</t>
  </si>
  <si>
    <t>Sim</t>
  </si>
  <si>
    <t>Verificação da conformidade da aplicação dos recursos públicos estaduais ou municipais repassados a entidades dotadas de personalidade jurídica de direito privado</t>
  </si>
  <si>
    <t>P-136</t>
  </si>
  <si>
    <t>Verificação da conformidade da aplicação de recursos repassado ou recebido pelo Estado ou por município, por força de convênio, acordo, ajuste ou instrumento congênere</t>
  </si>
  <si>
    <t>Realização de auditoria anual de receita</t>
  </si>
  <si>
    <t>Diretoria de Gestão de Pessoas</t>
  </si>
  <si>
    <t>Diretoria de Administração</t>
  </si>
  <si>
    <t>Comunicação Institucional</t>
  </si>
  <si>
    <t>P-125</t>
  </si>
  <si>
    <t>Gerenciamento do conhecimento institucional</t>
  </si>
  <si>
    <t>APDO - Asses. Planej. Desenv. Organizacional</t>
  </si>
  <si>
    <t>Diretoria de Tecnologia da Informação</t>
  </si>
  <si>
    <t>Orçamento e Finanças</t>
  </si>
  <si>
    <t>Registros Contábeis e Evidenciação</t>
  </si>
  <si>
    <t>Escola de Contas</t>
  </si>
  <si>
    <t>Conformidade Institucional</t>
  </si>
  <si>
    <t>Controladoria Interna</t>
  </si>
  <si>
    <t>Gestão de serviços de vigilância</t>
  </si>
  <si>
    <t>Diretoria de Segurança Institucional</t>
  </si>
  <si>
    <t>P-043</t>
  </si>
  <si>
    <t>Controle de acesso pelas portarias</t>
  </si>
  <si>
    <t>Gestão dos estacionamentos</t>
  </si>
  <si>
    <t>Atendimento das demandas</t>
  </si>
  <si>
    <t>Ouvidoria</t>
  </si>
  <si>
    <t>P-124</t>
  </si>
  <si>
    <t>Elaboração dos instrumentos orçamentários de forma integrada ao planejamento estratégico</t>
  </si>
  <si>
    <t>Apoio Pedagógico</t>
  </si>
  <si>
    <t>Promoção da capacitação para os jurisdicionados e a sociedade civil</t>
  </si>
  <si>
    <t>Corregedoria</t>
  </si>
  <si>
    <t>Divulgação dos resultados da gestão de recursos públicos e ações de controle</t>
  </si>
  <si>
    <t>Presidência</t>
  </si>
  <si>
    <t>Secretaria Geral da Presidência</t>
  </si>
  <si>
    <t>Assessoramento jurídico</t>
  </si>
  <si>
    <t>Consultoria Geral</t>
  </si>
  <si>
    <t>P-015</t>
  </si>
  <si>
    <t>Acompanhamento das ações judiciais em que o Tribunal for parte ou interessado</t>
  </si>
  <si>
    <t>P-016</t>
  </si>
  <si>
    <t>Auxílio à Advocacia-Geral do Estado na condução dos processos de interesse do Tribunal</t>
  </si>
  <si>
    <t>P-017</t>
  </si>
  <si>
    <t>Elaboração de estudos, pareceres e respostas a requerimentos</t>
  </si>
  <si>
    <t>Disponibilização de informações de interesse da sociedade</t>
  </si>
  <si>
    <t>P-142</t>
  </si>
  <si>
    <t>Requisição de informações e documentos</t>
  </si>
  <si>
    <t>Realização de acompanhamento da gestão pública</t>
  </si>
  <si>
    <t>% Contribuição</t>
  </si>
  <si>
    <t>Iniciativas</t>
  </si>
  <si>
    <t>Repercussão direta de falhas do processo perante a mídia</t>
  </si>
  <si>
    <t>Importação de boas práticas de outros órgãos. Alteração substancial da forma como o processo é executado com acréscimo de novas tecnologias ou recursos.</t>
  </si>
  <si>
    <t>Atualização de procedimentos previstos ou não em normas internas. Revisão de contratos para adaptação das condições de fornecimento. Firmar  acordos de cooperação para melhorar o desempenho do processo e o acesso às informações.</t>
  </si>
  <si>
    <t>Eliminar uma instância de aprovação ou uma assinatura desnecessária, alterar a ordem das atividades evitando passagem do processo duas vezes pela mesma área para acréscimo de informações que poderiam ser fornecidas simultaneamente.</t>
  </si>
  <si>
    <t>Relevância ajustada</t>
  </si>
  <si>
    <t>Original</t>
  </si>
  <si>
    <t>Contribuição do processo para o alcance dos objetivos institucionais</t>
  </si>
  <si>
    <t>% máximo</t>
  </si>
  <si>
    <t>Índice de priorização</t>
  </si>
  <si>
    <t>% mínimo</t>
  </si>
  <si>
    <t>Variação</t>
  </si>
  <si>
    <t>Satisfação das partes interessadas com relação aos produtos e serviços resultantes do processo</t>
  </si>
  <si>
    <t>Processos críticos</t>
  </si>
  <si>
    <t>Conjunto de resultados estratégicos e operacionais, demonstrados por indicadores correspondentes.</t>
  </si>
  <si>
    <t>Totais:</t>
  </si>
  <si>
    <r>
      <t xml:space="preserve">Podem ser definidos como aqueles com maior importância para o êxito futuro da organização, isto é, que possuem forte impacto no alcance dos objetivos estratégicos e na satisfação das partes interessadas.
Também podem ser definidos como: problemas e/ou reclamações de clientes externos ou internos e processos de alto custo.
</t>
    </r>
    <r>
      <rPr>
        <i/>
        <sz val="11"/>
        <color theme="1"/>
        <rFont val="Calibri"/>
        <family val="2"/>
      </rPr>
      <t>(Fonte: FNQ - Fundação Nacional da Qualidade / MEG - Modelo de Excelência de Gestão)</t>
    </r>
  </si>
  <si>
    <t>∑</t>
  </si>
  <si>
    <t>Provimento de cargos comissionados e funções gratificadas</t>
  </si>
  <si>
    <t>Até 5</t>
  </si>
  <si>
    <t>6 a 10</t>
  </si>
  <si>
    <t>11 a 50</t>
  </si>
  <si>
    <t>51 a 100</t>
  </si>
  <si>
    <t>Acima de 200</t>
  </si>
  <si>
    <t>Público Alvo</t>
  </si>
  <si>
    <t>Incidência de reclamações de usuários (internos e externos) registradas</t>
  </si>
  <si>
    <t>Potencial de melhoria</t>
  </si>
  <si>
    <t>Todos os Funcionários</t>
  </si>
  <si>
    <t>Clientes</t>
  </si>
  <si>
    <t>Grupos de Clientes</t>
  </si>
  <si>
    <t>Abrangência dos Funcionários</t>
  </si>
  <si>
    <t>Satisfação dos Funcionários</t>
  </si>
  <si>
    <t>Número de funcionários que trabalham no processo</t>
  </si>
  <si>
    <t>P01</t>
  </si>
  <si>
    <t>P02</t>
  </si>
  <si>
    <t>Adquirir bens e serviços</t>
  </si>
  <si>
    <t>Solicitar autorização de férias</t>
  </si>
  <si>
    <t>P03</t>
  </si>
  <si>
    <t>Realizar auditoria financeira</t>
  </si>
  <si>
    <t xml:space="preserve">Realizar recrutamento e seleção </t>
  </si>
  <si>
    <t>P04</t>
  </si>
  <si>
    <t>Satisfação dos funcionários que trabalham no processo</t>
  </si>
  <si>
    <t>Priorização de Processos de Negócio</t>
  </si>
  <si>
    <r>
      <t xml:space="preserve">Relevância do processo
</t>
    </r>
    <r>
      <rPr>
        <sz val="11"/>
        <color theme="1"/>
        <rFont val="Calibri"/>
        <family val="2"/>
        <scheme val="minor"/>
      </rPr>
      <t>(Situação atual do processo)</t>
    </r>
  </si>
  <si>
    <t>Processo de Negócio</t>
  </si>
  <si>
    <t>Potencial de melhoria do processo de negócio</t>
  </si>
</sst>
</file>

<file path=xl/styles.xml><?xml version="1.0" encoding="utf-8"?>
<styleSheet xmlns="http://schemas.openxmlformats.org/spreadsheetml/2006/main">
  <numFmts count="38">
    <numFmt numFmtId="7" formatCode="&quot;R$&quot;\ #,##0.00;\-&quot;R$&quot;\ #,##0.00"/>
    <numFmt numFmtId="44" formatCode="_-&quot;R$&quot;\ * #,##0.00_-;\-&quot;R$&quot;\ * #,##0.00_-;_-&quot;R$&quot;\ * &quot;-&quot;??_-;_-@_-"/>
    <numFmt numFmtId="164" formatCode="0.0000"/>
    <numFmt numFmtId="165" formatCode="#,##0.0_);\(#,##0.0\)"/>
    <numFmt numFmtId="166" formatCode="_(* #,##0.0000_);_(* \(#,##0.0000\);_(* &quot;-&quot;_);_(@_)"/>
    <numFmt numFmtId="167" formatCode="_(* #,##0.000_);_(* \(#,##0.000\);_(* &quot;-&quot;???_);_(@_)"/>
    <numFmt numFmtId="168" formatCode="_(* #,##0.0000_);_(* \(#,##0.0000\);_(* &quot;-&quot;??_);_(@_)"/>
    <numFmt numFmtId="169" formatCode="0.000000"/>
    <numFmt numFmtId="170" formatCode="#,##0.000_);[Red]\(#,##0.000\)"/>
    <numFmt numFmtId="171" formatCode="0.000000000000000%"/>
    <numFmt numFmtId="172" formatCode="_(* #,##0.00_);_(* \(#,##0.00\);_(* &quot;-&quot;??_);_(@_)"/>
    <numFmt numFmtId="173" formatCode="#,##0.0000"/>
    <numFmt numFmtId="174" formatCode="[$$-409]#,##0.0;[Red][$$-409]#,##0.0"/>
    <numFmt numFmtId="175" formatCode="0.0000000000000%"/>
    <numFmt numFmtId="176" formatCode="0.00\ %;[Red]\(0.00\)%"/>
    <numFmt numFmtId="177" formatCode="0.00000000"/>
    <numFmt numFmtId="178" formatCode="0.000\ %;[Red]\(0.000\)%"/>
    <numFmt numFmtId="179" formatCode="_(&quot;$&quot;* #,##0.00_);_(&quot;$&quot;* \(#,##0.00\);_(&quot;$&quot;* &quot;-&quot;??_);_(@_)"/>
    <numFmt numFmtId="180" formatCode="_(&quot;R$&quot;* #,##0.00_);_(&quot;R$&quot;* \(#,##0.00\);_(&quot;R$&quot;* &quot;-&quot;??_);_(@_)"/>
    <numFmt numFmtId="181" formatCode="0.000"/>
    <numFmt numFmtId="182" formatCode="#,##0.0000_);\(#,##0.0000\)"/>
    <numFmt numFmtId="183" formatCode="_(* #,##0.0_);_(* \(#,##0.0\);_(* &quot;-&quot;_);_(@_)"/>
    <numFmt numFmtId="184" formatCode="[$$-409]#,##0.0_);[Red]\([$$-409]#,##0.0\)"/>
    <numFmt numFmtId="185" formatCode="_(* #,##0.00_);_(* \(#,##0.00\);_(* &quot;-&quot;_);_(@_)"/>
    <numFmt numFmtId="186" formatCode="&quot;R$&quot;#,##0_);[Red]\(&quot;R$&quot;#,##0\)"/>
    <numFmt numFmtId="187" formatCode="_([$€-2]* #,##0.00_);_([$€-2]* \(#,##0.00\);_([$€-2]* &quot;-&quot;??_)"/>
    <numFmt numFmtId="188" formatCode="[$$-409]#,##0"/>
    <numFmt numFmtId="189" formatCode="0.0_);\(0.0\)"/>
    <numFmt numFmtId="190" formatCode="0.00_);\(0.00\)"/>
    <numFmt numFmtId="191" formatCode="&quot;$&quot;#,##0.00_);[Red]\(&quot;$&quot;#,##0.00\)"/>
    <numFmt numFmtId="192" formatCode="_-* #,##0\ _E_s_c_._-;\-* #,##0\ _E_s_c_._-;_-* &quot;-&quot;\ _E_s_c_._-;_-@_-"/>
    <numFmt numFmtId="193" formatCode="_(&quot;$&quot;* #,##0.0_);_(&quot;$&quot;* \(#,##0.0\);_(&quot;$&quot;* &quot;-&quot;_);_(@_)"/>
    <numFmt numFmtId="194" formatCode="[$$-409]#,##0.00_);[Red]\([$$-409]#,##0.00\)"/>
    <numFmt numFmtId="195" formatCode="mmm\ yy"/>
    <numFmt numFmtId="196" formatCode="#,##0.0_);[Red]\(#,##0.0\)"/>
    <numFmt numFmtId="197" formatCode="dd/mm/yy;@"/>
    <numFmt numFmtId="198" formatCode="0.0000000000"/>
    <numFmt numFmtId="199" formatCode="0.00000"/>
  </numFmts>
  <fonts count="9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Helv"/>
      <family val="2"/>
    </font>
    <font>
      <sz val="10"/>
      <name val="Helv"/>
      <charset val="204"/>
    </font>
    <font>
      <sz val="11"/>
      <name val="Arial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2"/>
      <name val="CG Times (W1)"/>
      <family val="1"/>
    </font>
    <font>
      <sz val="10"/>
      <name val="Century Gothic"/>
      <family val="2"/>
    </font>
    <font>
      <sz val="11"/>
      <color indexed="20"/>
      <name val="Calibri"/>
      <family val="2"/>
    </font>
    <font>
      <sz val="10"/>
      <color indexed="17"/>
      <name val="Arial"/>
      <family val="2"/>
    </font>
    <font>
      <sz val="9"/>
      <name val="Times New Roman"/>
      <family val="1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color indexed="52"/>
      <name val="Arial"/>
      <family val="2"/>
    </font>
    <font>
      <b/>
      <sz val="11"/>
      <color indexed="9"/>
      <name val="Calibri"/>
      <family val="2"/>
    </font>
    <font>
      <u/>
      <sz val="6"/>
      <color indexed="12"/>
      <name val="Arial"/>
      <family val="2"/>
    </font>
    <font>
      <u/>
      <sz val="6"/>
      <color indexed="36"/>
      <name val="Arial"/>
      <family val="2"/>
    </font>
    <font>
      <sz val="10"/>
      <name val="MS Sans Serif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10"/>
      <color indexed="62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2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color indexed="60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Verdana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indexed="64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b/>
      <sz val="10"/>
      <color indexed="63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9"/>
      <color indexed="20"/>
      <name val="Arial"/>
      <family val="2"/>
    </font>
    <font>
      <b/>
      <sz val="8"/>
      <color indexed="8"/>
      <name val="Helv"/>
    </font>
    <font>
      <i/>
      <sz val="10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10"/>
      <name val="Calibri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</font>
    <font>
      <sz val="10"/>
      <color indexed="8"/>
      <name val="Calibri"/>
      <family val="2"/>
    </font>
    <font>
      <sz val="11"/>
      <color theme="1"/>
      <name val="Calibri"/>
      <family val="2"/>
    </font>
    <font>
      <b/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hadow/>
      <sz val="10"/>
      <name val="Calibri"/>
      <family val="2"/>
    </font>
    <font>
      <b/>
      <sz val="10"/>
      <color theme="0"/>
      <name val="Arial Narrow"/>
      <family val="2"/>
    </font>
    <font>
      <b/>
      <sz val="16"/>
      <color theme="0"/>
      <name val="Arial Narrow"/>
      <family val="2"/>
    </font>
    <font>
      <sz val="16"/>
      <color theme="0"/>
      <name val="Calibri"/>
      <family val="2"/>
      <scheme val="minor"/>
    </font>
    <font>
      <sz val="16"/>
      <color theme="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i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color theme="0"/>
      <name val="Calibri"/>
      <family val="2"/>
    </font>
  </fonts>
  <fills count="4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auto="1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42">
    <xf numFmtId="0" fontId="0" fillId="0" borderId="0"/>
    <xf numFmtId="44" fontId="1" fillId="0" borderId="0" applyFont="0" applyFill="0" applyBorder="0" applyAlignment="0" applyProtection="0"/>
    <xf numFmtId="164" fontId="8" fillId="0" borderId="0"/>
    <xf numFmtId="0" fontId="8" fillId="0" borderId="0"/>
    <xf numFmtId="0" fontId="9" fillId="0" borderId="0"/>
    <xf numFmtId="165" fontId="8" fillId="0" borderId="0" applyFont="0" applyFill="0" applyBorder="0" applyAlignment="0" applyProtection="0"/>
    <xf numFmtId="0" fontId="10" fillId="0" borderId="0"/>
    <xf numFmtId="0" fontId="10" fillId="0" borderId="0"/>
    <xf numFmtId="0" fontId="9" fillId="0" borderId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0" fillId="0" borderId="0"/>
    <xf numFmtId="0" fontId="8" fillId="0" borderId="0"/>
    <xf numFmtId="172" fontId="1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0" fontId="10" fillId="0" borderId="0"/>
    <xf numFmtId="174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3" fontId="12" fillId="0" borderId="0" applyFont="0" applyFill="0" applyBorder="0" applyAlignment="0" applyProtection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179" fontId="17" fillId="0" borderId="3" applyBorder="0">
      <alignment horizontal="right"/>
    </xf>
    <xf numFmtId="179" fontId="17" fillId="0" borderId="3" applyBorder="0">
      <alignment horizontal="right"/>
    </xf>
    <xf numFmtId="179" fontId="17" fillId="0" borderId="3" applyBorder="0">
      <alignment horizontal="right"/>
    </xf>
    <xf numFmtId="0" fontId="18" fillId="0" borderId="0" applyFont="0" applyFill="0" applyBorder="0" applyAlignment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180" fontId="8" fillId="0" borderId="0" applyFill="0" applyBorder="0" applyAlignment="0"/>
    <xf numFmtId="0" fontId="21" fillId="0" borderId="0" applyFill="0" applyBorder="0" applyAlignment="0"/>
    <xf numFmtId="181" fontId="21" fillId="0" borderId="0" applyFill="0" applyBorder="0" applyAlignment="0"/>
    <xf numFmtId="182" fontId="8" fillId="0" borderId="0" applyFill="0" applyBorder="0" applyAlignment="0"/>
    <xf numFmtId="183" fontId="8" fillId="0" borderId="0" applyFill="0" applyBorder="0" applyAlignment="0"/>
    <xf numFmtId="184" fontId="8" fillId="0" borderId="0" applyFill="0" applyBorder="0" applyAlignment="0"/>
    <xf numFmtId="185" fontId="8" fillId="0" borderId="0" applyFill="0" applyBorder="0" applyAlignment="0"/>
    <xf numFmtId="0" fontId="21" fillId="0" borderId="0" applyFill="0" applyBorder="0" applyAlignment="0"/>
    <xf numFmtId="0" fontId="22" fillId="21" borderId="4" applyNumberFormat="0" applyAlignment="0" applyProtection="0"/>
    <xf numFmtId="0" fontId="23" fillId="21" borderId="4" applyNumberFormat="0" applyAlignment="0" applyProtection="0"/>
    <xf numFmtId="0" fontId="24" fillId="22" borderId="5" applyNumberFormat="0" applyAlignment="0" applyProtection="0"/>
    <xf numFmtId="0" fontId="25" fillId="0" borderId="6" applyNumberFormat="0" applyFill="0" applyAlignment="0" applyProtection="0"/>
    <xf numFmtId="0" fontId="26" fillId="22" borderId="5" applyNumberFormat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38" fontId="29" fillId="0" borderId="0" applyFont="0" applyFill="0" applyBorder="0" applyAlignment="0" applyProtection="0"/>
    <xf numFmtId="184" fontId="8" fillId="0" borderId="0" applyFont="0" applyFill="0" applyBorder="0" applyAlignment="0" applyProtection="0"/>
    <xf numFmtId="0" fontId="30" fillId="0" borderId="0" applyNumberFormat="0" applyAlignment="0">
      <alignment horizontal="left"/>
    </xf>
    <xf numFmtId="186" fontId="29" fillId="0" borderId="0" applyFont="0" applyFill="0" applyBorder="0" applyAlignment="0" applyProtection="0"/>
    <xf numFmtId="0" fontId="21" fillId="0" borderId="0" applyFont="0" applyFill="0" applyBorder="0" applyAlignment="0" applyProtection="0"/>
    <xf numFmtId="14" fontId="14" fillId="0" borderId="0" applyFill="0" applyBorder="0" applyAlignment="0"/>
    <xf numFmtId="38" fontId="29" fillId="0" borderId="7">
      <alignment vertical="center"/>
    </xf>
    <xf numFmtId="0" fontId="29" fillId="0" borderId="0" applyNumberFormat="0" applyFont="0" applyBorder="0" applyAlignment="0"/>
    <xf numFmtId="0" fontId="29" fillId="0" borderId="8" applyNumberFormat="0" applyFont="0" applyBorder="0" applyAlignment="0"/>
    <xf numFmtId="0" fontId="29" fillId="0" borderId="8" applyNumberFormat="0" applyFont="0" applyBorder="0" applyAlignment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20" borderId="0" applyNumberFormat="0" applyBorder="0" applyAlignment="0" applyProtection="0"/>
    <xf numFmtId="184" fontId="8" fillId="0" borderId="0" applyFill="0" applyBorder="0" applyAlignment="0"/>
    <xf numFmtId="0" fontId="21" fillId="0" borderId="0" applyFill="0" applyBorder="0" applyAlignment="0"/>
    <xf numFmtId="184" fontId="8" fillId="0" borderId="0" applyFill="0" applyBorder="0" applyAlignment="0"/>
    <xf numFmtId="185" fontId="8" fillId="0" borderId="0" applyFill="0" applyBorder="0" applyAlignment="0"/>
    <xf numFmtId="0" fontId="21" fillId="0" borderId="0" applyFill="0" applyBorder="0" applyAlignment="0"/>
    <xf numFmtId="0" fontId="31" fillId="0" borderId="0" applyNumberFormat="0" applyAlignment="0">
      <alignment horizontal="left"/>
    </xf>
    <xf numFmtId="0" fontId="32" fillId="8" borderId="4" applyNumberFormat="0" applyAlignment="0" applyProtection="0"/>
    <xf numFmtId="0" fontId="10" fillId="0" borderId="0"/>
    <xf numFmtId="0" fontId="10" fillId="0" borderId="0"/>
    <xf numFmtId="0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5" borderId="0" applyNumberFormat="0" applyBorder="0" applyAlignment="0" applyProtection="0"/>
    <xf numFmtId="38" fontId="35" fillId="23" borderId="0" applyNumberFormat="0" applyBorder="0" applyAlignment="0" applyProtection="0"/>
    <xf numFmtId="0" fontId="36" fillId="0" borderId="9" applyNumberFormat="0" applyAlignment="0" applyProtection="0">
      <alignment horizontal="left" vertical="center"/>
    </xf>
    <xf numFmtId="0" fontId="36" fillId="0" borderId="10">
      <alignment horizontal="left" vertical="center"/>
    </xf>
    <xf numFmtId="0" fontId="36" fillId="0" borderId="10">
      <alignment horizontal="left" vertical="center"/>
    </xf>
    <xf numFmtId="0" fontId="37" fillId="0" borderId="11" applyNumberFormat="0" applyFill="0" applyAlignment="0" applyProtection="0"/>
    <xf numFmtId="0" fontId="38" fillId="0" borderId="12" applyNumberFormat="0" applyFill="0" applyAlignment="0" applyProtection="0"/>
    <xf numFmtId="0" fontId="39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40" fillId="4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41" fillId="8" borderId="4" applyNumberFormat="0" applyAlignment="0" applyProtection="0"/>
    <xf numFmtId="10" fontId="35" fillId="24" borderId="3" applyNumberFormat="0" applyBorder="0" applyAlignment="0" applyProtection="0"/>
    <xf numFmtId="10" fontId="35" fillId="24" borderId="3" applyNumberFormat="0" applyBorder="0" applyAlignment="0" applyProtection="0"/>
    <xf numFmtId="10" fontId="35" fillId="24" borderId="3" applyNumberFormat="0" applyBorder="0" applyAlignment="0" applyProtection="0"/>
    <xf numFmtId="184" fontId="8" fillId="0" borderId="0" applyFill="0" applyBorder="0" applyAlignment="0"/>
    <xf numFmtId="0" fontId="21" fillId="0" borderId="0" applyFill="0" applyBorder="0" applyAlignment="0"/>
    <xf numFmtId="184" fontId="8" fillId="0" borderId="0" applyFill="0" applyBorder="0" applyAlignment="0"/>
    <xf numFmtId="185" fontId="8" fillId="0" borderId="0" applyFill="0" applyBorder="0" applyAlignment="0"/>
    <xf numFmtId="0" fontId="21" fillId="0" borderId="0" applyFill="0" applyBorder="0" applyAlignment="0"/>
    <xf numFmtId="0" fontId="42" fillId="0" borderId="6" applyNumberFormat="0" applyFill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38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190" fontId="8" fillId="0" borderId="0" applyFont="0" applyFill="0" applyBorder="0" applyAlignment="0" applyProtection="0"/>
    <xf numFmtId="190" fontId="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43" fillId="25" borderId="0" applyNumberFormat="0" applyBorder="0" applyAlignment="0" applyProtection="0"/>
    <xf numFmtId="0" fontId="44" fillId="25" borderId="0" applyNumberFormat="0" applyBorder="0" applyAlignment="0" applyProtection="0"/>
    <xf numFmtId="0" fontId="45" fillId="0" borderId="0"/>
    <xf numFmtId="0" fontId="8" fillId="0" borderId="0"/>
    <xf numFmtId="0" fontId="46" fillId="0" borderId="0"/>
    <xf numFmtId="0" fontId="47" fillId="0" borderId="0"/>
    <xf numFmtId="0" fontId="47" fillId="0" borderId="0"/>
    <xf numFmtId="0" fontId="48" fillId="0" borderId="0"/>
    <xf numFmtId="0" fontId="13" fillId="0" borderId="0"/>
    <xf numFmtId="0" fontId="1" fillId="0" borderId="0"/>
    <xf numFmtId="0" fontId="8" fillId="0" borderId="0">
      <alignment vertical="top"/>
    </xf>
    <xf numFmtId="0" fontId="8" fillId="0" borderId="0"/>
    <xf numFmtId="0" fontId="8" fillId="0" borderId="0">
      <alignment vertical="top"/>
    </xf>
    <xf numFmtId="0" fontId="47" fillId="0" borderId="0"/>
    <xf numFmtId="0" fontId="49" fillId="0" borderId="0"/>
    <xf numFmtId="0" fontId="8" fillId="0" borderId="0"/>
    <xf numFmtId="0" fontId="50" fillId="0" borderId="0"/>
    <xf numFmtId="0" fontId="51" fillId="0" borderId="0"/>
    <xf numFmtId="0" fontId="1" fillId="0" borderId="0"/>
    <xf numFmtId="0" fontId="47" fillId="0" borderId="0"/>
    <xf numFmtId="0" fontId="10" fillId="0" borderId="0"/>
    <xf numFmtId="0" fontId="8" fillId="0" borderId="0"/>
    <xf numFmtId="0" fontId="8" fillId="26" borderId="14" applyNumberFormat="0" applyFont="0" applyAlignment="0" applyProtection="0"/>
    <xf numFmtId="0" fontId="8" fillId="26" borderId="14" applyNumberFormat="0" applyFont="0" applyAlignment="0" applyProtection="0"/>
    <xf numFmtId="191" fontId="52" fillId="0" borderId="3" applyBorder="0" applyAlignment="0"/>
    <xf numFmtId="0" fontId="53" fillId="21" borderId="15" applyNumberFormat="0" applyAlignment="0" applyProtection="0"/>
    <xf numFmtId="183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9" fontId="29" fillId="0" borderId="16" applyNumberFormat="0" applyBorder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184" fontId="8" fillId="0" borderId="0" applyFill="0" applyBorder="0" applyAlignment="0"/>
    <xf numFmtId="0" fontId="21" fillId="0" borderId="0" applyFill="0" applyBorder="0" applyAlignment="0"/>
    <xf numFmtId="184" fontId="8" fillId="0" borderId="0" applyFill="0" applyBorder="0" applyAlignment="0"/>
    <xf numFmtId="185" fontId="8" fillId="0" borderId="0" applyFill="0" applyBorder="0" applyAlignment="0"/>
    <xf numFmtId="0" fontId="21" fillId="0" borderId="0" applyFill="0" applyBorder="0" applyAlignment="0"/>
    <xf numFmtId="0" fontId="29" fillId="0" borderId="0" applyNumberFormat="0" applyFont="0" applyFill="0" applyBorder="0" applyAlignment="0" applyProtection="0">
      <alignment horizontal="left"/>
    </xf>
    <xf numFmtId="15" fontId="29" fillId="0" borderId="0" applyFont="0" applyFill="0" applyBorder="0" applyAlignment="0" applyProtection="0"/>
    <xf numFmtId="4" fontId="29" fillId="0" borderId="0" applyFont="0" applyFill="0" applyBorder="0" applyAlignment="0" applyProtection="0"/>
    <xf numFmtId="0" fontId="54" fillId="0" borderId="17">
      <alignment horizontal="center"/>
    </xf>
    <xf numFmtId="3" fontId="29" fillId="0" borderId="0" applyFont="0" applyFill="0" applyBorder="0" applyAlignment="0" applyProtection="0"/>
    <xf numFmtId="0" fontId="29" fillId="27" borderId="0" applyNumberFormat="0" applyFont="0" applyBorder="0" applyAlignment="0" applyProtection="0"/>
    <xf numFmtId="0" fontId="8" fillId="0" borderId="0" applyNumberFormat="0" applyFill="0" applyBorder="0" applyAlignment="0" applyProtection="0">
      <alignment horizontal="left"/>
    </xf>
    <xf numFmtId="0" fontId="55" fillId="21" borderId="15" applyNumberFormat="0" applyAlignment="0" applyProtection="0"/>
    <xf numFmtId="4" fontId="14" fillId="28" borderId="15" applyNumberFormat="0" applyProtection="0">
      <alignment vertical="center"/>
    </xf>
    <xf numFmtId="4" fontId="14" fillId="28" borderId="15" applyNumberFormat="0" applyProtection="0">
      <alignment vertical="center"/>
    </xf>
    <xf numFmtId="4" fontId="56" fillId="28" borderId="15" applyNumberFormat="0" applyProtection="0">
      <alignment vertical="center"/>
    </xf>
    <xf numFmtId="4" fontId="56" fillId="28" borderId="15" applyNumberFormat="0" applyProtection="0">
      <alignment vertical="center"/>
    </xf>
    <xf numFmtId="4" fontId="14" fillId="28" borderId="15" applyNumberFormat="0" applyProtection="0">
      <alignment horizontal="left" vertical="center" indent="1"/>
    </xf>
    <xf numFmtId="4" fontId="14" fillId="28" borderId="15" applyNumberFormat="0" applyProtection="0">
      <alignment horizontal="left" vertical="center" indent="1"/>
    </xf>
    <xf numFmtId="4" fontId="14" fillId="28" borderId="15" applyNumberFormat="0" applyProtection="0">
      <alignment horizontal="left" vertical="center" indent="1"/>
    </xf>
    <xf numFmtId="4" fontId="14" fillId="28" borderId="15" applyNumberFormat="0" applyProtection="0">
      <alignment horizontal="left" vertical="center" indent="1"/>
    </xf>
    <xf numFmtId="0" fontId="8" fillId="29" borderId="15" applyNumberFormat="0" applyProtection="0">
      <alignment horizontal="left" vertical="center" indent="1"/>
    </xf>
    <xf numFmtId="0" fontId="8" fillId="29" borderId="15" applyNumberFormat="0" applyProtection="0">
      <alignment horizontal="left" vertical="center" indent="1"/>
    </xf>
    <xf numFmtId="4" fontId="14" fillId="30" borderId="15" applyNumberFormat="0" applyProtection="0">
      <alignment horizontal="right" vertical="center"/>
    </xf>
    <xf numFmtId="4" fontId="14" fillId="30" borderId="15" applyNumberFormat="0" applyProtection="0">
      <alignment horizontal="right" vertical="center"/>
    </xf>
    <xf numFmtId="4" fontId="14" fillId="31" borderId="15" applyNumberFormat="0" applyProtection="0">
      <alignment horizontal="right" vertical="center"/>
    </xf>
    <xf numFmtId="4" fontId="14" fillId="31" borderId="15" applyNumberFormat="0" applyProtection="0">
      <alignment horizontal="right" vertical="center"/>
    </xf>
    <xf numFmtId="4" fontId="14" fillId="32" borderId="15" applyNumberFormat="0" applyProtection="0">
      <alignment horizontal="right" vertical="center"/>
    </xf>
    <xf numFmtId="4" fontId="14" fillId="32" borderId="15" applyNumberFormat="0" applyProtection="0">
      <alignment horizontal="right" vertical="center"/>
    </xf>
    <xf numFmtId="4" fontId="14" fillId="33" borderId="15" applyNumberFormat="0" applyProtection="0">
      <alignment horizontal="right" vertical="center"/>
    </xf>
    <xf numFmtId="4" fontId="14" fillId="33" borderId="15" applyNumberFormat="0" applyProtection="0">
      <alignment horizontal="right" vertical="center"/>
    </xf>
    <xf numFmtId="4" fontId="14" fillId="34" borderId="15" applyNumberFormat="0" applyProtection="0">
      <alignment horizontal="right" vertical="center"/>
    </xf>
    <xf numFmtId="4" fontId="14" fillId="34" borderId="15" applyNumberFormat="0" applyProtection="0">
      <alignment horizontal="right" vertical="center"/>
    </xf>
    <xf numFmtId="4" fontId="14" fillId="35" borderId="15" applyNumberFormat="0" applyProtection="0">
      <alignment horizontal="right" vertical="center"/>
    </xf>
    <xf numFmtId="4" fontId="14" fillId="35" borderId="15" applyNumberFormat="0" applyProtection="0">
      <alignment horizontal="right" vertical="center"/>
    </xf>
    <xf numFmtId="4" fontId="14" fillId="36" borderId="15" applyNumberFormat="0" applyProtection="0">
      <alignment horizontal="right" vertical="center"/>
    </xf>
    <xf numFmtId="4" fontId="14" fillId="36" borderId="15" applyNumberFormat="0" applyProtection="0">
      <alignment horizontal="right" vertical="center"/>
    </xf>
    <xf numFmtId="4" fontId="14" fillId="37" borderId="15" applyNumberFormat="0" applyProtection="0">
      <alignment horizontal="right" vertical="center"/>
    </xf>
    <xf numFmtId="4" fontId="14" fillId="37" borderId="15" applyNumberFormat="0" applyProtection="0">
      <alignment horizontal="right" vertical="center"/>
    </xf>
    <xf numFmtId="4" fontId="14" fillId="38" borderId="15" applyNumberFormat="0" applyProtection="0">
      <alignment horizontal="right" vertical="center"/>
    </xf>
    <xf numFmtId="4" fontId="14" fillId="38" borderId="15" applyNumberFormat="0" applyProtection="0">
      <alignment horizontal="right" vertical="center"/>
    </xf>
    <xf numFmtId="4" fontId="57" fillId="39" borderId="15" applyNumberFormat="0" applyProtection="0">
      <alignment horizontal="left" vertical="center" indent="1"/>
    </xf>
    <xf numFmtId="4" fontId="57" fillId="39" borderId="15" applyNumberFormat="0" applyProtection="0">
      <alignment horizontal="left" vertical="center" indent="1"/>
    </xf>
    <xf numFmtId="4" fontId="14" fillId="40" borderId="18" applyNumberFormat="0" applyProtection="0">
      <alignment horizontal="left" vertical="center" indent="1"/>
    </xf>
    <xf numFmtId="4" fontId="14" fillId="40" borderId="18" applyNumberFormat="0" applyProtection="0">
      <alignment horizontal="left" vertical="center" indent="1"/>
    </xf>
    <xf numFmtId="4" fontId="58" fillId="41" borderId="0" applyNumberFormat="0" applyProtection="0">
      <alignment horizontal="left" vertical="center" indent="1"/>
    </xf>
    <xf numFmtId="0" fontId="8" fillId="29" borderId="15" applyNumberFormat="0" applyProtection="0">
      <alignment horizontal="left" vertical="center" indent="1"/>
    </xf>
    <xf numFmtId="0" fontId="8" fillId="29" borderId="15" applyNumberFormat="0" applyProtection="0">
      <alignment horizontal="left" vertical="center" indent="1"/>
    </xf>
    <xf numFmtId="4" fontId="14" fillId="40" borderId="15" applyNumberFormat="0" applyProtection="0">
      <alignment horizontal="left" vertical="center" indent="1"/>
    </xf>
    <xf numFmtId="4" fontId="14" fillId="40" borderId="15" applyNumberFormat="0" applyProtection="0">
      <alignment horizontal="left" vertical="center" indent="1"/>
    </xf>
    <xf numFmtId="4" fontId="14" fillId="42" borderId="15" applyNumberFormat="0" applyProtection="0">
      <alignment horizontal="left" vertical="center" indent="1"/>
    </xf>
    <xf numFmtId="4" fontId="14" fillId="42" borderId="15" applyNumberFormat="0" applyProtection="0">
      <alignment horizontal="left" vertical="center" indent="1"/>
    </xf>
    <xf numFmtId="0" fontId="8" fillId="42" borderId="15" applyNumberFormat="0" applyProtection="0">
      <alignment horizontal="left" vertical="center" indent="1"/>
    </xf>
    <xf numFmtId="0" fontId="8" fillId="42" borderId="15" applyNumberFormat="0" applyProtection="0">
      <alignment horizontal="left" vertical="center" indent="1"/>
    </xf>
    <xf numFmtId="0" fontId="8" fillId="42" borderId="15" applyNumberFormat="0" applyProtection="0">
      <alignment horizontal="left" vertical="center" indent="1"/>
    </xf>
    <xf numFmtId="0" fontId="8" fillId="42" borderId="15" applyNumberFormat="0" applyProtection="0">
      <alignment horizontal="left" vertical="center" indent="1"/>
    </xf>
    <xf numFmtId="0" fontId="8" fillId="43" borderId="15" applyNumberFormat="0" applyProtection="0">
      <alignment horizontal="left" vertical="center" indent="1"/>
    </xf>
    <xf numFmtId="0" fontId="8" fillId="43" borderId="15" applyNumberFormat="0" applyProtection="0">
      <alignment horizontal="left" vertical="center" indent="1"/>
    </xf>
    <xf numFmtId="0" fontId="8" fillId="43" borderId="15" applyNumberFormat="0" applyProtection="0">
      <alignment horizontal="left" vertical="center" indent="1"/>
    </xf>
    <xf numFmtId="0" fontId="8" fillId="43" borderId="15" applyNumberFormat="0" applyProtection="0">
      <alignment horizontal="left" vertical="center" indent="1"/>
    </xf>
    <xf numFmtId="0" fontId="8" fillId="23" borderId="15" applyNumberFormat="0" applyProtection="0">
      <alignment horizontal="left" vertical="center" indent="1"/>
    </xf>
    <xf numFmtId="0" fontId="8" fillId="23" borderId="15" applyNumberFormat="0" applyProtection="0">
      <alignment horizontal="left" vertical="center" indent="1"/>
    </xf>
    <xf numFmtId="0" fontId="8" fillId="23" borderId="15" applyNumberFormat="0" applyProtection="0">
      <alignment horizontal="left" vertical="center" indent="1"/>
    </xf>
    <xf numFmtId="0" fontId="8" fillId="23" borderId="15" applyNumberFormat="0" applyProtection="0">
      <alignment horizontal="left" vertical="center" indent="1"/>
    </xf>
    <xf numFmtId="0" fontId="8" fillId="29" borderId="15" applyNumberFormat="0" applyProtection="0">
      <alignment horizontal="left" vertical="center" indent="1"/>
    </xf>
    <xf numFmtId="0" fontId="8" fillId="29" borderId="15" applyNumberFormat="0" applyProtection="0">
      <alignment horizontal="left" vertical="center" indent="1"/>
    </xf>
    <xf numFmtId="0" fontId="8" fillId="29" borderId="15" applyNumberFormat="0" applyProtection="0">
      <alignment horizontal="left" vertical="center" indent="1"/>
    </xf>
    <xf numFmtId="0" fontId="8" fillId="29" borderId="15" applyNumberFormat="0" applyProtection="0">
      <alignment horizontal="left" vertical="center" indent="1"/>
    </xf>
    <xf numFmtId="4" fontId="14" fillId="24" borderId="15" applyNumberFormat="0" applyProtection="0">
      <alignment vertical="center"/>
    </xf>
    <xf numFmtId="4" fontId="14" fillId="24" borderId="15" applyNumberFormat="0" applyProtection="0">
      <alignment vertical="center"/>
    </xf>
    <xf numFmtId="4" fontId="56" fillId="24" borderId="15" applyNumberFormat="0" applyProtection="0">
      <alignment vertical="center"/>
    </xf>
    <xf numFmtId="4" fontId="56" fillId="24" borderId="15" applyNumberFormat="0" applyProtection="0">
      <alignment vertical="center"/>
    </xf>
    <xf numFmtId="4" fontId="14" fillId="24" borderId="15" applyNumberFormat="0" applyProtection="0">
      <alignment horizontal="left" vertical="center" indent="1"/>
    </xf>
    <xf numFmtId="4" fontId="14" fillId="24" borderId="15" applyNumberFormat="0" applyProtection="0">
      <alignment horizontal="left" vertical="center" indent="1"/>
    </xf>
    <xf numFmtId="4" fontId="14" fillId="24" borderId="15" applyNumberFormat="0" applyProtection="0">
      <alignment horizontal="left" vertical="center" indent="1"/>
    </xf>
    <xf numFmtId="4" fontId="14" fillId="24" borderId="15" applyNumberFormat="0" applyProtection="0">
      <alignment horizontal="left" vertical="center" indent="1"/>
    </xf>
    <xf numFmtId="4" fontId="14" fillId="40" borderId="15" applyNumberFormat="0" applyProtection="0">
      <alignment horizontal="right" vertical="center"/>
    </xf>
    <xf numFmtId="4" fontId="14" fillId="40" borderId="15" applyNumberFormat="0" applyProtection="0">
      <alignment horizontal="right" vertical="center"/>
    </xf>
    <xf numFmtId="4" fontId="56" fillId="40" borderId="15" applyNumberFormat="0" applyProtection="0">
      <alignment horizontal="right" vertical="center"/>
    </xf>
    <xf numFmtId="4" fontId="56" fillId="40" borderId="15" applyNumberFormat="0" applyProtection="0">
      <alignment horizontal="right" vertical="center"/>
    </xf>
    <xf numFmtId="0" fontId="8" fillId="29" borderId="15" applyNumberFormat="0" applyProtection="0">
      <alignment horizontal="left" vertical="center" indent="1"/>
    </xf>
    <xf numFmtId="0" fontId="8" fillId="29" borderId="15" applyNumberFormat="0" applyProtection="0">
      <alignment horizontal="left" vertical="center" indent="1"/>
    </xf>
    <xf numFmtId="0" fontId="8" fillId="29" borderId="15" applyNumberFormat="0" applyProtection="0">
      <alignment horizontal="left" vertical="center" indent="1"/>
    </xf>
    <xf numFmtId="0" fontId="8" fillId="29" borderId="15" applyNumberFormat="0" applyProtection="0">
      <alignment horizontal="left" vertical="center" indent="1"/>
    </xf>
    <xf numFmtId="0" fontId="59" fillId="0" borderId="0"/>
    <xf numFmtId="4" fontId="60" fillId="40" borderId="15" applyNumberFormat="0" applyProtection="0">
      <alignment horizontal="right" vertical="center"/>
    </xf>
    <xf numFmtId="4" fontId="60" fillId="40" borderId="15" applyNumberFormat="0" applyProtection="0">
      <alignment horizontal="right" vertical="center"/>
    </xf>
    <xf numFmtId="0" fontId="61" fillId="44" borderId="0"/>
    <xf numFmtId="192" fontId="8" fillId="0" borderId="0">
      <protection locked="0"/>
    </xf>
    <xf numFmtId="172" fontId="1" fillId="0" borderId="0" applyFont="0" applyFill="0" applyBorder="0" applyAlignment="0" applyProtection="0"/>
    <xf numFmtId="172" fontId="48" fillId="0" borderId="0" applyFont="0" applyFill="0" applyBorder="0" applyAlignment="0" applyProtection="0"/>
    <xf numFmtId="40" fontId="62" fillId="0" borderId="0" applyBorder="0">
      <alignment horizontal="right"/>
    </xf>
    <xf numFmtId="49" fontId="14" fillId="0" borderId="0" applyFill="0" applyBorder="0" applyAlignment="0"/>
    <xf numFmtId="193" fontId="8" fillId="0" borderId="0" applyFill="0" applyBorder="0" applyAlignment="0"/>
    <xf numFmtId="194" fontId="8" fillId="0" borderId="0" applyFill="0" applyBorder="0" applyAlignment="0"/>
    <xf numFmtId="0" fontId="6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11" applyNumberFormat="0" applyFill="0" applyAlignment="0" applyProtection="0"/>
    <xf numFmtId="0" fontId="66" fillId="0" borderId="12" applyNumberFormat="0" applyFill="0" applyAlignment="0" applyProtection="0"/>
    <xf numFmtId="0" fontId="67" fillId="0" borderId="13" applyNumberFormat="0" applyFill="0" applyAlignment="0" applyProtection="0"/>
    <xf numFmtId="0" fontId="6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7" fillId="0" borderId="19" applyNumberFormat="0" applyFill="0" applyAlignment="0" applyProtection="0"/>
    <xf numFmtId="195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96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8" fillId="0" borderId="0"/>
    <xf numFmtId="0" fontId="8" fillId="0" borderId="0" applyFill="0"/>
    <xf numFmtId="9" fontId="1" fillId="0" borderId="0" applyFont="0" applyFill="0" applyBorder="0" applyAlignment="0" applyProtection="0"/>
  </cellStyleXfs>
  <cellXfs count="114">
    <xf numFmtId="0" fontId="0" fillId="0" borderId="0" xfId="0"/>
    <xf numFmtId="7" fontId="6" fillId="0" borderId="2" xfId="1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0" fillId="0" borderId="0" xfId="0" applyFill="1"/>
    <xf numFmtId="0" fontId="7" fillId="0" borderId="0" xfId="0" applyFont="1" applyFill="1"/>
    <xf numFmtId="0" fontId="2" fillId="0" borderId="0" xfId="0" applyFont="1" applyFill="1"/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 wrapText="1"/>
    </xf>
    <xf numFmtId="7" fontId="6" fillId="0" borderId="1" xfId="1" applyNumberFormat="1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vertical="center" wrapText="1"/>
    </xf>
    <xf numFmtId="7" fontId="6" fillId="0" borderId="20" xfId="1" applyNumberFormat="1" applyFont="1" applyFill="1" applyBorder="1" applyAlignment="1">
      <alignment horizontal="center" vertical="center" wrapText="1"/>
    </xf>
    <xf numFmtId="0" fontId="69" fillId="2" borderId="23" xfId="0" applyFont="1" applyFill="1" applyBorder="1" applyAlignment="1">
      <alignment horizontal="center" vertical="center" textRotation="45" wrapText="1"/>
    </xf>
    <xf numFmtId="0" fontId="0" fillId="0" borderId="20" xfId="0" applyFill="1" applyBorder="1" applyAlignment="1">
      <alignment horizontal="center" vertical="center"/>
    </xf>
    <xf numFmtId="0" fontId="69" fillId="45" borderId="23" xfId="0" applyFont="1" applyFill="1" applyBorder="1" applyAlignment="1">
      <alignment horizontal="center" vertical="center" textRotation="45" wrapText="1"/>
    </xf>
    <xf numFmtId="0" fontId="0" fillId="46" borderId="0" xfId="0" applyFill="1"/>
    <xf numFmtId="0" fontId="0" fillId="46" borderId="0" xfId="0" applyFill="1" applyAlignment="1">
      <alignment vertical="center"/>
    </xf>
    <xf numFmtId="0" fontId="0" fillId="46" borderId="0" xfId="0" applyFill="1" applyAlignment="1">
      <alignment horizontal="center" vertical="center"/>
    </xf>
    <xf numFmtId="0" fontId="70" fillId="45" borderId="20" xfId="0" applyFont="1" applyFill="1" applyBorder="1" applyAlignment="1">
      <alignment horizontal="center" vertical="center" wrapText="1"/>
    </xf>
    <xf numFmtId="197" fontId="73" fillId="46" borderId="20" xfId="0" applyNumberFormat="1" applyFont="1" applyFill="1" applyBorder="1" applyAlignment="1">
      <alignment horizontal="justify" vertical="center" wrapText="1"/>
    </xf>
    <xf numFmtId="0" fontId="73" fillId="46" borderId="20" xfId="0" applyNumberFormat="1" applyFont="1" applyFill="1" applyBorder="1" applyAlignment="1">
      <alignment horizontal="center" vertical="center" wrapText="1"/>
    </xf>
    <xf numFmtId="0" fontId="71" fillId="46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9" fillId="2" borderId="20" xfId="0" applyFont="1" applyFill="1" applyBorder="1" applyAlignment="1">
      <alignment horizontal="center" vertical="center" textRotation="45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9" fillId="0" borderId="20" xfId="0" applyFont="1" applyFill="1" applyBorder="1" applyAlignment="1">
      <alignment horizontal="center" vertical="center" textRotation="45" wrapText="1"/>
    </xf>
    <xf numFmtId="0" fontId="69" fillId="45" borderId="20" xfId="0" applyFont="1" applyFill="1" applyBorder="1" applyAlignment="1">
      <alignment horizontal="center" vertical="center" textRotation="45" wrapText="1"/>
    </xf>
    <xf numFmtId="0" fontId="69" fillId="0" borderId="0" xfId="0" applyFont="1" applyFill="1" applyBorder="1" applyAlignment="1">
      <alignment horizontal="center" vertical="center" textRotation="45"/>
    </xf>
    <xf numFmtId="0" fontId="0" fillId="0" borderId="0" xfId="0" applyFill="1" applyBorder="1"/>
    <xf numFmtId="0" fontId="5" fillId="46" borderId="20" xfId="0" applyFont="1" applyFill="1" applyBorder="1" applyAlignment="1">
      <alignment horizontal="center" vertical="center" wrapText="1"/>
    </xf>
    <xf numFmtId="0" fontId="6" fillId="46" borderId="20" xfId="0" applyFont="1" applyFill="1" applyBorder="1" applyAlignment="1">
      <alignment horizontal="center" vertical="center" wrapText="1"/>
    </xf>
    <xf numFmtId="0" fontId="6" fillId="45" borderId="20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center" vertical="center"/>
    </xf>
    <xf numFmtId="0" fontId="0" fillId="45" borderId="20" xfId="0" applyFill="1" applyBorder="1" applyAlignment="1">
      <alignment horizontal="center" vertical="center"/>
    </xf>
    <xf numFmtId="0" fontId="0" fillId="45" borderId="20" xfId="0" applyFill="1" applyBorder="1" applyAlignment="1">
      <alignment horizontal="left" vertical="center" wrapText="1"/>
    </xf>
    <xf numFmtId="0" fontId="0" fillId="45" borderId="20" xfId="0" applyFill="1" applyBorder="1" applyAlignment="1">
      <alignment horizontal="left" vertical="center"/>
    </xf>
    <xf numFmtId="0" fontId="0" fillId="45" borderId="20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center" vertical="center"/>
    </xf>
    <xf numFmtId="10" fontId="5" fillId="0" borderId="20" xfId="34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99" fontId="5" fillId="0" borderId="20" xfId="0" applyNumberFormat="1" applyFont="1" applyBorder="1" applyAlignment="1">
      <alignment horizontal="center" vertical="center"/>
    </xf>
    <xf numFmtId="198" fontId="0" fillId="46" borderId="20" xfId="0" applyNumberFormat="1" applyFill="1" applyBorder="1" applyAlignment="1">
      <alignment horizontal="center" vertical="center"/>
    </xf>
    <xf numFmtId="164" fontId="0" fillId="46" borderId="20" xfId="0" applyNumberFormat="1" applyFill="1" applyBorder="1" applyAlignment="1">
      <alignment horizontal="center" vertical="center"/>
    </xf>
    <xf numFmtId="0" fontId="76" fillId="45" borderId="20" xfId="0" applyFont="1" applyFill="1" applyBorder="1" applyAlignment="1">
      <alignment horizontal="center" vertical="center" textRotation="45" wrapText="1"/>
    </xf>
    <xf numFmtId="2" fontId="0" fillId="45" borderId="20" xfId="0" applyNumberFormat="1" applyFill="1" applyBorder="1" applyAlignment="1">
      <alignment horizontal="center" vertical="center"/>
    </xf>
    <xf numFmtId="0" fontId="3" fillId="45" borderId="20" xfId="0" applyFont="1" applyFill="1" applyBorder="1" applyAlignment="1">
      <alignment horizontal="center" vertical="center" wrapText="1"/>
    </xf>
    <xf numFmtId="164" fontId="5" fillId="46" borderId="20" xfId="341" applyNumberFormat="1" applyFont="1" applyFill="1" applyBorder="1" applyAlignment="1">
      <alignment horizontal="center" vertical="center"/>
    </xf>
    <xf numFmtId="164" fontId="6" fillId="46" borderId="20" xfId="341" applyNumberFormat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69" fillId="45" borderId="23" xfId="0" applyFont="1" applyFill="1" applyBorder="1" applyAlignment="1">
      <alignment horizontal="center" vertical="center" textRotation="45"/>
    </xf>
    <xf numFmtId="0" fontId="79" fillId="47" borderId="20" xfId="0" applyFont="1" applyFill="1" applyBorder="1" applyAlignment="1">
      <alignment vertical="center" wrapText="1"/>
    </xf>
    <xf numFmtId="0" fontId="71" fillId="47" borderId="20" xfId="0" applyFont="1" applyFill="1" applyBorder="1" applyAlignment="1">
      <alignment vertical="center"/>
    </xf>
    <xf numFmtId="0" fontId="79" fillId="47" borderId="2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46" borderId="0" xfId="0" applyFont="1" applyFill="1"/>
    <xf numFmtId="0" fontId="0" fillId="46" borderId="0" xfId="0" applyFont="1" applyFill="1" applyAlignment="1">
      <alignment horizontal="center"/>
    </xf>
    <xf numFmtId="0" fontId="75" fillId="2" borderId="20" xfId="0" applyFont="1" applyFill="1" applyBorder="1" applyAlignment="1">
      <alignment horizontal="center" vertical="center"/>
    </xf>
    <xf numFmtId="0" fontId="75" fillId="2" borderId="20" xfId="0" applyFont="1" applyFill="1" applyBorder="1" applyAlignment="1">
      <alignment horizontal="center" vertical="center" wrapText="1"/>
    </xf>
    <xf numFmtId="0" fontId="74" fillId="46" borderId="0" xfId="0" applyFont="1" applyFill="1" applyAlignment="1">
      <alignment horizontal="center" vertical="center"/>
    </xf>
    <xf numFmtId="0" fontId="74" fillId="46" borderId="0" xfId="0" applyFont="1" applyFill="1"/>
    <xf numFmtId="2" fontId="74" fillId="46" borderId="0" xfId="0" applyNumberFormat="1" applyFont="1" applyFill="1"/>
    <xf numFmtId="0" fontId="78" fillId="45" borderId="20" xfId="0" applyFont="1" applyFill="1" applyBorder="1" applyAlignment="1">
      <alignment horizontal="left" vertical="center" wrapText="1"/>
    </xf>
    <xf numFmtId="0" fontId="6" fillId="46" borderId="23" xfId="0" applyFont="1" applyFill="1" applyBorder="1" applyAlignment="1">
      <alignment vertical="center" wrapText="1"/>
    </xf>
    <xf numFmtId="0" fontId="74" fillId="46" borderId="2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4" fillId="0" borderId="0" xfId="0" applyFont="1" applyFill="1" applyBorder="1" applyAlignment="1">
      <alignment horizontal="center" vertical="center"/>
    </xf>
    <xf numFmtId="0" fontId="83" fillId="46" borderId="0" xfId="0" applyFont="1" applyFill="1" applyBorder="1" applyAlignment="1">
      <alignment horizontal="center" vertical="center"/>
    </xf>
    <xf numFmtId="10" fontId="74" fillId="46" borderId="20" xfId="341" applyNumberFormat="1" applyFont="1" applyFill="1" applyBorder="1" applyAlignment="1">
      <alignment horizontal="center" vertical="center"/>
    </xf>
    <xf numFmtId="0" fontId="83" fillId="45" borderId="20" xfId="0" applyFont="1" applyFill="1" applyBorder="1" applyAlignment="1">
      <alignment horizontal="center" vertical="center"/>
    </xf>
    <xf numFmtId="0" fontId="83" fillId="45" borderId="24" xfId="0" applyFont="1" applyFill="1" applyBorder="1" applyAlignment="1">
      <alignment horizontal="center" vertical="center" wrapText="1"/>
    </xf>
    <xf numFmtId="0" fontId="85" fillId="46" borderId="0" xfId="0" applyFont="1" applyFill="1" applyBorder="1" applyAlignment="1">
      <alignment horizontal="center" vertical="center"/>
    </xf>
    <xf numFmtId="9" fontId="86" fillId="46" borderId="0" xfId="0" applyNumberFormat="1" applyFont="1" applyFill="1" applyBorder="1" applyAlignment="1">
      <alignment horizontal="center" vertical="center"/>
    </xf>
    <xf numFmtId="0" fontId="74" fillId="45" borderId="0" xfId="0" applyFont="1" applyFill="1" applyAlignment="1">
      <alignment vertical="top" wrapText="1"/>
    </xf>
    <xf numFmtId="0" fontId="83" fillId="45" borderId="0" xfId="0" applyFont="1" applyFill="1" applyAlignment="1">
      <alignment vertical="center"/>
    </xf>
    <xf numFmtId="0" fontId="82" fillId="47" borderId="20" xfId="0" applyFont="1" applyFill="1" applyBorder="1" applyAlignment="1">
      <alignment vertical="center" wrapText="1"/>
    </xf>
    <xf numFmtId="9" fontId="86" fillId="45" borderId="20" xfId="0" applyNumberFormat="1" applyFont="1" applyFill="1" applyBorder="1" applyAlignment="1">
      <alignment horizontal="center" vertical="center"/>
    </xf>
    <xf numFmtId="0" fontId="88" fillId="45" borderId="24" xfId="0" applyFont="1" applyFill="1" applyBorder="1" applyAlignment="1">
      <alignment horizontal="center" vertical="center" wrapText="1"/>
    </xf>
    <xf numFmtId="0" fontId="86" fillId="45" borderId="20" xfId="0" applyFont="1" applyFill="1" applyBorder="1" applyAlignment="1">
      <alignment horizontal="center" vertical="center"/>
    </xf>
    <xf numFmtId="0" fontId="6" fillId="46" borderId="20" xfId="0" applyFont="1" applyFill="1" applyBorder="1" applyAlignment="1">
      <alignment horizontal="left" vertical="center" wrapText="1"/>
    </xf>
    <xf numFmtId="0" fontId="72" fillId="45" borderId="24" xfId="0" applyFont="1" applyFill="1" applyBorder="1" applyAlignment="1">
      <alignment vertical="center" wrapText="1"/>
    </xf>
    <xf numFmtId="14" fontId="72" fillId="45" borderId="24" xfId="0" applyNumberFormat="1" applyFont="1" applyFill="1" applyBorder="1" applyAlignment="1">
      <alignment vertical="center" wrapText="1"/>
    </xf>
    <xf numFmtId="14" fontId="72" fillId="45" borderId="23" xfId="0" applyNumberFormat="1" applyFont="1" applyFill="1" applyBorder="1" applyAlignment="1">
      <alignment horizontal="center" vertical="center" wrapText="1"/>
    </xf>
    <xf numFmtId="0" fontId="83" fillId="45" borderId="24" xfId="0" applyFont="1" applyFill="1" applyBorder="1" applyAlignment="1">
      <alignment horizontal="center" vertical="center"/>
    </xf>
    <xf numFmtId="0" fontId="77" fillId="2" borderId="28" xfId="0" applyFont="1" applyFill="1" applyBorder="1" applyAlignment="1">
      <alignment horizontal="center" vertical="center" wrapText="1"/>
    </xf>
    <xf numFmtId="0" fontId="77" fillId="2" borderId="27" xfId="0" applyFont="1" applyFill="1" applyBorder="1" applyAlignment="1">
      <alignment horizontal="center" vertical="center" wrapText="1"/>
    </xf>
    <xf numFmtId="0" fontId="5" fillId="46" borderId="23" xfId="0" applyFont="1" applyFill="1" applyBorder="1" applyAlignment="1">
      <alignment horizontal="center" vertical="center" wrapText="1"/>
    </xf>
    <xf numFmtId="0" fontId="6" fillId="46" borderId="20" xfId="0" applyFont="1" applyFill="1" applyBorder="1" applyAlignment="1">
      <alignment vertical="center" wrapText="1"/>
    </xf>
    <xf numFmtId="0" fontId="5" fillId="46" borderId="20" xfId="0" applyFont="1" applyFill="1" applyBorder="1" applyAlignment="1">
      <alignment vertical="center" wrapText="1"/>
    </xf>
    <xf numFmtId="0" fontId="3" fillId="46" borderId="20" xfId="0" applyFont="1" applyFill="1" applyBorder="1" applyAlignment="1">
      <alignment horizontal="center" vertical="center"/>
    </xf>
    <xf numFmtId="0" fontId="70" fillId="46" borderId="20" xfId="0" applyFont="1" applyFill="1" applyBorder="1" applyAlignment="1">
      <alignment vertical="center"/>
    </xf>
    <xf numFmtId="0" fontId="69" fillId="45" borderId="26" xfId="0" applyFont="1" applyFill="1" applyBorder="1" applyAlignment="1">
      <alignment horizontal="center" vertical="center" wrapText="1"/>
    </xf>
    <xf numFmtId="0" fontId="3" fillId="45" borderId="2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80" fillId="47" borderId="21" xfId="0" applyFont="1" applyFill="1" applyBorder="1" applyAlignment="1">
      <alignment horizontal="left" vertical="center" wrapText="1"/>
    </xf>
    <xf numFmtId="0" fontId="80" fillId="47" borderId="25" xfId="0" applyFont="1" applyFill="1" applyBorder="1" applyAlignment="1">
      <alignment horizontal="left" vertical="center" wrapText="1"/>
    </xf>
    <xf numFmtId="0" fontId="81" fillId="47" borderId="21" xfId="0" applyFont="1" applyFill="1" applyBorder="1" applyAlignment="1">
      <alignment horizontal="left" vertical="center"/>
    </xf>
    <xf numFmtId="0" fontId="81" fillId="47" borderId="22" xfId="0" applyFont="1" applyFill="1" applyBorder="1" applyAlignment="1">
      <alignment horizontal="left" vertical="center"/>
    </xf>
    <xf numFmtId="0" fontId="81" fillId="47" borderId="25" xfId="0" applyFont="1" applyFill="1" applyBorder="1" applyAlignment="1">
      <alignment horizontal="left" vertical="center"/>
    </xf>
    <xf numFmtId="0" fontId="89" fillId="47" borderId="20" xfId="0" applyFont="1" applyFill="1" applyBorder="1" applyAlignment="1">
      <alignment horizontal="left" vertical="center" wrapText="1"/>
    </xf>
  </cellXfs>
  <cellStyles count="342">
    <cellStyle name="#.##0,0000" xfId="2"/>
    <cellStyle name="_cambio 2009" xfId="3"/>
    <cellStyle name="_CN - 6+10 March Fcst Final" xfId="4"/>
    <cellStyle name="_Comma" xfId="5"/>
    <cellStyle name="_Crossover_2009 PRE PLAN_vs_2008 SEP FCST_PLANTA 18.09 AC" xfId="6"/>
    <cellStyle name="_Crossover_2009 revisao 22.10.2008" xfId="7"/>
    <cellStyle name="_Crossover_May monthly Actual vs Mayforecast-without formula_V2" xfId="8"/>
    <cellStyle name="_Dollar" xfId="9"/>
    <cellStyle name="_Dollar_~9773512" xfId="10"/>
    <cellStyle name="_Dollar_~9773512_Crossover_2009 revisao 22.10.2008" xfId="11"/>
    <cellStyle name="_Dollar_~9773512_Suporte_28.10.2008 v2 with 2006" xfId="12"/>
    <cellStyle name="_Dollar_Plan Model 10-25" xfId="13"/>
    <cellStyle name="_Dollar_temp" xfId="14"/>
    <cellStyle name="_Dollar_temp_Crossover_2009 revisao 22.10.2008" xfId="15"/>
    <cellStyle name="_Dollar_temp_Suporte_28.10.2008 v2 with 2006" xfId="16"/>
    <cellStyle name="_EVA internal target" xfId="17"/>
    <cellStyle name="_Key Takeaways" xfId="18"/>
    <cellStyle name="_LRP 2009-10 Financial plan" xfId="19"/>
    <cellStyle name="_LRP Model 10jul07 1400" xfId="20"/>
    <cellStyle name="_LRP_Suporte.xls Gráfico 11" xfId="21"/>
    <cellStyle name="_LRP_Suporte.xls Gráfico 13" xfId="22"/>
    <cellStyle name="_LRP_Suporte.xls Gráfico 17" xfId="23"/>
    <cellStyle name="_LRP_Suporte.xls Gráfico 2" xfId="24"/>
    <cellStyle name="_LRP_Suporte.xls Gráfico 4" xfId="25"/>
    <cellStyle name="_LRP_Suporte.xls Gráfico 6" xfId="26"/>
    <cellStyle name="_LRP_Suporte.xls Gráfico 8" xfId="27"/>
    <cellStyle name="_MODELO 14.07.2008_vs_May Fcst" xfId="28"/>
    <cellStyle name="_Multiple" xfId="29"/>
    <cellStyle name="_Multiple_~9773512" xfId="30"/>
    <cellStyle name="_Multiple_Crossover_2009 revisao 22.10.2008" xfId="31"/>
    <cellStyle name="_Multiple_Plan Model 10-25" xfId="32"/>
    <cellStyle name="_Multiple_Plan Model 10-25_Crossover_2009 revisao 22.10.2008" xfId="33"/>
    <cellStyle name="_Multiple_Plan Model 10-25_Suporte_28.10.2008 v2 with 2006" xfId="34"/>
    <cellStyle name="_Multiple_Suporte_28.10.2008 v2 with 2006" xfId="35"/>
    <cellStyle name="_Multiple_temp" xfId="36"/>
    <cellStyle name="_MultipleSpace" xfId="37"/>
    <cellStyle name="_MultipleSpace_~9773512" xfId="38"/>
    <cellStyle name="_MultipleSpace_~9773512_Crossover_2009 revisao 22.10.2008" xfId="39"/>
    <cellStyle name="_MultipleSpace_~9773512_Suporte_28.10.2008 v2 with 2006" xfId="40"/>
    <cellStyle name="_MultipleSpace_Plan Model 10-25" xfId="41"/>
    <cellStyle name="_MultipleSpace_temp" xfId="42"/>
    <cellStyle name="_MultipleSpace_temp_Crossover_2009 revisao 22.10.2008" xfId="43"/>
    <cellStyle name="_MultipleSpace_temp_Suporte_28.10.2008 v2 with 2006" xfId="44"/>
    <cellStyle name="_Ops_support info2" xfId="45"/>
    <cellStyle name="_Percent" xfId="46"/>
    <cellStyle name="_Percent_~9773512" xfId="47"/>
    <cellStyle name="_Percent_Crossover_2009 revisao 22.10.2008" xfId="48"/>
    <cellStyle name="_Percent_Plan Model 10-25" xfId="49"/>
    <cellStyle name="_Percent_Plan Model 10-25_Crossover_2009 revisao 22.10.2008" xfId="50"/>
    <cellStyle name="_Percent_Plan Model 10-25_Suporte_28.10.2008 v2 with 2006" xfId="51"/>
    <cellStyle name="_Percent_Suporte_28.10.2008 v2 with 2006" xfId="52"/>
    <cellStyle name="_Percent_temp" xfId="53"/>
    <cellStyle name="_Percent_temp_Suporte_28.10.2008 v2 with 2006" xfId="54"/>
    <cellStyle name="_PercentSpace" xfId="55"/>
    <cellStyle name="_PercentSpace_~9773512" xfId="56"/>
    <cellStyle name="_PercentSpace_~9773512_Crossover_2009 revisao 22.10.2008" xfId="57"/>
    <cellStyle name="_PercentSpace_~9773512_Suporte_28.10.2008 v2 with 2006" xfId="58"/>
    <cellStyle name="_PercentSpace_Plan Model 10-25" xfId="59"/>
    <cellStyle name="_PercentSpace_Plan Model 10-25_Suporte_28.10.2008 v2 with 2006" xfId="60"/>
    <cellStyle name="_PercentSpace_Suporte_28.10.2008 v2 with 2006" xfId="61"/>
    <cellStyle name="_PercentSpace_temp" xfId="62"/>
    <cellStyle name="_Planilha em Draft Jeff - Nov'08 Visit - v1" xfId="63"/>
    <cellStyle name="_Suporte_18.09.2008 v1.xls Gráfico 1" xfId="64"/>
    <cellStyle name="_Suporte_18.09.2008 v1.xls Gráfico 1-1" xfId="65"/>
    <cellStyle name="_Suporte_18.09.2008 v1.xls Gráfico 4" xfId="66"/>
    <cellStyle name="_Suporte_18.09.2008 v1.xls Gráfico 4-1" xfId="67"/>
    <cellStyle name="_Suporte_19.09.2008 v1" xfId="68"/>
    <cellStyle name="_Suporte_28.10.2008 v2 with 2006" xfId="69"/>
    <cellStyle name="20% - Accent1" xfId="70"/>
    <cellStyle name="20% - Accent2" xfId="71"/>
    <cellStyle name="20% - Accent3" xfId="72"/>
    <cellStyle name="20% - Accent4" xfId="73"/>
    <cellStyle name="20% - Accent5" xfId="74"/>
    <cellStyle name="20% - Accent6" xfId="75"/>
    <cellStyle name="20% - Ênfase1 2" xfId="76"/>
    <cellStyle name="20% - Ênfase2 2" xfId="77"/>
    <cellStyle name="20% - Ênfase3 2" xfId="78"/>
    <cellStyle name="20% - Ênfase4 2" xfId="79"/>
    <cellStyle name="20% - Ênfase5 2" xfId="80"/>
    <cellStyle name="20% - Ênfase6 2" xfId="81"/>
    <cellStyle name="40% - Accent1" xfId="82"/>
    <cellStyle name="40% - Accent2" xfId="83"/>
    <cellStyle name="40% - Accent3" xfId="84"/>
    <cellStyle name="40% - Accent4" xfId="85"/>
    <cellStyle name="40% - Accent5" xfId="86"/>
    <cellStyle name="40% - Accent6" xfId="87"/>
    <cellStyle name="40% - Ênfase1 2" xfId="88"/>
    <cellStyle name="40% - Ênfase2 2" xfId="89"/>
    <cellStyle name="40% - Ênfase3 2" xfId="90"/>
    <cellStyle name="40% - Ênfase4 2" xfId="91"/>
    <cellStyle name="40% - Ênfase5 2" xfId="92"/>
    <cellStyle name="40% - Ênfase6 2" xfId="93"/>
    <cellStyle name="60% - Accent1" xfId="94"/>
    <cellStyle name="60% - Accent2" xfId="95"/>
    <cellStyle name="60% - Accent3" xfId="96"/>
    <cellStyle name="60% - Accent4" xfId="97"/>
    <cellStyle name="60% - Accent5" xfId="98"/>
    <cellStyle name="60% - Accent6" xfId="99"/>
    <cellStyle name="60% - Ênfase1 2" xfId="100"/>
    <cellStyle name="60% - Ênfase2 2" xfId="101"/>
    <cellStyle name="60% - Ênfase3 2" xfId="102"/>
    <cellStyle name="60% - Ênfase4 2" xfId="103"/>
    <cellStyle name="60% - Ênfase5 2" xfId="104"/>
    <cellStyle name="60% - Ênfase6 2" xfId="105"/>
    <cellStyle name="Accent1" xfId="106"/>
    <cellStyle name="Accent2" xfId="107"/>
    <cellStyle name="Accent3" xfId="108"/>
    <cellStyle name="Accent4" xfId="109"/>
    <cellStyle name="Accent5" xfId="110"/>
    <cellStyle name="Accent6" xfId="111"/>
    <cellStyle name="Accounting" xfId="112"/>
    <cellStyle name="Accounting 2" xfId="113"/>
    <cellStyle name="Accounting 2 2" xfId="114"/>
    <cellStyle name="ARaging" xfId="115"/>
    <cellStyle name="Bad" xfId="116"/>
    <cellStyle name="Bom 2" xfId="117"/>
    <cellStyle name="Calc Currency (0)" xfId="118"/>
    <cellStyle name="Calc Currency (2)" xfId="119"/>
    <cellStyle name="Calc Percent (0)" xfId="120"/>
    <cellStyle name="Calc Percent (1)" xfId="121"/>
    <cellStyle name="Calc Percent (2)" xfId="122"/>
    <cellStyle name="Calc Units (0)" xfId="123"/>
    <cellStyle name="Calc Units (1)" xfId="124"/>
    <cellStyle name="Calc Units (2)" xfId="125"/>
    <cellStyle name="Calculation" xfId="126"/>
    <cellStyle name="Cálculo 2" xfId="127"/>
    <cellStyle name="Célula de Verificação 2" xfId="128"/>
    <cellStyle name="Célula Vinculada 2" xfId="129"/>
    <cellStyle name="Check Cell" xfId="130"/>
    <cellStyle name="Collegamento ipertestuale" xfId="131"/>
    <cellStyle name="Collegamento ipertestuale visitato" xfId="132"/>
    <cellStyle name="Comma [0]" xfId="133"/>
    <cellStyle name="Comma [00]" xfId="134"/>
    <cellStyle name="Copied" xfId="135"/>
    <cellStyle name="Currency [0]" xfId="136"/>
    <cellStyle name="Currency [00]" xfId="137"/>
    <cellStyle name="Date Short" xfId="138"/>
    <cellStyle name="DELTA" xfId="139"/>
    <cellStyle name="DESTAQ_2" xfId="140"/>
    <cellStyle name="DESTAQ1" xfId="141"/>
    <cellStyle name="DESTAQ1 2" xfId="142"/>
    <cellStyle name="Ênfase1 2" xfId="143"/>
    <cellStyle name="Ênfase2 2" xfId="144"/>
    <cellStyle name="Ênfase3 2" xfId="145"/>
    <cellStyle name="Ênfase4 2" xfId="146"/>
    <cellStyle name="Ênfase5 2" xfId="147"/>
    <cellStyle name="Ênfase6 2" xfId="148"/>
    <cellStyle name="Enter Currency (0)" xfId="149"/>
    <cellStyle name="Enter Currency (2)" xfId="150"/>
    <cellStyle name="Enter Units (0)" xfId="151"/>
    <cellStyle name="Enter Units (1)" xfId="152"/>
    <cellStyle name="Enter Units (2)" xfId="153"/>
    <cellStyle name="Entered" xfId="154"/>
    <cellStyle name="Entrada 2" xfId="155"/>
    <cellStyle name="Estilo 1" xfId="156"/>
    <cellStyle name="Estilo 2" xfId="157"/>
    <cellStyle name="Euro" xfId="158"/>
    <cellStyle name="Euro 2" xfId="159"/>
    <cellStyle name="Explanatory Text" xfId="160"/>
    <cellStyle name="Good" xfId="161"/>
    <cellStyle name="Grey" xfId="162"/>
    <cellStyle name="Header1" xfId="163"/>
    <cellStyle name="Header2" xfId="164"/>
    <cellStyle name="Header2 2" xfId="165"/>
    <cellStyle name="Heading 1" xfId="166"/>
    <cellStyle name="Heading 2" xfId="167"/>
    <cellStyle name="Heading 3" xfId="168"/>
    <cellStyle name="Heading 4" xfId="169"/>
    <cellStyle name="Incorreto 2" xfId="170"/>
    <cellStyle name="ind_perf" xfId="171"/>
    <cellStyle name="Input" xfId="172"/>
    <cellStyle name="Input [yellow]" xfId="173"/>
    <cellStyle name="Input [yellow] 2" xfId="174"/>
    <cellStyle name="Input [yellow] 2 2" xfId="175"/>
    <cellStyle name="Link Currency (0)" xfId="176"/>
    <cellStyle name="Link Currency (2)" xfId="177"/>
    <cellStyle name="Link Units (0)" xfId="178"/>
    <cellStyle name="Link Units (1)" xfId="179"/>
    <cellStyle name="Link Units (2)" xfId="180"/>
    <cellStyle name="Linked Cell" xfId="181"/>
    <cellStyle name="Migliaia (0)_OFFICE_" xfId="182"/>
    <cellStyle name="Migliaia_OFFICE_" xfId="183"/>
    <cellStyle name="Millares [0]_pldt" xfId="184"/>
    <cellStyle name="Millares_pldt" xfId="185"/>
    <cellStyle name="Milliers [0]_AR1194" xfId="186"/>
    <cellStyle name="Milliers_AR1194" xfId="187"/>
    <cellStyle name="Moeda" xfId="1" builtinId="4"/>
    <cellStyle name="Moeda 2" xfId="188"/>
    <cellStyle name="Moneda [0]_pldt" xfId="189"/>
    <cellStyle name="Moneda_pldt" xfId="190"/>
    <cellStyle name="Monétaire [0]_AR1194" xfId="191"/>
    <cellStyle name="Monétaire_AR1194" xfId="192"/>
    <cellStyle name="Neutra 2" xfId="193"/>
    <cellStyle name="Neutral" xfId="194"/>
    <cellStyle name="Normal" xfId="0" builtinId="0"/>
    <cellStyle name="Normal - Style1" xfId="195"/>
    <cellStyle name="Normal 2" xfId="196"/>
    <cellStyle name="Normal 2 2" xfId="197"/>
    <cellStyle name="Normal 2 2 2" xfId="198"/>
    <cellStyle name="Normal 2 3" xfId="199"/>
    <cellStyle name="Normal 3" xfId="200"/>
    <cellStyle name="Normal 3 2" xfId="201"/>
    <cellStyle name="Normal 3 2 2" xfId="202"/>
    <cellStyle name="Normal 3 3" xfId="203"/>
    <cellStyle name="Normal 3 4" xfId="204"/>
    <cellStyle name="Normal 4" xfId="205"/>
    <cellStyle name="Normal 4 2" xfId="206"/>
    <cellStyle name="Normal 4 3" xfId="207"/>
    <cellStyle name="Normal 5" xfId="208"/>
    <cellStyle name="Normal 6" xfId="209"/>
    <cellStyle name="Normal 7" xfId="210"/>
    <cellStyle name="Normal 7 2" xfId="211"/>
    <cellStyle name="Normal 8" xfId="212"/>
    <cellStyle name="Normale_~4356173" xfId="213"/>
    <cellStyle name="normálne_Balanco" xfId="214"/>
    <cellStyle name="Nota 2" xfId="215"/>
    <cellStyle name="Note" xfId="216"/>
    <cellStyle name="NUEVOS_PES" xfId="217"/>
    <cellStyle name="Output" xfId="218"/>
    <cellStyle name="Percent [0]" xfId="219"/>
    <cellStyle name="Percent [00]" xfId="220"/>
    <cellStyle name="Percent [2]" xfId="221"/>
    <cellStyle name="PERCENTAGE" xfId="222"/>
    <cellStyle name="Porcentagem" xfId="341" builtinId="5"/>
    <cellStyle name="Porcentagem 2" xfId="223"/>
    <cellStyle name="Porcentagem 2 2" xfId="224"/>
    <cellStyle name="Porcentagem 2 3" xfId="225"/>
    <cellStyle name="Porcentagem 3" xfId="226"/>
    <cellStyle name="PrePop Currency (0)" xfId="227"/>
    <cellStyle name="PrePop Currency (2)" xfId="228"/>
    <cellStyle name="PrePop Units (0)" xfId="229"/>
    <cellStyle name="PrePop Units (1)" xfId="230"/>
    <cellStyle name="PrePop Units (2)" xfId="231"/>
    <cellStyle name="PSChar" xfId="232"/>
    <cellStyle name="PSDate" xfId="233"/>
    <cellStyle name="PSDec" xfId="234"/>
    <cellStyle name="PSHeading" xfId="235"/>
    <cellStyle name="PSInt" xfId="236"/>
    <cellStyle name="PSSpacer" xfId="237"/>
    <cellStyle name="RevList" xfId="238"/>
    <cellStyle name="Saída 2" xfId="239"/>
    <cellStyle name="SAPBEXaggData" xfId="240"/>
    <cellStyle name="SAPBEXaggData 2" xfId="241"/>
    <cellStyle name="SAPBEXaggDataEmph" xfId="242"/>
    <cellStyle name="SAPBEXaggDataEmph 2" xfId="243"/>
    <cellStyle name="SAPBEXaggItem" xfId="244"/>
    <cellStyle name="SAPBEXaggItem 2" xfId="245"/>
    <cellStyle name="SAPBEXaggItemX" xfId="246"/>
    <cellStyle name="SAPBEXaggItemX 2" xfId="247"/>
    <cellStyle name="SAPBEXchaText" xfId="248"/>
    <cellStyle name="SAPBEXchaText 2" xfId="249"/>
    <cellStyle name="SAPBEXexcBad7" xfId="250"/>
    <cellStyle name="SAPBEXexcBad7 2" xfId="251"/>
    <cellStyle name="SAPBEXexcBad8" xfId="252"/>
    <cellStyle name="SAPBEXexcBad8 2" xfId="253"/>
    <cellStyle name="SAPBEXexcBad9" xfId="254"/>
    <cellStyle name="SAPBEXexcBad9 2" xfId="255"/>
    <cellStyle name="SAPBEXexcCritical4" xfId="256"/>
    <cellStyle name="SAPBEXexcCritical4 2" xfId="257"/>
    <cellStyle name="SAPBEXexcCritical5" xfId="258"/>
    <cellStyle name="SAPBEXexcCritical5 2" xfId="259"/>
    <cellStyle name="SAPBEXexcCritical6" xfId="260"/>
    <cellStyle name="SAPBEXexcCritical6 2" xfId="261"/>
    <cellStyle name="SAPBEXexcGood1" xfId="262"/>
    <cellStyle name="SAPBEXexcGood1 2" xfId="263"/>
    <cellStyle name="SAPBEXexcGood2" xfId="264"/>
    <cellStyle name="SAPBEXexcGood2 2" xfId="265"/>
    <cellStyle name="SAPBEXexcGood3" xfId="266"/>
    <cellStyle name="SAPBEXexcGood3 2" xfId="267"/>
    <cellStyle name="SAPBEXfilterDrill" xfId="268"/>
    <cellStyle name="SAPBEXfilterDrill 2" xfId="269"/>
    <cellStyle name="SAPBEXfilterItem" xfId="270"/>
    <cellStyle name="SAPBEXfilterItem 2" xfId="271"/>
    <cellStyle name="SAPBEXfilterText" xfId="272"/>
    <cellStyle name="SAPBEXformats" xfId="273"/>
    <cellStyle name="SAPBEXformats 2" xfId="274"/>
    <cellStyle name="SAPBEXheaderItem" xfId="275"/>
    <cellStyle name="SAPBEXheaderItem 2" xfId="276"/>
    <cellStyle name="SAPBEXheaderText" xfId="277"/>
    <cellStyle name="SAPBEXheaderText 2" xfId="278"/>
    <cellStyle name="SAPBEXHLevel0" xfId="279"/>
    <cellStyle name="SAPBEXHLevel0 2" xfId="280"/>
    <cellStyle name="SAPBEXHLevel0X" xfId="281"/>
    <cellStyle name="SAPBEXHLevel0X 2" xfId="282"/>
    <cellStyle name="SAPBEXHLevel1" xfId="283"/>
    <cellStyle name="SAPBEXHLevel1 2" xfId="284"/>
    <cellStyle name="SAPBEXHLevel1X" xfId="285"/>
    <cellStyle name="SAPBEXHLevel1X 2" xfId="286"/>
    <cellStyle name="SAPBEXHLevel2" xfId="287"/>
    <cellStyle name="SAPBEXHLevel2 2" xfId="288"/>
    <cellStyle name="SAPBEXHLevel2X" xfId="289"/>
    <cellStyle name="SAPBEXHLevel2X 2" xfId="290"/>
    <cellStyle name="SAPBEXHLevel3" xfId="291"/>
    <cellStyle name="SAPBEXHLevel3 2" xfId="292"/>
    <cellStyle name="SAPBEXHLevel3X" xfId="293"/>
    <cellStyle name="SAPBEXHLevel3X 2" xfId="294"/>
    <cellStyle name="SAPBEXresData" xfId="295"/>
    <cellStyle name="SAPBEXresData 2" xfId="296"/>
    <cellStyle name="SAPBEXresDataEmph" xfId="297"/>
    <cellStyle name="SAPBEXresDataEmph 2" xfId="298"/>
    <cellStyle name="SAPBEXresItem" xfId="299"/>
    <cellStyle name="SAPBEXresItem 2" xfId="300"/>
    <cellStyle name="SAPBEXresItemX" xfId="301"/>
    <cellStyle name="SAPBEXresItemX 2" xfId="302"/>
    <cellStyle name="SAPBEXstdData" xfId="303"/>
    <cellStyle name="SAPBEXstdData 2" xfId="304"/>
    <cellStyle name="SAPBEXstdDataEmph" xfId="305"/>
    <cellStyle name="SAPBEXstdDataEmph 2" xfId="306"/>
    <cellStyle name="SAPBEXstdItem" xfId="307"/>
    <cellStyle name="SAPBEXstdItem 2" xfId="308"/>
    <cellStyle name="SAPBEXstdItemX" xfId="309"/>
    <cellStyle name="SAPBEXstdItemX 2" xfId="310"/>
    <cellStyle name="SAPBEXtitle" xfId="311"/>
    <cellStyle name="SAPBEXundefined" xfId="312"/>
    <cellStyle name="SAPBEXundefined 2" xfId="313"/>
    <cellStyle name="SEM-BPS-sub1" xfId="314"/>
    <cellStyle name="Separador de m" xfId="315"/>
    <cellStyle name="Separador de milhares 2" xfId="316"/>
    <cellStyle name="Separador de milhares 3" xfId="317"/>
    <cellStyle name="Subtotal" xfId="318"/>
    <cellStyle name="Text Indent A" xfId="319"/>
    <cellStyle name="Text Indent B" xfId="320"/>
    <cellStyle name="Text Indent C" xfId="321"/>
    <cellStyle name="Texto de Aviso 2" xfId="322"/>
    <cellStyle name="Texto Explicativo 2" xfId="323"/>
    <cellStyle name="Title" xfId="324"/>
    <cellStyle name="Título 1 2" xfId="325"/>
    <cellStyle name="Título 2 2" xfId="326"/>
    <cellStyle name="Título 3 2" xfId="327"/>
    <cellStyle name="Título 4 2" xfId="328"/>
    <cellStyle name="Título 5" xfId="329"/>
    <cellStyle name="Total 2" xfId="330"/>
    <cellStyle name="Tusental (0)_OFFICE_" xfId="331"/>
    <cellStyle name="Tusental_OFFICE_" xfId="332"/>
    <cellStyle name="Valuta (0)_OFFICE_" xfId="333"/>
    <cellStyle name="Valuta_OFFICE_" xfId="334"/>
    <cellStyle name="Vírgula 2" xfId="335"/>
    <cellStyle name="Vírgula 3" xfId="336"/>
    <cellStyle name="Vírgula 4" xfId="337"/>
    <cellStyle name="Warning Text" xfId="338"/>
    <cellStyle name="常规_Custo EM 2006-1" xfId="339"/>
    <cellStyle name="普通_罗丝97年 G" xfId="3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plotArea>
      <c:layout>
        <c:manualLayout>
          <c:layoutTarget val="inner"/>
          <c:xMode val="edge"/>
          <c:yMode val="edge"/>
          <c:x val="6.2664630934681109E-2"/>
          <c:y val="0.18654159204828641"/>
          <c:w val="0.52800140456617406"/>
          <c:h val="0.73031256393618948"/>
        </c:manualLayout>
      </c:layout>
      <c:bubbleChart>
        <c:ser>
          <c:idx val="0"/>
          <c:order val="0"/>
          <c:tx>
            <c:strRef>
              <c:f>Dados!$C$3</c:f>
              <c:strCache>
                <c:ptCount val="1"/>
                <c:pt idx="0">
                  <c:v>Adquirir bens e serviços</c:v>
                </c:pt>
              </c:strCache>
            </c:strRef>
          </c:tx>
          <c:spPr>
            <a:ln w="47625">
              <a:noFill/>
            </a:ln>
          </c:spPr>
          <c:xVal>
            <c:numRef>
              <c:f>Dados!$F$3</c:f>
              <c:numCache>
                <c:formatCode>0.0000</c:formatCode>
                <c:ptCount val="1"/>
                <c:pt idx="0">
                  <c:v>#N/A</c:v>
                </c:pt>
              </c:numCache>
            </c:numRef>
          </c:xVal>
          <c:yVal>
            <c:numRef>
              <c:f>Dados!$D$3</c:f>
              <c:numCache>
                <c:formatCode>0.0000</c:formatCode>
                <c:ptCount val="1"/>
                <c:pt idx="0">
                  <c:v>#N/A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C92-402D-8F1F-5F6287AFEDBF}"/>
            </c:ext>
          </c:extLst>
        </c:ser>
        <c:ser>
          <c:idx val="1"/>
          <c:order val="1"/>
          <c:tx>
            <c:strRef>
              <c:f>Dados!$C$4</c:f>
              <c:strCache>
                <c:ptCount val="1"/>
                <c:pt idx="0">
                  <c:v>Solicitar autorização de férias</c:v>
                </c:pt>
              </c:strCache>
            </c:strRef>
          </c:tx>
          <c:spPr>
            <a:ln w="47625">
              <a:noFill/>
            </a:ln>
          </c:spPr>
          <c:xVal>
            <c:numRef>
              <c:f>Dados!$F$4</c:f>
              <c:numCache>
                <c:formatCode>0.0000</c:formatCode>
                <c:ptCount val="1"/>
                <c:pt idx="0">
                  <c:v>#N/A</c:v>
                </c:pt>
              </c:numCache>
            </c:numRef>
          </c:xVal>
          <c:yVal>
            <c:numRef>
              <c:f>Dados!$D$4</c:f>
              <c:numCache>
                <c:formatCode>0.0000</c:formatCode>
                <c:ptCount val="1"/>
                <c:pt idx="0">
                  <c:v>#N/A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C92-402D-8F1F-5F6287AFEDBF}"/>
            </c:ext>
          </c:extLst>
        </c:ser>
        <c:ser>
          <c:idx val="2"/>
          <c:order val="2"/>
          <c:tx>
            <c:strRef>
              <c:f>Dados!$C$5</c:f>
              <c:strCache>
                <c:ptCount val="1"/>
                <c:pt idx="0">
                  <c:v>Realizar auditoria financeira</c:v>
                </c:pt>
              </c:strCache>
            </c:strRef>
          </c:tx>
          <c:spPr>
            <a:ln w="47625">
              <a:noFill/>
            </a:ln>
          </c:spPr>
          <c:xVal>
            <c:numRef>
              <c:f>Dados!$F$5</c:f>
              <c:numCache>
                <c:formatCode>0.0000</c:formatCode>
                <c:ptCount val="1"/>
                <c:pt idx="0">
                  <c:v>#N/A</c:v>
                </c:pt>
              </c:numCache>
            </c:numRef>
          </c:xVal>
          <c:yVal>
            <c:numRef>
              <c:f>Dados!$D$5</c:f>
              <c:numCache>
                <c:formatCode>0.0000</c:formatCode>
                <c:ptCount val="1"/>
                <c:pt idx="0">
                  <c:v>#N/A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C92-402D-8F1F-5F6287AFEDBF}"/>
            </c:ext>
          </c:extLst>
        </c:ser>
        <c:ser>
          <c:idx val="6"/>
          <c:order val="3"/>
          <c:tx>
            <c:strRef>
              <c:f>Dados!$C$6</c:f>
              <c:strCache>
                <c:ptCount val="1"/>
                <c:pt idx="0">
                  <c:v>Realizar recrutamento e seleção 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xVal>
            <c:numRef>
              <c:f>Dados!$F$6</c:f>
              <c:numCache>
                <c:formatCode>0.0000</c:formatCode>
                <c:ptCount val="1"/>
                <c:pt idx="0">
                  <c:v>#N/A</c:v>
                </c:pt>
              </c:numCache>
            </c:numRef>
          </c:xVal>
          <c:yVal>
            <c:numRef>
              <c:f>Dados!$D$6</c:f>
              <c:numCache>
                <c:formatCode>0.0000</c:formatCode>
                <c:ptCount val="1"/>
                <c:pt idx="0">
                  <c:v>#N/A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7-4C92-402D-8F1F-5F6287AFEDBF}"/>
            </c:ext>
          </c:extLst>
        </c:ser>
        <c:ser>
          <c:idx val="7"/>
          <c:order val="4"/>
          <c:tx>
            <c:strRef>
              <c:f>Dados!$C$10</c:f>
              <c:strCache>
                <c:ptCount val="1"/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</c:spPr>
          <c:xVal>
            <c:numRef>
              <c:f>Dados!$F$10</c:f>
              <c:numCache>
                <c:formatCode>0.0000</c:formatCode>
                <c:ptCount val="1"/>
                <c:pt idx="0">
                  <c:v>#N/A</c:v>
                </c:pt>
              </c:numCache>
            </c:numRef>
          </c:xVal>
          <c:yVal>
            <c:numRef>
              <c:f>Dados!$D$10</c:f>
              <c:numCache>
                <c:formatCode>0.0000</c:formatCode>
                <c:ptCount val="1"/>
                <c:pt idx="0">
                  <c:v>#N/A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8-4C92-402D-8F1F-5F6287AFEDBF}"/>
            </c:ext>
          </c:extLst>
        </c:ser>
        <c:ser>
          <c:idx val="8"/>
          <c:order val="5"/>
          <c:tx>
            <c:strRef>
              <c:f>Dados!$C$11</c:f>
              <c:strCache>
                <c:ptCount val="1"/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</c:spPr>
          <c:xVal>
            <c:numRef>
              <c:f>Dados!$F$11</c:f>
              <c:numCache>
                <c:formatCode>0.0000</c:formatCode>
                <c:ptCount val="1"/>
                <c:pt idx="0">
                  <c:v>#N/A</c:v>
                </c:pt>
              </c:numCache>
            </c:numRef>
          </c:xVal>
          <c:yVal>
            <c:numRef>
              <c:f>Dados!$D$11</c:f>
              <c:numCache>
                <c:formatCode>0.0000</c:formatCode>
                <c:ptCount val="1"/>
                <c:pt idx="0">
                  <c:v>#N/A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9-4C92-402D-8F1F-5F6287AFEDBF}"/>
            </c:ext>
          </c:extLst>
        </c:ser>
        <c:ser>
          <c:idx val="9"/>
          <c:order val="6"/>
          <c:tx>
            <c:strRef>
              <c:f>Dados!$C$12</c:f>
              <c:strCache>
                <c:ptCount val="1"/>
              </c:strCache>
            </c:strRef>
          </c:tx>
          <c:spPr>
            <a:solidFill>
              <a:schemeClr val="bg2">
                <a:lumMod val="25000"/>
              </a:schemeClr>
            </a:solidFill>
            <a:ln w="25400">
              <a:noFill/>
            </a:ln>
          </c:spPr>
          <c:xVal>
            <c:numRef>
              <c:f>Dados!$F$12</c:f>
              <c:numCache>
                <c:formatCode>0.0000</c:formatCode>
                <c:ptCount val="1"/>
                <c:pt idx="0">
                  <c:v>#N/A</c:v>
                </c:pt>
              </c:numCache>
            </c:numRef>
          </c:xVal>
          <c:yVal>
            <c:numRef>
              <c:f>Dados!$D$12</c:f>
              <c:numCache>
                <c:formatCode>0.0000</c:formatCode>
                <c:ptCount val="1"/>
                <c:pt idx="0">
                  <c:v>#N/A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A-4C92-402D-8F1F-5F6287AFEDBF}"/>
            </c:ext>
          </c:extLst>
        </c:ser>
        <c:ser>
          <c:idx val="10"/>
          <c:order val="7"/>
          <c:tx>
            <c:strRef>
              <c:f>Dados!$C$13</c:f>
              <c:strCache>
                <c:ptCount val="1"/>
              </c:strCache>
            </c:strRef>
          </c:tx>
          <c:spPr>
            <a:ln w="25400">
              <a:noFill/>
            </a:ln>
          </c:spPr>
          <c:xVal>
            <c:numRef>
              <c:f>Dados!$F$13</c:f>
              <c:numCache>
                <c:formatCode>0.0000</c:formatCode>
                <c:ptCount val="1"/>
                <c:pt idx="0">
                  <c:v>#N/A</c:v>
                </c:pt>
              </c:numCache>
            </c:numRef>
          </c:xVal>
          <c:yVal>
            <c:numRef>
              <c:f>Dados!$D$13</c:f>
              <c:numCache>
                <c:formatCode>0.0000</c:formatCode>
                <c:ptCount val="1"/>
                <c:pt idx="0">
                  <c:v>#N/A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B-4C92-402D-8F1F-5F6287AFEDBF}"/>
            </c:ext>
          </c:extLst>
        </c:ser>
        <c:ser>
          <c:idx val="11"/>
          <c:order val="8"/>
          <c:tx>
            <c:strRef>
              <c:f>Dados!$C$14</c:f>
              <c:strCache>
                <c:ptCount val="1"/>
              </c:strCache>
            </c:strRef>
          </c:tx>
          <c:spPr>
            <a:ln w="25400">
              <a:noFill/>
            </a:ln>
          </c:spPr>
          <c:xVal>
            <c:numRef>
              <c:f>Dados!$F$14</c:f>
              <c:numCache>
                <c:formatCode>0.0000</c:formatCode>
                <c:ptCount val="1"/>
                <c:pt idx="0">
                  <c:v>#N/A</c:v>
                </c:pt>
              </c:numCache>
            </c:numRef>
          </c:xVal>
          <c:yVal>
            <c:numRef>
              <c:f>Dados!$D$14</c:f>
              <c:numCache>
                <c:formatCode>0.0000</c:formatCode>
                <c:ptCount val="1"/>
                <c:pt idx="0">
                  <c:v>#N/A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C-4C92-402D-8F1F-5F6287AFEDBF}"/>
            </c:ext>
          </c:extLst>
        </c:ser>
        <c:ser>
          <c:idx val="12"/>
          <c:order val="9"/>
          <c:tx>
            <c:strRef>
              <c:f>Dados!$C$15</c:f>
              <c:strCache>
                <c:ptCount val="1"/>
              </c:strCache>
            </c:strRef>
          </c:tx>
          <c:spPr>
            <a:ln w="25400">
              <a:noFill/>
            </a:ln>
          </c:spPr>
          <c:xVal>
            <c:numRef>
              <c:f>Dados!$F$15</c:f>
              <c:numCache>
                <c:formatCode>0.0000</c:formatCode>
                <c:ptCount val="1"/>
                <c:pt idx="0">
                  <c:v>#N/A</c:v>
                </c:pt>
              </c:numCache>
            </c:numRef>
          </c:xVal>
          <c:yVal>
            <c:numRef>
              <c:f>Dados!$D$15</c:f>
              <c:numCache>
                <c:formatCode>0.0000</c:formatCode>
                <c:ptCount val="1"/>
                <c:pt idx="0">
                  <c:v>#N/A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D-4C92-402D-8F1F-5F6287AFEDBF}"/>
            </c:ext>
          </c:extLst>
        </c:ser>
        <c:ser>
          <c:idx val="13"/>
          <c:order val="10"/>
          <c:tx>
            <c:strRef>
              <c:f>Dados!$C$16</c:f>
              <c:strCache>
                <c:ptCount val="1"/>
              </c:strCache>
            </c:strRef>
          </c:tx>
          <c:spPr>
            <a:ln w="25400">
              <a:noFill/>
            </a:ln>
          </c:spPr>
          <c:xVal>
            <c:numRef>
              <c:f>Dados!$F$16</c:f>
              <c:numCache>
                <c:formatCode>0.0000</c:formatCode>
                <c:ptCount val="1"/>
                <c:pt idx="0">
                  <c:v>#N/A</c:v>
                </c:pt>
              </c:numCache>
            </c:numRef>
          </c:xVal>
          <c:yVal>
            <c:numRef>
              <c:f>Dados!$D$16</c:f>
              <c:numCache>
                <c:formatCode>0.0000</c:formatCode>
                <c:ptCount val="1"/>
                <c:pt idx="0">
                  <c:v>#N/A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E-4C92-402D-8F1F-5F6287AFEDBF}"/>
            </c:ext>
          </c:extLst>
        </c:ser>
        <c:ser>
          <c:idx val="14"/>
          <c:order val="11"/>
          <c:tx>
            <c:strRef>
              <c:f>Dados!$C$17</c:f>
              <c:strCache>
                <c:ptCount val="1"/>
              </c:strCache>
            </c:strRef>
          </c:tx>
          <c:spPr>
            <a:ln w="25400">
              <a:noFill/>
            </a:ln>
          </c:spPr>
          <c:xVal>
            <c:numRef>
              <c:f>Dados!$F$17</c:f>
              <c:numCache>
                <c:formatCode>0.0000</c:formatCode>
                <c:ptCount val="1"/>
                <c:pt idx="0">
                  <c:v>#N/A</c:v>
                </c:pt>
              </c:numCache>
            </c:numRef>
          </c:xVal>
          <c:yVal>
            <c:numRef>
              <c:f>Dados!$D$17</c:f>
              <c:numCache>
                <c:formatCode>0.0000</c:formatCode>
                <c:ptCount val="1"/>
                <c:pt idx="0">
                  <c:v>#N/A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F-4C92-402D-8F1F-5F6287AFEDBF}"/>
            </c:ext>
          </c:extLst>
        </c:ser>
        <c:ser>
          <c:idx val="15"/>
          <c:order val="12"/>
          <c:tx>
            <c:strRef>
              <c:f>Dados!$C$18</c:f>
              <c:strCache>
                <c:ptCount val="1"/>
              </c:strCache>
            </c:strRef>
          </c:tx>
          <c:spPr>
            <a:ln w="25400">
              <a:noFill/>
            </a:ln>
          </c:spPr>
          <c:xVal>
            <c:numRef>
              <c:f>Dados!$F$18</c:f>
              <c:numCache>
                <c:formatCode>0.0000</c:formatCode>
                <c:ptCount val="1"/>
                <c:pt idx="0">
                  <c:v>#N/A</c:v>
                </c:pt>
              </c:numCache>
            </c:numRef>
          </c:xVal>
          <c:yVal>
            <c:numRef>
              <c:f>Dados!$D$18</c:f>
              <c:numCache>
                <c:formatCode>0.0000</c:formatCode>
                <c:ptCount val="1"/>
                <c:pt idx="0">
                  <c:v>#N/A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10-4C92-402D-8F1F-5F6287AFEDBF}"/>
            </c:ext>
          </c:extLst>
        </c:ser>
        <c:ser>
          <c:idx val="16"/>
          <c:order val="13"/>
          <c:tx>
            <c:strRef>
              <c:f>Dados!$C$19</c:f>
              <c:strCache>
                <c:ptCount val="1"/>
              </c:strCache>
            </c:strRef>
          </c:tx>
          <c:spPr>
            <a:ln w="25400">
              <a:noFill/>
            </a:ln>
          </c:spPr>
          <c:xVal>
            <c:numRef>
              <c:f>Dados!$F$19</c:f>
              <c:numCache>
                <c:formatCode>0.0000</c:formatCode>
                <c:ptCount val="1"/>
                <c:pt idx="0">
                  <c:v>#N/A</c:v>
                </c:pt>
              </c:numCache>
            </c:numRef>
          </c:xVal>
          <c:yVal>
            <c:numRef>
              <c:f>Dados!$D$19</c:f>
              <c:numCache>
                <c:formatCode>0.0000</c:formatCode>
                <c:ptCount val="1"/>
                <c:pt idx="0">
                  <c:v>#N/A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11-4C92-402D-8F1F-5F6287AFEDBF}"/>
            </c:ext>
          </c:extLst>
        </c:ser>
        <c:ser>
          <c:idx val="17"/>
          <c:order val="14"/>
          <c:tx>
            <c:strRef>
              <c:f>Dados!$C$20</c:f>
              <c:strCache>
                <c:ptCount val="1"/>
              </c:strCache>
            </c:strRef>
          </c:tx>
          <c:spPr>
            <a:ln w="25400">
              <a:noFill/>
            </a:ln>
          </c:spPr>
          <c:xVal>
            <c:numRef>
              <c:f>Dados!$F$20</c:f>
              <c:numCache>
                <c:formatCode>0.0000</c:formatCode>
                <c:ptCount val="1"/>
                <c:pt idx="0">
                  <c:v>#N/A</c:v>
                </c:pt>
              </c:numCache>
            </c:numRef>
          </c:xVal>
          <c:yVal>
            <c:numRef>
              <c:f>Dados!$D$20</c:f>
              <c:numCache>
                <c:formatCode>0.0000</c:formatCode>
                <c:ptCount val="1"/>
                <c:pt idx="0">
                  <c:v>#N/A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12-4C92-402D-8F1F-5F6287AFEDBF}"/>
            </c:ext>
          </c:extLst>
        </c:ser>
        <c:ser>
          <c:idx val="18"/>
          <c:order val="15"/>
          <c:tx>
            <c:strRef>
              <c:f>Dados!$C$21</c:f>
              <c:strCache>
                <c:ptCount val="1"/>
              </c:strCache>
            </c:strRef>
          </c:tx>
          <c:spPr>
            <a:ln w="25400">
              <a:noFill/>
            </a:ln>
          </c:spPr>
          <c:xVal>
            <c:numRef>
              <c:f>Dados!$F$21</c:f>
              <c:numCache>
                <c:formatCode>0.0000</c:formatCode>
                <c:ptCount val="1"/>
                <c:pt idx="0">
                  <c:v>#N/A</c:v>
                </c:pt>
              </c:numCache>
            </c:numRef>
          </c:xVal>
          <c:yVal>
            <c:numRef>
              <c:f>Dados!$D$21</c:f>
              <c:numCache>
                <c:formatCode>0.0000</c:formatCode>
                <c:ptCount val="1"/>
                <c:pt idx="0">
                  <c:v>#N/A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13-4C92-402D-8F1F-5F6287AFEDBF}"/>
            </c:ext>
          </c:extLst>
        </c:ser>
        <c:ser>
          <c:idx val="19"/>
          <c:order val="16"/>
          <c:tx>
            <c:strRef>
              <c:f>Dados!$C$22</c:f>
              <c:strCache>
                <c:ptCount val="1"/>
              </c:strCache>
            </c:strRef>
          </c:tx>
          <c:spPr>
            <a:ln w="25400">
              <a:noFill/>
            </a:ln>
          </c:spPr>
          <c:xVal>
            <c:numRef>
              <c:f>Dados!$F$22</c:f>
              <c:numCache>
                <c:formatCode>0.0000</c:formatCode>
                <c:ptCount val="1"/>
                <c:pt idx="0">
                  <c:v>#N/A</c:v>
                </c:pt>
              </c:numCache>
            </c:numRef>
          </c:xVal>
          <c:yVal>
            <c:numRef>
              <c:f>Dados!$D$22</c:f>
              <c:numCache>
                <c:formatCode>0.0000</c:formatCode>
                <c:ptCount val="1"/>
                <c:pt idx="0">
                  <c:v>#N/A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14-4C92-402D-8F1F-5F6287AFEDBF}"/>
            </c:ext>
          </c:extLst>
        </c:ser>
        <c:bubbleScale val="20"/>
        <c:sizeRepresents val="w"/>
        <c:axId val="102175104"/>
        <c:axId val="102177408"/>
      </c:bubbleChart>
      <c:valAx>
        <c:axId val="102175104"/>
        <c:scaling>
          <c:orientation val="maxMin"/>
          <c:max val="1"/>
          <c:min val="0"/>
        </c:scaling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800"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 sz="1800">
                    <a:solidFill>
                      <a:schemeClr val="bg1">
                        <a:lumMod val="50000"/>
                      </a:schemeClr>
                    </a:solidFill>
                  </a:rPr>
                  <a:t>Relevância</a:t>
                </a:r>
                <a:r>
                  <a:rPr lang="en-US" sz="1800" baseline="0">
                    <a:solidFill>
                      <a:schemeClr val="bg1">
                        <a:lumMod val="50000"/>
                      </a:schemeClr>
                    </a:solidFill>
                  </a:rPr>
                  <a:t> do </a:t>
                </a:r>
                <a:r>
                  <a:rPr lang="en-US" sz="1800">
                    <a:solidFill>
                      <a:schemeClr val="bg1">
                        <a:lumMod val="50000"/>
                      </a:schemeClr>
                    </a:solidFill>
                  </a:rPr>
                  <a:t>Processo</a:t>
                </a:r>
              </a:p>
            </c:rich>
          </c:tx>
          <c:layout>
            <c:manualLayout>
              <c:xMode val="edge"/>
              <c:yMode val="edge"/>
              <c:x val="0.24430997353103948"/>
              <c:y val="0.92647014791021109"/>
            </c:manualLayout>
          </c:layout>
        </c:title>
        <c:numFmt formatCode="0.0000" sourceLinked="1"/>
        <c:majorTickMark val="none"/>
        <c:tickLblPos val="none"/>
        <c:spPr>
          <a:solidFill>
            <a:schemeClr val="accent1"/>
          </a:solidFill>
          <a:ln w="38100">
            <a:solidFill>
              <a:schemeClr val="tx2">
                <a:lumMod val="50000"/>
              </a:schemeClr>
            </a:solidFill>
          </a:ln>
        </c:spPr>
        <c:crossAx val="102177408"/>
        <c:crossesAt val="0.5"/>
        <c:crossBetween val="midCat"/>
        <c:majorUnit val="0.1"/>
        <c:minorUnit val="0.1"/>
      </c:valAx>
      <c:valAx>
        <c:axId val="102177408"/>
        <c:scaling>
          <c:orientation val="minMax"/>
          <c:max val="1"/>
          <c:min val="0"/>
        </c:scaling>
        <c:axPos val="r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 sz="2000">
                    <a:solidFill>
                      <a:schemeClr val="bg1">
                        <a:lumMod val="50000"/>
                      </a:schemeClr>
                    </a:solidFill>
                  </a:rPr>
                  <a:t>Potencial</a:t>
                </a:r>
                <a:r>
                  <a:rPr lang="en-US" sz="2000" baseline="0">
                    <a:solidFill>
                      <a:schemeClr val="bg1">
                        <a:lumMod val="50000"/>
                      </a:schemeClr>
                    </a:solidFill>
                  </a:rPr>
                  <a:t> de melhoria</a:t>
                </a:r>
                <a:endParaRPr lang="en-US" sz="200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5074261991594831E-2"/>
              <c:y val="0.31687446108947653"/>
            </c:manualLayout>
          </c:layout>
        </c:title>
        <c:numFmt formatCode="0.0000" sourceLinked="1"/>
        <c:majorTickMark val="none"/>
        <c:tickLblPos val="none"/>
        <c:spPr>
          <a:ln w="38100">
            <a:solidFill>
              <a:schemeClr val="tx2">
                <a:lumMod val="50000"/>
              </a:schemeClr>
            </a:solidFill>
          </a:ln>
        </c:spPr>
        <c:crossAx val="102175104"/>
        <c:crossesAt val="0.5"/>
        <c:crossBetween val="midCat"/>
        <c:majorUnit val="5.0000000000000024E-2"/>
      </c:valAx>
      <c:spPr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63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path path="rect">
            <a:fillToRect l="100000" b="100000"/>
          </a:path>
          <a:tileRect t="-100000" r="-100000"/>
        </a:gradFill>
      </c:spPr>
    </c:plotArea>
    <c:legend>
      <c:legendPos val="r"/>
      <c:layout>
        <c:manualLayout>
          <c:xMode val="edge"/>
          <c:yMode val="edge"/>
          <c:x val="0.6137844598809179"/>
          <c:y val="0.18783068887581691"/>
          <c:w val="0.27163021549919575"/>
          <c:h val="0.71966630176405555"/>
        </c:manualLayout>
      </c:layout>
      <c:txPr>
        <a:bodyPr/>
        <a:lstStyle/>
        <a:p>
          <a:pPr>
            <a:defRPr sz="900"/>
          </a:pPr>
          <a:endParaRPr lang="pt-BR"/>
        </a:p>
      </c:txPr>
    </c:legend>
    <c:plotVisOnly val="1"/>
    <c:dispBlanksAs val="gap"/>
  </c:chart>
  <c:spPr>
    <a:noFill/>
  </c:spPr>
  <c:printSettings>
    <c:headerFooter/>
    <c:pageMargins b="0.78740157499999996" l="0.511811024" r="0.511811024" t="0.78740157499999996" header="0.31496062000000036" footer="0.31496062000000036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Processos de trabalho x Iniciativas vinculadas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'Priorização Processos'!$G$1</c:f>
              <c:strCache>
                <c:ptCount val="1"/>
                <c:pt idx="0">
                  <c:v>Iniciativas</c:v>
                </c:pt>
              </c:strCache>
            </c:strRef>
          </c:tx>
          <c:cat>
            <c:strRef>
              <c:f>'Priorização Processos'!$C$2:$C$61</c:f>
              <c:strCache>
                <c:ptCount val="60"/>
                <c:pt idx="0">
                  <c:v>Apreciação da legalidade dos atos de admissão de pessoal</c:v>
                </c:pt>
                <c:pt idx="1">
                  <c:v>Fiscalização das concessões comuns e as parcerias público-privadas no âmbito estadual e municipal</c:v>
                </c:pt>
                <c:pt idx="2">
                  <c:v>Verificação da conformidade da aplicação dos recursos públicos estaduais ou municipais repassados a entidades dotadas de personalidade jurídica de direito privado</c:v>
                </c:pt>
                <c:pt idx="3">
                  <c:v>Verificação da conformidade da aplicação de recursos repassado ou recebido pelo Estado ou por município, por força de convênio, acordo, ajuste ou instrumento congênere</c:v>
                </c:pt>
                <c:pt idx="4">
                  <c:v>Verificação da conformidade de contrato, convênio, ajuste ou instrumento congênere que envolva a concessão, a cessão, a doação ou a permissão de qualquer natureza, a título oneroso ou gratuito, de responsabilidade do Estado ou município</c:v>
                </c:pt>
                <c:pt idx="5">
                  <c:v>Apreciação da legalidade dos atos de concessão de aposentadoria, reforma e pensão</c:v>
                </c:pt>
                <c:pt idx="6">
                  <c:v>Realização de auditoria anual de receita</c:v>
                </c:pt>
                <c:pt idx="7">
                  <c:v>Auditoria de desempenho operacional</c:v>
                </c:pt>
                <c:pt idx="8">
                  <c:v>Apuração de denúncias</c:v>
                </c:pt>
                <c:pt idx="9">
                  <c:v>Realização de inspeção e auditoria de natureza contábil, financeira, orçamentária e patrimonial</c:v>
                </c:pt>
                <c:pt idx="10">
                  <c:v>Julgamento das contas anuais de gestão</c:v>
                </c:pt>
                <c:pt idx="11">
                  <c:v>Julgamento das contas especiais</c:v>
                </c:pt>
                <c:pt idx="12">
                  <c:v>Fiscalização dos procedimentos de seleção de pessoal</c:v>
                </c:pt>
                <c:pt idx="13">
                  <c:v>Fiscalização dos procedimentos licitatórios</c:v>
                </c:pt>
                <c:pt idx="14">
                  <c:v>Participação em fiscalizações conjuntas</c:v>
                </c:pt>
                <c:pt idx="15">
                  <c:v>Fiscalização dos empréstimos ou operações de créditos</c:v>
                </c:pt>
                <c:pt idx="16">
                  <c:v>Emissão de parecer prévio sobre as contas prestadas anualmente pelos Prefeitos</c:v>
                </c:pt>
                <c:pt idx="17">
                  <c:v>Lotação, movimentação e integração de pessoas</c:v>
                </c:pt>
                <c:pt idx="18">
                  <c:v>Monitoramento do cumprimento das deliberações do Tribunal</c:v>
                </c:pt>
                <c:pt idx="19">
                  <c:v>Acompanhamento e fiscalização da macrogestão</c:v>
                </c:pt>
                <c:pt idx="20">
                  <c:v>Emissão de parecer prévio sobre as contas prestadas anualmente pelo Governador</c:v>
                </c:pt>
                <c:pt idx="21">
                  <c:v>Gestão das Contratações</c:v>
                </c:pt>
                <c:pt idx="22">
                  <c:v>Comunicação com o público externo</c:v>
                </c:pt>
                <c:pt idx="23">
                  <c:v>Provimento de cargos comissionados e funções gratificadas</c:v>
                </c:pt>
                <c:pt idx="24">
                  <c:v>Gestão da Infraestrutura</c:v>
                </c:pt>
                <c:pt idx="25">
                  <c:v>Avaliação das políticas, programas e projetos públicos</c:v>
                </c:pt>
                <c:pt idx="26">
                  <c:v>Gerenciamento do conhecimento institucional</c:v>
                </c:pt>
                <c:pt idx="27">
                  <c:v>Desenvolvimento de Projetos de TI</c:v>
                </c:pt>
                <c:pt idx="28">
                  <c:v>Melhoria e inovação dos processos de trabalho</c:v>
                </c:pt>
                <c:pt idx="29">
                  <c:v>Prestação de Contas e Transparência</c:v>
                </c:pt>
                <c:pt idx="30">
                  <c:v>Fornecimento de informações</c:v>
                </c:pt>
                <c:pt idx="31">
                  <c:v>Registros Contábeis e Evidenciação</c:v>
                </c:pt>
                <c:pt idx="32">
                  <c:v>Gestão do desenvolvimento de competências</c:v>
                </c:pt>
                <c:pt idx="33">
                  <c:v>Proposta Orçamentária e Plano Plurianual de Ação Governamental</c:v>
                </c:pt>
                <c:pt idx="34">
                  <c:v>Execução Orçamentária e Financeira</c:v>
                </c:pt>
                <c:pt idx="35">
                  <c:v>Acompanhamento de limites legais e prudenciais da LRF</c:v>
                </c:pt>
                <c:pt idx="36">
                  <c:v>Consultoria interna em gestão por processos</c:v>
                </c:pt>
                <c:pt idx="37">
                  <c:v>Elaboração e disponibilização de relatórios gerenciais e institucionais</c:v>
                </c:pt>
                <c:pt idx="38">
                  <c:v>Controle Interno</c:v>
                </c:pt>
                <c:pt idx="39">
                  <c:v>Gestão de Bens e Serviços</c:v>
                </c:pt>
                <c:pt idx="40">
                  <c:v>Gestão de Parcerias</c:v>
                </c:pt>
                <c:pt idx="41">
                  <c:v>Gestão de serviços de vigilância</c:v>
                </c:pt>
                <c:pt idx="42">
                  <c:v>Gerenciamento de Projetos de TI</c:v>
                </c:pt>
                <c:pt idx="43">
                  <c:v>Edição de normas relacionadas ao Controle Externo</c:v>
                </c:pt>
                <c:pt idx="44">
                  <c:v>Controle de acesso pelas portarias</c:v>
                </c:pt>
                <c:pt idx="45">
                  <c:v>Gestão dos estacionamentos</c:v>
                </c:pt>
                <c:pt idx="46">
                  <c:v>Acompanhamento da execução das metas institucionais e setoriais de deliberação processual</c:v>
                </c:pt>
                <c:pt idx="47">
                  <c:v>Gestão do dia a dia dos processos de trabalho</c:v>
                </c:pt>
                <c:pt idx="48">
                  <c:v>Atendimento das demandas</c:v>
                </c:pt>
                <c:pt idx="49">
                  <c:v>Consultoria interna em gestão de projetos</c:v>
                </c:pt>
                <c:pt idx="50">
                  <c:v>Elaboração dos instrumentos orçamentários de forma integrada ao planejamento estratégico</c:v>
                </c:pt>
                <c:pt idx="51">
                  <c:v>Promoção da capacitação para os jurisdicionados e a sociedade civil</c:v>
                </c:pt>
                <c:pt idx="52">
                  <c:v>Gestão do Planejamento Estratégico</c:v>
                </c:pt>
                <c:pt idx="53">
                  <c:v>Arrecadação e Controle da Receita</c:v>
                </c:pt>
                <c:pt idx="54">
                  <c:v>Fornecimento de informações e pronunciamentos conclusivos sobre investigações específicas</c:v>
                </c:pt>
                <c:pt idx="55">
                  <c:v>Controle patrimonial</c:v>
                </c:pt>
                <c:pt idx="56">
                  <c:v>Gestão do Desempenho</c:v>
                </c:pt>
                <c:pt idx="57">
                  <c:v>Gestão da Segurança da Informação</c:v>
                </c:pt>
                <c:pt idx="58">
                  <c:v>Promoção dos programas de pós-graduação e extensão</c:v>
                </c:pt>
                <c:pt idx="59">
                  <c:v>Consultoria interna em gestão estratégica</c:v>
                </c:pt>
              </c:strCache>
            </c:strRef>
          </c:cat>
          <c:val>
            <c:numRef>
              <c:f>'Priorização Processos'!$G$2:$G$61</c:f>
              <c:numCache>
                <c:formatCode>General</c:formatCode>
                <c:ptCount val="6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C0-4750-A745-86C2FCAF894B}"/>
            </c:ext>
          </c:extLst>
        </c:ser>
        <c:gapWidth val="75"/>
        <c:overlap val="-25"/>
        <c:axId val="102399360"/>
        <c:axId val="102405248"/>
      </c:barChart>
      <c:lineChart>
        <c:grouping val="standard"/>
        <c:ser>
          <c:idx val="1"/>
          <c:order val="1"/>
          <c:tx>
            <c:strRef>
              <c:f>'Priorização Processos'!$I$1</c:f>
              <c:strCache>
                <c:ptCount val="1"/>
                <c:pt idx="0">
                  <c:v>% Cumprimento das iniciativas</c:v>
                </c:pt>
              </c:strCache>
            </c:strRef>
          </c:tx>
          <c:marker>
            <c:symbol val="none"/>
          </c:marker>
          <c:cat>
            <c:strRef>
              <c:f>'Priorização Processos'!$C$2:$C$61</c:f>
              <c:strCache>
                <c:ptCount val="60"/>
                <c:pt idx="0">
                  <c:v>Apreciação da legalidade dos atos de admissão de pessoal</c:v>
                </c:pt>
                <c:pt idx="1">
                  <c:v>Fiscalização das concessões comuns e as parcerias público-privadas no âmbito estadual e municipal</c:v>
                </c:pt>
                <c:pt idx="2">
                  <c:v>Verificação da conformidade da aplicação dos recursos públicos estaduais ou municipais repassados a entidades dotadas de personalidade jurídica de direito privado</c:v>
                </c:pt>
                <c:pt idx="3">
                  <c:v>Verificação da conformidade da aplicação de recursos repassado ou recebido pelo Estado ou por município, por força de convênio, acordo, ajuste ou instrumento congênere</c:v>
                </c:pt>
                <c:pt idx="4">
                  <c:v>Verificação da conformidade de contrato, convênio, ajuste ou instrumento congênere que envolva a concessão, a cessão, a doação ou a permissão de qualquer natureza, a título oneroso ou gratuito, de responsabilidade do Estado ou município</c:v>
                </c:pt>
                <c:pt idx="5">
                  <c:v>Apreciação da legalidade dos atos de concessão de aposentadoria, reforma e pensão</c:v>
                </c:pt>
                <c:pt idx="6">
                  <c:v>Realização de auditoria anual de receita</c:v>
                </c:pt>
                <c:pt idx="7">
                  <c:v>Auditoria de desempenho operacional</c:v>
                </c:pt>
                <c:pt idx="8">
                  <c:v>Apuração de denúncias</c:v>
                </c:pt>
                <c:pt idx="9">
                  <c:v>Realização de inspeção e auditoria de natureza contábil, financeira, orçamentária e patrimonial</c:v>
                </c:pt>
                <c:pt idx="10">
                  <c:v>Julgamento das contas anuais de gestão</c:v>
                </c:pt>
                <c:pt idx="11">
                  <c:v>Julgamento das contas especiais</c:v>
                </c:pt>
                <c:pt idx="12">
                  <c:v>Fiscalização dos procedimentos de seleção de pessoal</c:v>
                </c:pt>
                <c:pt idx="13">
                  <c:v>Fiscalização dos procedimentos licitatórios</c:v>
                </c:pt>
                <c:pt idx="14">
                  <c:v>Participação em fiscalizações conjuntas</c:v>
                </c:pt>
                <c:pt idx="15">
                  <c:v>Fiscalização dos empréstimos ou operações de créditos</c:v>
                </c:pt>
                <c:pt idx="16">
                  <c:v>Emissão de parecer prévio sobre as contas prestadas anualmente pelos Prefeitos</c:v>
                </c:pt>
                <c:pt idx="17">
                  <c:v>Lotação, movimentação e integração de pessoas</c:v>
                </c:pt>
                <c:pt idx="18">
                  <c:v>Monitoramento do cumprimento das deliberações do Tribunal</c:v>
                </c:pt>
                <c:pt idx="19">
                  <c:v>Acompanhamento e fiscalização da macrogestão</c:v>
                </c:pt>
                <c:pt idx="20">
                  <c:v>Emissão de parecer prévio sobre as contas prestadas anualmente pelo Governador</c:v>
                </c:pt>
                <c:pt idx="21">
                  <c:v>Gestão das Contratações</c:v>
                </c:pt>
                <c:pt idx="22">
                  <c:v>Comunicação com o público externo</c:v>
                </c:pt>
                <c:pt idx="23">
                  <c:v>Provimento de cargos comissionados e funções gratificadas</c:v>
                </c:pt>
                <c:pt idx="24">
                  <c:v>Gestão da Infraestrutura</c:v>
                </c:pt>
                <c:pt idx="25">
                  <c:v>Avaliação das políticas, programas e projetos públicos</c:v>
                </c:pt>
                <c:pt idx="26">
                  <c:v>Gerenciamento do conhecimento institucional</c:v>
                </c:pt>
                <c:pt idx="27">
                  <c:v>Desenvolvimento de Projetos de TI</c:v>
                </c:pt>
                <c:pt idx="28">
                  <c:v>Melhoria e inovação dos processos de trabalho</c:v>
                </c:pt>
                <c:pt idx="29">
                  <c:v>Prestação de Contas e Transparência</c:v>
                </c:pt>
                <c:pt idx="30">
                  <c:v>Fornecimento de informações</c:v>
                </c:pt>
                <c:pt idx="31">
                  <c:v>Registros Contábeis e Evidenciação</c:v>
                </c:pt>
                <c:pt idx="32">
                  <c:v>Gestão do desenvolvimento de competências</c:v>
                </c:pt>
                <c:pt idx="33">
                  <c:v>Proposta Orçamentária e Plano Plurianual de Ação Governamental</c:v>
                </c:pt>
                <c:pt idx="34">
                  <c:v>Execução Orçamentária e Financeira</c:v>
                </c:pt>
                <c:pt idx="35">
                  <c:v>Acompanhamento de limites legais e prudenciais da LRF</c:v>
                </c:pt>
                <c:pt idx="36">
                  <c:v>Consultoria interna em gestão por processos</c:v>
                </c:pt>
                <c:pt idx="37">
                  <c:v>Elaboração e disponibilização de relatórios gerenciais e institucionais</c:v>
                </c:pt>
                <c:pt idx="38">
                  <c:v>Controle Interno</c:v>
                </c:pt>
                <c:pt idx="39">
                  <c:v>Gestão de Bens e Serviços</c:v>
                </c:pt>
                <c:pt idx="40">
                  <c:v>Gestão de Parcerias</c:v>
                </c:pt>
                <c:pt idx="41">
                  <c:v>Gestão de serviços de vigilância</c:v>
                </c:pt>
                <c:pt idx="42">
                  <c:v>Gerenciamento de Projetos de TI</c:v>
                </c:pt>
                <c:pt idx="43">
                  <c:v>Edição de normas relacionadas ao Controle Externo</c:v>
                </c:pt>
                <c:pt idx="44">
                  <c:v>Controle de acesso pelas portarias</c:v>
                </c:pt>
                <c:pt idx="45">
                  <c:v>Gestão dos estacionamentos</c:v>
                </c:pt>
                <c:pt idx="46">
                  <c:v>Acompanhamento da execução das metas institucionais e setoriais de deliberação processual</c:v>
                </c:pt>
                <c:pt idx="47">
                  <c:v>Gestão do dia a dia dos processos de trabalho</c:v>
                </c:pt>
                <c:pt idx="48">
                  <c:v>Atendimento das demandas</c:v>
                </c:pt>
                <c:pt idx="49">
                  <c:v>Consultoria interna em gestão de projetos</c:v>
                </c:pt>
                <c:pt idx="50">
                  <c:v>Elaboração dos instrumentos orçamentários de forma integrada ao planejamento estratégico</c:v>
                </c:pt>
                <c:pt idx="51">
                  <c:v>Promoção da capacitação para os jurisdicionados e a sociedade civil</c:v>
                </c:pt>
                <c:pt idx="52">
                  <c:v>Gestão do Planejamento Estratégico</c:v>
                </c:pt>
                <c:pt idx="53">
                  <c:v>Arrecadação e Controle da Receita</c:v>
                </c:pt>
                <c:pt idx="54">
                  <c:v>Fornecimento de informações e pronunciamentos conclusivos sobre investigações específicas</c:v>
                </c:pt>
                <c:pt idx="55">
                  <c:v>Controle patrimonial</c:v>
                </c:pt>
                <c:pt idx="56">
                  <c:v>Gestão do Desempenho</c:v>
                </c:pt>
                <c:pt idx="57">
                  <c:v>Gestão da Segurança da Informação</c:v>
                </c:pt>
                <c:pt idx="58">
                  <c:v>Promoção dos programas de pós-graduação e extensão</c:v>
                </c:pt>
                <c:pt idx="59">
                  <c:v>Consultoria interna em gestão estratégica</c:v>
                </c:pt>
              </c:strCache>
            </c:strRef>
          </c:cat>
          <c:val>
            <c:numRef>
              <c:f>'Priorização Processos'!$I$2:$I$61</c:f>
              <c:numCache>
                <c:formatCode>0.00%</c:formatCode>
                <c:ptCount val="60"/>
                <c:pt idx="0">
                  <c:v>4.3596730245231606E-2</c:v>
                </c:pt>
                <c:pt idx="1">
                  <c:v>8.7193460490463212E-2</c:v>
                </c:pt>
                <c:pt idx="2">
                  <c:v>0.13079019073569481</c:v>
                </c:pt>
                <c:pt idx="3">
                  <c:v>0.17438692098092642</c:v>
                </c:pt>
                <c:pt idx="4">
                  <c:v>0.21798365122615804</c:v>
                </c:pt>
                <c:pt idx="5">
                  <c:v>0.25885558583106266</c:v>
                </c:pt>
                <c:pt idx="6">
                  <c:v>0.29700272479564033</c:v>
                </c:pt>
                <c:pt idx="7">
                  <c:v>0.33242506811989103</c:v>
                </c:pt>
                <c:pt idx="8">
                  <c:v>0.36784741144414168</c:v>
                </c:pt>
                <c:pt idx="9">
                  <c:v>0.40326975476839239</c:v>
                </c:pt>
                <c:pt idx="10">
                  <c:v>0.43869209809264303</c:v>
                </c:pt>
                <c:pt idx="11">
                  <c:v>0.47411444141689374</c:v>
                </c:pt>
                <c:pt idx="12">
                  <c:v>0.50953678474114439</c:v>
                </c:pt>
                <c:pt idx="13">
                  <c:v>0.54495912806539515</c:v>
                </c:pt>
                <c:pt idx="14">
                  <c:v>0.57220708446866486</c:v>
                </c:pt>
                <c:pt idx="15">
                  <c:v>0.59945504087193457</c:v>
                </c:pt>
                <c:pt idx="16">
                  <c:v>0.6267029972752044</c:v>
                </c:pt>
                <c:pt idx="17">
                  <c:v>0.6512261580381471</c:v>
                </c:pt>
                <c:pt idx="18">
                  <c:v>0.6757493188010899</c:v>
                </c:pt>
                <c:pt idx="19">
                  <c:v>0.70027247956403271</c:v>
                </c:pt>
                <c:pt idx="20">
                  <c:v>0.72207084468664851</c:v>
                </c:pt>
                <c:pt idx="21">
                  <c:v>0.73841961852861038</c:v>
                </c:pt>
                <c:pt idx="22">
                  <c:v>0.75204359673024523</c:v>
                </c:pt>
                <c:pt idx="23">
                  <c:v>0.76566757493188009</c:v>
                </c:pt>
                <c:pt idx="24">
                  <c:v>0.77929155313351495</c:v>
                </c:pt>
                <c:pt idx="25">
                  <c:v>0.79291553133514991</c:v>
                </c:pt>
                <c:pt idx="26">
                  <c:v>0.80653950953678477</c:v>
                </c:pt>
                <c:pt idx="27">
                  <c:v>0.81743869209809261</c:v>
                </c:pt>
                <c:pt idx="28">
                  <c:v>0.82833787465940056</c:v>
                </c:pt>
                <c:pt idx="29">
                  <c:v>0.8392370572207084</c:v>
                </c:pt>
                <c:pt idx="30">
                  <c:v>0.85013623978201636</c:v>
                </c:pt>
                <c:pt idx="31">
                  <c:v>0.85831062670299729</c:v>
                </c:pt>
                <c:pt idx="32">
                  <c:v>0.86648501362397823</c:v>
                </c:pt>
                <c:pt idx="33">
                  <c:v>0.87465940054495916</c:v>
                </c:pt>
                <c:pt idx="34">
                  <c:v>0.8828337874659401</c:v>
                </c:pt>
                <c:pt idx="35">
                  <c:v>0.89100817438692093</c:v>
                </c:pt>
                <c:pt idx="36">
                  <c:v>0.89918256130790186</c:v>
                </c:pt>
                <c:pt idx="37">
                  <c:v>0.90463215258855589</c:v>
                </c:pt>
                <c:pt idx="38">
                  <c:v>0.91008174386920981</c:v>
                </c:pt>
                <c:pt idx="39">
                  <c:v>0.91553133514986373</c:v>
                </c:pt>
                <c:pt idx="40">
                  <c:v>0.92098092643051777</c:v>
                </c:pt>
                <c:pt idx="41">
                  <c:v>0.92643051771117169</c:v>
                </c:pt>
                <c:pt idx="42">
                  <c:v>0.93188010899182561</c:v>
                </c:pt>
                <c:pt idx="43">
                  <c:v>0.93732970027247953</c:v>
                </c:pt>
                <c:pt idx="44">
                  <c:v>0.94277929155313356</c:v>
                </c:pt>
                <c:pt idx="45">
                  <c:v>0.94822888283378748</c:v>
                </c:pt>
                <c:pt idx="46">
                  <c:v>0.9536784741144414</c:v>
                </c:pt>
                <c:pt idx="47">
                  <c:v>0.95912806539509532</c:v>
                </c:pt>
                <c:pt idx="48">
                  <c:v>0.96457765667574935</c:v>
                </c:pt>
                <c:pt idx="49">
                  <c:v>0.97002724795640327</c:v>
                </c:pt>
                <c:pt idx="50">
                  <c:v>0.97547683923705719</c:v>
                </c:pt>
                <c:pt idx="51">
                  <c:v>0.97820163487738421</c:v>
                </c:pt>
                <c:pt idx="52">
                  <c:v>0.98092643051771122</c:v>
                </c:pt>
                <c:pt idx="53">
                  <c:v>0.98365122615803813</c:v>
                </c:pt>
                <c:pt idx="54">
                  <c:v>0.98637602179836514</c:v>
                </c:pt>
                <c:pt idx="55">
                  <c:v>0.98910081743869205</c:v>
                </c:pt>
                <c:pt idx="56">
                  <c:v>0.99182561307901906</c:v>
                </c:pt>
                <c:pt idx="57">
                  <c:v>0.99455040871934608</c:v>
                </c:pt>
                <c:pt idx="58">
                  <c:v>0.99727520435967298</c:v>
                </c:pt>
                <c:pt idx="5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C0-4750-A745-86C2FCAF894B}"/>
            </c:ext>
          </c:extLst>
        </c:ser>
        <c:marker val="1"/>
        <c:axId val="102416768"/>
        <c:axId val="102406784"/>
      </c:lineChart>
      <c:catAx>
        <c:axId val="102399360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102405248"/>
        <c:crosses val="autoZero"/>
        <c:auto val="1"/>
        <c:lblAlgn val="ctr"/>
        <c:lblOffset val="100"/>
      </c:catAx>
      <c:valAx>
        <c:axId val="102405248"/>
        <c:scaling>
          <c:orientation val="minMax"/>
        </c:scaling>
        <c:axPos val="l"/>
        <c:numFmt formatCode="General" sourceLinked="1"/>
        <c:majorTickMark val="none"/>
        <c:tickLblPos val="nextTo"/>
        <c:spPr>
          <a:ln w="9525">
            <a:noFill/>
          </a:ln>
        </c:spPr>
        <c:crossAx val="102399360"/>
        <c:crosses val="autoZero"/>
        <c:crossBetween val="between"/>
      </c:valAx>
      <c:valAx>
        <c:axId val="102406784"/>
        <c:scaling>
          <c:orientation val="minMax"/>
          <c:max val="1"/>
        </c:scaling>
        <c:axPos val="r"/>
        <c:majorGridlines/>
        <c:numFmt formatCode="0.00%" sourceLinked="1"/>
        <c:tickLblPos val="nextTo"/>
        <c:crossAx val="102416768"/>
        <c:crosses val="max"/>
        <c:crossBetween val="between"/>
      </c:valAx>
      <c:catAx>
        <c:axId val="102416768"/>
        <c:scaling>
          <c:orientation val="minMax"/>
        </c:scaling>
        <c:delete val="1"/>
        <c:axPos val="b"/>
        <c:numFmt formatCode="General" sourceLinked="1"/>
        <c:tickLblPos val="none"/>
        <c:crossAx val="102406784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2</xdr:row>
      <xdr:rowOff>38100</xdr:rowOff>
    </xdr:from>
    <xdr:to>
      <xdr:col>20</xdr:col>
      <xdr:colOff>59531</xdr:colOff>
      <xdr:row>29</xdr:row>
      <xdr:rowOff>171450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591748</xdr:colOff>
      <xdr:row>18</xdr:row>
      <xdr:rowOff>82685</xdr:rowOff>
    </xdr:from>
    <xdr:ext cx="342786" cy="1569917"/>
    <xdr:sp macro="" textlink="">
      <xdr:nvSpPr>
        <xdr:cNvPr id="15" name="CaixaDeTexto 14"/>
        <xdr:cNvSpPr txBox="1"/>
      </xdr:nvSpPr>
      <xdr:spPr>
        <a:xfrm rot="16200000">
          <a:off x="587782" y="4125251"/>
          <a:ext cx="156991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0">
              <a:solidFill>
                <a:schemeClr val="bg1">
                  <a:lumMod val="65000"/>
                </a:schemeClr>
              </a:solidFill>
              <a:latin typeface="+mn-lt"/>
            </a:rPr>
            <a:t>Menor potencial</a:t>
          </a:r>
        </a:p>
      </xdr:txBody>
    </xdr:sp>
    <xdr:clientData/>
  </xdr:oneCellAnchor>
  <xdr:oneCellAnchor>
    <xdr:from>
      <xdr:col>2</xdr:col>
      <xdr:colOff>945</xdr:colOff>
      <xdr:row>8</xdr:row>
      <xdr:rowOff>57520</xdr:rowOff>
    </xdr:from>
    <xdr:ext cx="342786" cy="1505412"/>
    <xdr:sp macro="" textlink="">
      <xdr:nvSpPr>
        <xdr:cNvPr id="16" name="CaixaDeTexto 15"/>
        <xdr:cNvSpPr txBox="1"/>
      </xdr:nvSpPr>
      <xdr:spPr>
        <a:xfrm rot="16200000">
          <a:off x="638832" y="2162833"/>
          <a:ext cx="150541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0">
              <a:solidFill>
                <a:schemeClr val="bg1">
                  <a:lumMod val="65000"/>
                </a:schemeClr>
              </a:solidFill>
              <a:latin typeface="+mn-lt"/>
            </a:rPr>
            <a:t>Maior potencial</a:t>
          </a:r>
        </a:p>
      </xdr:txBody>
    </xdr:sp>
    <xdr:clientData/>
  </xdr:oneCellAnchor>
  <xdr:oneCellAnchor>
    <xdr:from>
      <xdr:col>7</xdr:col>
      <xdr:colOff>542925</xdr:colOff>
      <xdr:row>25</xdr:row>
      <xdr:rowOff>161925</xdr:rowOff>
    </xdr:from>
    <xdr:ext cx="1585242" cy="342786"/>
    <xdr:sp macro="" textlink="">
      <xdr:nvSpPr>
        <xdr:cNvPr id="17" name="CaixaDeTexto 16"/>
        <xdr:cNvSpPr txBox="1"/>
      </xdr:nvSpPr>
      <xdr:spPr>
        <a:xfrm>
          <a:off x="4810125" y="4924425"/>
          <a:ext cx="158524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0">
              <a:solidFill>
                <a:schemeClr val="bg1">
                  <a:lumMod val="65000"/>
                </a:schemeClr>
              </a:solidFill>
            </a:rPr>
            <a:t>Maior relevância</a:t>
          </a:r>
        </a:p>
      </xdr:txBody>
    </xdr:sp>
    <xdr:clientData/>
  </xdr:oneCellAnchor>
  <xdr:oneCellAnchor>
    <xdr:from>
      <xdr:col>3</xdr:col>
      <xdr:colOff>180975</xdr:colOff>
      <xdr:row>25</xdr:row>
      <xdr:rowOff>161925</xdr:rowOff>
    </xdr:from>
    <xdr:ext cx="1649747" cy="342786"/>
    <xdr:sp macro="" textlink="">
      <xdr:nvSpPr>
        <xdr:cNvPr id="18" name="CaixaDeTexto 17"/>
        <xdr:cNvSpPr txBox="1"/>
      </xdr:nvSpPr>
      <xdr:spPr>
        <a:xfrm>
          <a:off x="2009775" y="4924425"/>
          <a:ext cx="164974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0">
              <a:solidFill>
                <a:schemeClr val="bg1">
                  <a:lumMod val="65000"/>
                </a:schemeClr>
              </a:solidFill>
            </a:rPr>
            <a:t>Menor relevância</a:t>
          </a:r>
        </a:p>
      </xdr:txBody>
    </xdr:sp>
    <xdr:clientData/>
  </xdr:oneCellAnchor>
  <xdr:twoCellAnchor>
    <xdr:from>
      <xdr:col>1</xdr:col>
      <xdr:colOff>416719</xdr:colOff>
      <xdr:row>27</xdr:row>
      <xdr:rowOff>123825</xdr:rowOff>
    </xdr:from>
    <xdr:to>
      <xdr:col>12</xdr:col>
      <xdr:colOff>381000</xdr:colOff>
      <xdr:row>27</xdr:row>
      <xdr:rowOff>130969</xdr:rowOff>
    </xdr:to>
    <xdr:cxnSp macro="">
      <xdr:nvCxnSpPr>
        <xdr:cNvPr id="19" name="Conector de seta reta 18"/>
        <xdr:cNvCxnSpPr>
          <a:cxnSpLocks/>
        </xdr:cNvCxnSpPr>
      </xdr:nvCxnSpPr>
      <xdr:spPr>
        <a:xfrm>
          <a:off x="1023938" y="5267325"/>
          <a:ext cx="6643687" cy="7144"/>
        </a:xfrm>
        <a:prstGeom prst="straightConnector1">
          <a:avLst/>
        </a:prstGeom>
        <a:ln w="38100">
          <a:solidFill>
            <a:schemeClr val="tx1">
              <a:alpha val="29000"/>
            </a:schemeClr>
          </a:solidFill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5</xdr:row>
      <xdr:rowOff>152400</xdr:rowOff>
    </xdr:from>
    <xdr:to>
      <xdr:col>2</xdr:col>
      <xdr:colOff>28575</xdr:colOff>
      <xdr:row>28</xdr:row>
      <xdr:rowOff>123828</xdr:rowOff>
    </xdr:to>
    <xdr:cxnSp macro="">
      <xdr:nvCxnSpPr>
        <xdr:cNvPr id="20" name="Conector de seta reta 19"/>
        <xdr:cNvCxnSpPr/>
      </xdr:nvCxnSpPr>
      <xdr:spPr>
        <a:xfrm flipV="1">
          <a:off x="1209675" y="1104900"/>
          <a:ext cx="38100" cy="4352928"/>
        </a:xfrm>
        <a:prstGeom prst="straightConnector1">
          <a:avLst/>
        </a:prstGeom>
        <a:ln w="38100">
          <a:solidFill>
            <a:schemeClr val="tx1">
              <a:alpha val="29000"/>
            </a:schemeClr>
          </a:solidFill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0.33626</cdr:x>
      <cdr:y>0.0217</cdr:y>
    </cdr:from>
    <cdr:to>
      <cdr:x>0.64898</cdr:x>
      <cdr:y>0.10066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174141" y="109882"/>
          <a:ext cx="3881937" cy="399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t-BR" sz="2400" b="1"/>
            <a:t>Priorização de Processos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88</xdr:row>
      <xdr:rowOff>85725</xdr:rowOff>
    </xdr:from>
    <xdr:to>
      <xdr:col>8</xdr:col>
      <xdr:colOff>228600</xdr:colOff>
      <xdr:row>127</xdr:row>
      <xdr:rowOff>114299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AFICOCT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F/LORIVS/TREND/BD98A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DADOS/DADOS/PLACON/EDNILDA/PROJE&#199;&#195;O/PROJ_FEV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FINREP/PP-96/PP-NOV95/SHADPL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A/CORP/Restructures/2004/Project%20Mgmt/Regions/EUR/chris%20file%20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dados/FDG/OLAP/Colmeia%20MET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/Raul/Varios/COMIT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CONGER/COMUM/CLAUDEMI/BARATE/DFS/CONSCR9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FDG/a%20-%20Ddo/Dados/Joinville/Material/Dados%20Materiais%20Diretos/Regua%20Compras/regua_grupos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Arq_FIOM/GRAF9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Planejamento%20Financeiro/PROJfcstDEZ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administrativo_financeiro/corporativo_financas/Geral/Forecast%20&amp;%20Profit%20Plans/2008/LRP%2008-10/02.%20LRP%20Base/02.2%20Net%20Sales/SIMULATOR%20Scenarios%202008v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FINREP/PP-96/PP-NOV95/DBWNOVPL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DADOS/DADOS/PLACON/SENAI/PROGRESS/PROG_POR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F/EDNILDA/PROJECAO/PUS$RAD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ardo/Google%20Drive/Framework%20BPM%20-%20Em%20constru&#231;&#227;o/BPM%20Framework%203.0%20-%20Ferramenta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dados/windows/TEMP/Orcam_Desp_TI_2003_fina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A/CORP/FCST94/MISC/EXCHR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DADOS/DADOS/PLACON/SENAI/PROGRESS/PROG_SI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DADOS/FDG/a%20-%20Ddo/Controle/Out_Nov_01/a%20-%20Ddo/Acompanhamento/a%20-%20Ddo/Dados/Joinville/Material/Dados%20Materiais%20Diretos/Regua%20Compras/regua_grupos3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/Financials/dishwasher/PtV-II/#1c-scenari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DADOS/DADOS/PLACON/WANDER/ESTIMAT/ESTMAR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DADOS/FDG/a%20-%20Ddo/Acompanhamento/a%20-%20Ddo/Dados/Joinville/Material/Dados%20Materiais%20Diretos/Regua%20Compras/regua_grupos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la%20Freitas/Dropbox/POUPEX/5.%20Produtos/%23%20Escrit&#243;rio%20de%20Processos/Benchmarking/RAC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Arq_FIOM/Cust_2001_Foreca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/EDNILDA/PROJECAO/PROJRAD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DADOS/DADOS/USUARIO/WANDER/WANDER/METAS/ESTIMAT/ESTMAR1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Planejamento%20Financeiro/BDRP9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FICOCT"/>
      <sheetName val="Modelo_Carga_SAP"/>
      <sheetName val="BENEFÍCIOS FINAL"/>
      <sheetName val="Cálculo Ass Med Int"/>
      <sheetName val="br00056_2003_Real"/>
      <sheetName val="br00056-2002_Real"/>
      <sheetName val="br00056-2003_orçado_anual"/>
      <sheetName val="BENEFÍCIOS"/>
      <sheetName val="GESTÃO PESSOAS_BIO"/>
      <sheetName val="G_Estq"/>
      <sheetName val="Lista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HYP"/>
      <sheetName val="dadosUSEMB"/>
      <sheetName val="dadosITA"/>
      <sheetName val="dadosCHI"/>
      <sheetName val="dadosENA"/>
      <sheetName val="dadosEMBR$"/>
    </sheetNames>
    <sheetDataSet>
      <sheetData sheetId="0" refreshError="1">
        <row r="1">
          <cell r="D1" t="str">
            <v>100_000</v>
          </cell>
        </row>
        <row r="2">
          <cell r="D2" t="str">
            <v>100_200</v>
          </cell>
          <cell r="J2" t="str">
            <v>PRODUCTION</v>
          </cell>
        </row>
        <row r="3">
          <cell r="D3" t="str">
            <v>100_520</v>
          </cell>
          <cell r="J3" t="str">
            <v>SALES</v>
          </cell>
        </row>
        <row r="4">
          <cell r="C4">
            <v>103</v>
          </cell>
          <cell r="F4">
            <v>420</v>
          </cell>
        </row>
        <row r="5">
          <cell r="A5" t="str">
            <v>BRZ</v>
          </cell>
          <cell r="D5" t="str">
            <v>104_010</v>
          </cell>
        </row>
        <row r="6">
          <cell r="F6">
            <v>44</v>
          </cell>
        </row>
        <row r="7">
          <cell r="D7" t="str">
            <v>104_310</v>
          </cell>
        </row>
        <row r="8">
          <cell r="C8">
            <v>105</v>
          </cell>
          <cell r="D8" t="str">
            <v>105_200</v>
          </cell>
        </row>
        <row r="10">
          <cell r="C10">
            <v>109</v>
          </cell>
          <cell r="F10">
            <v>460</v>
          </cell>
        </row>
        <row r="11">
          <cell r="D11" t="str">
            <v>130_300</v>
          </cell>
        </row>
        <row r="12">
          <cell r="D12" t="str">
            <v>130_400</v>
          </cell>
        </row>
        <row r="13">
          <cell r="D13" t="str">
            <v>130_600</v>
          </cell>
          <cell r="G13">
            <v>400</v>
          </cell>
        </row>
        <row r="14">
          <cell r="C14">
            <v>150</v>
          </cell>
          <cell r="G14">
            <v>401</v>
          </cell>
        </row>
        <row r="15">
          <cell r="C15">
            <v>151</v>
          </cell>
        </row>
        <row r="16">
          <cell r="C16">
            <v>160</v>
          </cell>
          <cell r="G16" t="str">
            <v>409_120</v>
          </cell>
        </row>
        <row r="17">
          <cell r="C17">
            <v>170</v>
          </cell>
          <cell r="G17" t="str">
            <v>409_130</v>
          </cell>
        </row>
        <row r="18">
          <cell r="C18">
            <v>202</v>
          </cell>
        </row>
        <row r="19">
          <cell r="G19" t="str">
            <v>410_120</v>
          </cell>
        </row>
        <row r="20">
          <cell r="G20" t="str">
            <v>410_130</v>
          </cell>
        </row>
        <row r="21">
          <cell r="C21">
            <v>203</v>
          </cell>
        </row>
        <row r="22">
          <cell r="C22">
            <v>204</v>
          </cell>
        </row>
        <row r="23">
          <cell r="D23" t="str">
            <v>205_200</v>
          </cell>
          <cell r="G23" t="str">
            <v>410_140</v>
          </cell>
        </row>
        <row r="24">
          <cell r="F24">
            <v>41</v>
          </cell>
        </row>
        <row r="25">
          <cell r="D25" t="str">
            <v>207_210</v>
          </cell>
          <cell r="G25" t="str">
            <v>401_600</v>
          </cell>
        </row>
        <row r="27">
          <cell r="C27">
            <v>206</v>
          </cell>
          <cell r="G27" t="str">
            <v>409_371</v>
          </cell>
        </row>
        <row r="28">
          <cell r="D28" t="str">
            <v>230_320</v>
          </cell>
        </row>
        <row r="29">
          <cell r="D29" t="str">
            <v>230_330</v>
          </cell>
        </row>
        <row r="30">
          <cell r="D30" t="str">
            <v>230_200</v>
          </cell>
        </row>
        <row r="31">
          <cell r="D31" t="str">
            <v>230_400</v>
          </cell>
        </row>
        <row r="32">
          <cell r="G32" t="str">
            <v>409_373</v>
          </cell>
        </row>
        <row r="33">
          <cell r="D33" t="str">
            <v>130_230</v>
          </cell>
          <cell r="G33">
            <v>409</v>
          </cell>
        </row>
        <row r="40">
          <cell r="F40">
            <v>45</v>
          </cell>
        </row>
        <row r="41">
          <cell r="F41">
            <v>47</v>
          </cell>
        </row>
        <row r="42">
          <cell r="G42" t="str">
            <v>106_100</v>
          </cell>
        </row>
        <row r="43">
          <cell r="G43" t="str">
            <v>106_300</v>
          </cell>
        </row>
        <row r="44">
          <cell r="G44" t="str">
            <v>106_400</v>
          </cell>
        </row>
        <row r="45">
          <cell r="F45">
            <v>251</v>
          </cell>
        </row>
        <row r="46">
          <cell r="D46" t="str">
            <v>230_601</v>
          </cell>
          <cell r="F46">
            <v>252</v>
          </cell>
        </row>
        <row r="47">
          <cell r="F47">
            <v>254</v>
          </cell>
        </row>
        <row r="48">
          <cell r="F48">
            <v>255</v>
          </cell>
        </row>
        <row r="50">
          <cell r="D50" t="str">
            <v>410_373</v>
          </cell>
          <cell r="G50" t="str">
            <v>420_315</v>
          </cell>
        </row>
        <row r="51">
          <cell r="D51" t="str">
            <v>420_373</v>
          </cell>
        </row>
        <row r="55">
          <cell r="D55" t="str">
            <v>230_310</v>
          </cell>
        </row>
        <row r="56">
          <cell r="D56" t="str">
            <v>104_220</v>
          </cell>
        </row>
        <row r="57">
          <cell r="D57" t="str">
            <v>130_500</v>
          </cell>
        </row>
        <row r="58">
          <cell r="D58" t="str">
            <v>202_300</v>
          </cell>
        </row>
        <row r="60">
          <cell r="C60">
            <v>201</v>
          </cell>
        </row>
        <row r="63">
          <cell r="D63" t="str">
            <v>201_300</v>
          </cell>
        </row>
        <row r="68">
          <cell r="D68" t="str">
            <v>103_910</v>
          </cell>
        </row>
        <row r="69">
          <cell r="D69" t="str">
            <v>194_000</v>
          </cell>
        </row>
        <row r="71">
          <cell r="D71" t="str">
            <v>203_143</v>
          </cell>
        </row>
        <row r="72">
          <cell r="D72" t="str">
            <v>203_230</v>
          </cell>
        </row>
        <row r="73">
          <cell r="D73" t="str">
            <v>203_141</v>
          </cell>
        </row>
        <row r="74">
          <cell r="D74" t="str">
            <v>203_142</v>
          </cell>
        </row>
        <row r="76">
          <cell r="D76" t="str">
            <v>204_100</v>
          </cell>
        </row>
        <row r="77">
          <cell r="D77" t="str">
            <v>204_310</v>
          </cell>
        </row>
        <row r="78">
          <cell r="D78" t="str">
            <v>204_330</v>
          </cell>
        </row>
        <row r="79">
          <cell r="D79" t="str">
            <v>204_410</v>
          </cell>
        </row>
        <row r="80">
          <cell r="D80" t="str">
            <v>204_420</v>
          </cell>
        </row>
        <row r="81">
          <cell r="D81" t="str">
            <v>204_700</v>
          </cell>
        </row>
        <row r="83">
          <cell r="D83" t="str">
            <v>203_110</v>
          </cell>
        </row>
        <row r="86">
          <cell r="D86" t="str">
            <v>207_101</v>
          </cell>
        </row>
        <row r="87">
          <cell r="D87" t="str">
            <v>207_102</v>
          </cell>
        </row>
        <row r="89">
          <cell r="D89" t="str">
            <v>205_100</v>
          </cell>
        </row>
        <row r="91">
          <cell r="D91" t="str">
            <v>206_610</v>
          </cell>
        </row>
        <row r="92">
          <cell r="D92" t="str">
            <v>206_620</v>
          </cell>
        </row>
        <row r="93">
          <cell r="D93" t="str">
            <v>206_640</v>
          </cell>
        </row>
        <row r="95">
          <cell r="D95" t="str">
            <v>206_600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Premissas"/>
      <sheetName val="HYP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WHPEQTY"/>
      <sheetName val="Premissas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otal"/>
      <sheetName val="04 Year"/>
      <sheetName val="04 q1"/>
      <sheetName val="04 q2"/>
      <sheetName val="04 q3"/>
      <sheetName val="04 q4"/>
      <sheetName val="05 Year"/>
      <sheetName val="06 Year"/>
      <sheetName val="07 Year"/>
      <sheetName val="08 Year"/>
      <sheetName val="09 Year"/>
      <sheetName val="Reference"/>
      <sheetName val="WHPEQTY"/>
    </sheetNames>
    <sheetDataSet>
      <sheetData sheetId="0" refreshError="1">
        <row r="68">
          <cell r="B68">
            <v>1.0953199963791074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olmeia"/>
      <sheetName val="TD"/>
      <sheetName val="Summar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PORTADA"/>
      <sheetName val="COMENTARIOS"/>
      <sheetName val="DATOS"/>
      <sheetName val="INDICADORES"/>
      <sheetName val="Copia de INDICADORES"/>
      <sheetName val="Graficas Operaciones"/>
      <sheetName val="Graficas EVA"/>
      <sheetName val="Graficas Financieros"/>
      <sheetName val="INDIC. MENS"/>
      <sheetName val="Acum Nac"/>
      <sheetName val="Acum Exp"/>
      <sheetName val="Acum Total"/>
      <sheetName val="Explicación de Acum Total"/>
      <sheetName val="Module1"/>
      <sheetName val="WHR"/>
      <sheetName val="Assumptions"/>
      <sheetName val="Assum"/>
      <sheetName val="Colmeia"/>
      <sheetName val="TD"/>
    </sheetNames>
    <sheetDataSet>
      <sheetData sheetId="0" refreshError="1">
        <row r="32">
          <cell r="N32">
            <v>1000</v>
          </cell>
        </row>
        <row r="33">
          <cell r="N33" t="str">
            <v>$MM</v>
          </cell>
        </row>
      </sheetData>
      <sheetData sheetId="1" refreshError="1"/>
      <sheetData sheetId="2" refreshError="1">
        <row r="2">
          <cell r="I2">
            <v>12</v>
          </cell>
        </row>
        <row r="8">
          <cell r="T8">
            <v>1.03410770118714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MAURO"/>
      <sheetName val="MAUROPASSIVO"/>
      <sheetName val="MAUROPASSIVO2"/>
      <sheetName val="MAURORES1"/>
      <sheetName val="MAURORES2"/>
      <sheetName val="PAPEIS TRABALHO"/>
      <sheetName val="Impressão"/>
      <sheetName val="Conciliação"/>
      <sheetName val="ConsEmbraco"/>
      <sheetName val="Índice"/>
      <sheetName val="Graficas Operaciones"/>
      <sheetName val="DATOS"/>
      <sheetName val="PORTA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ROL"/>
      <sheetName val="Índice"/>
    </sheetNames>
    <sheetDataSet>
      <sheetData sheetId="0" refreshError="1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\\EM01FSA\EQUIPE\Arq_FIOM\GRAF9"/>
      <sheetName val="GRAF98.XLS"/>
      <sheetName val="GRAF98"/>
      <sheetName val="ROL"/>
    </sheetNames>
    <definedNames>
      <definedName name="Gráfico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Premissas"/>
      <sheetName val="PROJfcstDEZ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O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doBrasil"/>
      <sheetName val="Premissas"/>
    </sheetNames>
    <sheetDataSet>
      <sheetData sheetId="0" refreshError="1"/>
      <sheetData sheetId="1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Macros Navegacao"/>
      <sheetName val="Parametros"/>
      <sheetName val="doBrasil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Macros"/>
      <sheetName val="Macros Navegacao"/>
      <sheetName val="Parametros"/>
    </sheetNames>
    <sheetDataSet>
      <sheetData sheetId="0"/>
      <sheetData sheetId="1" refreshError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Framework ELO Group 3.0 - Capa"/>
      <sheetName val="ELO Verde - Capa"/>
      <sheetName val="ELO Amarelo - Capa"/>
      <sheetName val="ELO Vermelho - Capa"/>
      <sheetName val="Governança e Maturidade - Capa"/>
      <sheetName val="Arquitetura de Processos"/>
      <sheetName val="Matriz de Desd. da Estratégia"/>
      <sheetName val="Lista de Indicadores de Proc."/>
      <sheetName val="Sugestão de Ideia"/>
      <sheetName val="Portfólio"/>
      <sheetName val="Matriz de Cálculo de Pesos"/>
      <sheetName val="Matriz de Ganho Financeiro"/>
      <sheetName val="Plano de Com. e Trein. de BPM"/>
      <sheetName val="Agenda de Ideias"/>
      <sheetName val="Guia de Documentos para Análise"/>
      <sheetName val="Cronograma"/>
      <sheetName val="Guia de Diretrizes"/>
      <sheetName val="Monitoramento de Indicadores"/>
      <sheetName val="Lev. Necessidades Capacitação"/>
      <sheetName val="Mapa de Experiência do Cliente"/>
      <sheetName val="Checklist de Modelagem"/>
      <sheetName val="Mapa de Riscos"/>
      <sheetName val="Gráficos"/>
      <sheetName val="Matriz RECI Geral"/>
      <sheetName val="Divisão Tarefas Escritório"/>
      <sheetName val="Guia de Ganhos"/>
      <sheetName val="Guia de Ideias de Melho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I7" t="str">
            <v>Real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Plano Contas"/>
      <sheetName val="Macros"/>
    </sheet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Plano Contas"/>
    </sheetNames>
    <sheetDataSet>
      <sheetData sheetId="0" refreshError="1">
        <row r="1">
          <cell r="D1" t="str">
            <v xml:space="preserve"> WHIRLPOOL CORPORATION</v>
          </cell>
        </row>
        <row r="2">
          <cell r="D2" t="str">
            <v>KEY CURRENCIES EXCHANGE RATES</v>
          </cell>
        </row>
        <row r="5">
          <cell r="A5" t="str">
            <v>Currencies vs.</v>
          </cell>
          <cell r="B5" t="str">
            <v>Spot</v>
          </cell>
          <cell r="C5" t="str">
            <v>spot</v>
          </cell>
          <cell r="D5" t="str">
            <v>Actual</v>
          </cell>
          <cell r="E5" t="str">
            <v>Actual</v>
          </cell>
        </row>
        <row r="6">
          <cell r="A6" t="str">
            <v>U.S. Dollar</v>
          </cell>
          <cell r="B6">
            <v>34199</v>
          </cell>
          <cell r="C6">
            <v>34464.379467592589</v>
          </cell>
          <cell r="D6">
            <v>34365</v>
          </cell>
          <cell r="E6">
            <v>34393</v>
          </cell>
        </row>
        <row r="8">
          <cell r="A8" t="str">
            <v>German Mark</v>
          </cell>
          <cell r="B8">
            <v>1.681</v>
          </cell>
          <cell r="C8">
            <v>1.6525000000000001</v>
          </cell>
          <cell r="D8">
            <v>1.7325999999999999</v>
          </cell>
          <cell r="E8">
            <v>1.7035</v>
          </cell>
        </row>
        <row r="10">
          <cell r="A10" t="str">
            <v>French Franc</v>
          </cell>
          <cell r="B10">
            <v>5.9</v>
          </cell>
          <cell r="C10">
            <v>5.665</v>
          </cell>
          <cell r="D10">
            <v>5.8810000000000002</v>
          </cell>
          <cell r="E10">
            <v>5.7895000000000003</v>
          </cell>
        </row>
        <row r="12">
          <cell r="A12" t="str">
            <v>Italian Lira</v>
          </cell>
          <cell r="B12">
            <v>1600</v>
          </cell>
          <cell r="C12">
            <v>1585</v>
          </cell>
          <cell r="D12">
            <v>1688.96</v>
          </cell>
          <cell r="E12">
            <v>1687.76</v>
          </cell>
        </row>
        <row r="14">
          <cell r="A14" t="str">
            <v>Canadian Dollar</v>
          </cell>
          <cell r="B14">
            <v>1.32</v>
          </cell>
          <cell r="C14">
            <v>1.3815</v>
          </cell>
          <cell r="D14">
            <v>1.3307</v>
          </cell>
          <cell r="E14">
            <v>1.3517999999999999</v>
          </cell>
        </row>
        <row r="16">
          <cell r="A16" t="str">
            <v>Dutch Guilder</v>
          </cell>
          <cell r="B16">
            <v>1.8919999999999999</v>
          </cell>
          <cell r="C16">
            <v>1.8554999999999999</v>
          </cell>
          <cell r="D16">
            <v>1.9409000000000001</v>
          </cell>
          <cell r="E16">
            <v>1.9129</v>
          </cell>
        </row>
        <row r="18">
          <cell r="A18" t="str">
            <v>British Pound</v>
          </cell>
          <cell r="B18">
            <v>1.5089999999999999</v>
          </cell>
          <cell r="C18">
            <v>1.498</v>
          </cell>
          <cell r="D18">
            <v>1.5075000000000001</v>
          </cell>
          <cell r="E18">
            <v>1.486</v>
          </cell>
        </row>
        <row r="20">
          <cell r="A20" t="str">
            <v>Swiss Franc</v>
          </cell>
          <cell r="B20">
            <v>1.488</v>
          </cell>
          <cell r="C20">
            <v>1.4105000000000001</v>
          </cell>
          <cell r="D20">
            <v>1.4550000000000001</v>
          </cell>
          <cell r="E20">
            <v>1.4255</v>
          </cell>
        </row>
        <row r="26">
          <cell r="A26" t="str">
            <v>Currencies vs.</v>
          </cell>
          <cell r="D26" t="str">
            <v>Actual</v>
          </cell>
          <cell r="E26" t="str">
            <v>Actual</v>
          </cell>
        </row>
        <row r="27">
          <cell r="A27" t="str">
            <v>Dutch Guilder</v>
          </cell>
          <cell r="D27">
            <v>34365</v>
          </cell>
          <cell r="E27">
            <v>34393</v>
          </cell>
        </row>
        <row r="29">
          <cell r="A29" t="str">
            <v>German Mark</v>
          </cell>
          <cell r="D29">
            <v>0.89267865423257242</v>
          </cell>
          <cell r="E29">
            <v>0.89053269904333732</v>
          </cell>
        </row>
        <row r="31">
          <cell r="A31" t="str">
            <v>French Franc</v>
          </cell>
          <cell r="D31">
            <v>3.0300376114173835</v>
          </cell>
          <cell r="E31">
            <v>3.0265565371948351</v>
          </cell>
        </row>
        <row r="33">
          <cell r="A33" t="str">
            <v>Italian Lira</v>
          </cell>
          <cell r="D33">
            <v>870.19423978566647</v>
          </cell>
          <cell r="E33">
            <v>882.30435464478012</v>
          </cell>
        </row>
        <row r="43">
          <cell r="A43" t="str">
            <v>ALT + A</v>
          </cell>
          <cell r="D43" t="str">
            <v>:PRSone~COLQLCAQG</v>
          </cell>
        </row>
        <row r="45">
          <cell r="A45" t="str">
            <v>ALT + B</v>
          </cell>
          <cell r="D45" t="str">
            <v>:PRStwo~COLQLCAQG</v>
          </cell>
        </row>
      </sheetData>
      <sheetData sheetId="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Macro de Entrada no Sistema"/>
      <sheetName val="A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ROL"/>
      <sheetName val="Macro de Entrada no Sistema"/>
    </sheetNames>
    <sheetDataSet>
      <sheetData sheetId="0" refreshError="1"/>
      <sheetData sheetId="1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capital"/>
      <sheetName val="Assumptions"/>
      <sheetName val="graphs"/>
      <sheetName val="Summary"/>
      <sheetName val="Cap-WC-Depr-EVA"/>
      <sheetName val="CF"/>
      <sheetName val="Cost-2001"/>
      <sheetName val="Cost-2002"/>
      <sheetName val="coater TC"/>
      <sheetName val="DISH"/>
      <sheetName val="Whirlpool"/>
      <sheetName val="Kenmore"/>
      <sheetName val="KitchenAid"/>
      <sheetName val="Roper"/>
      <sheetName val="Estate"/>
      <sheetName val="PrivateL"/>
      <sheetName val="Inglis"/>
      <sheetName val="Columbia"/>
      <sheetName val="Mexico"/>
      <sheetName val="Southern"/>
      <sheetName val="Exops"/>
      <sheetName val="P&amp;L_YTD"/>
      <sheetName val=" P&amp;L_Quartely"/>
      <sheetName val="GAAP_01-02"/>
      <sheetName val="OP to Net Earnings"/>
      <sheetName val="coater_TC1"/>
      <sheetName val="_P&amp;L_Quartely1"/>
      <sheetName val="OP_to_Net_Earnings1"/>
      <sheetName val="coater_TC"/>
      <sheetName val="_P&amp;L_Quartely"/>
      <sheetName val="OP_to_Net_Earnings"/>
      <sheetName val="A"/>
      <sheetName val="ROL"/>
    </sheetNames>
    <sheetDataSet>
      <sheetData sheetId="0" refreshError="1">
        <row r="1">
          <cell r="A1" t="str">
            <v>Capital Resource Plan</v>
          </cell>
        </row>
        <row r="2">
          <cell r="A2" t="str">
            <v>Financial Forecast - 2001 Strategic Plan</v>
          </cell>
        </row>
        <row r="3">
          <cell r="A3" t="str">
            <v>($ in Thousands - 000's)</v>
          </cell>
        </row>
        <row r="6">
          <cell r="B6" t="str">
            <v>Project</v>
          </cell>
          <cell r="D6" t="str">
            <v>C2C</v>
          </cell>
          <cell r="E6" t="str">
            <v>Sustainable</v>
          </cell>
          <cell r="F6" t="str">
            <v>Speed</v>
          </cell>
          <cell r="G6" t="str">
            <v>Innovative</v>
          </cell>
          <cell r="H6" t="str">
            <v>Revenue</v>
          </cell>
          <cell r="I6" t="str">
            <v>Strength</v>
          </cell>
          <cell r="J6" t="str">
            <v>Shareholder</v>
          </cell>
          <cell r="L6" t="str">
            <v>EVA /</v>
          </cell>
          <cell r="M6" t="str">
            <v>PayBack</v>
          </cell>
          <cell r="N6" t="str">
            <v>Annual</v>
          </cell>
          <cell r="O6" t="str">
            <v>Savings</v>
          </cell>
          <cell r="P6" t="str">
            <v>Capital ----------------&gt;&gt;&gt;&gt;&gt;&gt;</v>
          </cell>
          <cell r="V6" t="str">
            <v>Technical</v>
          </cell>
          <cell r="W6" t="str">
            <v>Actual</v>
          </cell>
          <cell r="AB6" t="str">
            <v>Brand Split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E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OL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ACI"/>
      <sheetName val="Plano de Implementação"/>
      <sheetName val="Fatores Críticos de Sucesso"/>
      <sheetName val="Matriz de Ferramentas"/>
    </sheetNames>
    <definedNames>
      <definedName name="_ppl2003" refersTo="#REF!" sheetId="3"/>
      <definedName name="_R" refersTo="#REF!" sheetId="3"/>
      <definedName name="aa" refersTo="#REF!" sheetId="3"/>
      <definedName name="AAZZ" refersTo="#REF!" sheetId="3"/>
      <definedName name="ASD" refersTo="#REF!" sheetId="3"/>
      <definedName name="B" refersTo="#REF!" sheetId="3"/>
      <definedName name="bb" refersTo="#REF!" sheetId="3"/>
      <definedName name="C.Transflimite" refersTo="#REF!" sheetId="3"/>
      <definedName name="C.Transflimite2" refersTo="#REF!" sheetId="3"/>
      <definedName name="cc" refersTo="#REF!" sheetId="3"/>
      <definedName name="ddd" refersTo="#REF!" sheetId="3"/>
      <definedName name="DIFIPRO" refersTo="#REF!" sheetId="3"/>
      <definedName name="ee" refersTo="#REF!" sheetId="3"/>
      <definedName name="ereer" refersTo="#REF!" sheetId="3"/>
      <definedName name="ff" refersTo="#REF!" sheetId="3"/>
      <definedName name="fff" refersTo="#REF!" sheetId="3"/>
      <definedName name="gg" refersTo="#REF!" sheetId="3"/>
      <definedName name="ggg" refersTo="#REF!" sheetId="3"/>
      <definedName name="H" refersTo="#REF!" sheetId="3"/>
      <definedName name="hh" refersTo="#REF!" sheetId="3"/>
      <definedName name="hhh" refersTo="#REF!" sheetId="3"/>
      <definedName name="I" refersTo="#REF!" sheetId="3"/>
      <definedName name="ii" refersTo="#REF!" sheetId="3"/>
      <definedName name="iui" refersTo="#REF!" sheetId="3"/>
      <definedName name="J" refersTo="#REF!" sheetId="3"/>
      <definedName name="jj" refersTo="#REF!" sheetId="3"/>
      <definedName name="jjhh" refersTo="#REF!" sheetId="3"/>
      <definedName name="jjhk" refersTo="#REF!" sheetId="3"/>
      <definedName name="kjkj" refersTo="#REF!" sheetId="3"/>
      <definedName name="kk" refersTo="#REF!" sheetId="3"/>
      <definedName name="ll" refersTo="#REF!" sheetId="3"/>
      <definedName name="M" refersTo="#REF!" sheetId="3"/>
      <definedName name="Matriz_acompanhamento" refersTo="#REF!" sheetId="3"/>
      <definedName name="Matriz_acompanhamento2" refersTo="#REF!" sheetId="3"/>
      <definedName name="Matriz_acompanhamento3" refersTo="#REF!" sheetId="3"/>
      <definedName name="mm" refersTo="#REF!" sheetId="3"/>
      <definedName name="nn" refersTo="#REF!" sheetId="3"/>
      <definedName name="O" refersTo="#REF!" sheetId="3"/>
      <definedName name="oo" refersTo="#REF!" sheetId="3"/>
      <definedName name="P" refersTo="#REF!" sheetId="3"/>
      <definedName name="Pessoas2" refersTo="#REF!" sheetId="3"/>
      <definedName name="Q" refersTo="#REF!" sheetId="3"/>
      <definedName name="QQ" refersTo="#REF!" sheetId="3"/>
      <definedName name="QQQ" refersTo="#REF!" sheetId="3"/>
      <definedName name="QQQQ" refersTo="#REF!" sheetId="3"/>
      <definedName name="resumo_fabrica" refersTo="#REF!" sheetId="3"/>
      <definedName name="SD" refersTo="#REF!" sheetId="3"/>
      <definedName name="sss" refersTo="#REF!" sheetId="3"/>
      <definedName name="ssss" refersTo="#REF!" sheetId="3"/>
      <definedName name="TT" refersTo="#REF!" sheetId="3"/>
      <definedName name="vcv" refersTo="#REF!" sheetId="3"/>
      <definedName name="X" refersTo="#REF!" sheetId="3"/>
      <definedName name="xcx" refersTo="#REF!" sheetId="3"/>
      <definedName name="Z" refersTo="#REF!" sheetId="3"/>
      <definedName name="ZZZ" refersTo="#REF!" sheetId="3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irect Mat.2000_2"/>
      <sheetName val="Cust_2001_Foreca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avegação"/>
      <sheetName val="Premissas"/>
      <sheetName val="Volumes"/>
      <sheetName val="Custo_não_Inflacionado"/>
      <sheetName val="Direct Mat.2000_2"/>
    </sheetNames>
    <sheetDataSet>
      <sheetData sheetId="0" refreshError="1">
        <row r="76">
          <cell r="A76" t="str">
            <v>Macro22</v>
          </cell>
        </row>
      </sheetData>
      <sheetData sheetId="1" refreshError="1">
        <row r="4">
          <cell r="A4">
            <v>1</v>
          </cell>
        </row>
      </sheetData>
      <sheetData sheetId="2" refreshError="1">
        <row r="3">
          <cell r="D3">
            <v>0</v>
          </cell>
          <cell r="E3">
            <v>1</v>
          </cell>
          <cell r="F3">
            <v>2</v>
          </cell>
          <cell r="G3">
            <v>3</v>
          </cell>
          <cell r="H3">
            <v>4</v>
          </cell>
          <cell r="I3">
            <v>5</v>
          </cell>
          <cell r="J3">
            <v>6</v>
          </cell>
          <cell r="K3">
            <v>7</v>
          </cell>
          <cell r="L3">
            <v>8</v>
          </cell>
          <cell r="M3">
            <v>9</v>
          </cell>
          <cell r="N3">
            <v>10</v>
          </cell>
          <cell r="O3">
            <v>11</v>
          </cell>
          <cell r="P3">
            <v>12</v>
          </cell>
          <cell r="Q3">
            <v>13</v>
          </cell>
          <cell r="R3">
            <v>14</v>
          </cell>
          <cell r="S3">
            <v>15</v>
          </cell>
          <cell r="T3">
            <v>16</v>
          </cell>
          <cell r="U3">
            <v>17</v>
          </cell>
          <cell r="V3">
            <v>18</v>
          </cell>
          <cell r="W3">
            <v>19</v>
          </cell>
          <cell r="X3">
            <v>20</v>
          </cell>
          <cell r="Y3">
            <v>21</v>
          </cell>
          <cell r="Z3">
            <v>22</v>
          </cell>
          <cell r="AA3">
            <v>23</v>
          </cell>
          <cell r="AB3">
            <v>24</v>
          </cell>
          <cell r="AC3">
            <v>25</v>
          </cell>
          <cell r="AD3">
            <v>26</v>
          </cell>
          <cell r="AE3">
            <v>27</v>
          </cell>
          <cell r="AF3">
            <v>28</v>
          </cell>
          <cell r="AG3">
            <v>29</v>
          </cell>
          <cell r="AH3">
            <v>30</v>
          </cell>
          <cell r="AI3">
            <v>31</v>
          </cell>
          <cell r="AJ3">
            <v>32</v>
          </cell>
          <cell r="AK3">
            <v>33</v>
          </cell>
          <cell r="AL3">
            <v>34</v>
          </cell>
          <cell r="AM3">
            <v>35</v>
          </cell>
          <cell r="AN3">
            <v>36</v>
          </cell>
          <cell r="AO3">
            <v>37</v>
          </cell>
          <cell r="AP3">
            <v>38</v>
          </cell>
          <cell r="AQ3">
            <v>39</v>
          </cell>
          <cell r="AR3">
            <v>40</v>
          </cell>
          <cell r="AS3">
            <v>41</v>
          </cell>
          <cell r="AT3">
            <v>42</v>
          </cell>
          <cell r="AU3">
            <v>43</v>
          </cell>
          <cell r="AV3">
            <v>44</v>
          </cell>
          <cell r="AW3">
            <v>45</v>
          </cell>
          <cell r="AX3">
            <v>46</v>
          </cell>
          <cell r="AY3">
            <v>47</v>
          </cell>
          <cell r="AZ3">
            <v>48</v>
          </cell>
          <cell r="BA3">
            <v>49</v>
          </cell>
          <cell r="BB3">
            <v>50</v>
          </cell>
          <cell r="BC3">
            <v>51</v>
          </cell>
          <cell r="BD3">
            <v>52</v>
          </cell>
          <cell r="BE3">
            <v>53</v>
          </cell>
          <cell r="BF3">
            <v>54</v>
          </cell>
          <cell r="BG3">
            <v>55</v>
          </cell>
          <cell r="BH3">
            <v>56</v>
          </cell>
          <cell r="BI3">
            <v>57</v>
          </cell>
          <cell r="BJ3">
            <v>58</v>
          </cell>
          <cell r="BK3">
            <v>59</v>
          </cell>
          <cell r="BL3">
            <v>60</v>
          </cell>
          <cell r="BM3">
            <v>61</v>
          </cell>
          <cell r="BN3">
            <v>62</v>
          </cell>
          <cell r="BO3">
            <v>63</v>
          </cell>
          <cell r="BP3">
            <v>64</v>
          </cell>
          <cell r="BQ3">
            <v>65</v>
          </cell>
          <cell r="BR3">
            <v>66</v>
          </cell>
          <cell r="BS3">
            <v>67</v>
          </cell>
          <cell r="BT3">
            <v>68</v>
          </cell>
          <cell r="BU3">
            <v>69</v>
          </cell>
          <cell r="BV3">
            <v>70</v>
          </cell>
          <cell r="BW3">
            <v>71</v>
          </cell>
          <cell r="BX3">
            <v>72</v>
          </cell>
        </row>
        <row r="4">
          <cell r="D4">
            <v>35064</v>
          </cell>
          <cell r="E4">
            <v>35095</v>
          </cell>
          <cell r="F4">
            <v>35124</v>
          </cell>
          <cell r="G4">
            <v>35155</v>
          </cell>
          <cell r="H4">
            <v>35185</v>
          </cell>
          <cell r="I4">
            <v>35216</v>
          </cell>
          <cell r="J4">
            <v>35246</v>
          </cell>
          <cell r="K4">
            <v>35277</v>
          </cell>
          <cell r="L4">
            <v>35308</v>
          </cell>
          <cell r="M4">
            <v>35338</v>
          </cell>
          <cell r="N4">
            <v>35369</v>
          </cell>
          <cell r="O4">
            <v>35399</v>
          </cell>
          <cell r="P4">
            <v>35430</v>
          </cell>
          <cell r="Q4">
            <v>35461</v>
          </cell>
          <cell r="R4">
            <v>35489</v>
          </cell>
          <cell r="S4">
            <v>35520</v>
          </cell>
          <cell r="T4">
            <v>35550</v>
          </cell>
          <cell r="U4">
            <v>35581</v>
          </cell>
          <cell r="V4">
            <v>35611</v>
          </cell>
          <cell r="W4">
            <v>35642</v>
          </cell>
          <cell r="X4">
            <v>35673</v>
          </cell>
          <cell r="Y4">
            <v>35703</v>
          </cell>
          <cell r="Z4">
            <v>35734</v>
          </cell>
          <cell r="AA4">
            <v>35764</v>
          </cell>
          <cell r="AB4">
            <v>35795</v>
          </cell>
          <cell r="AC4">
            <v>35826</v>
          </cell>
          <cell r="AD4">
            <v>35854</v>
          </cell>
          <cell r="AE4">
            <v>35885</v>
          </cell>
          <cell r="AF4">
            <v>35915</v>
          </cell>
          <cell r="AG4">
            <v>35946</v>
          </cell>
          <cell r="AH4">
            <v>35976</v>
          </cell>
          <cell r="AI4">
            <v>36007</v>
          </cell>
          <cell r="AJ4">
            <v>36038</v>
          </cell>
          <cell r="AK4">
            <v>36068</v>
          </cell>
          <cell r="AL4">
            <v>36099</v>
          </cell>
          <cell r="AM4">
            <v>36129</v>
          </cell>
          <cell r="AN4">
            <v>36160</v>
          </cell>
          <cell r="AO4">
            <v>36191</v>
          </cell>
          <cell r="AP4">
            <v>36219</v>
          </cell>
          <cell r="AQ4">
            <v>36250</v>
          </cell>
          <cell r="AR4">
            <v>36280</v>
          </cell>
          <cell r="AS4">
            <v>36311</v>
          </cell>
          <cell r="AT4">
            <v>36341</v>
          </cell>
          <cell r="AU4">
            <v>36372</v>
          </cell>
          <cell r="AV4">
            <v>36403</v>
          </cell>
          <cell r="AW4">
            <v>36433</v>
          </cell>
          <cell r="AX4">
            <v>36464</v>
          </cell>
          <cell r="AY4">
            <v>36494</v>
          </cell>
          <cell r="AZ4">
            <v>36525</v>
          </cell>
          <cell r="BA4">
            <v>36556</v>
          </cell>
          <cell r="BB4">
            <v>36585</v>
          </cell>
          <cell r="BC4">
            <v>36616</v>
          </cell>
          <cell r="BD4">
            <v>36646</v>
          </cell>
          <cell r="BE4">
            <v>36677</v>
          </cell>
          <cell r="BF4">
            <v>36707</v>
          </cell>
          <cell r="BG4">
            <v>36738</v>
          </cell>
          <cell r="BH4">
            <v>36769</v>
          </cell>
          <cell r="BI4">
            <v>36799</v>
          </cell>
          <cell r="BJ4">
            <v>36830</v>
          </cell>
          <cell r="BK4">
            <v>36860</v>
          </cell>
          <cell r="BL4">
            <v>36891</v>
          </cell>
          <cell r="BM4">
            <v>36922</v>
          </cell>
          <cell r="BN4">
            <v>36950</v>
          </cell>
          <cell r="BO4">
            <v>36981</v>
          </cell>
          <cell r="BP4">
            <v>37011</v>
          </cell>
          <cell r="BQ4">
            <v>37042</v>
          </cell>
          <cell r="BR4">
            <v>37072</v>
          </cell>
          <cell r="BS4">
            <v>37103</v>
          </cell>
          <cell r="BT4">
            <v>37134</v>
          </cell>
          <cell r="BU4">
            <v>37164</v>
          </cell>
          <cell r="BV4">
            <v>37195</v>
          </cell>
          <cell r="BW4">
            <v>37225</v>
          </cell>
          <cell r="BX4">
            <v>37256</v>
          </cell>
        </row>
        <row r="6">
          <cell r="D6">
            <v>38.600000000000009</v>
          </cell>
          <cell r="E6">
            <v>40.679400000000001</v>
          </cell>
          <cell r="F6">
            <v>40.984119999999997</v>
          </cell>
          <cell r="G6">
            <v>42.265799999999999</v>
          </cell>
          <cell r="H6">
            <v>40.361159999999998</v>
          </cell>
          <cell r="I6">
            <v>41.848500000000001</v>
          </cell>
          <cell r="J6">
            <v>40.505166666666668</v>
          </cell>
          <cell r="K6">
            <v>40.527185185185189</v>
          </cell>
          <cell r="L6">
            <v>40.865944444444445</v>
          </cell>
          <cell r="M6">
            <v>38.046875</v>
          </cell>
          <cell r="N6">
            <v>54.631466666666668</v>
          </cell>
          <cell r="O6">
            <v>48.648375000000001</v>
          </cell>
          <cell r="P6">
            <v>38.805999999999997</v>
          </cell>
          <cell r="Q6">
            <v>39.509803921568626</v>
          </cell>
          <cell r="R6">
            <v>38.420289855072468</v>
          </cell>
          <cell r="S6">
            <v>38.74666666666667</v>
          </cell>
          <cell r="T6">
            <v>39.346666666666671</v>
          </cell>
          <cell r="U6">
            <v>39.266666666666666</v>
          </cell>
          <cell r="V6">
            <v>40.38666666666667</v>
          </cell>
          <cell r="W6">
            <v>41.543209876543209</v>
          </cell>
          <cell r="X6">
            <v>39.987179487179489</v>
          </cell>
          <cell r="Y6">
            <v>40.948717948717949</v>
          </cell>
          <cell r="Z6">
            <v>41.58024691358024</v>
          </cell>
          <cell r="AA6">
            <v>41.736111111111114</v>
          </cell>
          <cell r="AB6">
            <v>58.314814814814817</v>
          </cell>
          <cell r="AC6">
            <v>43.125</v>
          </cell>
          <cell r="AD6">
            <v>43.041666666666664</v>
          </cell>
          <cell r="AE6">
            <v>43.041666666666671</v>
          </cell>
          <cell r="AF6">
            <v>43.041666666666671</v>
          </cell>
          <cell r="AG6">
            <v>43.041666666666671</v>
          </cell>
          <cell r="AH6">
            <v>43.041666666666671</v>
          </cell>
          <cell r="AI6">
            <v>43.041666666666671</v>
          </cell>
          <cell r="AJ6">
            <v>43.041666666666671</v>
          </cell>
          <cell r="AK6">
            <v>43.041666666666671</v>
          </cell>
          <cell r="AL6">
            <v>43.041666666666671</v>
          </cell>
          <cell r="AM6">
            <v>43.041666666666671</v>
          </cell>
          <cell r="AN6">
            <v>43.171296296296291</v>
          </cell>
          <cell r="AO6">
            <v>43.125</v>
          </cell>
          <cell r="AP6">
            <v>43.041666666666664</v>
          </cell>
          <cell r="AQ6">
            <v>43.041666666666664</v>
          </cell>
          <cell r="AR6">
            <v>43.041666666666664</v>
          </cell>
          <cell r="AS6">
            <v>43.041666666666664</v>
          </cell>
          <cell r="AT6">
            <v>43.041666666666664</v>
          </cell>
          <cell r="AU6">
            <v>43.041666666666664</v>
          </cell>
          <cell r="AV6">
            <v>43.041666666666664</v>
          </cell>
          <cell r="AW6">
            <v>43.041666666666664</v>
          </cell>
          <cell r="AX6">
            <v>43.041666666666664</v>
          </cell>
          <cell r="AY6">
            <v>43.041666666666664</v>
          </cell>
          <cell r="AZ6">
            <v>43.171296296296305</v>
          </cell>
          <cell r="BA6">
            <v>43.472222222222229</v>
          </cell>
          <cell r="BB6">
            <v>43.388888888888886</v>
          </cell>
          <cell r="BC6">
            <v>43.388888888888886</v>
          </cell>
          <cell r="BD6">
            <v>43.388888888888886</v>
          </cell>
          <cell r="BE6">
            <v>43.388888888888886</v>
          </cell>
          <cell r="BF6">
            <v>43.388888888888886</v>
          </cell>
          <cell r="BG6">
            <v>43.388888888888886</v>
          </cell>
          <cell r="BH6">
            <v>43.388888888888886</v>
          </cell>
          <cell r="BI6">
            <v>43.388888888888886</v>
          </cell>
          <cell r="BJ6">
            <v>43.388888888888886</v>
          </cell>
          <cell r="BK6">
            <v>43.388888888888886</v>
          </cell>
          <cell r="BL6">
            <v>43.518518518518519</v>
          </cell>
          <cell r="BM6">
            <v>43.125005000000002</v>
          </cell>
          <cell r="BN6">
            <v>43.041670666666661</v>
          </cell>
          <cell r="BO6">
            <v>43.041670666666661</v>
          </cell>
          <cell r="BP6">
            <v>43.041670666666661</v>
          </cell>
          <cell r="BQ6">
            <v>43.041670666666661</v>
          </cell>
          <cell r="BR6">
            <v>43.041670666666661</v>
          </cell>
          <cell r="BS6">
            <v>43.041670666666661</v>
          </cell>
          <cell r="BT6">
            <v>43.041670666666661</v>
          </cell>
          <cell r="BU6">
            <v>43.041670666666661</v>
          </cell>
          <cell r="BV6">
            <v>43.041670666666661</v>
          </cell>
          <cell r="BW6">
            <v>43.041670666666661</v>
          </cell>
          <cell r="BX6">
            <v>43.171301851851858</v>
          </cell>
        </row>
        <row r="7">
          <cell r="D7">
            <v>755.80899999999997</v>
          </cell>
          <cell r="E7">
            <v>610.19100000000003</v>
          </cell>
          <cell r="F7">
            <v>1024.6030000000001</v>
          </cell>
          <cell r="G7">
            <v>1056.645</v>
          </cell>
          <cell r="H7">
            <v>1009.029</v>
          </cell>
          <cell r="I7">
            <v>1088.0610000000001</v>
          </cell>
          <cell r="J7">
            <v>972.12400000000002</v>
          </cell>
          <cell r="K7">
            <v>1094.2339999999999</v>
          </cell>
          <cell r="L7">
            <v>735.58699999999999</v>
          </cell>
          <cell r="M7">
            <v>913.125</v>
          </cell>
          <cell r="N7">
            <v>819.47199999999998</v>
          </cell>
          <cell r="O7">
            <v>778.37400000000002</v>
          </cell>
          <cell r="P7">
            <v>698.50800000000004</v>
          </cell>
          <cell r="Q7">
            <v>671.66666666666674</v>
          </cell>
          <cell r="R7">
            <v>883.66666666666674</v>
          </cell>
          <cell r="S7">
            <v>968.66666666666674</v>
          </cell>
          <cell r="T7">
            <v>983.66666666666674</v>
          </cell>
          <cell r="U7">
            <v>981.66666666666674</v>
          </cell>
          <cell r="V7">
            <v>1009.6666666666667</v>
          </cell>
          <cell r="W7">
            <v>1121.6666666666667</v>
          </cell>
          <cell r="X7">
            <v>1039.6666666666667</v>
          </cell>
          <cell r="Y7">
            <v>1064.6666666666667</v>
          </cell>
          <cell r="Z7">
            <v>1122.6666666666665</v>
          </cell>
          <cell r="AA7">
            <v>1001.6666666666667</v>
          </cell>
          <cell r="AB7">
            <v>1049.6666666666667</v>
          </cell>
          <cell r="AC7">
            <v>862.5</v>
          </cell>
          <cell r="AD7">
            <v>1076.0416666666665</v>
          </cell>
          <cell r="AE7">
            <v>1076.041666666667</v>
          </cell>
          <cell r="AF7">
            <v>1076.041666666667</v>
          </cell>
          <cell r="AG7">
            <v>1076.041666666667</v>
          </cell>
          <cell r="AH7">
            <v>1076.041666666667</v>
          </cell>
          <cell r="AI7">
            <v>1076.041666666667</v>
          </cell>
          <cell r="AJ7">
            <v>1076.041666666667</v>
          </cell>
          <cell r="AK7">
            <v>1076.041666666667</v>
          </cell>
          <cell r="AL7">
            <v>1076.041666666667</v>
          </cell>
          <cell r="AM7">
            <v>1076.041666666667</v>
          </cell>
          <cell r="AN7">
            <v>777.08333333333326</v>
          </cell>
          <cell r="AO7">
            <v>862.5</v>
          </cell>
          <cell r="AP7">
            <v>1076.0416666666665</v>
          </cell>
          <cell r="AQ7">
            <v>1076.0416666666665</v>
          </cell>
          <cell r="AR7">
            <v>1076.0416666666665</v>
          </cell>
          <cell r="AS7">
            <v>1076.0416666666665</v>
          </cell>
          <cell r="AT7">
            <v>1076.0416666666665</v>
          </cell>
          <cell r="AU7">
            <v>1076.0416666666665</v>
          </cell>
          <cell r="AV7">
            <v>1076.0416666666665</v>
          </cell>
          <cell r="AW7">
            <v>1076.0416666666665</v>
          </cell>
          <cell r="AX7">
            <v>1076.0416666666665</v>
          </cell>
          <cell r="AY7">
            <v>1076.0416666666665</v>
          </cell>
          <cell r="AZ7">
            <v>777.08333333333348</v>
          </cell>
          <cell r="BA7">
            <v>869.44444444444457</v>
          </cell>
          <cell r="BB7">
            <v>1084.7222222222222</v>
          </cell>
          <cell r="BC7">
            <v>1084.7222222222222</v>
          </cell>
          <cell r="BD7">
            <v>1084.7222222222222</v>
          </cell>
          <cell r="BE7">
            <v>1084.7222222222222</v>
          </cell>
          <cell r="BF7">
            <v>1084.7222222222222</v>
          </cell>
          <cell r="BG7">
            <v>1084.7222222222222</v>
          </cell>
          <cell r="BH7">
            <v>1084.7222222222222</v>
          </cell>
          <cell r="BI7">
            <v>1084.7222222222222</v>
          </cell>
          <cell r="BJ7">
            <v>1084.7222222222222</v>
          </cell>
          <cell r="BK7">
            <v>1084.7222222222222</v>
          </cell>
          <cell r="BL7">
            <v>783.33333333333326</v>
          </cell>
          <cell r="BM7">
            <v>862.50009999999997</v>
          </cell>
          <cell r="BN7">
            <v>1076.0417666666667</v>
          </cell>
          <cell r="BO7">
            <v>1076.0417666666667</v>
          </cell>
          <cell r="BP7">
            <v>1076.0417666666667</v>
          </cell>
          <cell r="BQ7">
            <v>1076.0417666666667</v>
          </cell>
          <cell r="BR7">
            <v>1076.0417666666667</v>
          </cell>
          <cell r="BS7">
            <v>1076.0417666666667</v>
          </cell>
          <cell r="BT7">
            <v>1076.0417666666667</v>
          </cell>
          <cell r="BU7">
            <v>1076.0417666666667</v>
          </cell>
          <cell r="BV7">
            <v>1076.0417666666667</v>
          </cell>
          <cell r="BW7">
            <v>1076.0417666666667</v>
          </cell>
          <cell r="BX7">
            <v>777.08343333333346</v>
          </cell>
        </row>
        <row r="10">
          <cell r="N10">
            <v>53</v>
          </cell>
          <cell r="O10">
            <v>49</v>
          </cell>
          <cell r="P10">
            <v>34.08</v>
          </cell>
          <cell r="Q10">
            <v>29</v>
          </cell>
          <cell r="R10">
            <v>35</v>
          </cell>
          <cell r="S10">
            <v>35</v>
          </cell>
          <cell r="T10">
            <v>35</v>
          </cell>
          <cell r="U10">
            <v>35</v>
          </cell>
          <cell r="V10">
            <v>35</v>
          </cell>
          <cell r="W10">
            <v>30</v>
          </cell>
          <cell r="X10">
            <v>30</v>
          </cell>
          <cell r="Y10">
            <v>30</v>
          </cell>
          <cell r="Z10">
            <v>30</v>
          </cell>
          <cell r="AA10">
            <v>30</v>
          </cell>
          <cell r="AB10">
            <v>15</v>
          </cell>
          <cell r="AC10">
            <v>31.25</v>
          </cell>
          <cell r="AD10">
            <v>39.0625</v>
          </cell>
          <cell r="AE10">
            <v>39.0625</v>
          </cell>
          <cell r="AF10">
            <v>39.0625</v>
          </cell>
          <cell r="AG10">
            <v>39.0625</v>
          </cell>
          <cell r="AH10">
            <v>39.0625</v>
          </cell>
          <cell r="AI10">
            <v>39.0625</v>
          </cell>
          <cell r="AJ10">
            <v>39.0625</v>
          </cell>
          <cell r="AK10">
            <v>39.0625</v>
          </cell>
          <cell r="AL10">
            <v>39.0625</v>
          </cell>
          <cell r="AM10">
            <v>39.0625</v>
          </cell>
          <cell r="AN10">
            <v>28.125</v>
          </cell>
          <cell r="AO10">
            <v>27.777777777777779</v>
          </cell>
          <cell r="AP10">
            <v>34.722222222222221</v>
          </cell>
          <cell r="AQ10">
            <v>34.722222222222221</v>
          </cell>
          <cell r="AR10">
            <v>34.722222222222221</v>
          </cell>
          <cell r="AS10">
            <v>34.722222222222221</v>
          </cell>
          <cell r="AT10">
            <v>34.722222222222221</v>
          </cell>
          <cell r="AU10">
            <v>34.722222222222221</v>
          </cell>
          <cell r="AV10">
            <v>34.722222222222221</v>
          </cell>
          <cell r="AW10">
            <v>34.722222222222221</v>
          </cell>
          <cell r="AX10">
            <v>34.722222222222221</v>
          </cell>
          <cell r="AY10">
            <v>34.722222222222221</v>
          </cell>
          <cell r="AZ10">
            <v>25.000000000000018</v>
          </cell>
          <cell r="BA10">
            <v>13.888888888888889</v>
          </cell>
          <cell r="BB10">
            <v>17.361111111111111</v>
          </cell>
          <cell r="BC10">
            <v>17.361111111111111</v>
          </cell>
          <cell r="BD10">
            <v>17.361111111111111</v>
          </cell>
          <cell r="BE10">
            <v>17.361111111111111</v>
          </cell>
          <cell r="BF10">
            <v>17.361111111111111</v>
          </cell>
          <cell r="BG10">
            <v>17.361111111111111</v>
          </cell>
          <cell r="BH10">
            <v>17.361111111111111</v>
          </cell>
          <cell r="BI10">
            <v>17.361111111111111</v>
          </cell>
          <cell r="BJ10">
            <v>17.361111111111111</v>
          </cell>
          <cell r="BK10">
            <v>17.361111111111111</v>
          </cell>
          <cell r="BL10">
            <v>12.5</v>
          </cell>
          <cell r="BM10">
            <v>1E-4</v>
          </cell>
          <cell r="BN10">
            <v>1E-4</v>
          </cell>
          <cell r="BO10">
            <v>1E-4</v>
          </cell>
          <cell r="BP10">
            <v>1E-4</v>
          </cell>
          <cell r="BQ10">
            <v>1E-4</v>
          </cell>
          <cell r="BR10">
            <v>1E-4</v>
          </cell>
          <cell r="BS10">
            <v>1E-4</v>
          </cell>
          <cell r="BT10">
            <v>1E-4</v>
          </cell>
          <cell r="BU10">
            <v>1E-4</v>
          </cell>
          <cell r="BV10">
            <v>1E-4</v>
          </cell>
          <cell r="BW10">
            <v>1E-4</v>
          </cell>
          <cell r="BX10">
            <v>1E-4</v>
          </cell>
        </row>
        <row r="11"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</row>
        <row r="12">
          <cell r="N12">
            <v>63</v>
          </cell>
          <cell r="O12">
            <v>59</v>
          </cell>
          <cell r="P12">
            <v>54.998000000000005</v>
          </cell>
          <cell r="Q12">
            <v>29</v>
          </cell>
          <cell r="R12">
            <v>53</v>
          </cell>
          <cell r="S12">
            <v>54</v>
          </cell>
          <cell r="T12">
            <v>51</v>
          </cell>
          <cell r="U12">
            <v>48</v>
          </cell>
          <cell r="V12">
            <v>45</v>
          </cell>
          <cell r="W12">
            <v>44</v>
          </cell>
          <cell r="X12">
            <v>49</v>
          </cell>
          <cell r="Y12">
            <v>51</v>
          </cell>
          <cell r="Z12">
            <v>54</v>
          </cell>
          <cell r="AA12">
            <v>54</v>
          </cell>
          <cell r="AB12">
            <v>48</v>
          </cell>
          <cell r="AC12">
            <v>34.722222222222221</v>
          </cell>
          <cell r="AD12">
            <v>43.402777777777779</v>
          </cell>
          <cell r="AE12">
            <v>43.402777777777779</v>
          </cell>
          <cell r="AF12">
            <v>43.402777777777779</v>
          </cell>
          <cell r="AG12">
            <v>43.402777777777779</v>
          </cell>
          <cell r="AH12">
            <v>43.402777777777779</v>
          </cell>
          <cell r="AI12">
            <v>43.402777777777779</v>
          </cell>
          <cell r="AJ12">
            <v>43.402777777777779</v>
          </cell>
          <cell r="AK12">
            <v>43.402777777777779</v>
          </cell>
          <cell r="AL12">
            <v>43.402777777777779</v>
          </cell>
          <cell r="AM12">
            <v>43.402777777777779</v>
          </cell>
          <cell r="AN12">
            <v>31.25</v>
          </cell>
          <cell r="AO12">
            <v>34.722222222222221</v>
          </cell>
          <cell r="AP12">
            <v>43.402777777777779</v>
          </cell>
          <cell r="AQ12">
            <v>43.402777777777779</v>
          </cell>
          <cell r="AR12">
            <v>43.402777777777779</v>
          </cell>
          <cell r="AS12">
            <v>43.402777777777779</v>
          </cell>
          <cell r="AT12">
            <v>43.402777777777779</v>
          </cell>
          <cell r="AU12">
            <v>43.402777777777779</v>
          </cell>
          <cell r="AV12">
            <v>43.402777777777779</v>
          </cell>
          <cell r="AW12">
            <v>43.402777777777779</v>
          </cell>
          <cell r="AX12">
            <v>43.402777777777779</v>
          </cell>
          <cell r="AY12">
            <v>43.402777777777779</v>
          </cell>
          <cell r="AZ12">
            <v>31.249999999999982</v>
          </cell>
          <cell r="BA12">
            <v>20.833333333333336</v>
          </cell>
          <cell r="BB12">
            <v>26.041666666666668</v>
          </cell>
          <cell r="BC12">
            <v>26.041666666666668</v>
          </cell>
          <cell r="BD12">
            <v>26.041666666666668</v>
          </cell>
          <cell r="BE12">
            <v>26.041666666666668</v>
          </cell>
          <cell r="BF12">
            <v>26.041666666666668</v>
          </cell>
          <cell r="BG12">
            <v>26.041666666666668</v>
          </cell>
          <cell r="BH12">
            <v>26.041666666666668</v>
          </cell>
          <cell r="BI12">
            <v>26.041666666666668</v>
          </cell>
          <cell r="BJ12">
            <v>26.041666666666668</v>
          </cell>
          <cell r="BK12">
            <v>26.041666666666668</v>
          </cell>
          <cell r="BL12">
            <v>18.75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</row>
        <row r="13">
          <cell r="N13">
            <v>51</v>
          </cell>
          <cell r="O13">
            <v>60</v>
          </cell>
          <cell r="P13">
            <v>48</v>
          </cell>
          <cell r="Q13">
            <v>46</v>
          </cell>
          <cell r="R13">
            <v>49</v>
          </cell>
          <cell r="S13">
            <v>58</v>
          </cell>
          <cell r="T13">
            <v>57</v>
          </cell>
          <cell r="U13">
            <v>54</v>
          </cell>
          <cell r="V13">
            <v>54</v>
          </cell>
          <cell r="W13">
            <v>40</v>
          </cell>
          <cell r="X13">
            <v>56</v>
          </cell>
          <cell r="Y13">
            <v>58</v>
          </cell>
          <cell r="Z13">
            <v>63</v>
          </cell>
          <cell r="AA13">
            <v>57</v>
          </cell>
          <cell r="AB13">
            <v>58</v>
          </cell>
          <cell r="AC13">
            <v>55.555555555555557</v>
          </cell>
          <cell r="AD13">
            <v>69.444444444444443</v>
          </cell>
          <cell r="AE13">
            <v>69.444444444444443</v>
          </cell>
          <cell r="AF13">
            <v>69.444444444444443</v>
          </cell>
          <cell r="AG13">
            <v>69.444444444444443</v>
          </cell>
          <cell r="AH13">
            <v>69.444444444444443</v>
          </cell>
          <cell r="AI13">
            <v>69.444444444444443</v>
          </cell>
          <cell r="AJ13">
            <v>69.444444444444443</v>
          </cell>
          <cell r="AK13">
            <v>69.444444444444443</v>
          </cell>
          <cell r="AL13">
            <v>69.444444444444443</v>
          </cell>
          <cell r="AM13">
            <v>69.444444444444443</v>
          </cell>
          <cell r="AN13">
            <v>50</v>
          </cell>
          <cell r="AO13">
            <v>59.027777777777779</v>
          </cell>
          <cell r="AP13">
            <v>73.784722222222214</v>
          </cell>
          <cell r="AQ13">
            <v>73.784722222222214</v>
          </cell>
          <cell r="AR13">
            <v>73.784722222222214</v>
          </cell>
          <cell r="AS13">
            <v>73.784722222222214</v>
          </cell>
          <cell r="AT13">
            <v>73.784722222222214</v>
          </cell>
          <cell r="AU13">
            <v>73.784722222222214</v>
          </cell>
          <cell r="AV13">
            <v>73.784722222222214</v>
          </cell>
          <cell r="AW13">
            <v>73.784722222222214</v>
          </cell>
          <cell r="AX13">
            <v>73.784722222222214</v>
          </cell>
          <cell r="AY13">
            <v>73.784722222222214</v>
          </cell>
          <cell r="AZ13">
            <v>53.125</v>
          </cell>
          <cell r="BA13">
            <v>62.5</v>
          </cell>
          <cell r="BB13">
            <v>78.125</v>
          </cell>
          <cell r="BC13">
            <v>78.125</v>
          </cell>
          <cell r="BD13">
            <v>78.125</v>
          </cell>
          <cell r="BE13">
            <v>78.125</v>
          </cell>
          <cell r="BF13">
            <v>78.125</v>
          </cell>
          <cell r="BG13">
            <v>78.125</v>
          </cell>
          <cell r="BH13">
            <v>78.125</v>
          </cell>
          <cell r="BI13">
            <v>78.125</v>
          </cell>
          <cell r="BJ13">
            <v>78.125</v>
          </cell>
          <cell r="BK13">
            <v>78.125</v>
          </cell>
          <cell r="BL13">
            <v>56.25</v>
          </cell>
          <cell r="BM13">
            <v>64.583333333333329</v>
          </cell>
          <cell r="BN13">
            <v>80.729166666666657</v>
          </cell>
          <cell r="BO13">
            <v>80.729166666666657</v>
          </cell>
          <cell r="BP13">
            <v>80.729166666666657</v>
          </cell>
          <cell r="BQ13">
            <v>80.729166666666657</v>
          </cell>
          <cell r="BR13">
            <v>80.729166666666657</v>
          </cell>
          <cell r="BS13">
            <v>80.729166666666657</v>
          </cell>
          <cell r="BT13">
            <v>80.729166666666657</v>
          </cell>
          <cell r="BU13">
            <v>80.729166666666657</v>
          </cell>
          <cell r="BV13">
            <v>80.729166666666657</v>
          </cell>
          <cell r="BW13">
            <v>80.729166666666657</v>
          </cell>
          <cell r="BX13">
            <v>58.125000000000064</v>
          </cell>
        </row>
        <row r="14">
          <cell r="N14">
            <v>0.99</v>
          </cell>
          <cell r="O14">
            <v>0.90400000000000003</v>
          </cell>
          <cell r="P14">
            <v>0.63</v>
          </cell>
          <cell r="Q14">
            <v>1.6666666666666667</v>
          </cell>
          <cell r="R14">
            <v>1.6666666666666667</v>
          </cell>
          <cell r="S14">
            <v>1.6666666666666667</v>
          </cell>
          <cell r="T14">
            <v>1.6666666666666667</v>
          </cell>
          <cell r="U14">
            <v>1.6666666666666667</v>
          </cell>
          <cell r="V14">
            <v>1.6666666666666667</v>
          </cell>
          <cell r="W14">
            <v>1.6666666666666667</v>
          </cell>
          <cell r="X14">
            <v>1.6666666666666667</v>
          </cell>
          <cell r="Y14">
            <v>1.6666666666666667</v>
          </cell>
          <cell r="Z14">
            <v>1.6666666666666667</v>
          </cell>
          <cell r="AA14">
            <v>1.6666666666666667</v>
          </cell>
          <cell r="AB14">
            <v>1.6666666666666667</v>
          </cell>
          <cell r="AC14">
            <v>8.3333333333333339</v>
          </cell>
          <cell r="AD14">
            <v>8.3333333333333339</v>
          </cell>
          <cell r="AE14">
            <v>8.3333333333333339</v>
          </cell>
          <cell r="AF14">
            <v>8.3333333333333339</v>
          </cell>
          <cell r="AG14">
            <v>8.3333333333333339</v>
          </cell>
          <cell r="AH14">
            <v>8.3333333333333339</v>
          </cell>
          <cell r="AI14">
            <v>8.3333333333333339</v>
          </cell>
          <cell r="AJ14">
            <v>8.3333333333333339</v>
          </cell>
          <cell r="AK14">
            <v>8.3333333333333339</v>
          </cell>
          <cell r="AL14">
            <v>8.3333333333333339</v>
          </cell>
          <cell r="AM14">
            <v>8.3333333333333339</v>
          </cell>
          <cell r="AN14">
            <v>8.3333333333333339</v>
          </cell>
          <cell r="AO14">
            <v>8.3333333333333339</v>
          </cell>
          <cell r="AP14">
            <v>8.3333333333333339</v>
          </cell>
          <cell r="AQ14">
            <v>8.3333333333333339</v>
          </cell>
          <cell r="AR14">
            <v>8.3333333333333339</v>
          </cell>
          <cell r="AS14">
            <v>8.3333333333333339</v>
          </cell>
          <cell r="AT14">
            <v>8.3333333333333339</v>
          </cell>
          <cell r="AU14">
            <v>8.3333333333333339</v>
          </cell>
          <cell r="AV14">
            <v>8.3333333333333339</v>
          </cell>
          <cell r="AW14">
            <v>8.3333333333333339</v>
          </cell>
          <cell r="AX14">
            <v>8.3333333333333339</v>
          </cell>
          <cell r="AY14">
            <v>8.3333333333333339</v>
          </cell>
          <cell r="AZ14">
            <v>8.3333333333333339</v>
          </cell>
          <cell r="BA14">
            <v>8.3333333333333339</v>
          </cell>
          <cell r="BB14">
            <v>8.3333333333333339</v>
          </cell>
          <cell r="BC14">
            <v>8.3333333333333339</v>
          </cell>
          <cell r="BD14">
            <v>8.3333333333333339</v>
          </cell>
          <cell r="BE14">
            <v>8.3333333333333339</v>
          </cell>
          <cell r="BF14">
            <v>8.3333333333333339</v>
          </cell>
          <cell r="BG14">
            <v>8.3333333333333339</v>
          </cell>
          <cell r="BH14">
            <v>8.3333333333333339</v>
          </cell>
          <cell r="BI14">
            <v>8.3333333333333339</v>
          </cell>
          <cell r="BJ14">
            <v>8.3333333333333339</v>
          </cell>
          <cell r="BK14">
            <v>8.3333333333333339</v>
          </cell>
          <cell r="BL14">
            <v>8.3333333333333339</v>
          </cell>
          <cell r="BM14">
            <v>8.3333333333333339</v>
          </cell>
          <cell r="BN14">
            <v>8.3333333333333339</v>
          </cell>
          <cell r="BO14">
            <v>8.3333333333333339</v>
          </cell>
          <cell r="BP14">
            <v>8.3333333333333339</v>
          </cell>
          <cell r="BQ14">
            <v>8.3333333333333339</v>
          </cell>
          <cell r="BR14">
            <v>8.3333333333333339</v>
          </cell>
          <cell r="BS14">
            <v>8.3333333333333339</v>
          </cell>
          <cell r="BT14">
            <v>8.3333333333333339</v>
          </cell>
          <cell r="BU14">
            <v>8.3333333333333339</v>
          </cell>
          <cell r="BV14">
            <v>8.3333333333333339</v>
          </cell>
          <cell r="BW14">
            <v>8.3333333333333339</v>
          </cell>
          <cell r="BX14">
            <v>8.3333333333333339</v>
          </cell>
        </row>
        <row r="15">
          <cell r="N15">
            <v>34</v>
          </cell>
          <cell r="O15">
            <v>51</v>
          </cell>
          <cell r="P15">
            <v>46.441000000000003</v>
          </cell>
          <cell r="Q15">
            <v>30</v>
          </cell>
          <cell r="R15">
            <v>44</v>
          </cell>
          <cell r="S15">
            <v>45</v>
          </cell>
          <cell r="T15">
            <v>42</v>
          </cell>
          <cell r="U15">
            <v>40</v>
          </cell>
          <cell r="V15">
            <v>37</v>
          </cell>
          <cell r="W15">
            <v>39</v>
          </cell>
          <cell r="X15">
            <v>40</v>
          </cell>
          <cell r="Y15">
            <v>43</v>
          </cell>
          <cell r="Z15">
            <v>45</v>
          </cell>
          <cell r="AA15">
            <v>46</v>
          </cell>
          <cell r="AB15">
            <v>39</v>
          </cell>
          <cell r="AC15">
            <v>52.083333333333329</v>
          </cell>
          <cell r="AD15">
            <v>65.104166666666657</v>
          </cell>
          <cell r="AE15">
            <v>65.104166666666657</v>
          </cell>
          <cell r="AF15">
            <v>65.104166666666657</v>
          </cell>
          <cell r="AG15">
            <v>65.104166666666657</v>
          </cell>
          <cell r="AH15">
            <v>65.104166666666657</v>
          </cell>
          <cell r="AI15">
            <v>65.104166666666657</v>
          </cell>
          <cell r="AJ15">
            <v>65.104166666666657</v>
          </cell>
          <cell r="AK15">
            <v>65.104166666666657</v>
          </cell>
          <cell r="AL15">
            <v>65.104166666666657</v>
          </cell>
          <cell r="AM15">
            <v>65.104166666666657</v>
          </cell>
          <cell r="AN15">
            <v>46.875</v>
          </cell>
          <cell r="AO15">
            <v>55.555555555555557</v>
          </cell>
          <cell r="AP15">
            <v>69.444444444444443</v>
          </cell>
          <cell r="AQ15">
            <v>69.444444444444443</v>
          </cell>
          <cell r="AR15">
            <v>69.444444444444443</v>
          </cell>
          <cell r="AS15">
            <v>69.444444444444443</v>
          </cell>
          <cell r="AT15">
            <v>69.444444444444443</v>
          </cell>
          <cell r="AU15">
            <v>69.444444444444443</v>
          </cell>
          <cell r="AV15">
            <v>69.444444444444443</v>
          </cell>
          <cell r="AW15">
            <v>69.444444444444443</v>
          </cell>
          <cell r="AX15">
            <v>69.444444444444443</v>
          </cell>
          <cell r="AY15">
            <v>69.444444444444443</v>
          </cell>
          <cell r="AZ15">
            <v>50</v>
          </cell>
          <cell r="BA15">
            <v>59.027777777777779</v>
          </cell>
          <cell r="BB15">
            <v>73.784722222222214</v>
          </cell>
          <cell r="BC15">
            <v>73.784722222222214</v>
          </cell>
          <cell r="BD15">
            <v>73.784722222222214</v>
          </cell>
          <cell r="BE15">
            <v>73.784722222222214</v>
          </cell>
          <cell r="BF15">
            <v>73.784722222222214</v>
          </cell>
          <cell r="BG15">
            <v>73.784722222222214</v>
          </cell>
          <cell r="BH15">
            <v>73.784722222222214</v>
          </cell>
          <cell r="BI15">
            <v>73.784722222222214</v>
          </cell>
          <cell r="BJ15">
            <v>73.784722222222214</v>
          </cell>
          <cell r="BK15">
            <v>73.784722222222214</v>
          </cell>
          <cell r="BL15">
            <v>53.125</v>
          </cell>
          <cell r="BM15">
            <v>60.416666666666671</v>
          </cell>
          <cell r="BN15">
            <v>75.520833333333243</v>
          </cell>
          <cell r="BO15">
            <v>75.520833333333243</v>
          </cell>
          <cell r="BP15">
            <v>75.520833333333243</v>
          </cell>
          <cell r="BQ15">
            <v>75.520833333333243</v>
          </cell>
          <cell r="BR15">
            <v>75.520833333333243</v>
          </cell>
          <cell r="BS15">
            <v>75.520833333333243</v>
          </cell>
          <cell r="BT15">
            <v>75.520833333333243</v>
          </cell>
          <cell r="BU15">
            <v>75.520833333333243</v>
          </cell>
          <cell r="BV15">
            <v>75.520833333333243</v>
          </cell>
          <cell r="BW15">
            <v>75.520833333333243</v>
          </cell>
          <cell r="BX15">
            <v>54.374999999999936</v>
          </cell>
        </row>
        <row r="16">
          <cell r="N16">
            <v>167</v>
          </cell>
          <cell r="O16">
            <v>189</v>
          </cell>
          <cell r="P16">
            <v>147.40200000000002</v>
          </cell>
          <cell r="Q16">
            <v>142</v>
          </cell>
          <cell r="R16">
            <v>175</v>
          </cell>
          <cell r="S16">
            <v>205</v>
          </cell>
          <cell r="T16">
            <v>200</v>
          </cell>
          <cell r="U16">
            <v>206</v>
          </cell>
          <cell r="V16">
            <v>207</v>
          </cell>
          <cell r="W16">
            <v>219</v>
          </cell>
          <cell r="X16">
            <v>217</v>
          </cell>
          <cell r="Y16">
            <v>232</v>
          </cell>
          <cell r="Z16">
            <v>258</v>
          </cell>
          <cell r="AA16">
            <v>235</v>
          </cell>
          <cell r="AB16">
            <v>442</v>
          </cell>
          <cell r="AC16">
            <v>131.94444444444446</v>
          </cell>
          <cell r="AD16">
            <v>164.93055555555549</v>
          </cell>
          <cell r="AE16">
            <v>164.93055555555557</v>
          </cell>
          <cell r="AF16">
            <v>164.93055555555557</v>
          </cell>
          <cell r="AG16">
            <v>164.93055555555557</v>
          </cell>
          <cell r="AH16">
            <v>164.93055555555557</v>
          </cell>
          <cell r="AI16">
            <v>164.93055555555557</v>
          </cell>
          <cell r="AJ16">
            <v>164.93055555555557</v>
          </cell>
          <cell r="AK16">
            <v>164.93055555555557</v>
          </cell>
          <cell r="AL16">
            <v>164.93055555555557</v>
          </cell>
          <cell r="AM16">
            <v>164.93055555555557</v>
          </cell>
          <cell r="AN16">
            <v>118.74999999999996</v>
          </cell>
          <cell r="AO16">
            <v>149.30555555555554</v>
          </cell>
          <cell r="AP16">
            <v>186.63194444444451</v>
          </cell>
          <cell r="AQ16">
            <v>186.63194444444451</v>
          </cell>
          <cell r="AR16">
            <v>186.63194444444451</v>
          </cell>
          <cell r="AS16">
            <v>186.63194444444451</v>
          </cell>
          <cell r="AT16">
            <v>186.63194444444451</v>
          </cell>
          <cell r="AU16">
            <v>186.63194444444451</v>
          </cell>
          <cell r="AV16">
            <v>186.63194444444451</v>
          </cell>
          <cell r="AW16">
            <v>186.63194444444451</v>
          </cell>
          <cell r="AX16">
            <v>186.63194444444451</v>
          </cell>
          <cell r="AY16">
            <v>186.63194444444451</v>
          </cell>
          <cell r="AZ16">
            <v>134.37500000000006</v>
          </cell>
          <cell r="BA16">
            <v>166.66666666666669</v>
          </cell>
          <cell r="BB16">
            <v>208.33333333333326</v>
          </cell>
          <cell r="BC16">
            <v>208.33333333333326</v>
          </cell>
          <cell r="BD16">
            <v>208.33333333333326</v>
          </cell>
          <cell r="BE16">
            <v>208.33333333333326</v>
          </cell>
          <cell r="BF16">
            <v>208.33333333333326</v>
          </cell>
          <cell r="BG16">
            <v>208.33333333333326</v>
          </cell>
          <cell r="BH16">
            <v>208.33333333333326</v>
          </cell>
          <cell r="BI16">
            <v>208.33333333333326</v>
          </cell>
          <cell r="BJ16">
            <v>208.33333333333326</v>
          </cell>
          <cell r="BK16">
            <v>208.33333333333326</v>
          </cell>
          <cell r="BL16">
            <v>149.99999999999994</v>
          </cell>
          <cell r="BM16">
            <v>187.5</v>
          </cell>
          <cell r="BN16">
            <v>234.375</v>
          </cell>
          <cell r="BO16">
            <v>234.375</v>
          </cell>
          <cell r="BP16">
            <v>234.375</v>
          </cell>
          <cell r="BQ16">
            <v>234.375</v>
          </cell>
          <cell r="BR16">
            <v>234.375</v>
          </cell>
          <cell r="BS16">
            <v>234.375</v>
          </cell>
          <cell r="BT16">
            <v>234.375</v>
          </cell>
          <cell r="BU16">
            <v>234.375</v>
          </cell>
          <cell r="BV16">
            <v>234.375</v>
          </cell>
          <cell r="BW16">
            <v>234.375</v>
          </cell>
          <cell r="BX16">
            <v>168.75</v>
          </cell>
        </row>
        <row r="17"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</row>
        <row r="18">
          <cell r="N18">
            <v>3</v>
          </cell>
          <cell r="O18">
            <v>6</v>
          </cell>
          <cell r="P18">
            <v>3.9</v>
          </cell>
          <cell r="Q18">
            <v>41</v>
          </cell>
          <cell r="R18">
            <v>44</v>
          </cell>
          <cell r="S18">
            <v>44</v>
          </cell>
          <cell r="T18">
            <v>45</v>
          </cell>
          <cell r="U18">
            <v>44</v>
          </cell>
          <cell r="V18">
            <v>44</v>
          </cell>
          <cell r="W18">
            <v>8</v>
          </cell>
          <cell r="X18">
            <v>8</v>
          </cell>
          <cell r="Y18">
            <v>8</v>
          </cell>
          <cell r="Z18">
            <v>7</v>
          </cell>
          <cell r="AA18">
            <v>6</v>
          </cell>
          <cell r="AB18">
            <v>6</v>
          </cell>
          <cell r="AC18">
            <v>41.666666666666671</v>
          </cell>
          <cell r="AD18">
            <v>52.083333333333336</v>
          </cell>
          <cell r="AE18">
            <v>52.083333333333336</v>
          </cell>
          <cell r="AF18">
            <v>52.083333333333336</v>
          </cell>
          <cell r="AG18">
            <v>52.083333333333336</v>
          </cell>
          <cell r="AH18">
            <v>52.083333333333336</v>
          </cell>
          <cell r="AI18">
            <v>52.083333333333336</v>
          </cell>
          <cell r="AJ18">
            <v>52.083333333333336</v>
          </cell>
          <cell r="AK18">
            <v>52.083333333333336</v>
          </cell>
          <cell r="AL18">
            <v>52.083333333333336</v>
          </cell>
          <cell r="AM18">
            <v>52.083333333333336</v>
          </cell>
          <cell r="AN18">
            <v>37.499999999999936</v>
          </cell>
          <cell r="AO18">
            <v>38.194444444444443</v>
          </cell>
          <cell r="AP18">
            <v>47.7430555555555</v>
          </cell>
          <cell r="AQ18">
            <v>47.7430555555555</v>
          </cell>
          <cell r="AR18">
            <v>47.7430555555555</v>
          </cell>
          <cell r="AS18">
            <v>47.7430555555555</v>
          </cell>
          <cell r="AT18">
            <v>47.7430555555555</v>
          </cell>
          <cell r="AU18">
            <v>47.7430555555555</v>
          </cell>
          <cell r="AV18">
            <v>47.7430555555555</v>
          </cell>
          <cell r="AW18">
            <v>47.7430555555555</v>
          </cell>
          <cell r="AX18">
            <v>47.7430555555555</v>
          </cell>
          <cell r="AY18">
            <v>47.7430555555555</v>
          </cell>
          <cell r="AZ18">
            <v>34.374999999999964</v>
          </cell>
          <cell r="BA18">
            <v>59.027777777777779</v>
          </cell>
          <cell r="BB18">
            <v>73.784722222222257</v>
          </cell>
          <cell r="BC18">
            <v>73.784722222222257</v>
          </cell>
          <cell r="BD18">
            <v>73.784722222222257</v>
          </cell>
          <cell r="BE18">
            <v>73.784722222222257</v>
          </cell>
          <cell r="BF18">
            <v>73.784722222222257</v>
          </cell>
          <cell r="BG18">
            <v>73.784722222222257</v>
          </cell>
          <cell r="BH18">
            <v>73.784722222222257</v>
          </cell>
          <cell r="BI18">
            <v>73.784722222222257</v>
          </cell>
          <cell r="BJ18">
            <v>73.784722222222257</v>
          </cell>
          <cell r="BK18">
            <v>73.784722222222257</v>
          </cell>
          <cell r="BL18">
            <v>53.125000000000021</v>
          </cell>
          <cell r="BM18">
            <v>83.333333333333343</v>
          </cell>
          <cell r="BN18">
            <v>104.16666666666674</v>
          </cell>
          <cell r="BO18">
            <v>104.16666666666674</v>
          </cell>
          <cell r="BP18">
            <v>104.16666666666674</v>
          </cell>
          <cell r="BQ18">
            <v>104.16666666666674</v>
          </cell>
          <cell r="BR18">
            <v>104.16666666666674</v>
          </cell>
          <cell r="BS18">
            <v>104.16666666666674</v>
          </cell>
          <cell r="BT18">
            <v>104.16666666666674</v>
          </cell>
          <cell r="BU18">
            <v>104.16666666666674</v>
          </cell>
          <cell r="BV18">
            <v>104.16666666666674</v>
          </cell>
          <cell r="BW18">
            <v>104.16666666666674</v>
          </cell>
          <cell r="BX18">
            <v>75.000000000000057</v>
          </cell>
        </row>
        <row r="19"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</row>
        <row r="20"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</row>
        <row r="23">
          <cell r="D23">
            <v>240.23</v>
          </cell>
          <cell r="E23">
            <v>208.548</v>
          </cell>
          <cell r="F23">
            <v>332.92700000000002</v>
          </cell>
          <cell r="G23">
            <v>364.81400000000002</v>
          </cell>
          <cell r="H23">
            <v>377.48899999999998</v>
          </cell>
          <cell r="I23">
            <v>374.38</v>
          </cell>
          <cell r="J23">
            <v>341.37200000000001</v>
          </cell>
          <cell r="K23">
            <v>319.05700000000002</v>
          </cell>
          <cell r="L23">
            <v>369.76299999999998</v>
          </cell>
          <cell r="M23">
            <v>360.53800000000001</v>
          </cell>
          <cell r="N23">
            <v>371.99</v>
          </cell>
          <cell r="O23">
            <v>414.904</v>
          </cell>
          <cell r="P23">
            <v>335.45100000000002</v>
          </cell>
          <cell r="Q23">
            <v>318.66666666666669</v>
          </cell>
          <cell r="R23">
            <v>401.66666666666663</v>
          </cell>
          <cell r="S23">
            <v>442.66666666666663</v>
          </cell>
          <cell r="T23">
            <v>431.66666666666663</v>
          </cell>
          <cell r="U23">
            <v>428.66666666666663</v>
          </cell>
          <cell r="V23">
            <v>423.66666666666663</v>
          </cell>
          <cell r="W23">
            <v>381.66666666666669</v>
          </cell>
          <cell r="X23">
            <v>401.66666666666663</v>
          </cell>
          <cell r="Y23">
            <v>423.66666666666663</v>
          </cell>
          <cell r="Z23">
            <v>458.66666666666663</v>
          </cell>
          <cell r="AA23">
            <v>429.66666666666663</v>
          </cell>
          <cell r="AB23">
            <v>609.66666666666674</v>
          </cell>
          <cell r="AC23">
            <v>355.5555555555556</v>
          </cell>
          <cell r="AD23">
            <v>442.36111111111103</v>
          </cell>
          <cell r="AE23">
            <v>442.36111111111114</v>
          </cell>
          <cell r="AF23">
            <v>442.36111111111114</v>
          </cell>
          <cell r="AG23">
            <v>442.36111111111114</v>
          </cell>
          <cell r="AH23">
            <v>442.36111111111114</v>
          </cell>
          <cell r="AI23">
            <v>442.36111111111114</v>
          </cell>
          <cell r="AJ23">
            <v>442.36111111111114</v>
          </cell>
          <cell r="AK23">
            <v>442.36111111111114</v>
          </cell>
          <cell r="AL23">
            <v>442.36111111111114</v>
          </cell>
          <cell r="AM23">
            <v>442.36111111111114</v>
          </cell>
          <cell r="AN23">
            <v>320.8333333333332</v>
          </cell>
          <cell r="AO23">
            <v>372.91666666666669</v>
          </cell>
          <cell r="AP23">
            <v>464.0625</v>
          </cell>
          <cell r="AQ23">
            <v>464.0625</v>
          </cell>
          <cell r="AR23">
            <v>464.0625</v>
          </cell>
          <cell r="AS23">
            <v>464.0625</v>
          </cell>
          <cell r="AT23">
            <v>464.0625</v>
          </cell>
          <cell r="AU23">
            <v>464.0625</v>
          </cell>
          <cell r="AV23">
            <v>464.0625</v>
          </cell>
          <cell r="AW23">
            <v>464.0625</v>
          </cell>
          <cell r="AX23">
            <v>464.0625</v>
          </cell>
          <cell r="AY23">
            <v>464.0625</v>
          </cell>
          <cell r="AZ23">
            <v>336.45833333333331</v>
          </cell>
          <cell r="BA23">
            <v>390.27777777777777</v>
          </cell>
          <cell r="BB23">
            <v>485.7638888888888</v>
          </cell>
          <cell r="BC23">
            <v>485.7638888888888</v>
          </cell>
          <cell r="BD23">
            <v>485.7638888888888</v>
          </cell>
          <cell r="BE23">
            <v>485.7638888888888</v>
          </cell>
          <cell r="BF23">
            <v>485.7638888888888</v>
          </cell>
          <cell r="BG23">
            <v>485.7638888888888</v>
          </cell>
          <cell r="BH23">
            <v>485.7638888888888</v>
          </cell>
          <cell r="BI23">
            <v>485.7638888888888</v>
          </cell>
          <cell r="BJ23">
            <v>485.7638888888888</v>
          </cell>
          <cell r="BK23">
            <v>485.7638888888888</v>
          </cell>
          <cell r="BL23">
            <v>352.08333333333326</v>
          </cell>
          <cell r="BM23">
            <v>404.16676666666672</v>
          </cell>
          <cell r="BN23">
            <v>503.12509999999997</v>
          </cell>
          <cell r="BO23">
            <v>503.12509999999997</v>
          </cell>
          <cell r="BP23">
            <v>503.12509999999997</v>
          </cell>
          <cell r="BQ23">
            <v>503.12509999999997</v>
          </cell>
          <cell r="BR23">
            <v>503.12509999999997</v>
          </cell>
          <cell r="BS23">
            <v>503.12509999999997</v>
          </cell>
          <cell r="BT23">
            <v>503.12509999999997</v>
          </cell>
          <cell r="BU23">
            <v>503.12509999999997</v>
          </cell>
          <cell r="BV23">
            <v>503.12509999999997</v>
          </cell>
          <cell r="BW23">
            <v>503.12509999999997</v>
          </cell>
          <cell r="BX23">
            <v>364.5834333333334</v>
          </cell>
        </row>
        <row r="24">
          <cell r="P24">
            <v>4171.2330000000002</v>
          </cell>
          <cell r="AB24">
            <v>5152</v>
          </cell>
          <cell r="AN24">
            <v>5100.0000000000009</v>
          </cell>
          <cell r="AZ24">
            <v>5350</v>
          </cell>
          <cell r="BL24">
            <v>5599.9999999999982</v>
          </cell>
          <cell r="BX24">
            <v>5800.0012000000006</v>
          </cell>
        </row>
        <row r="26"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</row>
        <row r="27"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</row>
        <row r="28">
          <cell r="N28">
            <v>4</v>
          </cell>
          <cell r="O28">
            <v>2</v>
          </cell>
          <cell r="P28">
            <v>6.32</v>
          </cell>
          <cell r="Q28">
            <v>2</v>
          </cell>
          <cell r="R28">
            <v>5</v>
          </cell>
          <cell r="S28">
            <v>5</v>
          </cell>
          <cell r="T28">
            <v>4</v>
          </cell>
          <cell r="U28">
            <v>4</v>
          </cell>
          <cell r="V28">
            <v>5</v>
          </cell>
          <cell r="W28">
            <v>4</v>
          </cell>
          <cell r="X28">
            <v>4</v>
          </cell>
          <cell r="Y28">
            <v>4</v>
          </cell>
          <cell r="Z28">
            <v>4</v>
          </cell>
          <cell r="AA28">
            <v>4</v>
          </cell>
          <cell r="AB28">
            <v>4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</row>
        <row r="29">
          <cell r="N29">
            <v>36</v>
          </cell>
          <cell r="O29">
            <v>5</v>
          </cell>
          <cell r="P29">
            <v>8.2799999999999994</v>
          </cell>
          <cell r="Q29">
            <v>3</v>
          </cell>
          <cell r="R29">
            <v>20</v>
          </cell>
          <cell r="S29">
            <v>25</v>
          </cell>
          <cell r="T29">
            <v>28</v>
          </cell>
          <cell r="U29">
            <v>39</v>
          </cell>
          <cell r="V29">
            <v>36</v>
          </cell>
          <cell r="W29">
            <v>22</v>
          </cell>
          <cell r="X29">
            <v>25</v>
          </cell>
          <cell r="Y29">
            <v>24</v>
          </cell>
          <cell r="Z29">
            <v>31</v>
          </cell>
          <cell r="AA29">
            <v>25</v>
          </cell>
          <cell r="AB29">
            <v>22</v>
          </cell>
          <cell r="AC29">
            <v>29.166666666666664</v>
          </cell>
          <cell r="AD29">
            <v>36.458333333333329</v>
          </cell>
          <cell r="AE29">
            <v>36.458333333333329</v>
          </cell>
          <cell r="AF29">
            <v>36.458333333333329</v>
          </cell>
          <cell r="AG29">
            <v>36.458333333333329</v>
          </cell>
          <cell r="AH29">
            <v>36.458333333333329</v>
          </cell>
          <cell r="AI29">
            <v>36.458333333333329</v>
          </cell>
          <cell r="AJ29">
            <v>36.458333333333329</v>
          </cell>
          <cell r="AK29">
            <v>36.458333333333329</v>
          </cell>
          <cell r="AL29">
            <v>36.458333333333329</v>
          </cell>
          <cell r="AM29">
            <v>36.458333333333329</v>
          </cell>
          <cell r="AN29">
            <v>26.24999999999994</v>
          </cell>
          <cell r="AO29">
            <v>32.638888888888886</v>
          </cell>
          <cell r="AP29">
            <v>40.798611111111001</v>
          </cell>
          <cell r="AQ29">
            <v>40.798611111111001</v>
          </cell>
          <cell r="AR29">
            <v>40.798611111111001</v>
          </cell>
          <cell r="AS29">
            <v>40.798611111111001</v>
          </cell>
          <cell r="AT29">
            <v>40.798611111111001</v>
          </cell>
          <cell r="AU29">
            <v>40.798611111111001</v>
          </cell>
          <cell r="AV29">
            <v>40.798611111111001</v>
          </cell>
          <cell r="AW29">
            <v>40.798611111111001</v>
          </cell>
          <cell r="AX29">
            <v>40.798611111111001</v>
          </cell>
          <cell r="AY29">
            <v>40.798611111111001</v>
          </cell>
          <cell r="AZ29">
            <v>29.374999999999918</v>
          </cell>
          <cell r="BA29">
            <v>17.361111111111111</v>
          </cell>
          <cell r="BB29">
            <v>21.7013888888889</v>
          </cell>
          <cell r="BC29">
            <v>21.7013888888889</v>
          </cell>
          <cell r="BD29">
            <v>21.7013888888889</v>
          </cell>
          <cell r="BE29">
            <v>21.7013888888889</v>
          </cell>
          <cell r="BF29">
            <v>21.7013888888889</v>
          </cell>
          <cell r="BG29">
            <v>21.7013888888889</v>
          </cell>
          <cell r="BH29">
            <v>21.7013888888889</v>
          </cell>
          <cell r="BI29">
            <v>21.7013888888889</v>
          </cell>
          <cell r="BJ29">
            <v>21.7013888888889</v>
          </cell>
          <cell r="BK29">
            <v>21.7013888888889</v>
          </cell>
          <cell r="BL29">
            <v>15.625000000000009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</row>
        <row r="30">
          <cell r="N30">
            <v>21</v>
          </cell>
          <cell r="O30">
            <v>24</v>
          </cell>
          <cell r="P30">
            <v>29.52</v>
          </cell>
          <cell r="Q30">
            <v>30</v>
          </cell>
          <cell r="R30">
            <v>30</v>
          </cell>
          <cell r="S30">
            <v>25</v>
          </cell>
          <cell r="T30">
            <v>25</v>
          </cell>
          <cell r="U30">
            <v>20</v>
          </cell>
          <cell r="V30">
            <v>20</v>
          </cell>
          <cell r="W30">
            <v>20</v>
          </cell>
          <cell r="X30">
            <v>20</v>
          </cell>
          <cell r="Y30">
            <v>20</v>
          </cell>
          <cell r="Z30">
            <v>18</v>
          </cell>
          <cell r="AA30">
            <v>17</v>
          </cell>
          <cell r="AB30">
            <v>15</v>
          </cell>
          <cell r="AC30">
            <v>19.444444444444443</v>
          </cell>
          <cell r="AD30">
            <v>24.30555555555555</v>
          </cell>
          <cell r="AE30">
            <v>24.30555555555555</v>
          </cell>
          <cell r="AF30">
            <v>24.30555555555555</v>
          </cell>
          <cell r="AG30">
            <v>24.30555555555555</v>
          </cell>
          <cell r="AH30">
            <v>24.30555555555555</v>
          </cell>
          <cell r="AI30">
            <v>24.30555555555555</v>
          </cell>
          <cell r="AJ30">
            <v>24.30555555555555</v>
          </cell>
          <cell r="AK30">
            <v>24.30555555555555</v>
          </cell>
          <cell r="AL30">
            <v>24.30555555555555</v>
          </cell>
          <cell r="AM30">
            <v>24.30555555555555</v>
          </cell>
          <cell r="AN30">
            <v>17.499999999999996</v>
          </cell>
          <cell r="AO30">
            <v>19.444444444444443</v>
          </cell>
          <cell r="AP30">
            <v>24.30555555555555</v>
          </cell>
          <cell r="AQ30">
            <v>24.30555555555555</v>
          </cell>
          <cell r="AR30">
            <v>24.30555555555555</v>
          </cell>
          <cell r="AS30">
            <v>24.30555555555555</v>
          </cell>
          <cell r="AT30">
            <v>24.30555555555555</v>
          </cell>
          <cell r="AU30">
            <v>24.30555555555555</v>
          </cell>
          <cell r="AV30">
            <v>24.30555555555555</v>
          </cell>
          <cell r="AW30">
            <v>24.30555555555555</v>
          </cell>
          <cell r="AX30">
            <v>24.30555555555555</v>
          </cell>
          <cell r="AY30">
            <v>24.30555555555555</v>
          </cell>
          <cell r="AZ30">
            <v>17.499999999999996</v>
          </cell>
          <cell r="BA30">
            <v>13.888888888888889</v>
          </cell>
          <cell r="BB30">
            <v>17.361111111111111</v>
          </cell>
          <cell r="BC30">
            <v>17.361111111111111</v>
          </cell>
          <cell r="BD30">
            <v>17.361111111111111</v>
          </cell>
          <cell r="BE30">
            <v>17.361111111111111</v>
          </cell>
          <cell r="BF30">
            <v>17.361111111111111</v>
          </cell>
          <cell r="BG30">
            <v>17.361111111111111</v>
          </cell>
          <cell r="BH30">
            <v>17.361111111111111</v>
          </cell>
          <cell r="BI30">
            <v>17.361111111111111</v>
          </cell>
          <cell r="BJ30">
            <v>17.361111111111111</v>
          </cell>
          <cell r="BK30">
            <v>17.361111111111111</v>
          </cell>
          <cell r="BL30">
            <v>12.499999999999991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</row>
        <row r="31">
          <cell r="N31">
            <v>2</v>
          </cell>
          <cell r="O31">
            <v>4</v>
          </cell>
          <cell r="P31">
            <v>4.0119999999999996</v>
          </cell>
          <cell r="Q31">
            <v>12</v>
          </cell>
          <cell r="R31">
            <v>20</v>
          </cell>
          <cell r="S31">
            <v>8</v>
          </cell>
          <cell r="T31">
            <v>15</v>
          </cell>
          <cell r="U31">
            <v>20</v>
          </cell>
          <cell r="V31">
            <v>26</v>
          </cell>
          <cell r="W31">
            <v>36</v>
          </cell>
          <cell r="X31">
            <v>44</v>
          </cell>
          <cell r="Y31">
            <v>58</v>
          </cell>
          <cell r="Z31">
            <v>54</v>
          </cell>
          <cell r="AA31">
            <v>50</v>
          </cell>
          <cell r="AB31">
            <v>42</v>
          </cell>
          <cell r="AC31">
            <v>10.416666666666668</v>
          </cell>
          <cell r="AD31">
            <v>13.020833333333325</v>
          </cell>
          <cell r="AE31">
            <v>13.020833333333325</v>
          </cell>
          <cell r="AF31">
            <v>13.020833333333325</v>
          </cell>
          <cell r="AG31">
            <v>13.020833333333325</v>
          </cell>
          <cell r="AH31">
            <v>13.020833333333325</v>
          </cell>
          <cell r="AI31">
            <v>13.020833333333325</v>
          </cell>
          <cell r="AJ31">
            <v>13.020833333333325</v>
          </cell>
          <cell r="AK31">
            <v>13.020833333333325</v>
          </cell>
          <cell r="AL31">
            <v>13.020833333333325</v>
          </cell>
          <cell r="AM31">
            <v>13.020833333333325</v>
          </cell>
          <cell r="AN31">
            <v>9.3749999999999947</v>
          </cell>
          <cell r="AO31">
            <v>10.416666666666668</v>
          </cell>
          <cell r="AP31">
            <v>13.020833333333325</v>
          </cell>
          <cell r="AQ31">
            <v>13.020833333333325</v>
          </cell>
          <cell r="AR31">
            <v>13.020833333333325</v>
          </cell>
          <cell r="AS31">
            <v>13.020833333333325</v>
          </cell>
          <cell r="AT31">
            <v>13.020833333333325</v>
          </cell>
          <cell r="AU31">
            <v>13.020833333333325</v>
          </cell>
          <cell r="AV31">
            <v>13.020833333333325</v>
          </cell>
          <cell r="AW31">
            <v>13.020833333333325</v>
          </cell>
          <cell r="AX31">
            <v>13.020833333333325</v>
          </cell>
          <cell r="AY31">
            <v>13.020833333333325</v>
          </cell>
          <cell r="AZ31">
            <v>9.3749999999999947</v>
          </cell>
          <cell r="BA31">
            <v>6.9444444444444446</v>
          </cell>
          <cell r="BB31">
            <v>8.6805555555555554</v>
          </cell>
          <cell r="BC31">
            <v>8.6805555555555554</v>
          </cell>
          <cell r="BD31">
            <v>8.6805555555555554</v>
          </cell>
          <cell r="BE31">
            <v>8.6805555555555554</v>
          </cell>
          <cell r="BF31">
            <v>8.6805555555555554</v>
          </cell>
          <cell r="BG31">
            <v>8.6805555555555554</v>
          </cell>
          <cell r="BH31">
            <v>8.6805555555555554</v>
          </cell>
          <cell r="BI31">
            <v>8.6805555555555554</v>
          </cell>
          <cell r="BJ31">
            <v>8.6805555555555554</v>
          </cell>
          <cell r="BK31">
            <v>8.6805555555555554</v>
          </cell>
          <cell r="BL31">
            <v>6.2499999999999956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</row>
        <row r="32">
          <cell r="N32">
            <v>69</v>
          </cell>
          <cell r="O32">
            <v>66</v>
          </cell>
          <cell r="P32">
            <v>62.927999999999997</v>
          </cell>
          <cell r="Q32">
            <v>43</v>
          </cell>
          <cell r="R32">
            <v>66</v>
          </cell>
          <cell r="S32">
            <v>65</v>
          </cell>
          <cell r="T32">
            <v>65</v>
          </cell>
          <cell r="U32">
            <v>49</v>
          </cell>
          <cell r="V32">
            <v>54</v>
          </cell>
          <cell r="W32">
            <v>69</v>
          </cell>
          <cell r="X32">
            <v>86</v>
          </cell>
          <cell r="Y32">
            <v>88</v>
          </cell>
          <cell r="Z32">
            <v>92</v>
          </cell>
          <cell r="AA32">
            <v>88</v>
          </cell>
          <cell r="AB32">
            <v>70</v>
          </cell>
          <cell r="AC32">
            <v>59.027777777777779</v>
          </cell>
          <cell r="AD32">
            <v>73.784722222222257</v>
          </cell>
          <cell r="AE32">
            <v>73.784722222222257</v>
          </cell>
          <cell r="AF32">
            <v>73.784722222222257</v>
          </cell>
          <cell r="AG32">
            <v>73.784722222222257</v>
          </cell>
          <cell r="AH32">
            <v>73.784722222222257</v>
          </cell>
          <cell r="AI32">
            <v>73.784722222222257</v>
          </cell>
          <cell r="AJ32">
            <v>73.784722222222257</v>
          </cell>
          <cell r="AK32">
            <v>73.784722222222257</v>
          </cell>
          <cell r="AL32">
            <v>73.784722222222257</v>
          </cell>
          <cell r="AM32">
            <v>73.784722222222257</v>
          </cell>
          <cell r="AN32">
            <v>53.125000000000021</v>
          </cell>
          <cell r="AO32">
            <v>62.5</v>
          </cell>
          <cell r="AP32">
            <v>78.125</v>
          </cell>
          <cell r="AQ32">
            <v>78.125</v>
          </cell>
          <cell r="AR32">
            <v>78.125</v>
          </cell>
          <cell r="AS32">
            <v>78.125</v>
          </cell>
          <cell r="AT32">
            <v>78.125</v>
          </cell>
          <cell r="AU32">
            <v>78.125</v>
          </cell>
          <cell r="AV32">
            <v>78.125</v>
          </cell>
          <cell r="AW32">
            <v>78.125</v>
          </cell>
          <cell r="AX32">
            <v>78.125</v>
          </cell>
          <cell r="AY32">
            <v>78.125</v>
          </cell>
          <cell r="AZ32">
            <v>56.25</v>
          </cell>
          <cell r="BA32">
            <v>65.972222222222229</v>
          </cell>
          <cell r="BB32">
            <v>82.465277777777743</v>
          </cell>
          <cell r="BC32">
            <v>82.465277777777743</v>
          </cell>
          <cell r="BD32">
            <v>82.465277777777743</v>
          </cell>
          <cell r="BE32">
            <v>82.465277777777743</v>
          </cell>
          <cell r="BF32">
            <v>82.465277777777743</v>
          </cell>
          <cell r="BG32">
            <v>82.465277777777743</v>
          </cell>
          <cell r="BH32">
            <v>82.465277777777743</v>
          </cell>
          <cell r="BI32">
            <v>82.465277777777743</v>
          </cell>
          <cell r="BJ32">
            <v>82.465277777777743</v>
          </cell>
          <cell r="BK32">
            <v>82.465277777777743</v>
          </cell>
          <cell r="BL32">
            <v>59.374999999999979</v>
          </cell>
          <cell r="BM32">
            <v>69.444444444444443</v>
          </cell>
          <cell r="BN32">
            <v>86.8055555555555</v>
          </cell>
          <cell r="BO32">
            <v>86.8055555555555</v>
          </cell>
          <cell r="BP32">
            <v>86.8055555555555</v>
          </cell>
          <cell r="BQ32">
            <v>86.8055555555555</v>
          </cell>
          <cell r="BR32">
            <v>86.8055555555555</v>
          </cell>
          <cell r="BS32">
            <v>86.8055555555555</v>
          </cell>
          <cell r="BT32">
            <v>86.8055555555555</v>
          </cell>
          <cell r="BU32">
            <v>86.8055555555555</v>
          </cell>
          <cell r="BV32">
            <v>86.8055555555555</v>
          </cell>
          <cell r="BW32">
            <v>86.8055555555555</v>
          </cell>
          <cell r="BX32">
            <v>62.499999999999964</v>
          </cell>
        </row>
        <row r="33"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</row>
        <row r="34">
          <cell r="N34">
            <v>11</v>
          </cell>
          <cell r="O34">
            <v>12</v>
          </cell>
          <cell r="P34">
            <v>14.833</v>
          </cell>
          <cell r="Q34">
            <v>11</v>
          </cell>
          <cell r="R34">
            <v>17</v>
          </cell>
          <cell r="S34">
            <v>18</v>
          </cell>
          <cell r="T34">
            <v>19</v>
          </cell>
          <cell r="U34">
            <v>17</v>
          </cell>
          <cell r="V34">
            <v>16</v>
          </cell>
          <cell r="W34">
            <v>17</v>
          </cell>
          <cell r="X34">
            <v>20</v>
          </cell>
          <cell r="Y34">
            <v>18</v>
          </cell>
          <cell r="Z34">
            <v>16</v>
          </cell>
          <cell r="AA34">
            <v>15</v>
          </cell>
          <cell r="AB34">
            <v>15</v>
          </cell>
          <cell r="AC34">
            <v>20.833333333333336</v>
          </cell>
          <cell r="AD34">
            <v>26.041666666666753</v>
          </cell>
          <cell r="AE34">
            <v>26.041666666666753</v>
          </cell>
          <cell r="AF34">
            <v>26.041666666666753</v>
          </cell>
          <cell r="AG34">
            <v>26.041666666666753</v>
          </cell>
          <cell r="AH34">
            <v>26.041666666666753</v>
          </cell>
          <cell r="AI34">
            <v>26.041666666666753</v>
          </cell>
          <cell r="AJ34">
            <v>26.041666666666753</v>
          </cell>
          <cell r="AK34">
            <v>26.041666666666753</v>
          </cell>
          <cell r="AL34">
            <v>26.041666666666753</v>
          </cell>
          <cell r="AM34">
            <v>26.041666666666753</v>
          </cell>
          <cell r="AN34">
            <v>18.75000000000006</v>
          </cell>
          <cell r="AO34">
            <v>10.416666666666668</v>
          </cell>
          <cell r="AP34">
            <v>13.020833333333325</v>
          </cell>
          <cell r="AQ34">
            <v>13.020833333333325</v>
          </cell>
          <cell r="AR34">
            <v>13.020833333333325</v>
          </cell>
          <cell r="AS34">
            <v>13.020833333333325</v>
          </cell>
          <cell r="AT34">
            <v>13.020833333333325</v>
          </cell>
          <cell r="AU34">
            <v>13.020833333333325</v>
          </cell>
          <cell r="AV34">
            <v>13.020833333333325</v>
          </cell>
          <cell r="AW34">
            <v>13.020833333333325</v>
          </cell>
          <cell r="AX34">
            <v>13.020833333333325</v>
          </cell>
          <cell r="AY34">
            <v>13.020833333333325</v>
          </cell>
          <cell r="AZ34">
            <v>9.3749999999999947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</row>
        <row r="35">
          <cell r="N35">
            <v>75</v>
          </cell>
          <cell r="O35">
            <v>62</v>
          </cell>
          <cell r="P35">
            <v>75.962000000000003</v>
          </cell>
          <cell r="Q35">
            <v>48</v>
          </cell>
          <cell r="R35">
            <v>89</v>
          </cell>
          <cell r="S35">
            <v>108</v>
          </cell>
          <cell r="T35">
            <v>100</v>
          </cell>
          <cell r="U35">
            <v>105</v>
          </cell>
          <cell r="V35">
            <v>116</v>
          </cell>
          <cell r="W35">
            <v>113</v>
          </cell>
          <cell r="X35">
            <v>94</v>
          </cell>
          <cell r="Y35">
            <v>90</v>
          </cell>
          <cell r="Z35">
            <v>82</v>
          </cell>
          <cell r="AA35">
            <v>84</v>
          </cell>
          <cell r="AB35">
            <v>71</v>
          </cell>
          <cell r="AC35">
            <v>59.027777777777779</v>
          </cell>
          <cell r="AD35">
            <v>73.784722222222257</v>
          </cell>
          <cell r="AE35">
            <v>73.784722222222257</v>
          </cell>
          <cell r="AF35">
            <v>73.784722222222257</v>
          </cell>
          <cell r="AG35">
            <v>73.784722222222257</v>
          </cell>
          <cell r="AH35">
            <v>73.784722222222257</v>
          </cell>
          <cell r="AI35">
            <v>73.784722222222257</v>
          </cell>
          <cell r="AJ35">
            <v>73.784722222222257</v>
          </cell>
          <cell r="AK35">
            <v>73.784722222222257</v>
          </cell>
          <cell r="AL35">
            <v>73.784722222222257</v>
          </cell>
          <cell r="AM35">
            <v>73.784722222222257</v>
          </cell>
          <cell r="AN35">
            <v>53.125000000000021</v>
          </cell>
          <cell r="AO35">
            <v>48.611111111111107</v>
          </cell>
          <cell r="AP35">
            <v>60.763888888888992</v>
          </cell>
          <cell r="AQ35">
            <v>60.763888888888992</v>
          </cell>
          <cell r="AR35">
            <v>60.763888888888992</v>
          </cell>
          <cell r="AS35">
            <v>60.763888888888992</v>
          </cell>
          <cell r="AT35">
            <v>60.763888888888992</v>
          </cell>
          <cell r="AU35">
            <v>60.763888888888992</v>
          </cell>
          <cell r="AV35">
            <v>60.763888888888992</v>
          </cell>
          <cell r="AW35">
            <v>60.763888888888992</v>
          </cell>
          <cell r="AX35">
            <v>60.763888888888992</v>
          </cell>
          <cell r="AY35">
            <v>60.763888888888992</v>
          </cell>
          <cell r="AZ35">
            <v>43.750000000000078</v>
          </cell>
          <cell r="BA35">
            <v>59.027777777777779</v>
          </cell>
          <cell r="BB35">
            <v>73.784722222222257</v>
          </cell>
          <cell r="BC35">
            <v>73.784722222222257</v>
          </cell>
          <cell r="BD35">
            <v>73.784722222222257</v>
          </cell>
          <cell r="BE35">
            <v>73.784722222222257</v>
          </cell>
          <cell r="BF35">
            <v>73.784722222222257</v>
          </cell>
          <cell r="BG35">
            <v>73.784722222222257</v>
          </cell>
          <cell r="BH35">
            <v>73.784722222222257</v>
          </cell>
          <cell r="BI35">
            <v>73.784722222222257</v>
          </cell>
          <cell r="BJ35">
            <v>73.784722222222257</v>
          </cell>
          <cell r="BK35">
            <v>73.784722222222257</v>
          </cell>
          <cell r="BL35">
            <v>53.125000000000021</v>
          </cell>
          <cell r="BM35">
            <v>48.611111111111107</v>
          </cell>
          <cell r="BN35">
            <v>60.763888888888992</v>
          </cell>
          <cell r="BO35">
            <v>60.763888888888992</v>
          </cell>
          <cell r="BP35">
            <v>60.763888888888992</v>
          </cell>
          <cell r="BQ35">
            <v>60.763888888888992</v>
          </cell>
          <cell r="BR35">
            <v>60.763888888888992</v>
          </cell>
          <cell r="BS35">
            <v>60.763888888888992</v>
          </cell>
          <cell r="BT35">
            <v>60.763888888888992</v>
          </cell>
          <cell r="BU35">
            <v>60.763888888888992</v>
          </cell>
          <cell r="BV35">
            <v>60.763888888888992</v>
          </cell>
          <cell r="BW35">
            <v>60.763888888888992</v>
          </cell>
          <cell r="BX35">
            <v>43.750000000000078</v>
          </cell>
        </row>
        <row r="36">
          <cell r="N36">
            <v>84</v>
          </cell>
          <cell r="O36">
            <v>72</v>
          </cell>
          <cell r="P36">
            <v>82.352000000000004</v>
          </cell>
          <cell r="Q36">
            <v>70</v>
          </cell>
          <cell r="R36">
            <v>75</v>
          </cell>
          <cell r="S36">
            <v>75</v>
          </cell>
          <cell r="T36">
            <v>77</v>
          </cell>
          <cell r="U36">
            <v>75</v>
          </cell>
          <cell r="V36">
            <v>78</v>
          </cell>
          <cell r="W36">
            <v>80</v>
          </cell>
          <cell r="X36">
            <v>80</v>
          </cell>
          <cell r="Y36">
            <v>75</v>
          </cell>
          <cell r="Z36">
            <v>70</v>
          </cell>
          <cell r="AA36">
            <v>75</v>
          </cell>
          <cell r="AB36">
            <v>80</v>
          </cell>
          <cell r="AC36">
            <v>76.388888888888886</v>
          </cell>
          <cell r="AD36">
            <v>95.486111111111001</v>
          </cell>
          <cell r="AE36">
            <v>95.486111111111001</v>
          </cell>
          <cell r="AF36">
            <v>95.486111111111001</v>
          </cell>
          <cell r="AG36">
            <v>95.486111111111001</v>
          </cell>
          <cell r="AH36">
            <v>95.486111111111001</v>
          </cell>
          <cell r="AI36">
            <v>95.486111111111001</v>
          </cell>
          <cell r="AJ36">
            <v>95.486111111111001</v>
          </cell>
          <cell r="AK36">
            <v>95.486111111111001</v>
          </cell>
          <cell r="AL36">
            <v>95.486111111111001</v>
          </cell>
          <cell r="AM36">
            <v>95.486111111111001</v>
          </cell>
          <cell r="AN36">
            <v>68.749999999999929</v>
          </cell>
          <cell r="AO36">
            <v>83.333333333333343</v>
          </cell>
          <cell r="AP36">
            <v>104.16666666666667</v>
          </cell>
          <cell r="AQ36">
            <v>104.16666666666674</v>
          </cell>
          <cell r="AR36">
            <v>104.16666666666674</v>
          </cell>
          <cell r="AS36">
            <v>104.16666666666674</v>
          </cell>
          <cell r="AT36">
            <v>104.16666666666674</v>
          </cell>
          <cell r="AU36">
            <v>104.16666666666674</v>
          </cell>
          <cell r="AV36">
            <v>104.16666666666674</v>
          </cell>
          <cell r="AW36">
            <v>104.16666666666674</v>
          </cell>
          <cell r="AX36">
            <v>104.16666666666674</v>
          </cell>
          <cell r="AY36">
            <v>104.16666666666674</v>
          </cell>
          <cell r="AZ36">
            <v>75</v>
          </cell>
          <cell r="BA36">
            <v>86.805555555555557</v>
          </cell>
          <cell r="BB36">
            <v>108.50694444444444</v>
          </cell>
          <cell r="BC36">
            <v>108.50694444444444</v>
          </cell>
          <cell r="BD36">
            <v>108.50694444444444</v>
          </cell>
          <cell r="BE36">
            <v>108.50694444444444</v>
          </cell>
          <cell r="BF36">
            <v>108.50694444444444</v>
          </cell>
          <cell r="BG36">
            <v>108.50694444444444</v>
          </cell>
          <cell r="BH36">
            <v>108.50694444444444</v>
          </cell>
          <cell r="BI36">
            <v>108.50694444444444</v>
          </cell>
          <cell r="BJ36">
            <v>108.50694444444444</v>
          </cell>
          <cell r="BK36">
            <v>108.50694444444444</v>
          </cell>
          <cell r="BL36">
            <v>78.125000000000043</v>
          </cell>
          <cell r="BM36">
            <v>86.805555555555557</v>
          </cell>
          <cell r="BN36">
            <v>108.50694444444444</v>
          </cell>
          <cell r="BO36">
            <v>108.50694444444444</v>
          </cell>
          <cell r="BP36">
            <v>108.50694444444444</v>
          </cell>
          <cell r="BQ36">
            <v>108.50694444444444</v>
          </cell>
          <cell r="BR36">
            <v>108.50694444444444</v>
          </cell>
          <cell r="BS36">
            <v>108.50694444444444</v>
          </cell>
          <cell r="BT36">
            <v>108.50694444444444</v>
          </cell>
          <cell r="BU36">
            <v>108.50694444444444</v>
          </cell>
          <cell r="BV36">
            <v>108.50694444444444</v>
          </cell>
          <cell r="BW36">
            <v>108.50694444444444</v>
          </cell>
          <cell r="BX36">
            <v>78.125000000000043</v>
          </cell>
        </row>
        <row r="37">
          <cell r="N37">
            <v>56</v>
          </cell>
          <cell r="O37">
            <v>95</v>
          </cell>
          <cell r="P37">
            <v>61.997</v>
          </cell>
          <cell r="Q37">
            <v>34</v>
          </cell>
          <cell r="R37">
            <v>61</v>
          </cell>
          <cell r="S37">
            <v>65</v>
          </cell>
          <cell r="T37">
            <v>69</v>
          </cell>
          <cell r="U37">
            <v>69</v>
          </cell>
          <cell r="V37">
            <v>71</v>
          </cell>
          <cell r="W37">
            <v>72</v>
          </cell>
          <cell r="X37">
            <v>75</v>
          </cell>
          <cell r="Y37">
            <v>69</v>
          </cell>
          <cell r="Z37">
            <v>63</v>
          </cell>
          <cell r="AA37">
            <v>69</v>
          </cell>
          <cell r="AB37">
            <v>55</v>
          </cell>
          <cell r="AC37">
            <v>62.5</v>
          </cell>
          <cell r="AD37">
            <v>78.125</v>
          </cell>
          <cell r="AE37">
            <v>78.125</v>
          </cell>
          <cell r="AF37">
            <v>78.125</v>
          </cell>
          <cell r="AG37">
            <v>78.125</v>
          </cell>
          <cell r="AH37">
            <v>78.125</v>
          </cell>
          <cell r="AI37">
            <v>78.125</v>
          </cell>
          <cell r="AJ37">
            <v>78.125</v>
          </cell>
          <cell r="AK37">
            <v>78.125</v>
          </cell>
          <cell r="AL37">
            <v>78.125</v>
          </cell>
          <cell r="AM37">
            <v>78.125</v>
          </cell>
          <cell r="AN37">
            <v>56.25</v>
          </cell>
          <cell r="AO37">
            <v>65.972222222222229</v>
          </cell>
          <cell r="AP37">
            <v>82.465277777777743</v>
          </cell>
          <cell r="AQ37">
            <v>82.465277777777743</v>
          </cell>
          <cell r="AR37">
            <v>82.465277777777743</v>
          </cell>
          <cell r="AS37">
            <v>82.465277777777743</v>
          </cell>
          <cell r="AT37">
            <v>82.465277777777743</v>
          </cell>
          <cell r="AU37">
            <v>82.465277777777743</v>
          </cell>
          <cell r="AV37">
            <v>82.465277777777743</v>
          </cell>
          <cell r="AW37">
            <v>82.465277777777743</v>
          </cell>
          <cell r="AX37">
            <v>82.465277777777743</v>
          </cell>
          <cell r="AY37">
            <v>82.465277777777743</v>
          </cell>
          <cell r="AZ37">
            <v>59.374999999999979</v>
          </cell>
          <cell r="BA37">
            <v>65.972222222222229</v>
          </cell>
          <cell r="BB37">
            <v>82.465277777777743</v>
          </cell>
          <cell r="BC37">
            <v>82.465277777777743</v>
          </cell>
          <cell r="BD37">
            <v>82.465277777777743</v>
          </cell>
          <cell r="BE37">
            <v>82.465277777777743</v>
          </cell>
          <cell r="BF37">
            <v>82.465277777777743</v>
          </cell>
          <cell r="BG37">
            <v>82.465277777777743</v>
          </cell>
          <cell r="BH37">
            <v>82.465277777777743</v>
          </cell>
          <cell r="BI37">
            <v>82.465277777777743</v>
          </cell>
          <cell r="BJ37">
            <v>82.465277777777743</v>
          </cell>
          <cell r="BK37">
            <v>82.465277777777743</v>
          </cell>
          <cell r="BL37">
            <v>59.374999999999979</v>
          </cell>
          <cell r="BM37">
            <v>69.444444444444443</v>
          </cell>
          <cell r="BN37">
            <v>86.805555555555557</v>
          </cell>
          <cell r="BO37">
            <v>86.805555555555557</v>
          </cell>
          <cell r="BP37">
            <v>86.805555555555557</v>
          </cell>
          <cell r="BQ37">
            <v>86.805555555555557</v>
          </cell>
          <cell r="BR37">
            <v>86.805555555555557</v>
          </cell>
          <cell r="BS37">
            <v>86.805555555555557</v>
          </cell>
          <cell r="BT37">
            <v>86.805555555555557</v>
          </cell>
          <cell r="BU37">
            <v>86.805555555555557</v>
          </cell>
          <cell r="BV37">
            <v>86.805555555555557</v>
          </cell>
          <cell r="BW37">
            <v>86.805555555555557</v>
          </cell>
          <cell r="BX37">
            <v>62.499999999999964</v>
          </cell>
        </row>
        <row r="38">
          <cell r="N38">
            <v>23</v>
          </cell>
          <cell r="O38">
            <v>0</v>
          </cell>
          <cell r="P38">
            <v>30</v>
          </cell>
          <cell r="Q38">
            <v>25</v>
          </cell>
          <cell r="R38">
            <v>25</v>
          </cell>
          <cell r="S38">
            <v>30</v>
          </cell>
          <cell r="T38">
            <v>35</v>
          </cell>
          <cell r="U38">
            <v>35</v>
          </cell>
          <cell r="V38">
            <v>30</v>
          </cell>
          <cell r="W38">
            <v>30</v>
          </cell>
          <cell r="X38">
            <v>30</v>
          </cell>
          <cell r="Y38">
            <v>30</v>
          </cell>
          <cell r="Z38">
            <v>30</v>
          </cell>
          <cell r="AA38">
            <v>30</v>
          </cell>
          <cell r="AB38">
            <v>28</v>
          </cell>
          <cell r="AC38">
            <v>27.777777777777779</v>
          </cell>
          <cell r="AD38">
            <v>34.72222222222225</v>
          </cell>
          <cell r="AE38">
            <v>34.72222222222225</v>
          </cell>
          <cell r="AF38">
            <v>34.72222222222225</v>
          </cell>
          <cell r="AG38">
            <v>34.72222222222225</v>
          </cell>
          <cell r="AH38">
            <v>34.72222222222225</v>
          </cell>
          <cell r="AI38">
            <v>34.72222222222225</v>
          </cell>
          <cell r="AJ38">
            <v>34.72222222222225</v>
          </cell>
          <cell r="AK38">
            <v>34.72222222222225</v>
          </cell>
          <cell r="AL38">
            <v>34.72222222222225</v>
          </cell>
          <cell r="AM38">
            <v>34.72222222222225</v>
          </cell>
          <cell r="AN38">
            <v>25.000000000000018</v>
          </cell>
          <cell r="AO38">
            <v>27.777777777777779</v>
          </cell>
          <cell r="AP38">
            <v>34.72222222222225</v>
          </cell>
          <cell r="AQ38">
            <v>34.72222222222225</v>
          </cell>
          <cell r="AR38">
            <v>34.72222222222225</v>
          </cell>
          <cell r="AS38">
            <v>34.72222222222225</v>
          </cell>
          <cell r="AT38">
            <v>34.72222222222225</v>
          </cell>
          <cell r="AU38">
            <v>34.72222222222225</v>
          </cell>
          <cell r="AV38">
            <v>34.72222222222225</v>
          </cell>
          <cell r="AW38">
            <v>34.72222222222225</v>
          </cell>
          <cell r="AX38">
            <v>34.72222222222225</v>
          </cell>
          <cell r="AY38">
            <v>34.72222222222225</v>
          </cell>
          <cell r="AZ38">
            <v>25.000000000000018</v>
          </cell>
          <cell r="BA38">
            <v>27.777777777777779</v>
          </cell>
          <cell r="BB38">
            <v>34.72222222222225</v>
          </cell>
          <cell r="BC38">
            <v>34.72222222222225</v>
          </cell>
          <cell r="BD38">
            <v>34.72222222222225</v>
          </cell>
          <cell r="BE38">
            <v>34.72222222222225</v>
          </cell>
          <cell r="BF38">
            <v>34.72222222222225</v>
          </cell>
          <cell r="BG38">
            <v>34.72222222222225</v>
          </cell>
          <cell r="BH38">
            <v>34.72222222222225</v>
          </cell>
          <cell r="BI38">
            <v>34.72222222222225</v>
          </cell>
          <cell r="BJ38">
            <v>34.72222222222225</v>
          </cell>
          <cell r="BK38">
            <v>34.72222222222225</v>
          </cell>
          <cell r="BL38">
            <v>25.000000000000018</v>
          </cell>
          <cell r="BM38">
            <v>27.777777777777779</v>
          </cell>
          <cell r="BN38">
            <v>34.72222222222225</v>
          </cell>
          <cell r="BO38">
            <v>34.72222222222225</v>
          </cell>
          <cell r="BP38">
            <v>34.72222222222225</v>
          </cell>
          <cell r="BQ38">
            <v>34.72222222222225</v>
          </cell>
          <cell r="BR38">
            <v>34.72222222222225</v>
          </cell>
          <cell r="BS38">
            <v>34.72222222222225</v>
          </cell>
          <cell r="BT38">
            <v>34.72222222222225</v>
          </cell>
          <cell r="BU38">
            <v>34.72222222222225</v>
          </cell>
          <cell r="BV38">
            <v>34.72222222222225</v>
          </cell>
          <cell r="BW38">
            <v>34.72222222222225</v>
          </cell>
          <cell r="BX38">
            <v>25.000000000000018</v>
          </cell>
        </row>
        <row r="39"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</row>
        <row r="40">
          <cell r="N40">
            <v>8</v>
          </cell>
          <cell r="O40">
            <v>4</v>
          </cell>
          <cell r="P40">
            <v>1.28</v>
          </cell>
          <cell r="Q40">
            <v>1</v>
          </cell>
          <cell r="R40">
            <v>4</v>
          </cell>
          <cell r="S40">
            <v>4</v>
          </cell>
          <cell r="T40">
            <v>4</v>
          </cell>
          <cell r="U40">
            <v>4</v>
          </cell>
          <cell r="V40">
            <v>4</v>
          </cell>
          <cell r="W40">
            <v>4</v>
          </cell>
          <cell r="X40">
            <v>4</v>
          </cell>
          <cell r="Y40">
            <v>4</v>
          </cell>
          <cell r="Z40">
            <v>4</v>
          </cell>
          <cell r="AA40">
            <v>4</v>
          </cell>
          <cell r="AB40">
            <v>4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</row>
        <row r="41">
          <cell r="N41">
            <v>6</v>
          </cell>
          <cell r="O41">
            <v>36</v>
          </cell>
          <cell r="P41">
            <v>34.979999999999997</v>
          </cell>
          <cell r="Q41">
            <v>8</v>
          </cell>
          <cell r="R41">
            <v>26</v>
          </cell>
          <cell r="S41">
            <v>25</v>
          </cell>
          <cell r="T41">
            <v>25</v>
          </cell>
          <cell r="U41">
            <v>29</v>
          </cell>
          <cell r="V41">
            <v>26</v>
          </cell>
          <cell r="W41">
            <v>27</v>
          </cell>
          <cell r="X41">
            <v>30</v>
          </cell>
          <cell r="Y41">
            <v>31</v>
          </cell>
          <cell r="Z41">
            <v>26</v>
          </cell>
          <cell r="AA41">
            <v>25</v>
          </cell>
          <cell r="AB41">
            <v>22</v>
          </cell>
          <cell r="AC41">
            <v>27.777777777777779</v>
          </cell>
          <cell r="AD41">
            <v>34.72222222222225</v>
          </cell>
          <cell r="AE41">
            <v>34.72222222222225</v>
          </cell>
          <cell r="AF41">
            <v>34.72222222222225</v>
          </cell>
          <cell r="AG41">
            <v>34.72222222222225</v>
          </cell>
          <cell r="AH41">
            <v>34.72222222222225</v>
          </cell>
          <cell r="AI41">
            <v>34.72222222222225</v>
          </cell>
          <cell r="AJ41">
            <v>34.72222222222225</v>
          </cell>
          <cell r="AK41">
            <v>34.72222222222225</v>
          </cell>
          <cell r="AL41">
            <v>34.72222222222225</v>
          </cell>
          <cell r="AM41">
            <v>34.72222222222225</v>
          </cell>
          <cell r="AN41">
            <v>25.000000000000018</v>
          </cell>
          <cell r="AO41">
            <v>27.777777777777779</v>
          </cell>
          <cell r="AP41">
            <v>34.72222222222225</v>
          </cell>
          <cell r="AQ41">
            <v>34.72222222222225</v>
          </cell>
          <cell r="AR41">
            <v>34.72222222222225</v>
          </cell>
          <cell r="AS41">
            <v>34.72222222222225</v>
          </cell>
          <cell r="AT41">
            <v>34.72222222222225</v>
          </cell>
          <cell r="AU41">
            <v>34.72222222222225</v>
          </cell>
          <cell r="AV41">
            <v>34.72222222222225</v>
          </cell>
          <cell r="AW41">
            <v>34.72222222222225</v>
          </cell>
          <cell r="AX41">
            <v>34.72222222222225</v>
          </cell>
          <cell r="AY41">
            <v>34.72222222222225</v>
          </cell>
          <cell r="AZ41">
            <v>25.000000000000018</v>
          </cell>
          <cell r="BA41">
            <v>31.25</v>
          </cell>
          <cell r="BB41">
            <v>39.0625</v>
          </cell>
          <cell r="BC41">
            <v>39.0625</v>
          </cell>
          <cell r="BD41">
            <v>39.0625</v>
          </cell>
          <cell r="BE41">
            <v>39.0625</v>
          </cell>
          <cell r="BF41">
            <v>39.0625</v>
          </cell>
          <cell r="BG41">
            <v>39.0625</v>
          </cell>
          <cell r="BH41">
            <v>39.0625</v>
          </cell>
          <cell r="BI41">
            <v>39.0625</v>
          </cell>
          <cell r="BJ41">
            <v>39.0625</v>
          </cell>
          <cell r="BK41">
            <v>39.0625</v>
          </cell>
          <cell r="BL41">
            <v>28.125</v>
          </cell>
          <cell r="BM41">
            <v>52.083333333333329</v>
          </cell>
          <cell r="BN41">
            <v>65.104166666666757</v>
          </cell>
          <cell r="BO41">
            <v>65.104166666666757</v>
          </cell>
          <cell r="BP41">
            <v>65.104166666666757</v>
          </cell>
          <cell r="BQ41">
            <v>65.104166666666757</v>
          </cell>
          <cell r="BR41">
            <v>65.104166666666757</v>
          </cell>
          <cell r="BS41">
            <v>65.104166666666757</v>
          </cell>
          <cell r="BT41">
            <v>65.104166666666757</v>
          </cell>
          <cell r="BU41">
            <v>65.104166666666757</v>
          </cell>
          <cell r="BV41">
            <v>65.104166666666757</v>
          </cell>
          <cell r="BW41">
            <v>65.104166666666757</v>
          </cell>
          <cell r="BX41">
            <v>46.875000000000064</v>
          </cell>
        </row>
        <row r="42">
          <cell r="N42">
            <v>13</v>
          </cell>
          <cell r="O42">
            <v>0</v>
          </cell>
          <cell r="P42">
            <v>14.3</v>
          </cell>
          <cell r="Q42">
            <v>20</v>
          </cell>
          <cell r="R42">
            <v>20</v>
          </cell>
          <cell r="S42">
            <v>20</v>
          </cell>
          <cell r="T42">
            <v>30</v>
          </cell>
          <cell r="U42">
            <v>40</v>
          </cell>
          <cell r="V42">
            <v>45</v>
          </cell>
          <cell r="W42">
            <v>45</v>
          </cell>
          <cell r="X42">
            <v>45</v>
          </cell>
          <cell r="Y42">
            <v>45</v>
          </cell>
          <cell r="Z42">
            <v>45</v>
          </cell>
          <cell r="AA42">
            <v>50</v>
          </cell>
          <cell r="AB42">
            <v>45</v>
          </cell>
          <cell r="AC42">
            <v>34.722222222222221</v>
          </cell>
          <cell r="AD42">
            <v>43.40277777777775</v>
          </cell>
          <cell r="AE42">
            <v>43.40277777777775</v>
          </cell>
          <cell r="AF42">
            <v>43.40277777777775</v>
          </cell>
          <cell r="AG42">
            <v>43.40277777777775</v>
          </cell>
          <cell r="AH42">
            <v>43.40277777777775</v>
          </cell>
          <cell r="AI42">
            <v>43.40277777777775</v>
          </cell>
          <cell r="AJ42">
            <v>43.40277777777775</v>
          </cell>
          <cell r="AK42">
            <v>43.40277777777775</v>
          </cell>
          <cell r="AL42">
            <v>43.40277777777775</v>
          </cell>
          <cell r="AM42">
            <v>43.40277777777775</v>
          </cell>
          <cell r="AN42">
            <v>31.249999999999982</v>
          </cell>
          <cell r="AO42">
            <v>38.194444444444443</v>
          </cell>
          <cell r="AP42">
            <v>47.743055555555557</v>
          </cell>
          <cell r="AQ42">
            <v>47.743055555555557</v>
          </cell>
          <cell r="AR42">
            <v>47.743055555555557</v>
          </cell>
          <cell r="AS42">
            <v>47.743055555555557</v>
          </cell>
          <cell r="AT42">
            <v>47.743055555555557</v>
          </cell>
          <cell r="AU42">
            <v>47.743055555555557</v>
          </cell>
          <cell r="AV42">
            <v>47.743055555555557</v>
          </cell>
          <cell r="AW42">
            <v>47.743055555555557</v>
          </cell>
          <cell r="AX42">
            <v>47.743055555555557</v>
          </cell>
          <cell r="AY42">
            <v>47.743055555555557</v>
          </cell>
          <cell r="AZ42">
            <v>34.374999999999964</v>
          </cell>
          <cell r="BA42">
            <v>41.666666666666671</v>
          </cell>
          <cell r="BB42">
            <v>52.08333333333325</v>
          </cell>
          <cell r="BC42">
            <v>52.08333333333325</v>
          </cell>
          <cell r="BD42">
            <v>52.08333333333325</v>
          </cell>
          <cell r="BE42">
            <v>52.08333333333325</v>
          </cell>
          <cell r="BF42">
            <v>52.08333333333325</v>
          </cell>
          <cell r="BG42">
            <v>52.08333333333325</v>
          </cell>
          <cell r="BH42">
            <v>52.08333333333325</v>
          </cell>
          <cell r="BI42">
            <v>52.08333333333325</v>
          </cell>
          <cell r="BJ42">
            <v>52.08333333333325</v>
          </cell>
          <cell r="BK42">
            <v>52.08333333333325</v>
          </cell>
          <cell r="BL42">
            <v>37.499999999999936</v>
          </cell>
          <cell r="BM42">
            <v>41.666666666666671</v>
          </cell>
          <cell r="BN42">
            <v>52.08333333333325</v>
          </cell>
          <cell r="BO42">
            <v>52.08333333333325</v>
          </cell>
          <cell r="BP42">
            <v>52.08333333333325</v>
          </cell>
          <cell r="BQ42">
            <v>52.08333333333325</v>
          </cell>
          <cell r="BR42">
            <v>52.08333333333325</v>
          </cell>
          <cell r="BS42">
            <v>52.08333333333325</v>
          </cell>
          <cell r="BT42">
            <v>52.08333333333325</v>
          </cell>
          <cell r="BU42">
            <v>52.08333333333325</v>
          </cell>
          <cell r="BV42">
            <v>52.08333333333325</v>
          </cell>
          <cell r="BW42">
            <v>52.08333333333325</v>
          </cell>
          <cell r="BX42">
            <v>37.499999999999936</v>
          </cell>
        </row>
        <row r="43">
          <cell r="N43">
            <v>91</v>
          </cell>
          <cell r="O43">
            <v>81</v>
          </cell>
          <cell r="P43">
            <v>34.494999999999997</v>
          </cell>
          <cell r="Q43">
            <v>10</v>
          </cell>
          <cell r="R43">
            <v>103</v>
          </cell>
          <cell r="S43">
            <v>100</v>
          </cell>
          <cell r="T43">
            <v>116</v>
          </cell>
          <cell r="U43">
            <v>116</v>
          </cell>
          <cell r="V43">
            <v>113</v>
          </cell>
          <cell r="W43">
            <v>116</v>
          </cell>
          <cell r="X43">
            <v>108</v>
          </cell>
          <cell r="Y43">
            <v>110</v>
          </cell>
          <cell r="Z43">
            <v>108</v>
          </cell>
          <cell r="AA43">
            <v>105</v>
          </cell>
          <cell r="AB43">
            <v>100</v>
          </cell>
          <cell r="AC43">
            <v>79.861111111111114</v>
          </cell>
          <cell r="AD43">
            <v>99.826388888888886</v>
          </cell>
          <cell r="AE43">
            <v>99.826388888888999</v>
          </cell>
          <cell r="AF43">
            <v>99.826388888888999</v>
          </cell>
          <cell r="AG43">
            <v>99.826388888888999</v>
          </cell>
          <cell r="AH43">
            <v>99.826388888888999</v>
          </cell>
          <cell r="AI43">
            <v>99.826388888888999</v>
          </cell>
          <cell r="AJ43">
            <v>99.826388888888999</v>
          </cell>
          <cell r="AK43">
            <v>99.826388888888999</v>
          </cell>
          <cell r="AL43">
            <v>99.826388888888999</v>
          </cell>
          <cell r="AM43">
            <v>99.826388888888999</v>
          </cell>
          <cell r="AN43">
            <v>71.875000000000071</v>
          </cell>
          <cell r="AO43">
            <v>62.5</v>
          </cell>
          <cell r="AP43">
            <v>78.125</v>
          </cell>
          <cell r="AQ43">
            <v>78.125</v>
          </cell>
          <cell r="AR43">
            <v>78.125</v>
          </cell>
          <cell r="AS43">
            <v>78.125</v>
          </cell>
          <cell r="AT43">
            <v>78.125</v>
          </cell>
          <cell r="AU43">
            <v>78.125</v>
          </cell>
          <cell r="AV43">
            <v>78.125</v>
          </cell>
          <cell r="AW43">
            <v>78.125</v>
          </cell>
          <cell r="AX43">
            <v>78.125</v>
          </cell>
          <cell r="AY43">
            <v>78.125</v>
          </cell>
          <cell r="AZ43">
            <v>56.25</v>
          </cell>
          <cell r="BA43">
            <v>62.5</v>
          </cell>
          <cell r="BB43">
            <v>78.125</v>
          </cell>
          <cell r="BC43">
            <v>78.125</v>
          </cell>
          <cell r="BD43">
            <v>78.125</v>
          </cell>
          <cell r="BE43">
            <v>78.125</v>
          </cell>
          <cell r="BF43">
            <v>78.125</v>
          </cell>
          <cell r="BG43">
            <v>78.125</v>
          </cell>
          <cell r="BH43">
            <v>78.125</v>
          </cell>
          <cell r="BI43">
            <v>78.125</v>
          </cell>
          <cell r="BJ43">
            <v>78.125</v>
          </cell>
          <cell r="BK43">
            <v>78.125</v>
          </cell>
          <cell r="BL43">
            <v>56.25</v>
          </cell>
          <cell r="BM43">
            <v>62.5</v>
          </cell>
          <cell r="BN43">
            <v>78.125</v>
          </cell>
          <cell r="BO43">
            <v>78.125</v>
          </cell>
          <cell r="BP43">
            <v>78.125</v>
          </cell>
          <cell r="BQ43">
            <v>78.125</v>
          </cell>
          <cell r="BR43">
            <v>78.125</v>
          </cell>
          <cell r="BS43">
            <v>78.125</v>
          </cell>
          <cell r="BT43">
            <v>78.125</v>
          </cell>
          <cell r="BU43">
            <v>78.125</v>
          </cell>
          <cell r="BV43">
            <v>78.125</v>
          </cell>
          <cell r="BW43">
            <v>78.125</v>
          </cell>
          <cell r="BX43">
            <v>56.25</v>
          </cell>
        </row>
        <row r="44"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</row>
        <row r="45"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</row>
        <row r="46"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</row>
        <row r="48">
          <cell r="D48">
            <v>569.88300000000004</v>
          </cell>
          <cell r="E48">
            <v>358.00400000000002</v>
          </cell>
          <cell r="F48">
            <v>626.029</v>
          </cell>
          <cell r="G48">
            <v>628.505</v>
          </cell>
          <cell r="H48">
            <v>605.01499999999999</v>
          </cell>
          <cell r="I48">
            <v>548.34500000000003</v>
          </cell>
          <cell r="J48">
            <v>510.51799999999997</v>
          </cell>
          <cell r="K48">
            <v>494.92700000000002</v>
          </cell>
          <cell r="L48">
            <v>404.21</v>
          </cell>
          <cell r="M48">
            <v>387.07499999999999</v>
          </cell>
          <cell r="N48">
            <v>499</v>
          </cell>
          <cell r="O48">
            <v>463</v>
          </cell>
          <cell r="P48">
            <v>461.25900000000001</v>
          </cell>
          <cell r="Q48">
            <v>317</v>
          </cell>
          <cell r="R48">
            <v>561</v>
          </cell>
          <cell r="S48">
            <v>573</v>
          </cell>
          <cell r="T48">
            <v>612</v>
          </cell>
          <cell r="U48">
            <v>622</v>
          </cell>
          <cell r="V48">
            <v>640</v>
          </cell>
          <cell r="W48">
            <v>655</v>
          </cell>
          <cell r="X48">
            <v>665</v>
          </cell>
          <cell r="Y48">
            <v>666</v>
          </cell>
          <cell r="Z48">
            <v>643</v>
          </cell>
          <cell r="AA48">
            <v>641</v>
          </cell>
          <cell r="AB48">
            <v>573</v>
          </cell>
          <cell r="AC48">
            <v>506.94444444444446</v>
          </cell>
          <cell r="AD48">
            <v>633.68055555555554</v>
          </cell>
          <cell r="AE48">
            <v>633.68055555555566</v>
          </cell>
          <cell r="AF48">
            <v>633.68055555555566</v>
          </cell>
          <cell r="AG48">
            <v>633.68055555555566</v>
          </cell>
          <cell r="AH48">
            <v>633.68055555555566</v>
          </cell>
          <cell r="AI48">
            <v>633.68055555555566</v>
          </cell>
          <cell r="AJ48">
            <v>633.68055555555566</v>
          </cell>
          <cell r="AK48">
            <v>633.68055555555566</v>
          </cell>
          <cell r="AL48">
            <v>633.68055555555566</v>
          </cell>
          <cell r="AM48">
            <v>633.68055555555566</v>
          </cell>
          <cell r="AN48">
            <v>456.25</v>
          </cell>
          <cell r="AO48">
            <v>489.58333333333331</v>
          </cell>
          <cell r="AP48">
            <v>611.97916666666663</v>
          </cell>
          <cell r="AQ48">
            <v>611.97916666666663</v>
          </cell>
          <cell r="AR48">
            <v>611.97916666666663</v>
          </cell>
          <cell r="AS48">
            <v>611.97916666666663</v>
          </cell>
          <cell r="AT48">
            <v>611.97916666666663</v>
          </cell>
          <cell r="AU48">
            <v>611.97916666666663</v>
          </cell>
          <cell r="AV48">
            <v>611.97916666666663</v>
          </cell>
          <cell r="AW48">
            <v>611.97916666666663</v>
          </cell>
          <cell r="AX48">
            <v>611.97916666666663</v>
          </cell>
          <cell r="AY48">
            <v>611.97916666666663</v>
          </cell>
          <cell r="AZ48">
            <v>440.62499999999994</v>
          </cell>
          <cell r="BA48">
            <v>479.16666666666669</v>
          </cell>
          <cell r="BB48">
            <v>598.95833333333314</v>
          </cell>
          <cell r="BC48">
            <v>598.95833333333314</v>
          </cell>
          <cell r="BD48">
            <v>598.95833333333314</v>
          </cell>
          <cell r="BE48">
            <v>598.95833333333314</v>
          </cell>
          <cell r="BF48">
            <v>598.95833333333314</v>
          </cell>
          <cell r="BG48">
            <v>598.95833333333314</v>
          </cell>
          <cell r="BH48">
            <v>598.95833333333314</v>
          </cell>
          <cell r="BI48">
            <v>598.95833333333314</v>
          </cell>
          <cell r="BJ48">
            <v>598.95833333333314</v>
          </cell>
          <cell r="BK48">
            <v>598.95833333333314</v>
          </cell>
          <cell r="BL48">
            <v>431.25</v>
          </cell>
          <cell r="BM48">
            <v>458.33333333333331</v>
          </cell>
          <cell r="BN48">
            <v>572.91666666666674</v>
          </cell>
          <cell r="BO48">
            <v>572.91666666666674</v>
          </cell>
          <cell r="BP48">
            <v>572.91666666666674</v>
          </cell>
          <cell r="BQ48">
            <v>572.91666666666674</v>
          </cell>
          <cell r="BR48">
            <v>572.91666666666674</v>
          </cell>
          <cell r="BS48">
            <v>572.91666666666674</v>
          </cell>
          <cell r="BT48">
            <v>572.91666666666674</v>
          </cell>
          <cell r="BU48">
            <v>572.91666666666674</v>
          </cell>
          <cell r="BV48">
            <v>572.91666666666674</v>
          </cell>
          <cell r="BW48">
            <v>572.91666666666674</v>
          </cell>
          <cell r="BX48">
            <v>412.50000000000006</v>
          </cell>
        </row>
        <row r="49">
          <cell r="D49">
            <v>810.11300000000006</v>
          </cell>
          <cell r="E49">
            <v>566.55200000000002</v>
          </cell>
          <cell r="F49">
            <v>958.95600000000002</v>
          </cell>
          <cell r="G49">
            <v>993.31899999999996</v>
          </cell>
          <cell r="H49">
            <v>982.50399999999991</v>
          </cell>
          <cell r="I49">
            <v>922.72500000000002</v>
          </cell>
          <cell r="J49">
            <v>851.89</v>
          </cell>
          <cell r="K49">
            <v>813.98400000000004</v>
          </cell>
          <cell r="L49">
            <v>773.97299999999996</v>
          </cell>
          <cell r="M49">
            <v>747.61300000000006</v>
          </cell>
          <cell r="N49">
            <v>870.99</v>
          </cell>
          <cell r="O49">
            <v>877.904</v>
          </cell>
          <cell r="P49">
            <v>796.71</v>
          </cell>
          <cell r="Q49">
            <v>635.66666666666674</v>
          </cell>
          <cell r="R49">
            <v>962.66666666666663</v>
          </cell>
          <cell r="S49">
            <v>1015.6666666666666</v>
          </cell>
          <cell r="T49">
            <v>1043.6666666666665</v>
          </cell>
          <cell r="U49">
            <v>1050.6666666666665</v>
          </cell>
          <cell r="V49">
            <v>1063.6666666666665</v>
          </cell>
          <cell r="W49">
            <v>1036.6666666666667</v>
          </cell>
          <cell r="X49">
            <v>1066.6666666666665</v>
          </cell>
          <cell r="Y49">
            <v>1089.6666666666665</v>
          </cell>
          <cell r="Z49">
            <v>1101.6666666666665</v>
          </cell>
          <cell r="AA49">
            <v>1070.6666666666665</v>
          </cell>
          <cell r="AB49">
            <v>1182.6666666666667</v>
          </cell>
          <cell r="AC49">
            <v>862.5</v>
          </cell>
          <cell r="AD49">
            <v>1076.0416666666665</v>
          </cell>
          <cell r="AE49">
            <v>1076.0416666666667</v>
          </cell>
          <cell r="AF49">
            <v>1076.0416666666667</v>
          </cell>
          <cell r="AG49">
            <v>1076.0416666666667</v>
          </cell>
          <cell r="AH49">
            <v>1076.0416666666667</v>
          </cell>
          <cell r="AI49">
            <v>1076.0416666666667</v>
          </cell>
          <cell r="AJ49">
            <v>1076.0416666666667</v>
          </cell>
          <cell r="AK49">
            <v>1076.0416666666667</v>
          </cell>
          <cell r="AL49">
            <v>1076.0416666666667</v>
          </cell>
          <cell r="AM49">
            <v>1076.0416666666667</v>
          </cell>
          <cell r="AN49">
            <v>777.08333333333326</v>
          </cell>
          <cell r="AO49">
            <v>862.5</v>
          </cell>
          <cell r="AP49">
            <v>1076.0416666666665</v>
          </cell>
          <cell r="AQ49">
            <v>1076.0416666666665</v>
          </cell>
          <cell r="AR49">
            <v>1076.0416666666665</v>
          </cell>
          <cell r="AS49">
            <v>1076.0416666666665</v>
          </cell>
          <cell r="AT49">
            <v>1076.0416666666665</v>
          </cell>
          <cell r="AU49">
            <v>1076.0416666666665</v>
          </cell>
          <cell r="AV49">
            <v>1076.0416666666665</v>
          </cell>
          <cell r="AW49">
            <v>1076.0416666666665</v>
          </cell>
          <cell r="AX49">
            <v>1076.0416666666665</v>
          </cell>
          <cell r="AY49">
            <v>1076.0416666666665</v>
          </cell>
          <cell r="AZ49">
            <v>777.08333333333326</v>
          </cell>
          <cell r="BA49">
            <v>869.44444444444446</v>
          </cell>
          <cell r="BB49">
            <v>1084.7222222222219</v>
          </cell>
          <cell r="BC49">
            <v>1084.7222222222219</v>
          </cell>
          <cell r="BD49">
            <v>1084.7222222222219</v>
          </cell>
          <cell r="BE49">
            <v>1084.7222222222219</v>
          </cell>
          <cell r="BF49">
            <v>1084.7222222222219</v>
          </cell>
          <cell r="BG49">
            <v>1084.7222222222219</v>
          </cell>
          <cell r="BH49">
            <v>1084.7222222222219</v>
          </cell>
          <cell r="BI49">
            <v>1084.7222222222219</v>
          </cell>
          <cell r="BJ49">
            <v>1084.7222222222219</v>
          </cell>
          <cell r="BK49">
            <v>1084.7222222222219</v>
          </cell>
          <cell r="BL49">
            <v>783.33333333333326</v>
          </cell>
          <cell r="BM49">
            <v>862.50009999999997</v>
          </cell>
          <cell r="BN49">
            <v>1076.0417666666667</v>
          </cell>
          <cell r="BO49">
            <v>1076.0417666666667</v>
          </cell>
          <cell r="BP49">
            <v>1076.0417666666667</v>
          </cell>
          <cell r="BQ49">
            <v>1076.0417666666667</v>
          </cell>
          <cell r="BR49">
            <v>1076.0417666666667</v>
          </cell>
          <cell r="BS49">
            <v>1076.0417666666667</v>
          </cell>
          <cell r="BT49">
            <v>1076.0417666666667</v>
          </cell>
          <cell r="BU49">
            <v>1076.0417666666667</v>
          </cell>
          <cell r="BV49">
            <v>1076.0417666666667</v>
          </cell>
          <cell r="BW49">
            <v>1076.0417666666667</v>
          </cell>
          <cell r="BX49">
            <v>777.08343333333346</v>
          </cell>
        </row>
        <row r="50">
          <cell r="P50">
            <v>5985.8869999999997</v>
          </cell>
          <cell r="Q50">
            <v>10157.120000000003</v>
          </cell>
          <cell r="AB50">
            <v>12319.999999999998</v>
          </cell>
          <cell r="AN50">
            <v>7300.0000000000009</v>
          </cell>
          <cell r="AZ50">
            <v>7050.0000000000009</v>
          </cell>
          <cell r="BL50">
            <v>6899.9999999999973</v>
          </cell>
          <cell r="BX50">
            <v>6600.0000000000018</v>
          </cell>
        </row>
        <row r="52"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</row>
        <row r="53"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</row>
        <row r="59">
          <cell r="D59">
            <v>11.992108059046666</v>
          </cell>
          <cell r="E59">
            <v>11.942200000000001</v>
          </cell>
          <cell r="F59">
            <v>11.090319999999998</v>
          </cell>
          <cell r="G59">
            <v>10.34384</v>
          </cell>
          <cell r="H59">
            <v>9.2881199999999993</v>
          </cell>
          <cell r="I59">
            <v>9.2923461538461538</v>
          </cell>
          <cell r="J59">
            <v>8.1831666666666667</v>
          </cell>
          <cell r="K59">
            <v>8.1215925925925916</v>
          </cell>
          <cell r="L59">
            <v>8.2342777777777787</v>
          </cell>
          <cell r="M59">
            <v>7.3662916666666662</v>
          </cell>
          <cell r="N59">
            <v>6.8411999999999997</v>
          </cell>
          <cell r="O59">
            <v>6.1649374999999997</v>
          </cell>
          <cell r="P59">
            <v>6.0031111111111111</v>
          </cell>
          <cell r="Q59">
            <v>6.2352941176470589</v>
          </cell>
          <cell r="R59">
            <v>5.8695652173913047</v>
          </cell>
          <cell r="S59">
            <v>5.92</v>
          </cell>
          <cell r="T59">
            <v>6.08</v>
          </cell>
          <cell r="U59">
            <v>5.96</v>
          </cell>
          <cell r="V59">
            <v>6.08</v>
          </cell>
          <cell r="W59">
            <v>6.1111111111111107</v>
          </cell>
          <cell r="X59">
            <v>5.9615384615384617</v>
          </cell>
          <cell r="Y59">
            <v>6.0769230769230766</v>
          </cell>
          <cell r="Z59">
            <v>6.1111111111111107</v>
          </cell>
          <cell r="AA59">
            <v>6.041666666666667</v>
          </cell>
          <cell r="AB59">
            <v>6.0555555555555554</v>
          </cell>
          <cell r="AC59">
            <v>6.25</v>
          </cell>
          <cell r="AD59">
            <v>6.2499999999999991</v>
          </cell>
          <cell r="AE59">
            <v>6.2499999999999991</v>
          </cell>
          <cell r="AF59">
            <v>6.2499999999999991</v>
          </cell>
          <cell r="AG59">
            <v>6.2499999999999991</v>
          </cell>
          <cell r="AH59">
            <v>6.2499999999999991</v>
          </cell>
          <cell r="AI59">
            <v>6.2499999999999991</v>
          </cell>
          <cell r="AJ59">
            <v>6.2499999999999991</v>
          </cell>
          <cell r="AK59">
            <v>6.2499999999999991</v>
          </cell>
          <cell r="AL59">
            <v>6.2499999999999991</v>
          </cell>
          <cell r="AM59">
            <v>6.2499999999999991</v>
          </cell>
          <cell r="AN59">
            <v>6.2499999999999964</v>
          </cell>
          <cell r="AO59">
            <v>6.25</v>
          </cell>
          <cell r="AP59">
            <v>6.2499999999999947</v>
          </cell>
          <cell r="AQ59">
            <v>6.2499999999999947</v>
          </cell>
          <cell r="AR59">
            <v>6.2499999999999947</v>
          </cell>
          <cell r="AS59">
            <v>6.2499999999999947</v>
          </cell>
          <cell r="AT59">
            <v>6.2499999999999947</v>
          </cell>
          <cell r="AU59">
            <v>6.2499999999999947</v>
          </cell>
          <cell r="AV59">
            <v>6.2499999999999947</v>
          </cell>
          <cell r="AW59">
            <v>6.2499999999999947</v>
          </cell>
          <cell r="AX59">
            <v>6.2499999999999947</v>
          </cell>
          <cell r="AY59">
            <v>6.2499999999999947</v>
          </cell>
          <cell r="AZ59">
            <v>6.2499999999999956</v>
          </cell>
          <cell r="BA59">
            <v>3.6458333333333335</v>
          </cell>
          <cell r="BB59">
            <v>3.6458333333333344</v>
          </cell>
          <cell r="BC59">
            <v>3.6458333333333344</v>
          </cell>
          <cell r="BD59">
            <v>3.6458333333333344</v>
          </cell>
          <cell r="BE59">
            <v>3.6458333333333344</v>
          </cell>
          <cell r="BF59">
            <v>3.6458333333333344</v>
          </cell>
          <cell r="BG59">
            <v>3.6458333333333344</v>
          </cell>
          <cell r="BH59">
            <v>3.6458333333333344</v>
          </cell>
          <cell r="BI59">
            <v>3.6458333333333344</v>
          </cell>
          <cell r="BJ59">
            <v>3.6458333333333344</v>
          </cell>
          <cell r="BK59">
            <v>3.6458333333333344</v>
          </cell>
          <cell r="BL59">
            <v>3.6458333333333335</v>
          </cell>
          <cell r="BM59">
            <v>5.0000000000000004E-6</v>
          </cell>
          <cell r="BN59">
            <v>3.9999999999999998E-6</v>
          </cell>
          <cell r="BO59">
            <v>3.9999999999999998E-6</v>
          </cell>
          <cell r="BP59">
            <v>3.9999999999999998E-6</v>
          </cell>
          <cell r="BQ59">
            <v>3.9999999999999998E-6</v>
          </cell>
          <cell r="BR59">
            <v>3.9999999999999998E-6</v>
          </cell>
          <cell r="BS59">
            <v>3.9999999999999998E-6</v>
          </cell>
          <cell r="BT59">
            <v>3.9999999999999998E-6</v>
          </cell>
          <cell r="BU59">
            <v>3.9999999999999998E-6</v>
          </cell>
          <cell r="BV59">
            <v>3.9999999999999998E-6</v>
          </cell>
          <cell r="BW59">
            <v>3.9999999999999998E-6</v>
          </cell>
          <cell r="BX59">
            <v>5.5555555555555558E-6</v>
          </cell>
        </row>
        <row r="60">
          <cell r="D60">
            <v>14.847442409391792</v>
          </cell>
          <cell r="E60">
            <v>15.4086</v>
          </cell>
          <cell r="F60">
            <v>15.31772</v>
          </cell>
          <cell r="G60">
            <v>16.078240000000001</v>
          </cell>
          <cell r="H60">
            <v>15.656559999999999</v>
          </cell>
          <cell r="I60">
            <v>15.836153846153847</v>
          </cell>
          <cell r="J60">
            <v>15.493124999999999</v>
          </cell>
          <cell r="K60">
            <v>15.780592592592594</v>
          </cell>
          <cell r="L60">
            <v>24.224499999999999</v>
          </cell>
          <cell r="M60">
            <v>16.065958333333334</v>
          </cell>
          <cell r="N60">
            <v>26.896599999999999</v>
          </cell>
          <cell r="O60">
            <v>23.514250000000001</v>
          </cell>
          <cell r="P60">
            <v>15.725222222222222</v>
          </cell>
          <cell r="Q60">
            <v>16.03921568627451</v>
          </cell>
          <cell r="R60">
            <v>15.811594202898551</v>
          </cell>
          <cell r="S60">
            <v>15.906666666666668</v>
          </cell>
          <cell r="T60">
            <v>15.986666666666668</v>
          </cell>
          <cell r="U60">
            <v>16.266666666666666</v>
          </cell>
          <cell r="V60">
            <v>17.026666666666667</v>
          </cell>
          <cell r="W60">
            <v>17.580246913580247</v>
          </cell>
          <cell r="X60">
            <v>17.833333333333336</v>
          </cell>
          <cell r="Y60">
            <v>18.487179487179489</v>
          </cell>
          <cell r="Z60">
            <v>19.02469135802469</v>
          </cell>
          <cell r="AA60">
            <v>19.319444444444446</v>
          </cell>
          <cell r="AB60">
            <v>19.75925925925926</v>
          </cell>
          <cell r="AC60">
            <v>19.6875</v>
          </cell>
          <cell r="AD60">
            <v>19.604166666666664</v>
          </cell>
          <cell r="AE60">
            <v>19.604166666666664</v>
          </cell>
          <cell r="AF60">
            <v>19.604166666666664</v>
          </cell>
          <cell r="AG60">
            <v>19.604166666666664</v>
          </cell>
          <cell r="AH60">
            <v>19.604166666666664</v>
          </cell>
          <cell r="AI60">
            <v>19.604166666666664</v>
          </cell>
          <cell r="AJ60">
            <v>19.604166666666664</v>
          </cell>
          <cell r="AK60">
            <v>19.604166666666664</v>
          </cell>
          <cell r="AL60">
            <v>19.604166666666664</v>
          </cell>
          <cell r="AM60">
            <v>19.604166666666664</v>
          </cell>
          <cell r="AN60">
            <v>19.733796296296298</v>
          </cell>
          <cell r="AO60">
            <v>19.687500000000004</v>
          </cell>
          <cell r="AP60">
            <v>19.604166666666671</v>
          </cell>
          <cell r="AQ60">
            <v>19.604166666666671</v>
          </cell>
          <cell r="AR60">
            <v>19.604166666666671</v>
          </cell>
          <cell r="AS60">
            <v>19.604166666666671</v>
          </cell>
          <cell r="AT60">
            <v>19.604166666666671</v>
          </cell>
          <cell r="AU60">
            <v>19.604166666666671</v>
          </cell>
          <cell r="AV60">
            <v>19.604166666666671</v>
          </cell>
          <cell r="AW60">
            <v>19.604166666666671</v>
          </cell>
          <cell r="AX60">
            <v>19.604166666666671</v>
          </cell>
          <cell r="AY60">
            <v>19.604166666666671</v>
          </cell>
          <cell r="AZ60">
            <v>19.733796296296301</v>
          </cell>
          <cell r="BA60">
            <v>20.381944444444446</v>
          </cell>
          <cell r="BB60">
            <v>20.298611111111107</v>
          </cell>
          <cell r="BC60">
            <v>20.298611111111107</v>
          </cell>
          <cell r="BD60">
            <v>20.298611111111107</v>
          </cell>
          <cell r="BE60">
            <v>20.298611111111107</v>
          </cell>
          <cell r="BF60">
            <v>20.298611111111107</v>
          </cell>
          <cell r="BG60">
            <v>20.298611111111107</v>
          </cell>
          <cell r="BH60">
            <v>20.298611111111107</v>
          </cell>
          <cell r="BI60">
            <v>20.298611111111107</v>
          </cell>
          <cell r="BJ60">
            <v>20.298611111111107</v>
          </cell>
          <cell r="BK60">
            <v>20.298611111111107</v>
          </cell>
          <cell r="BL60">
            <v>20.428240740740744</v>
          </cell>
          <cell r="BM60">
            <v>20.381944444444446</v>
          </cell>
          <cell r="BN60">
            <v>20.298611111111107</v>
          </cell>
          <cell r="BO60">
            <v>20.298611111111107</v>
          </cell>
          <cell r="BP60">
            <v>20.298611111111107</v>
          </cell>
          <cell r="BQ60">
            <v>20.298611111111107</v>
          </cell>
          <cell r="BR60">
            <v>20.298611111111107</v>
          </cell>
          <cell r="BS60">
            <v>20.298611111111107</v>
          </cell>
          <cell r="BT60">
            <v>20.298611111111107</v>
          </cell>
          <cell r="BU60">
            <v>20.298611111111107</v>
          </cell>
          <cell r="BV60">
            <v>20.298611111111107</v>
          </cell>
          <cell r="BW60">
            <v>20.298611111111107</v>
          </cell>
          <cell r="BX60">
            <v>20.428240740740744</v>
          </cell>
        </row>
        <row r="61">
          <cell r="D61">
            <v>11.760449531561546</v>
          </cell>
          <cell r="E61">
            <v>13.328600000000002</v>
          </cell>
          <cell r="F61">
            <v>14.576079999999999</v>
          </cell>
          <cell r="G61">
            <v>15.843719999999998</v>
          </cell>
          <cell r="H61">
            <v>15.416480000000002</v>
          </cell>
          <cell r="I61">
            <v>16.720000000000002</v>
          </cell>
          <cell r="J61">
            <v>16.828875</v>
          </cell>
          <cell r="K61">
            <v>16.625</v>
          </cell>
          <cell r="L61">
            <v>8.4071666666666669</v>
          </cell>
          <cell r="M61">
            <v>14.614624999999998</v>
          </cell>
          <cell r="N61">
            <v>20.893666666666665</v>
          </cell>
          <cell r="O61">
            <v>18.9691875</v>
          </cell>
          <cell r="P61">
            <v>17.077666666666669</v>
          </cell>
          <cell r="Q61">
            <v>17.235294117647058</v>
          </cell>
          <cell r="R61">
            <v>16.739130434782609</v>
          </cell>
          <cell r="S61">
            <v>16.920000000000002</v>
          </cell>
          <cell r="T61">
            <v>17.28</v>
          </cell>
          <cell r="U61">
            <v>17.04</v>
          </cell>
          <cell r="V61">
            <v>17.28</v>
          </cell>
          <cell r="W61">
            <v>17.851851851851851</v>
          </cell>
          <cell r="X61">
            <v>16.192307692307693</v>
          </cell>
          <cell r="Y61">
            <v>16.384615384615383</v>
          </cell>
          <cell r="Z61">
            <v>16.444444444444443</v>
          </cell>
          <cell r="AA61">
            <v>16.375</v>
          </cell>
          <cell r="AB61">
            <v>32.5</v>
          </cell>
          <cell r="AC61">
            <v>17.1875</v>
          </cell>
          <cell r="AD61">
            <v>17.1875</v>
          </cell>
          <cell r="AE61">
            <v>17.187500000000011</v>
          </cell>
          <cell r="AF61">
            <v>17.187500000000011</v>
          </cell>
          <cell r="AG61">
            <v>17.187500000000011</v>
          </cell>
          <cell r="AH61">
            <v>17.187500000000011</v>
          </cell>
          <cell r="AI61">
            <v>17.187500000000011</v>
          </cell>
          <cell r="AJ61">
            <v>17.187500000000011</v>
          </cell>
          <cell r="AK61">
            <v>17.187500000000011</v>
          </cell>
          <cell r="AL61">
            <v>17.187500000000011</v>
          </cell>
          <cell r="AM61">
            <v>17.187500000000011</v>
          </cell>
          <cell r="AN61">
            <v>17.1875</v>
          </cell>
          <cell r="AO61">
            <v>17.1875</v>
          </cell>
          <cell r="AP61">
            <v>17.1875</v>
          </cell>
          <cell r="AQ61">
            <v>17.1875</v>
          </cell>
          <cell r="AR61">
            <v>17.1875</v>
          </cell>
          <cell r="AS61">
            <v>17.1875</v>
          </cell>
          <cell r="AT61">
            <v>17.1875</v>
          </cell>
          <cell r="AU61">
            <v>17.1875</v>
          </cell>
          <cell r="AV61">
            <v>17.1875</v>
          </cell>
          <cell r="AW61">
            <v>17.1875</v>
          </cell>
          <cell r="AX61">
            <v>17.1875</v>
          </cell>
          <cell r="AY61">
            <v>17.1875</v>
          </cell>
          <cell r="AZ61">
            <v>17.187500000000004</v>
          </cell>
          <cell r="BA61">
            <v>19.444444444444446</v>
          </cell>
          <cell r="BB61">
            <v>19.444444444444443</v>
          </cell>
          <cell r="BC61">
            <v>19.444444444444443</v>
          </cell>
          <cell r="BD61">
            <v>19.444444444444443</v>
          </cell>
          <cell r="BE61">
            <v>19.444444444444443</v>
          </cell>
          <cell r="BF61">
            <v>19.444444444444443</v>
          </cell>
          <cell r="BG61">
            <v>19.444444444444443</v>
          </cell>
          <cell r="BH61">
            <v>19.444444444444443</v>
          </cell>
          <cell r="BI61">
            <v>19.444444444444443</v>
          </cell>
          <cell r="BJ61">
            <v>19.444444444444443</v>
          </cell>
          <cell r="BK61">
            <v>19.444444444444443</v>
          </cell>
          <cell r="BL61">
            <v>19.444444444444443</v>
          </cell>
          <cell r="BM61">
            <v>22.743055555555557</v>
          </cell>
          <cell r="BN61">
            <v>22.743055555555557</v>
          </cell>
          <cell r="BO61">
            <v>22.743055555555557</v>
          </cell>
          <cell r="BP61">
            <v>22.743055555555557</v>
          </cell>
          <cell r="BQ61">
            <v>22.743055555555557</v>
          </cell>
          <cell r="BR61">
            <v>22.743055555555557</v>
          </cell>
          <cell r="BS61">
            <v>22.743055555555557</v>
          </cell>
          <cell r="BT61">
            <v>22.743055555555557</v>
          </cell>
          <cell r="BU61">
            <v>22.743055555555557</v>
          </cell>
          <cell r="BV61">
            <v>22.743055555555557</v>
          </cell>
          <cell r="BW61">
            <v>22.743055555555557</v>
          </cell>
          <cell r="BX61">
            <v>22.743055555555557</v>
          </cell>
        </row>
        <row r="62">
          <cell r="L62">
            <v>40.865944444444445</v>
          </cell>
          <cell r="M62">
            <v>38.046875</v>
          </cell>
          <cell r="N62">
            <v>54.631466666666668</v>
          </cell>
          <cell r="O62">
            <v>48.648375000000001</v>
          </cell>
          <cell r="P62">
            <v>38.805999999999997</v>
          </cell>
          <cell r="Q62">
            <v>39.509803921568626</v>
          </cell>
          <cell r="R62">
            <v>38.420289855072468</v>
          </cell>
          <cell r="S62">
            <v>38.74666666666667</v>
          </cell>
          <cell r="T62">
            <v>39.346666666666671</v>
          </cell>
        </row>
        <row r="64">
          <cell r="D64">
            <v>234.81200000000001</v>
          </cell>
          <cell r="E64">
            <v>179.13300000000001</v>
          </cell>
          <cell r="F64">
            <v>277.25799999999998</v>
          </cell>
          <cell r="G64">
            <v>258.596</v>
          </cell>
          <cell r="H64">
            <v>232.203</v>
          </cell>
          <cell r="I64">
            <v>241.601</v>
          </cell>
          <cell r="J64">
            <v>196.39599999999999</v>
          </cell>
          <cell r="K64">
            <v>219.28299999999999</v>
          </cell>
          <cell r="L64">
            <v>148.21700000000001</v>
          </cell>
          <cell r="M64">
            <v>176.791</v>
          </cell>
          <cell r="N64">
            <v>102.61799999999999</v>
          </cell>
          <cell r="O64">
            <v>98.638999999999996</v>
          </cell>
          <cell r="P64">
            <v>108.056</v>
          </cell>
          <cell r="Q64">
            <v>106</v>
          </cell>
          <cell r="R64">
            <v>135</v>
          </cell>
          <cell r="S64">
            <v>148</v>
          </cell>
          <cell r="T64">
            <v>152</v>
          </cell>
          <cell r="U64">
            <v>149</v>
          </cell>
          <cell r="V64">
            <v>152</v>
          </cell>
          <cell r="W64">
            <v>165</v>
          </cell>
          <cell r="X64">
            <v>155</v>
          </cell>
          <cell r="Y64">
            <v>158</v>
          </cell>
          <cell r="Z64">
            <v>165</v>
          </cell>
          <cell r="AA64">
            <v>145</v>
          </cell>
          <cell r="AB64">
            <v>109</v>
          </cell>
          <cell r="AC64">
            <v>125</v>
          </cell>
          <cell r="AD64">
            <v>156.24999999999997</v>
          </cell>
          <cell r="AE64">
            <v>156.24999999999997</v>
          </cell>
          <cell r="AF64">
            <v>156.24999999999997</v>
          </cell>
          <cell r="AG64">
            <v>156.24999999999997</v>
          </cell>
          <cell r="AH64">
            <v>156.24999999999997</v>
          </cell>
          <cell r="AI64">
            <v>156.24999999999997</v>
          </cell>
          <cell r="AJ64">
            <v>156.24999999999997</v>
          </cell>
          <cell r="AK64">
            <v>156.24999999999997</v>
          </cell>
          <cell r="AL64">
            <v>156.24999999999997</v>
          </cell>
          <cell r="AM64">
            <v>156.24999999999997</v>
          </cell>
          <cell r="AN64">
            <v>112.49999999999994</v>
          </cell>
          <cell r="AO64">
            <v>125</v>
          </cell>
          <cell r="AP64">
            <v>156.24999999999986</v>
          </cell>
          <cell r="AQ64">
            <v>156.24999999999986</v>
          </cell>
          <cell r="AR64">
            <v>156.24999999999986</v>
          </cell>
          <cell r="AS64">
            <v>156.24999999999986</v>
          </cell>
          <cell r="AT64">
            <v>156.24999999999986</v>
          </cell>
          <cell r="AU64">
            <v>156.24999999999986</v>
          </cell>
          <cell r="AV64">
            <v>156.24999999999986</v>
          </cell>
          <cell r="AW64">
            <v>156.24999999999986</v>
          </cell>
          <cell r="AX64">
            <v>156.24999999999986</v>
          </cell>
          <cell r="AY64">
            <v>156.24999999999986</v>
          </cell>
          <cell r="AZ64">
            <v>112.49999999999991</v>
          </cell>
          <cell r="BA64">
            <v>72.916666666666671</v>
          </cell>
          <cell r="BB64">
            <v>91.145833333333357</v>
          </cell>
          <cell r="BC64">
            <v>91.145833333333357</v>
          </cell>
          <cell r="BD64">
            <v>91.145833333333357</v>
          </cell>
          <cell r="BE64">
            <v>91.145833333333357</v>
          </cell>
          <cell r="BF64">
            <v>91.145833333333357</v>
          </cell>
          <cell r="BG64">
            <v>91.145833333333357</v>
          </cell>
          <cell r="BH64">
            <v>91.145833333333357</v>
          </cell>
          <cell r="BI64">
            <v>91.145833333333357</v>
          </cell>
          <cell r="BJ64">
            <v>91.145833333333357</v>
          </cell>
          <cell r="BK64">
            <v>91.145833333333357</v>
          </cell>
          <cell r="BL64">
            <v>65.625</v>
          </cell>
          <cell r="BM64">
            <v>1E-4</v>
          </cell>
          <cell r="BN64">
            <v>1E-4</v>
          </cell>
          <cell r="BO64">
            <v>1E-4</v>
          </cell>
          <cell r="BP64">
            <v>1E-4</v>
          </cell>
          <cell r="BQ64">
            <v>1E-4</v>
          </cell>
          <cell r="BR64">
            <v>1E-4</v>
          </cell>
          <cell r="BS64">
            <v>1E-4</v>
          </cell>
          <cell r="BT64">
            <v>1E-4</v>
          </cell>
          <cell r="BU64">
            <v>1E-4</v>
          </cell>
          <cell r="BV64">
            <v>1E-4</v>
          </cell>
          <cell r="BW64">
            <v>1E-4</v>
          </cell>
          <cell r="BX64">
            <v>1E-4</v>
          </cell>
          <cell r="BY64" t="e">
            <v>#VALUE!</v>
          </cell>
        </row>
        <row r="65">
          <cell r="D65">
            <v>290.721</v>
          </cell>
          <cell r="E65">
            <v>231.12899999999999</v>
          </cell>
          <cell r="F65">
            <v>382.94299999999998</v>
          </cell>
          <cell r="G65">
            <v>401.95600000000002</v>
          </cell>
          <cell r="H65">
            <v>391.41399999999999</v>
          </cell>
          <cell r="I65">
            <v>411.74</v>
          </cell>
          <cell r="J65">
            <v>371.83499999999998</v>
          </cell>
          <cell r="K65">
            <v>426.07600000000002</v>
          </cell>
          <cell r="L65">
            <v>436.041</v>
          </cell>
          <cell r="M65">
            <v>385.58300000000003</v>
          </cell>
          <cell r="N65">
            <v>403.44900000000001</v>
          </cell>
          <cell r="O65">
            <v>376.22800000000001</v>
          </cell>
          <cell r="P65">
            <v>283.05399999999997</v>
          </cell>
          <cell r="Q65">
            <v>272.66666666666669</v>
          </cell>
          <cell r="R65">
            <v>363.66666666666669</v>
          </cell>
          <cell r="S65">
            <v>397.66666666666669</v>
          </cell>
          <cell r="T65">
            <v>399.66666666666669</v>
          </cell>
          <cell r="U65">
            <v>406.66666666666669</v>
          </cell>
          <cell r="V65">
            <v>425.66666666666669</v>
          </cell>
          <cell r="W65">
            <v>474.66666666666669</v>
          </cell>
          <cell r="X65">
            <v>463.66666666666669</v>
          </cell>
          <cell r="Y65">
            <v>480.66666666666669</v>
          </cell>
          <cell r="Z65">
            <v>513.66666666666663</v>
          </cell>
          <cell r="AA65">
            <v>463.66666666666669</v>
          </cell>
          <cell r="AB65">
            <v>355.66666666666669</v>
          </cell>
          <cell r="AC65">
            <v>393.75</v>
          </cell>
          <cell r="AD65">
            <v>490.10416666666663</v>
          </cell>
          <cell r="AE65">
            <v>490.10416666666663</v>
          </cell>
          <cell r="AF65">
            <v>490.10416666666663</v>
          </cell>
          <cell r="AG65">
            <v>490.10416666666663</v>
          </cell>
          <cell r="AH65">
            <v>490.10416666666663</v>
          </cell>
          <cell r="AI65">
            <v>490.10416666666663</v>
          </cell>
          <cell r="AJ65">
            <v>490.10416666666663</v>
          </cell>
          <cell r="AK65">
            <v>490.10416666666663</v>
          </cell>
          <cell r="AL65">
            <v>490.10416666666663</v>
          </cell>
          <cell r="AM65">
            <v>490.10416666666663</v>
          </cell>
          <cell r="AN65">
            <v>355.20833333333337</v>
          </cell>
          <cell r="AO65">
            <v>393.75000000000006</v>
          </cell>
          <cell r="AP65">
            <v>490.10416666666674</v>
          </cell>
          <cell r="AQ65">
            <v>490.10416666666674</v>
          </cell>
          <cell r="AR65">
            <v>490.10416666666674</v>
          </cell>
          <cell r="AS65">
            <v>490.10416666666674</v>
          </cell>
          <cell r="AT65">
            <v>490.10416666666674</v>
          </cell>
          <cell r="AU65">
            <v>490.10416666666674</v>
          </cell>
          <cell r="AV65">
            <v>490.10416666666674</v>
          </cell>
          <cell r="AW65">
            <v>490.10416666666674</v>
          </cell>
          <cell r="AX65">
            <v>490.10416666666674</v>
          </cell>
          <cell r="AY65">
            <v>490.10416666666674</v>
          </cell>
          <cell r="AZ65">
            <v>355.20833333333343</v>
          </cell>
          <cell r="BA65">
            <v>407.63888888888891</v>
          </cell>
          <cell r="BB65">
            <v>507.46527777777771</v>
          </cell>
          <cell r="BC65">
            <v>507.46527777777771</v>
          </cell>
          <cell r="BD65">
            <v>507.46527777777771</v>
          </cell>
          <cell r="BE65">
            <v>507.46527777777771</v>
          </cell>
          <cell r="BF65">
            <v>507.46527777777771</v>
          </cell>
          <cell r="BG65">
            <v>507.46527777777771</v>
          </cell>
          <cell r="BH65">
            <v>507.46527777777771</v>
          </cell>
          <cell r="BI65">
            <v>507.46527777777771</v>
          </cell>
          <cell r="BJ65">
            <v>507.46527777777771</v>
          </cell>
          <cell r="BK65">
            <v>507.46527777777771</v>
          </cell>
          <cell r="BL65">
            <v>367.70833333333337</v>
          </cell>
          <cell r="BM65">
            <v>407.63888888888891</v>
          </cell>
          <cell r="BN65">
            <v>507.46527777777771</v>
          </cell>
          <cell r="BO65">
            <v>507.46527777777771</v>
          </cell>
          <cell r="BP65">
            <v>507.46527777777771</v>
          </cell>
          <cell r="BQ65">
            <v>507.46527777777771</v>
          </cell>
          <cell r="BR65">
            <v>507.46527777777771</v>
          </cell>
          <cell r="BS65">
            <v>507.46527777777771</v>
          </cell>
          <cell r="BT65">
            <v>507.46527777777771</v>
          </cell>
          <cell r="BU65">
            <v>507.46527777777771</v>
          </cell>
          <cell r="BV65">
            <v>507.46527777777771</v>
          </cell>
          <cell r="BW65">
            <v>507.46527777777771</v>
          </cell>
          <cell r="BX65">
            <v>367.70833333333337</v>
          </cell>
          <cell r="BY65" t="e">
            <v>#VALUE!</v>
          </cell>
        </row>
        <row r="66">
          <cell r="D66">
            <v>230.27599999999998</v>
          </cell>
          <cell r="E66">
            <v>199.92900000000003</v>
          </cell>
          <cell r="F66">
            <v>364.40199999999999</v>
          </cell>
          <cell r="G66">
            <v>396.09299999999996</v>
          </cell>
          <cell r="H66">
            <v>385.41200000000003</v>
          </cell>
          <cell r="I66">
            <v>434.72</v>
          </cell>
          <cell r="J66">
            <v>403.89299999999997</v>
          </cell>
          <cell r="K66">
            <v>448.875</v>
          </cell>
          <cell r="L66">
            <v>151.32900000000001</v>
          </cell>
          <cell r="M66">
            <v>350.75099999999998</v>
          </cell>
          <cell r="N66">
            <v>313.40499999999997</v>
          </cell>
          <cell r="O66">
            <v>303.50700000000001</v>
          </cell>
          <cell r="P66">
            <v>307.39800000000002</v>
          </cell>
          <cell r="Q66">
            <v>293</v>
          </cell>
          <cell r="R66">
            <v>385</v>
          </cell>
          <cell r="S66">
            <v>423</v>
          </cell>
          <cell r="T66">
            <v>432</v>
          </cell>
          <cell r="U66">
            <v>426</v>
          </cell>
          <cell r="V66">
            <v>432</v>
          </cell>
          <cell r="W66">
            <v>482</v>
          </cell>
          <cell r="X66">
            <v>421</v>
          </cell>
          <cell r="Y66">
            <v>426</v>
          </cell>
          <cell r="Z66">
            <v>444</v>
          </cell>
          <cell r="AA66">
            <v>393</v>
          </cell>
          <cell r="AB66">
            <v>585</v>
          </cell>
          <cell r="AC66">
            <v>343.75</v>
          </cell>
          <cell r="AD66">
            <v>429.6875</v>
          </cell>
          <cell r="AE66">
            <v>429.68750000000023</v>
          </cell>
          <cell r="AF66">
            <v>429.68750000000023</v>
          </cell>
          <cell r="AG66">
            <v>429.68750000000023</v>
          </cell>
          <cell r="AH66">
            <v>429.68750000000023</v>
          </cell>
          <cell r="AI66">
            <v>429.68750000000023</v>
          </cell>
          <cell r="AJ66">
            <v>429.68750000000023</v>
          </cell>
          <cell r="AK66">
            <v>429.68750000000023</v>
          </cell>
          <cell r="AL66">
            <v>429.68750000000023</v>
          </cell>
          <cell r="AM66">
            <v>429.68750000000023</v>
          </cell>
          <cell r="AN66">
            <v>309.375</v>
          </cell>
          <cell r="AO66">
            <v>343.75</v>
          </cell>
          <cell r="AP66">
            <v>429.6875</v>
          </cell>
          <cell r="AQ66">
            <v>429.6875</v>
          </cell>
          <cell r="AR66">
            <v>429.6875</v>
          </cell>
          <cell r="AS66">
            <v>429.6875</v>
          </cell>
          <cell r="AT66">
            <v>429.6875</v>
          </cell>
          <cell r="AU66">
            <v>429.6875</v>
          </cell>
          <cell r="AV66">
            <v>429.6875</v>
          </cell>
          <cell r="AW66">
            <v>429.6875</v>
          </cell>
          <cell r="AX66">
            <v>429.6875</v>
          </cell>
          <cell r="AY66">
            <v>429.6875</v>
          </cell>
          <cell r="AZ66">
            <v>309.37500000000006</v>
          </cell>
          <cell r="BA66">
            <v>388.88888888888891</v>
          </cell>
          <cell r="BB66">
            <v>486.11111111111103</v>
          </cell>
          <cell r="BC66">
            <v>486.11111111111103</v>
          </cell>
          <cell r="BD66">
            <v>486.11111111111103</v>
          </cell>
          <cell r="BE66">
            <v>486.11111111111103</v>
          </cell>
          <cell r="BF66">
            <v>486.11111111111103</v>
          </cell>
          <cell r="BG66">
            <v>486.11111111111103</v>
          </cell>
          <cell r="BH66">
            <v>486.11111111111103</v>
          </cell>
          <cell r="BI66">
            <v>486.11111111111103</v>
          </cell>
          <cell r="BJ66">
            <v>486.11111111111103</v>
          </cell>
          <cell r="BK66">
            <v>486.11111111111103</v>
          </cell>
          <cell r="BL66">
            <v>349.99999999999994</v>
          </cell>
          <cell r="BM66">
            <v>454.86111111111114</v>
          </cell>
          <cell r="BN66">
            <v>568.57638888888891</v>
          </cell>
          <cell r="BO66">
            <v>568.57638888888891</v>
          </cell>
          <cell r="BP66">
            <v>568.57638888888891</v>
          </cell>
          <cell r="BQ66">
            <v>568.57638888888891</v>
          </cell>
          <cell r="BR66">
            <v>568.57638888888891</v>
          </cell>
          <cell r="BS66">
            <v>568.57638888888891</v>
          </cell>
          <cell r="BT66">
            <v>568.57638888888891</v>
          </cell>
          <cell r="BU66">
            <v>568.57638888888891</v>
          </cell>
          <cell r="BV66">
            <v>568.57638888888891</v>
          </cell>
          <cell r="BW66">
            <v>568.57638888888891</v>
          </cell>
          <cell r="BX66">
            <v>409.37500000000006</v>
          </cell>
          <cell r="BY66" t="e">
            <v>#VALUE!</v>
          </cell>
        </row>
        <row r="67">
          <cell r="D67">
            <v>755.80899999999997</v>
          </cell>
          <cell r="E67">
            <v>610.19100000000003</v>
          </cell>
          <cell r="F67">
            <v>1024.6030000000001</v>
          </cell>
          <cell r="G67">
            <v>1056.645</v>
          </cell>
          <cell r="H67">
            <v>1009.029</v>
          </cell>
          <cell r="I67">
            <v>1088.0610000000001</v>
          </cell>
          <cell r="J67">
            <v>972.12400000000002</v>
          </cell>
          <cell r="K67">
            <v>1094.2339999999999</v>
          </cell>
          <cell r="L67">
            <v>735.58699999999999</v>
          </cell>
          <cell r="M67">
            <v>913.125</v>
          </cell>
          <cell r="N67">
            <v>819.47199999999998</v>
          </cell>
          <cell r="O67">
            <v>778.37400000000002</v>
          </cell>
          <cell r="P67">
            <v>698.50800000000004</v>
          </cell>
          <cell r="Q67">
            <v>671.66666666666674</v>
          </cell>
          <cell r="R67">
            <v>883.66666666666674</v>
          </cell>
          <cell r="S67">
            <v>968.66666666666674</v>
          </cell>
          <cell r="T67">
            <v>983.66666666666674</v>
          </cell>
          <cell r="U67">
            <v>981.66666666666674</v>
          </cell>
          <cell r="V67">
            <v>1009.6666666666667</v>
          </cell>
          <cell r="W67">
            <v>1121.6666666666667</v>
          </cell>
          <cell r="X67">
            <v>1039.6666666666667</v>
          </cell>
          <cell r="Y67">
            <v>1064.6666666666667</v>
          </cell>
          <cell r="Z67">
            <v>1122.6666666666665</v>
          </cell>
          <cell r="AA67">
            <v>1001.6666666666667</v>
          </cell>
          <cell r="AB67">
            <v>1049.6666666666667</v>
          </cell>
          <cell r="AC67">
            <v>862.5</v>
          </cell>
          <cell r="AD67">
            <v>1076.0416666666665</v>
          </cell>
          <cell r="AE67">
            <v>1076.041666666667</v>
          </cell>
          <cell r="AF67">
            <v>1076.041666666667</v>
          </cell>
          <cell r="AG67">
            <v>1076.041666666667</v>
          </cell>
          <cell r="AH67">
            <v>1076.041666666667</v>
          </cell>
          <cell r="AI67">
            <v>1076.041666666667</v>
          </cell>
          <cell r="AJ67">
            <v>1076.041666666667</v>
          </cell>
          <cell r="AK67">
            <v>1076.041666666667</v>
          </cell>
          <cell r="AL67">
            <v>1076.041666666667</v>
          </cell>
          <cell r="AM67">
            <v>1076.041666666667</v>
          </cell>
          <cell r="AN67">
            <v>777.08333333333326</v>
          </cell>
          <cell r="AO67">
            <v>862.5</v>
          </cell>
          <cell r="AP67">
            <v>1076.0416666666665</v>
          </cell>
          <cell r="AQ67">
            <v>1076.0416666666665</v>
          </cell>
          <cell r="AR67">
            <v>1076.0416666666665</v>
          </cell>
          <cell r="AS67">
            <v>1076.0416666666665</v>
          </cell>
          <cell r="AT67">
            <v>1076.0416666666665</v>
          </cell>
          <cell r="AU67">
            <v>1076.0416666666665</v>
          </cell>
          <cell r="AV67">
            <v>1076.0416666666665</v>
          </cell>
          <cell r="AW67">
            <v>1076.0416666666665</v>
          </cell>
          <cell r="AX67">
            <v>1076.0416666666665</v>
          </cell>
          <cell r="AY67">
            <v>1076.0416666666665</v>
          </cell>
          <cell r="AZ67">
            <v>777.08333333333348</v>
          </cell>
          <cell r="BA67">
            <v>869.44444444444457</v>
          </cell>
          <cell r="BB67">
            <v>1084.7222222222222</v>
          </cell>
          <cell r="BC67">
            <v>1084.7222222222222</v>
          </cell>
          <cell r="BD67">
            <v>1084.7222222222222</v>
          </cell>
          <cell r="BE67">
            <v>1084.7222222222222</v>
          </cell>
          <cell r="BF67">
            <v>1084.7222222222222</v>
          </cell>
          <cell r="BG67">
            <v>1084.7222222222222</v>
          </cell>
          <cell r="BH67">
            <v>1084.7222222222222</v>
          </cell>
          <cell r="BI67">
            <v>1084.7222222222222</v>
          </cell>
          <cell r="BJ67">
            <v>1084.7222222222222</v>
          </cell>
          <cell r="BK67">
            <v>1084.7222222222222</v>
          </cell>
          <cell r="BL67">
            <v>783.33333333333326</v>
          </cell>
          <cell r="BM67">
            <v>862.50009999999997</v>
          </cell>
          <cell r="BN67">
            <v>1076.0417666666667</v>
          </cell>
          <cell r="BO67">
            <v>1076.0417666666667</v>
          </cell>
          <cell r="BP67">
            <v>1076.0417666666667</v>
          </cell>
          <cell r="BQ67">
            <v>1076.0417666666667</v>
          </cell>
          <cell r="BR67">
            <v>1076.0417666666667</v>
          </cell>
          <cell r="BS67">
            <v>1076.0417666666667</v>
          </cell>
          <cell r="BT67">
            <v>1076.0417666666667</v>
          </cell>
          <cell r="BU67">
            <v>1076.0417666666667</v>
          </cell>
          <cell r="BV67">
            <v>1076.0417666666667</v>
          </cell>
          <cell r="BW67">
            <v>1076.0417666666667</v>
          </cell>
          <cell r="BX67">
            <v>777.08343333333346</v>
          </cell>
        </row>
        <row r="68">
          <cell r="E68">
            <v>610.19100000000003</v>
          </cell>
          <cell r="F68">
            <v>1634.7940000000001</v>
          </cell>
          <cell r="G68">
            <v>2691.4390000000003</v>
          </cell>
          <cell r="H68">
            <v>3700.4680000000003</v>
          </cell>
          <cell r="I68">
            <v>4788.5290000000005</v>
          </cell>
          <cell r="J68">
            <v>5760.6530000000002</v>
          </cell>
          <cell r="K68">
            <v>6854.8870000000006</v>
          </cell>
          <cell r="L68">
            <v>7590.4740000000002</v>
          </cell>
          <cell r="M68">
            <v>8503.5990000000002</v>
          </cell>
          <cell r="N68">
            <v>9323.0709999999999</v>
          </cell>
          <cell r="O68">
            <v>10101.445</v>
          </cell>
          <cell r="P68">
            <v>10799.953</v>
          </cell>
          <cell r="AB68">
            <v>11899</v>
          </cell>
          <cell r="AN68">
            <v>12400.000000000005</v>
          </cell>
          <cell r="AZ68">
            <v>12399.999999999996</v>
          </cell>
          <cell r="BL68">
            <v>12500.000000000004</v>
          </cell>
          <cell r="BX68">
            <v>12400.001200000002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179</v>
          </cell>
          <cell r="O70">
            <v>143</v>
          </cell>
          <cell r="P70">
            <v>137.21</v>
          </cell>
          <cell r="Q70">
            <v>105</v>
          </cell>
          <cell r="R70">
            <v>163</v>
          </cell>
          <cell r="S70">
            <v>152</v>
          </cell>
          <cell r="T70">
            <v>158</v>
          </cell>
          <cell r="U70">
            <v>166</v>
          </cell>
          <cell r="V70">
            <v>167</v>
          </cell>
          <cell r="W70">
            <v>156</v>
          </cell>
          <cell r="X70">
            <v>172</v>
          </cell>
          <cell r="Y70">
            <v>187</v>
          </cell>
          <cell r="Z70">
            <v>191</v>
          </cell>
          <cell r="AA70">
            <v>180</v>
          </cell>
          <cell r="AB70">
            <v>146</v>
          </cell>
          <cell r="AC70">
            <v>125</v>
          </cell>
          <cell r="AD70">
            <v>156.24999999999997</v>
          </cell>
          <cell r="AE70">
            <v>156.24999999999997</v>
          </cell>
          <cell r="AF70">
            <v>156.24999999999997</v>
          </cell>
          <cell r="AG70">
            <v>156.24999999999997</v>
          </cell>
          <cell r="AH70">
            <v>156.24999999999997</v>
          </cell>
          <cell r="AI70">
            <v>156.24999999999997</v>
          </cell>
          <cell r="AJ70">
            <v>156.24999999999997</v>
          </cell>
          <cell r="AK70">
            <v>156.24999999999997</v>
          </cell>
          <cell r="AL70">
            <v>156.24999999999997</v>
          </cell>
          <cell r="AM70">
            <v>156.24999999999997</v>
          </cell>
          <cell r="AN70">
            <v>112.49999999999994</v>
          </cell>
          <cell r="AO70">
            <v>125</v>
          </cell>
          <cell r="AP70">
            <v>156.24999999999986</v>
          </cell>
          <cell r="AQ70">
            <v>156.24999999999986</v>
          </cell>
          <cell r="AR70">
            <v>156.24999999999986</v>
          </cell>
          <cell r="AS70">
            <v>156.24999999999986</v>
          </cell>
          <cell r="AT70">
            <v>156.24999999999986</v>
          </cell>
          <cell r="AU70">
            <v>156.24999999999986</v>
          </cell>
          <cell r="AV70">
            <v>156.24999999999986</v>
          </cell>
          <cell r="AW70">
            <v>156.24999999999986</v>
          </cell>
          <cell r="AX70">
            <v>156.24999999999986</v>
          </cell>
          <cell r="AY70">
            <v>156.24999999999986</v>
          </cell>
          <cell r="AZ70">
            <v>112.49999999999991</v>
          </cell>
          <cell r="BA70">
            <v>72.916666666666671</v>
          </cell>
          <cell r="BB70">
            <v>91.145833333333357</v>
          </cell>
          <cell r="BC70">
            <v>91.145833333333357</v>
          </cell>
          <cell r="BD70">
            <v>91.145833333333357</v>
          </cell>
          <cell r="BE70">
            <v>91.145833333333357</v>
          </cell>
          <cell r="BF70">
            <v>91.145833333333357</v>
          </cell>
          <cell r="BG70">
            <v>91.145833333333357</v>
          </cell>
          <cell r="BH70">
            <v>91.145833333333357</v>
          </cell>
          <cell r="BI70">
            <v>91.145833333333357</v>
          </cell>
          <cell r="BJ70">
            <v>91.145833333333357</v>
          </cell>
          <cell r="BK70">
            <v>91.145833333333357</v>
          </cell>
          <cell r="BL70">
            <v>65.625</v>
          </cell>
          <cell r="BM70">
            <v>1E-4</v>
          </cell>
          <cell r="BN70">
            <v>1E-4</v>
          </cell>
          <cell r="BO70">
            <v>1E-4</v>
          </cell>
          <cell r="BP70">
            <v>1E-4</v>
          </cell>
          <cell r="BQ70">
            <v>1E-4</v>
          </cell>
          <cell r="BR70">
            <v>1E-4</v>
          </cell>
          <cell r="BS70">
            <v>1E-4</v>
          </cell>
          <cell r="BT70">
            <v>1E-4</v>
          </cell>
          <cell r="BU70">
            <v>1E-4</v>
          </cell>
          <cell r="BV70">
            <v>1E-4</v>
          </cell>
          <cell r="BW70">
            <v>1E-4</v>
          </cell>
          <cell r="BX70">
            <v>1E-4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380.99</v>
          </cell>
          <cell r="O71">
            <v>418.904</v>
          </cell>
          <cell r="P71">
            <v>393.14299999999997</v>
          </cell>
          <cell r="Q71">
            <v>283.66666666666663</v>
          </cell>
          <cell r="R71">
            <v>402.66666666666663</v>
          </cell>
          <cell r="S71">
            <v>435.66666666666663</v>
          </cell>
          <cell r="T71">
            <v>430.66666666666663</v>
          </cell>
          <cell r="U71">
            <v>410.66666666666663</v>
          </cell>
          <cell r="V71">
            <v>427.66666666666663</v>
          </cell>
          <cell r="W71">
            <v>431.66666666666663</v>
          </cell>
          <cell r="X71">
            <v>452.66666666666663</v>
          </cell>
          <cell r="Y71">
            <v>442.66666666666663</v>
          </cell>
          <cell r="Z71">
            <v>432.66666666666669</v>
          </cell>
          <cell r="AA71">
            <v>435.66666666666663</v>
          </cell>
          <cell r="AB71">
            <v>389.66666666666663</v>
          </cell>
          <cell r="AC71">
            <v>393.75</v>
          </cell>
          <cell r="AD71">
            <v>490.10416666666663</v>
          </cell>
          <cell r="AE71">
            <v>490.10416666666663</v>
          </cell>
          <cell r="AF71">
            <v>490.10416666666663</v>
          </cell>
          <cell r="AG71">
            <v>490.10416666666663</v>
          </cell>
          <cell r="AH71">
            <v>490.10416666666663</v>
          </cell>
          <cell r="AI71">
            <v>490.10416666666663</v>
          </cell>
          <cell r="AJ71">
            <v>490.10416666666663</v>
          </cell>
          <cell r="AK71">
            <v>490.10416666666663</v>
          </cell>
          <cell r="AL71">
            <v>490.10416666666663</v>
          </cell>
          <cell r="AM71">
            <v>490.10416666666663</v>
          </cell>
          <cell r="AN71">
            <v>355.20833333333337</v>
          </cell>
          <cell r="AO71">
            <v>393.75000000000006</v>
          </cell>
          <cell r="AP71">
            <v>490.10416666666674</v>
          </cell>
          <cell r="AQ71">
            <v>490.10416666666674</v>
          </cell>
          <cell r="AR71">
            <v>490.10416666666674</v>
          </cell>
          <cell r="AS71">
            <v>490.10416666666674</v>
          </cell>
          <cell r="AT71">
            <v>490.10416666666674</v>
          </cell>
          <cell r="AU71">
            <v>490.10416666666674</v>
          </cell>
          <cell r="AV71">
            <v>490.10416666666674</v>
          </cell>
          <cell r="AW71">
            <v>490.10416666666674</v>
          </cell>
          <cell r="AX71">
            <v>490.10416666666674</v>
          </cell>
          <cell r="AY71">
            <v>490.10416666666674</v>
          </cell>
          <cell r="AZ71">
            <v>355.20833333333343</v>
          </cell>
          <cell r="BA71">
            <v>407.63888888888891</v>
          </cell>
          <cell r="BB71">
            <v>507.46527777777771</v>
          </cell>
          <cell r="BC71">
            <v>507.46527777777771</v>
          </cell>
          <cell r="BD71">
            <v>507.46527777777771</v>
          </cell>
          <cell r="BE71">
            <v>507.46527777777771</v>
          </cell>
          <cell r="BF71">
            <v>507.46527777777771</v>
          </cell>
          <cell r="BG71">
            <v>507.46527777777771</v>
          </cell>
          <cell r="BH71">
            <v>507.46527777777771</v>
          </cell>
          <cell r="BI71">
            <v>507.46527777777771</v>
          </cell>
          <cell r="BJ71">
            <v>507.46527777777771</v>
          </cell>
          <cell r="BK71">
            <v>507.46527777777771</v>
          </cell>
          <cell r="BL71">
            <v>367.70833333333337</v>
          </cell>
          <cell r="BM71">
            <v>407.63888888888891</v>
          </cell>
          <cell r="BN71">
            <v>507.46527777777771</v>
          </cell>
          <cell r="BO71">
            <v>507.46527777777771</v>
          </cell>
          <cell r="BP71">
            <v>507.46527777777771</v>
          </cell>
          <cell r="BQ71">
            <v>507.46527777777771</v>
          </cell>
          <cell r="BR71">
            <v>507.46527777777771</v>
          </cell>
          <cell r="BS71">
            <v>507.46527777777771</v>
          </cell>
          <cell r="BT71">
            <v>507.46527777777771</v>
          </cell>
          <cell r="BU71">
            <v>507.46527777777771</v>
          </cell>
          <cell r="BV71">
            <v>507.46527777777771</v>
          </cell>
          <cell r="BW71">
            <v>507.46527777777771</v>
          </cell>
          <cell r="BX71">
            <v>367.70833333333337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311</v>
          </cell>
          <cell r="O72">
            <v>316</v>
          </cell>
          <cell r="P72">
            <v>266.35700000000003</v>
          </cell>
          <cell r="Q72">
            <v>247</v>
          </cell>
          <cell r="R72">
            <v>397</v>
          </cell>
          <cell r="S72">
            <v>428</v>
          </cell>
          <cell r="T72">
            <v>455</v>
          </cell>
          <cell r="U72">
            <v>474</v>
          </cell>
          <cell r="V72">
            <v>469</v>
          </cell>
          <cell r="W72">
            <v>449</v>
          </cell>
          <cell r="X72">
            <v>442</v>
          </cell>
          <cell r="Y72">
            <v>460</v>
          </cell>
          <cell r="Z72">
            <v>478</v>
          </cell>
          <cell r="AA72">
            <v>455</v>
          </cell>
          <cell r="AB72">
            <v>647</v>
          </cell>
          <cell r="AC72">
            <v>343.75</v>
          </cell>
          <cell r="AD72">
            <v>429.6875</v>
          </cell>
          <cell r="AE72">
            <v>429.68750000000023</v>
          </cell>
          <cell r="AF72">
            <v>429.68750000000023</v>
          </cell>
          <cell r="AG72">
            <v>429.68750000000023</v>
          </cell>
          <cell r="AH72">
            <v>429.68750000000023</v>
          </cell>
          <cell r="AI72">
            <v>429.68750000000023</v>
          </cell>
          <cell r="AJ72">
            <v>429.68750000000023</v>
          </cell>
          <cell r="AK72">
            <v>429.68750000000023</v>
          </cell>
          <cell r="AL72">
            <v>429.68750000000023</v>
          </cell>
          <cell r="AM72">
            <v>429.68750000000023</v>
          </cell>
          <cell r="AN72">
            <v>309.375</v>
          </cell>
          <cell r="AO72">
            <v>343.75</v>
          </cell>
          <cell r="AP72">
            <v>429.6875</v>
          </cell>
          <cell r="AQ72">
            <v>429.6875</v>
          </cell>
          <cell r="AR72">
            <v>429.6875</v>
          </cell>
          <cell r="AS72">
            <v>429.6875</v>
          </cell>
          <cell r="AT72">
            <v>429.6875</v>
          </cell>
          <cell r="AU72">
            <v>429.6875</v>
          </cell>
          <cell r="AV72">
            <v>429.6875</v>
          </cell>
          <cell r="AW72">
            <v>429.6875</v>
          </cell>
          <cell r="AX72">
            <v>429.6875</v>
          </cell>
          <cell r="AY72">
            <v>429.6875</v>
          </cell>
          <cell r="AZ72">
            <v>309.37500000000006</v>
          </cell>
          <cell r="BA72">
            <v>388.88888888888891</v>
          </cell>
          <cell r="BB72">
            <v>486.11111111111103</v>
          </cell>
          <cell r="BC72">
            <v>486.11111111111103</v>
          </cell>
          <cell r="BD72">
            <v>486.11111111111103</v>
          </cell>
          <cell r="BE72">
            <v>486.11111111111103</v>
          </cell>
          <cell r="BF72">
            <v>486.11111111111103</v>
          </cell>
          <cell r="BG72">
            <v>486.11111111111103</v>
          </cell>
          <cell r="BH72">
            <v>486.11111111111103</v>
          </cell>
          <cell r="BI72">
            <v>486.11111111111103</v>
          </cell>
          <cell r="BJ72">
            <v>486.11111111111103</v>
          </cell>
          <cell r="BK72">
            <v>486.11111111111103</v>
          </cell>
          <cell r="BL72">
            <v>349.99999999999994</v>
          </cell>
          <cell r="BM72">
            <v>454.86111111111114</v>
          </cell>
          <cell r="BN72">
            <v>568.57638888888891</v>
          </cell>
          <cell r="BO72">
            <v>568.57638888888891</v>
          </cell>
          <cell r="BP72">
            <v>568.57638888888891</v>
          </cell>
          <cell r="BQ72">
            <v>568.57638888888891</v>
          </cell>
          <cell r="BR72">
            <v>568.57638888888891</v>
          </cell>
          <cell r="BS72">
            <v>568.57638888888891</v>
          </cell>
          <cell r="BT72">
            <v>568.57638888888891</v>
          </cell>
          <cell r="BU72">
            <v>568.57638888888891</v>
          </cell>
          <cell r="BV72">
            <v>568.57638888888891</v>
          </cell>
          <cell r="BW72">
            <v>568.57638888888891</v>
          </cell>
          <cell r="BX72">
            <v>409.37500000000006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870.99</v>
          </cell>
          <cell r="O73">
            <v>877.904</v>
          </cell>
          <cell r="P73">
            <v>796.71</v>
          </cell>
          <cell r="Q73">
            <v>635.66666666666663</v>
          </cell>
          <cell r="R73">
            <v>962.66666666666663</v>
          </cell>
          <cell r="S73">
            <v>1015.6666666666666</v>
          </cell>
          <cell r="T73">
            <v>1043.6666666666665</v>
          </cell>
          <cell r="U73">
            <v>1050.6666666666665</v>
          </cell>
          <cell r="V73">
            <v>1063.6666666666665</v>
          </cell>
          <cell r="W73">
            <v>1036.6666666666665</v>
          </cell>
          <cell r="X73">
            <v>1066.6666666666665</v>
          </cell>
          <cell r="Y73">
            <v>1089.6666666666665</v>
          </cell>
          <cell r="Z73">
            <v>1101.6666666666667</v>
          </cell>
          <cell r="AA73">
            <v>1070.6666666666665</v>
          </cell>
          <cell r="AB73">
            <v>1182.6666666666665</v>
          </cell>
          <cell r="AC73">
            <v>862.5</v>
          </cell>
          <cell r="AD73">
            <v>1076.0416666666665</v>
          </cell>
          <cell r="AE73">
            <v>1076.041666666667</v>
          </cell>
          <cell r="AF73">
            <v>1076.041666666667</v>
          </cell>
          <cell r="AG73">
            <v>1076.041666666667</v>
          </cell>
          <cell r="AH73">
            <v>1076.041666666667</v>
          </cell>
          <cell r="AI73">
            <v>1076.041666666667</v>
          </cell>
          <cell r="AJ73">
            <v>1076.041666666667</v>
          </cell>
          <cell r="AK73">
            <v>1076.041666666667</v>
          </cell>
          <cell r="AL73">
            <v>1076.041666666667</v>
          </cell>
          <cell r="AM73">
            <v>1076.041666666667</v>
          </cell>
          <cell r="AN73">
            <v>777.08333333333326</v>
          </cell>
          <cell r="AO73">
            <v>862.5</v>
          </cell>
          <cell r="AP73">
            <v>1076.0416666666665</v>
          </cell>
          <cell r="AQ73">
            <v>1076.0416666666665</v>
          </cell>
          <cell r="AR73">
            <v>1076.0416666666665</v>
          </cell>
          <cell r="AS73">
            <v>1076.0416666666665</v>
          </cell>
          <cell r="AT73">
            <v>1076.0416666666665</v>
          </cell>
          <cell r="AU73">
            <v>1076.0416666666665</v>
          </cell>
          <cell r="AV73">
            <v>1076.0416666666665</v>
          </cell>
          <cell r="AW73">
            <v>1076.0416666666665</v>
          </cell>
          <cell r="AX73">
            <v>1076.0416666666665</v>
          </cell>
          <cell r="AY73">
            <v>1076.0416666666665</v>
          </cell>
          <cell r="AZ73">
            <v>777.08333333333348</v>
          </cell>
          <cell r="BA73">
            <v>869.44444444444457</v>
          </cell>
          <cell r="BB73">
            <v>1084.7222222222222</v>
          </cell>
          <cell r="BC73">
            <v>1084.7222222222222</v>
          </cell>
          <cell r="BD73">
            <v>1084.7222222222222</v>
          </cell>
          <cell r="BE73">
            <v>1084.7222222222222</v>
          </cell>
          <cell r="BF73">
            <v>1084.7222222222222</v>
          </cell>
          <cell r="BG73">
            <v>1084.7222222222222</v>
          </cell>
          <cell r="BH73">
            <v>1084.7222222222222</v>
          </cell>
          <cell r="BI73">
            <v>1084.7222222222222</v>
          </cell>
          <cell r="BJ73">
            <v>1084.7222222222222</v>
          </cell>
          <cell r="BK73">
            <v>1084.7222222222222</v>
          </cell>
          <cell r="BL73">
            <v>783.33333333333326</v>
          </cell>
          <cell r="BM73">
            <v>862.50009999999997</v>
          </cell>
          <cell r="BN73">
            <v>1076.0417666666667</v>
          </cell>
          <cell r="BO73">
            <v>1076.0417666666667</v>
          </cell>
          <cell r="BP73">
            <v>1076.0417666666667</v>
          </cell>
          <cell r="BQ73">
            <v>1076.0417666666667</v>
          </cell>
          <cell r="BR73">
            <v>1076.0417666666667</v>
          </cell>
          <cell r="BS73">
            <v>1076.0417666666667</v>
          </cell>
          <cell r="BT73">
            <v>1076.0417666666667</v>
          </cell>
          <cell r="BU73">
            <v>1076.0417666666667</v>
          </cell>
          <cell r="BV73">
            <v>1076.0417666666667</v>
          </cell>
          <cell r="BW73">
            <v>1076.0417666666667</v>
          </cell>
          <cell r="BX73">
            <v>777.08343333333346</v>
          </cell>
        </row>
        <row r="74">
          <cell r="D74">
            <v>-810.11300000000006</v>
          </cell>
          <cell r="E74">
            <v>-566.55200000000002</v>
          </cell>
          <cell r="F74">
            <v>-958.95600000000002</v>
          </cell>
          <cell r="G74">
            <v>-993.31899999999996</v>
          </cell>
          <cell r="H74">
            <v>-982.50399999999991</v>
          </cell>
          <cell r="I74">
            <v>-922.72500000000002</v>
          </cell>
          <cell r="J74">
            <v>-851.89</v>
          </cell>
          <cell r="K74">
            <v>-813.98400000000004</v>
          </cell>
          <cell r="L74">
            <v>-773.97299999999996</v>
          </cell>
          <cell r="M74">
            <v>-747.61300000000006</v>
          </cell>
          <cell r="N74">
            <v>0</v>
          </cell>
          <cell r="O74">
            <v>0</v>
          </cell>
          <cell r="P74">
            <v>0</v>
          </cell>
          <cell r="Q74">
            <v>-1.1368683772161603E-13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-2.2737367544323206E-13</v>
          </cell>
          <cell r="X74">
            <v>0</v>
          </cell>
          <cell r="Y74">
            <v>0</v>
          </cell>
          <cell r="Z74">
            <v>2.2737367544323206E-13</v>
          </cell>
          <cell r="AA74">
            <v>0</v>
          </cell>
          <cell r="AB74">
            <v>-2.2737367544323206E-13</v>
          </cell>
          <cell r="AC74">
            <v>0</v>
          </cell>
          <cell r="AD74">
            <v>0</v>
          </cell>
          <cell r="AE74">
            <v>2.2737367544323206E-13</v>
          </cell>
          <cell r="AF74">
            <v>2.2737367544323206E-13</v>
          </cell>
          <cell r="AG74">
            <v>2.2737367544323206E-13</v>
          </cell>
          <cell r="AH74">
            <v>2.2737367544323206E-13</v>
          </cell>
          <cell r="AI74">
            <v>2.2737367544323206E-13</v>
          </cell>
          <cell r="AJ74">
            <v>2.2737367544323206E-13</v>
          </cell>
          <cell r="AK74">
            <v>2.2737367544323206E-13</v>
          </cell>
          <cell r="AL74">
            <v>2.2737367544323206E-13</v>
          </cell>
          <cell r="AM74">
            <v>2.2737367544323206E-13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2.2737367544323206E-13</v>
          </cell>
          <cell r="BA74">
            <v>1.1368683772161603E-13</v>
          </cell>
          <cell r="BB74">
            <v>2.2737367544323206E-13</v>
          </cell>
          <cell r="BC74">
            <v>2.2737367544323206E-13</v>
          </cell>
          <cell r="BD74">
            <v>2.2737367544323206E-13</v>
          </cell>
          <cell r="BE74">
            <v>2.2737367544323206E-13</v>
          </cell>
          <cell r="BF74">
            <v>2.2737367544323206E-13</v>
          </cell>
          <cell r="BG74">
            <v>2.2737367544323206E-13</v>
          </cell>
          <cell r="BH74">
            <v>2.2737367544323206E-13</v>
          </cell>
          <cell r="BI74">
            <v>2.2737367544323206E-13</v>
          </cell>
          <cell r="BJ74">
            <v>2.2737367544323206E-13</v>
          </cell>
          <cell r="BK74">
            <v>2.2737367544323206E-13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</row>
      </sheetData>
      <sheetData sheetId="3" refreshError="1">
        <row r="3">
          <cell r="A3">
            <v>1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Est"/>
      <sheetName val="Premissas"/>
      <sheetName val="Custo_não_Inflacionado"/>
      <sheetName val="Navegação"/>
      <sheetName val="Volu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HYP"/>
      <sheetName val="Es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92"/>
  <sheetViews>
    <sheetView tabSelected="1" zoomScaleNormal="100" workbookViewId="0">
      <pane xSplit="2" ySplit="2" topLeftCell="C3" activePane="bottomRight" state="frozen"/>
      <selection pane="topRight" activeCell="D1" sqref="D1"/>
      <selection pane="bottomLeft" activeCell="A6" sqref="A6"/>
      <selection pane="bottomRight" activeCell="R3" sqref="R3"/>
    </sheetView>
  </sheetViews>
  <sheetFormatPr defaultColWidth="9.1796875" defaultRowHeight="14.5"/>
  <cols>
    <col min="1" max="1" width="7" style="7" customWidth="1"/>
    <col min="2" max="2" width="39.7265625" style="8" customWidth="1"/>
    <col min="3" max="3" width="33" style="3" customWidth="1"/>
    <col min="4" max="4" width="26" style="66" customWidth="1"/>
    <col min="5" max="5" width="8.54296875" style="7" customWidth="1"/>
    <col min="6" max="6" width="7.453125" style="7" customWidth="1"/>
    <col min="7" max="7" width="7.1796875" style="7" customWidth="1"/>
    <col min="8" max="8" width="8.81640625" style="7" customWidth="1"/>
    <col min="9" max="9" width="8.54296875" style="7" customWidth="1"/>
    <col min="10" max="10" width="7" style="7" customWidth="1"/>
    <col min="11" max="11" width="7.1796875" style="7" customWidth="1"/>
    <col min="12" max="12" width="8.26953125" style="7" customWidth="1"/>
    <col min="13" max="13" width="7.26953125" style="3" customWidth="1"/>
    <col min="14" max="14" width="8.81640625" style="3" customWidth="1"/>
    <col min="15" max="16" width="8" style="3" customWidth="1"/>
    <col min="17" max="17" width="9.1796875" style="3"/>
    <col min="18" max="18" width="8.54296875" style="3" customWidth="1"/>
    <col min="19" max="19" width="8.1796875" style="3" customWidth="1"/>
    <col min="20" max="20" width="8.26953125" style="3" customWidth="1"/>
    <col min="21" max="21" width="9.54296875" style="3" customWidth="1"/>
    <col min="22" max="22" width="7.81640625" style="7" customWidth="1"/>
    <col min="23" max="23" width="7" style="3" customWidth="1"/>
    <col min="24" max="24" width="5.54296875" style="3" customWidth="1"/>
    <col min="25" max="25" width="3.7265625" style="3" customWidth="1"/>
    <col min="26" max="26" width="7.1796875" style="7" hidden="1" customWidth="1"/>
    <col min="27" max="27" width="8" style="7" hidden="1" customWidth="1"/>
    <col min="28" max="28" width="7.1796875" style="7" hidden="1" customWidth="1"/>
    <col min="29" max="29" width="7.26953125" style="7" hidden="1" customWidth="1"/>
    <col min="30" max="30" width="8" style="7" hidden="1" customWidth="1"/>
    <col min="31" max="31" width="8.54296875" style="7" hidden="1" customWidth="1"/>
    <col min="32" max="32" width="7.1796875" style="7" hidden="1" customWidth="1"/>
    <col min="33" max="33" width="8.7265625" style="7" hidden="1" customWidth="1"/>
    <col min="34" max="34" width="10" style="7" hidden="1" customWidth="1"/>
    <col min="35" max="35" width="6.7265625" style="7" hidden="1" customWidth="1"/>
    <col min="36" max="36" width="8.26953125" style="7" hidden="1" customWidth="1"/>
    <col min="37" max="37" width="13" style="3" hidden="1" customWidth="1"/>
    <col min="38" max="38" width="10.90625" style="3" hidden="1" customWidth="1"/>
    <col min="39" max="39" width="5.26953125" style="7" hidden="1" customWidth="1"/>
    <col min="40" max="40" width="6.6328125" style="7" hidden="1" customWidth="1"/>
    <col min="41" max="16384" width="9.1796875" style="3"/>
  </cols>
  <sheetData>
    <row r="1" spans="1:40" ht="33.75" customHeight="1">
      <c r="A1" s="108" t="s">
        <v>331</v>
      </c>
      <c r="B1" s="109"/>
      <c r="C1" s="61"/>
      <c r="D1" s="63"/>
      <c r="E1" s="62"/>
      <c r="F1" s="62"/>
      <c r="G1" s="104" t="s">
        <v>315</v>
      </c>
      <c r="H1" s="104"/>
      <c r="I1" s="104"/>
      <c r="J1" s="104"/>
      <c r="K1" s="104"/>
      <c r="L1" s="104"/>
      <c r="M1" s="104"/>
      <c r="N1" s="104"/>
      <c r="O1" s="105" t="s">
        <v>332</v>
      </c>
      <c r="P1" s="106"/>
      <c r="Q1" s="106"/>
      <c r="R1" s="106"/>
      <c r="S1" s="106"/>
      <c r="T1" s="106"/>
      <c r="U1" s="106"/>
      <c r="V1" s="106"/>
      <c r="W1" s="107"/>
      <c r="X1" s="107"/>
      <c r="Y1" s="107"/>
      <c r="AM1" s="77"/>
      <c r="AN1" s="78"/>
    </row>
    <row r="2" spans="1:40" ht="85.5" customHeight="1" thickBot="1">
      <c r="A2" s="59" t="s">
        <v>167</v>
      </c>
      <c r="B2" s="58" t="s">
        <v>333</v>
      </c>
      <c r="C2" s="59" t="s">
        <v>168</v>
      </c>
      <c r="D2" s="59" t="s">
        <v>169</v>
      </c>
      <c r="E2" s="60" t="s">
        <v>156</v>
      </c>
      <c r="F2" s="16" t="s">
        <v>89</v>
      </c>
      <c r="G2" s="30" t="s">
        <v>157</v>
      </c>
      <c r="H2" s="30" t="s">
        <v>158</v>
      </c>
      <c r="I2" s="30" t="s">
        <v>159</v>
      </c>
      <c r="J2" s="16" t="s">
        <v>160</v>
      </c>
      <c r="K2" s="16" t="s">
        <v>161</v>
      </c>
      <c r="L2" s="16" t="s">
        <v>162</v>
      </c>
      <c r="M2" s="14" t="s">
        <v>163</v>
      </c>
      <c r="N2" s="14" t="s">
        <v>164</v>
      </c>
      <c r="O2" s="14" t="s">
        <v>313</v>
      </c>
      <c r="P2" s="14" t="s">
        <v>181</v>
      </c>
      <c r="Q2" s="14" t="s">
        <v>166</v>
      </c>
      <c r="R2" s="14" t="s">
        <v>165</v>
      </c>
      <c r="S2" s="14" t="s">
        <v>183</v>
      </c>
      <c r="T2" s="14" t="s">
        <v>319</v>
      </c>
      <c r="U2" s="14" t="s">
        <v>320</v>
      </c>
      <c r="V2" s="26" t="s">
        <v>184</v>
      </c>
      <c r="W2" s="31"/>
      <c r="X2" s="32"/>
      <c r="Y2" s="32"/>
      <c r="Z2" s="29" t="s">
        <v>163</v>
      </c>
      <c r="AA2" s="29" t="s">
        <v>164</v>
      </c>
      <c r="AB2" s="29" t="s">
        <v>180</v>
      </c>
      <c r="AC2" s="29" t="s">
        <v>181</v>
      </c>
      <c r="AD2" s="29" t="s">
        <v>166</v>
      </c>
      <c r="AE2" s="29" t="s">
        <v>165</v>
      </c>
      <c r="AF2" s="29" t="s">
        <v>183</v>
      </c>
      <c r="AG2" s="29" t="s">
        <v>319</v>
      </c>
      <c r="AH2" s="29" t="s">
        <v>320</v>
      </c>
      <c r="AI2" s="29" t="s">
        <v>184</v>
      </c>
      <c r="AJ2" s="53" t="s">
        <v>208</v>
      </c>
      <c r="AK2" s="29"/>
      <c r="AM2" s="55" t="s">
        <v>155</v>
      </c>
      <c r="AN2" s="55" t="s">
        <v>207</v>
      </c>
    </row>
    <row r="3" spans="1:40" ht="36" customHeight="1" thickBot="1">
      <c r="A3" s="11"/>
      <c r="B3" s="75"/>
      <c r="C3" s="13"/>
      <c r="D3" s="11"/>
      <c r="E3" s="103"/>
      <c r="F3" s="103"/>
      <c r="G3" s="103"/>
      <c r="H3" s="103"/>
      <c r="I3" s="103"/>
      <c r="J3" s="103"/>
      <c r="K3" s="103"/>
      <c r="L3" s="103"/>
      <c r="M3" s="96"/>
      <c r="N3" s="96"/>
      <c r="O3" s="97"/>
      <c r="P3" s="96"/>
      <c r="Q3" s="96"/>
      <c r="R3" s="96"/>
      <c r="S3" s="96"/>
      <c r="T3" s="97"/>
      <c r="U3" s="96"/>
      <c r="V3" s="96"/>
      <c r="W3" s="32"/>
      <c r="X3" s="32"/>
      <c r="Y3" s="32"/>
      <c r="Z3" s="15">
        <f>((COUNTIF(M3,Listas!$F$2)*Listas!$E$2)+(COUNTIF(M3,Listas!$F$3)*Listas!$E$3)+(COUNTIF(M3,Listas!$F$4)*Listas!$E$4)+(COUNTIF(M3,Listas!$F$5)*Listas!$E$5)+(COUNTIF(M3,Listas!$F$6)*Listas!$E$6)+(COUNTIF(M3,Listas!$F$7)*Listas!$E$7))*Listas!$C$2</f>
        <v>0</v>
      </c>
      <c r="AA3" s="15">
        <f>((COUNTIF(N3,Listas!$F$2)*Listas!$E$2)+(COUNTIF(N3,Listas!$F$3)*Listas!$E$3)+(COUNTIF(N3,Listas!$F$4)*Listas!$E$4)+(COUNTIF(N3,Listas!$F$5)*Listas!$E$5)+(COUNTIF(N3,Listas!$F$6)*Listas!$E$6)+(COUNTIF(N3,Listas!$F$7)*Listas!$E$7))*Listas!$C$3</f>
        <v>0</v>
      </c>
      <c r="AB3" s="15">
        <f>((COUNTIF(O3,Listas!$G$2)*Listas!$E$2)+(COUNTIF(O3,Listas!$G$3)*Listas!$E$3)+(COUNTIF(O3,Listas!$G$4)*Listas!$E$4)+(COUNTIF(O3,Listas!$G$5)*Listas!$E$5)+(COUNTIF(O3,Listas!$G$6)*Listas!$E$6)+(COUNTIF(O3,Listas!$G$7)*Listas!$E$7))*Listas!$C$4</f>
        <v>0</v>
      </c>
      <c r="AC3" s="15">
        <f>((COUNTIF(P3,Listas!$L$2)*Listas!$E$2)+(COUNTIF(P3,Listas!$L$3)*Listas!$E$3)+(COUNTIF(P3,Listas!$L$4)*Listas!$E$4)+(COUNTIF(P3,Listas!$L$5)*Listas!$E$5)+(COUNTIF(P3,Listas!$L$6)*Listas!$E$6)+(COUNTIF(P3,Listas!$L$7)*Listas!$E$7))*Listas!$C$5</f>
        <v>0</v>
      </c>
      <c r="AD3" s="15">
        <f>((COUNTIF(Q3,Listas!$F$2)*Listas!$E$2)+(COUNTIF(Q3,Listas!$F$3)*Listas!$E$3)+(COUNTIF(Q3,Listas!$F$4)*Listas!$E$4)+(COUNTIF(Q3,Listas!$F$5)*Listas!$E$5)+(COUNTIF(Q3,Listas!$F$6)*Listas!$E$6)+(COUNTIF(Q3,Listas!$F$7)*Listas!$E$7))*Listas!$C$6</f>
        <v>0</v>
      </c>
      <c r="AE3" s="15">
        <f>((COUNTIF(R3,Listas!$J$2)*Listas!$E$2)+(COUNTIF(R3,Listas!$J$3)*Listas!$E$3)+(COUNTIF(R3,Listas!$J$4)*Listas!$E$4)+(COUNTIF(R3,Listas!$J$5)*Listas!$E$5)+(COUNTIF(R3,Listas!$J$6)*Listas!$E$6)+(COUNTIF(R3,Listas!$J$7)*Listas!$E$7))*Listas!$C$7</f>
        <v>0</v>
      </c>
      <c r="AF3" s="15">
        <f>((COUNTIF(S3,Listas!$M$2)*Listas!$E$2)+(COUNTIF(S3,Listas!$M$3)*Listas!$E$3)+(COUNTIF(S3,Listas!$M$4)*Listas!$E$4)+(COUNTIF(S3,Listas!$M$5)*Listas!$E$5)+(COUNTIF(S3,Listas!$M$6)*Listas!$E$6)+(COUNTIF(S3,Listas!$M$7)*Listas!$E$7))*Listas!$C$8</f>
        <v>0</v>
      </c>
      <c r="AG3" s="15">
        <f>((COUNTIF(T3,Listas!$K$2)*Listas!$E$2)+(COUNTIF(T3,Listas!$K$3)*Listas!$E$3)+(COUNTIF(T3,Listas!$K$4)*Listas!$E$4)+(COUNTIF(T3,Listas!$K$5)*Listas!$E$5)+(COUNTIF(T3,Listas!$K$6)*Listas!$E$6)+(COUNTIF(T3,Listas!$K$7)*Listas!$E$7))*Listas!$C$9</f>
        <v>0</v>
      </c>
      <c r="AH3" s="15">
        <f>((COUNTIF(U3,Listas!$L$2)*Listas!$E$2)+(COUNTIF(U3,Listas!$L$3)*Listas!$E$3)+(COUNTIF(U3,Listas!$L$4)*Listas!$E$4)+(COUNTIF(U3,Listas!$L$5)*Listas!$E$5)+(COUNTIF(U3,Listas!$L$6)*Listas!$E$6)+(COUNTIF(U3,Listas!$L$7)*Listas!$E$7))*Listas!$C$10</f>
        <v>0</v>
      </c>
      <c r="AI3" s="15">
        <f>((COUNTIF(V3,Listas!$F$2)*Listas!$E$2)+(COUNTIF(V3,Listas!$F$3)*Listas!$E$3)+(COUNTIF(V3,Listas!$F$4)*Listas!$E$4)+(COUNTIF(V3,Listas!$F$5)*Listas!$E$5)+(COUNTIF(V3,Listas!$F$6)*Listas!$E$6)+(COUNTIF(V3,Listas!$F$7)*Listas!$E$7))*Listas!$C$11</f>
        <v>0</v>
      </c>
      <c r="AJ3" s="37">
        <f>SUM(Z3:AI3)</f>
        <v>0</v>
      </c>
      <c r="AM3" s="54">
        <f>((COUNTIF(E3:L3,"Nenhuma")*0)+(COUNTIF(E3:L3,"Muito Baixa")*1)+(COUNTIF(E3:L3,"Baixa")*2)+(COUNTIF(E3:L3,"Média")*3)+(COUNTIF(E3:L3,"Alta")*4)+(COUNTIF(E3:L3,"Multo Alta")*5))/90</f>
        <v>0</v>
      </c>
      <c r="AN3" s="54">
        <f>AJ3/Relevância!$F$15</f>
        <v>0</v>
      </c>
    </row>
    <row r="4" spans="1:40" ht="36" customHeight="1" thickBot="1">
      <c r="A4" s="11"/>
      <c r="B4" s="99"/>
      <c r="C4" s="13"/>
      <c r="D4" s="11"/>
      <c r="E4" s="103"/>
      <c r="F4" s="103"/>
      <c r="G4" s="103"/>
      <c r="H4" s="103"/>
      <c r="I4" s="103"/>
      <c r="J4" s="103"/>
      <c r="K4" s="103"/>
      <c r="L4" s="103"/>
      <c r="M4" s="96"/>
      <c r="N4" s="96"/>
      <c r="O4" s="97"/>
      <c r="P4" s="96"/>
      <c r="Q4" s="96"/>
      <c r="R4" s="96"/>
      <c r="S4" s="96"/>
      <c r="T4" s="97"/>
      <c r="U4" s="96"/>
      <c r="V4" s="96"/>
      <c r="Z4" s="15">
        <f>((COUNTIF(M4,Listas!$F$2)*Listas!$E$2)+(COUNTIF(M4,Listas!$F$3)*Listas!$E$3)+(COUNTIF(M4,Listas!$F$4)*Listas!$E$4)+(COUNTIF(M4,Listas!$F$5)*Listas!$E$5)+(COUNTIF(M4,Listas!$F$6)*Listas!$E$6)+(COUNTIF(M4,Listas!$F$7)*Listas!$E$7))*Listas!$C$2</f>
        <v>0</v>
      </c>
      <c r="AA4" s="15">
        <f>((COUNTIF(N4,Listas!$F$2)*Listas!$E$2)+(COUNTIF(N4,Listas!$F$3)*Listas!$E$3)+(COUNTIF(N4,Listas!$F$4)*Listas!$E$4)+(COUNTIF(N4,Listas!$F$5)*Listas!$E$5)+(COUNTIF(N4,Listas!$F$6)*Listas!$E$6)+(COUNTIF(N4,Listas!$F$7)*Listas!$E$7))*Listas!$C$3</f>
        <v>0</v>
      </c>
      <c r="AB4" s="15">
        <f>((COUNTIF(O4,Listas!$G$2)*Listas!$E$2)+(COUNTIF(O4,Listas!$G$3)*Listas!$E$3)+(COUNTIF(O4,Listas!$G$4)*Listas!$E$4)+(COUNTIF(O4,Listas!$G$5)*Listas!$E$5)+(COUNTIF(O4,Listas!$G$6)*Listas!$E$6)+(COUNTIF(O4,Listas!$G$7)*Listas!$E$7))*Listas!$C$4</f>
        <v>0</v>
      </c>
      <c r="AC4" s="15">
        <f>((COUNTIF(P4,Listas!$L$2)*Listas!$E$2)+(COUNTIF(P4,Listas!$L$3)*Listas!$E$3)+(COUNTIF(P4,Listas!$L$4)*Listas!$E$4)+(COUNTIF(P4,Listas!$L$5)*Listas!$E$5)+(COUNTIF(P4,Listas!$L$6)*Listas!$E$6)+(COUNTIF(P4,Listas!$L$7)*Listas!$E$7))*Listas!$C$5</f>
        <v>0</v>
      </c>
      <c r="AD4" s="15">
        <f>((COUNTIF(Q4,Listas!$F$2)*Listas!$E$2)+(COUNTIF(Q4,Listas!$F$3)*Listas!$E$3)+(COUNTIF(Q4,Listas!$F$4)*Listas!$E$4)+(COUNTIF(Q4,Listas!$F$5)*Listas!$E$5)+(COUNTIF(Q4,Listas!$F$6)*Listas!$E$6)+(COUNTIF(Q4,Listas!$F$7)*Listas!$E$7))*Listas!$C$6</f>
        <v>0</v>
      </c>
      <c r="AE4" s="15">
        <f>((COUNTIF(R4,Listas!$J$2)*Listas!$E$2)+(COUNTIF(R4,Listas!$J$3)*Listas!$E$3)+(COUNTIF(R4,Listas!$J$4)*Listas!$E$4)+(COUNTIF(R4,Listas!$J$5)*Listas!$E$5)+(COUNTIF(R4,Listas!$J$6)*Listas!$E$6)+(COUNTIF(R4,Listas!$J$7)*Listas!$E$7))*Listas!$C$7</f>
        <v>0</v>
      </c>
      <c r="AF4" s="15">
        <f>((COUNTIF(S4,Listas!$M$2)*Listas!$E$2)+(COUNTIF(S4,Listas!$M$3)*Listas!$E$3)+(COUNTIF(S4,Listas!$M$4)*Listas!$E$4)+(COUNTIF(S4,Listas!$M$5)*Listas!$E$5)+(COUNTIF(S4,Listas!$M$6)*Listas!$E$6)+(COUNTIF(S4,Listas!$M$7)*Listas!$E$7))*Listas!$C$8</f>
        <v>0</v>
      </c>
      <c r="AG4" s="15">
        <f>((COUNTIF(T4,Listas!$K$2)*Listas!$E$2)+(COUNTIF(T4,Listas!$K$3)*Listas!$E$3)+(COUNTIF(T4,Listas!$K$4)*Listas!$E$4)+(COUNTIF(T4,Listas!$K$5)*Listas!$E$5)+(COUNTIF(T4,Listas!$K$6)*Listas!$E$6)+(COUNTIF(T4,Listas!$K$7)*Listas!$E$7))*Listas!$C$9</f>
        <v>0</v>
      </c>
      <c r="AH4" s="15">
        <f>((COUNTIF(U4,Listas!$L$2)*Listas!$E$2)+(COUNTIF(U4,Listas!$L$3)*Listas!$E$3)+(COUNTIF(U4,Listas!$L$4)*Listas!$E$4)+(COUNTIF(U4,Listas!$L$5)*Listas!$E$5)+(COUNTIF(U4,Listas!$L$6)*Listas!$E$6)+(COUNTIF(U4,Listas!$L$7)*Listas!$E$7))*Listas!$C$10</f>
        <v>0</v>
      </c>
      <c r="AI4" s="15">
        <f>((COUNTIF(V4,Listas!$F$2)*Listas!$E$2)+(COUNTIF(V4,Listas!$F$3)*Listas!$E$3)+(COUNTIF(V4,Listas!$F$4)*Listas!$E$4)+(COUNTIF(V4,Listas!$F$5)*Listas!$E$5)+(COUNTIF(V4,Listas!$F$6)*Listas!$E$6)+(COUNTIF(V4,Listas!$F$7)*Listas!$E$7))*Listas!$C$11</f>
        <v>0</v>
      </c>
      <c r="AJ4" s="37">
        <f t="shared" ref="AJ4:AJ67" si="0">SUM(Z4:AI4)</f>
        <v>0</v>
      </c>
      <c r="AM4" s="54">
        <f t="shared" ref="AM4:AM67" si="1">((COUNTIF(E4:L4,"Nenhuma")*0)+(COUNTIF(E4:L4,"Muito Baixa")*1)+(COUNTIF(E4:L4,"Baixa")*2)+(COUNTIF(E4:L4,"Média")*3)+(COUNTIF(E4:L4,"Alta")*4)+(COUNTIF(E4:L4,"Multo Alta")*5))/90</f>
        <v>0</v>
      </c>
      <c r="AN4" s="54">
        <f>AJ4/Relevância!$F$15</f>
        <v>0</v>
      </c>
    </row>
    <row r="5" spans="1:40" ht="36" customHeight="1" thickBot="1">
      <c r="A5" s="11"/>
      <c r="B5" s="100"/>
      <c r="C5" s="13"/>
      <c r="D5" s="11"/>
      <c r="E5" s="103"/>
      <c r="F5" s="103"/>
      <c r="G5" s="103"/>
      <c r="H5" s="103"/>
      <c r="I5" s="103"/>
      <c r="J5" s="103"/>
      <c r="K5" s="103"/>
      <c r="L5" s="103"/>
      <c r="M5" s="96"/>
      <c r="N5" s="96"/>
      <c r="O5" s="97"/>
      <c r="P5" s="96"/>
      <c r="Q5" s="96"/>
      <c r="R5" s="96"/>
      <c r="S5" s="96"/>
      <c r="T5" s="97"/>
      <c r="U5" s="96"/>
      <c r="V5" s="96"/>
      <c r="Z5" s="15">
        <f>((COUNTIF(M5,Listas!$F$2)*Listas!$E$2)+(COUNTIF(M5,Listas!$F$3)*Listas!$E$3)+(COUNTIF(M5,Listas!$F$4)*Listas!$E$4)+(COUNTIF(M5,Listas!$F$5)*Listas!$E$5)+(COUNTIF(M5,Listas!$F$6)*Listas!$E$6)+(COUNTIF(M5,Listas!$F$7)*Listas!$E$7))*Listas!$C$2</f>
        <v>0</v>
      </c>
      <c r="AA5" s="15">
        <f>((COUNTIF(N5,Listas!$F$2)*Listas!$E$2)+(COUNTIF(N5,Listas!$F$3)*Listas!$E$3)+(COUNTIF(N5,Listas!$F$4)*Listas!$E$4)+(COUNTIF(N5,Listas!$F$5)*Listas!$E$5)+(COUNTIF(N5,Listas!$F$6)*Listas!$E$6)+(COUNTIF(N5,Listas!$F$7)*Listas!$E$7))*Listas!$C$3</f>
        <v>0</v>
      </c>
      <c r="AB5" s="15">
        <f>((COUNTIF(O5,Listas!$G$2)*Listas!$E$2)+(COUNTIF(O5,Listas!$G$3)*Listas!$E$3)+(COUNTIF(O5,Listas!$G$4)*Listas!$E$4)+(COUNTIF(O5,Listas!$G$5)*Listas!$E$5)+(COUNTIF(O5,Listas!$G$6)*Listas!$E$6)+(COUNTIF(O5,Listas!$G$7)*Listas!$E$7))*Listas!$C$4</f>
        <v>0</v>
      </c>
      <c r="AC5" s="15">
        <f>((COUNTIF(P5,Listas!$L$2)*Listas!$E$2)+(COUNTIF(P5,Listas!$L$3)*Listas!$E$3)+(COUNTIF(P5,Listas!$L$4)*Listas!$E$4)+(COUNTIF(P5,Listas!$L$5)*Listas!$E$5)+(COUNTIF(P5,Listas!$L$6)*Listas!$E$6)+(COUNTIF(P5,Listas!$L$7)*Listas!$E$7))*Listas!$C$5</f>
        <v>0</v>
      </c>
      <c r="AD5" s="15">
        <f>((COUNTIF(Q5,Listas!$F$2)*Listas!$E$2)+(COUNTIF(Q5,Listas!$F$3)*Listas!$E$3)+(COUNTIF(Q5,Listas!$F$4)*Listas!$E$4)+(COUNTIF(Q5,Listas!$F$5)*Listas!$E$5)+(COUNTIF(Q5,Listas!$F$6)*Listas!$E$6)+(COUNTIF(Q5,Listas!$F$7)*Listas!$E$7))*Listas!$C$6</f>
        <v>0</v>
      </c>
      <c r="AE5" s="15">
        <f>((COUNTIF(R5,Listas!$J$2)*Listas!$E$2)+(COUNTIF(R5,Listas!$J$3)*Listas!$E$3)+(COUNTIF(R5,Listas!$J$4)*Listas!$E$4)+(COUNTIF(R5,Listas!$J$5)*Listas!$E$5)+(COUNTIF(R5,Listas!$J$6)*Listas!$E$6)+(COUNTIF(R5,Listas!$J$7)*Listas!$E$7))*Listas!$C$7</f>
        <v>0</v>
      </c>
      <c r="AF5" s="15">
        <f>((COUNTIF(S5,Listas!$M$2)*Listas!$E$2)+(COUNTIF(S5,Listas!$M$3)*Listas!$E$3)+(COUNTIF(S5,Listas!$M$4)*Listas!$E$4)+(COUNTIF(S5,Listas!$M$5)*Listas!$E$5)+(COUNTIF(S5,Listas!$M$6)*Listas!$E$6)+(COUNTIF(S5,Listas!$M$7)*Listas!$E$7))*Listas!$C$8</f>
        <v>0</v>
      </c>
      <c r="AG5" s="15">
        <f>((COUNTIF(T5,Listas!$K$2)*Listas!$E$2)+(COUNTIF(T5,Listas!$K$3)*Listas!$E$3)+(COUNTIF(T5,Listas!$K$4)*Listas!$E$4)+(COUNTIF(T5,Listas!$K$5)*Listas!$E$5)+(COUNTIF(T5,Listas!$K$6)*Listas!$E$6)+(COUNTIF(T5,Listas!$K$7)*Listas!$E$7))*Listas!$C$9</f>
        <v>0</v>
      </c>
      <c r="AH5" s="15">
        <f>((COUNTIF(U5,Listas!$L$2)*Listas!$E$2)+(COUNTIF(U5,Listas!$L$3)*Listas!$E$3)+(COUNTIF(U5,Listas!$L$4)*Listas!$E$4)+(COUNTIF(U5,Listas!$L$5)*Listas!$E$5)+(COUNTIF(U5,Listas!$L$6)*Listas!$E$6)+(COUNTIF(U5,Listas!$L$7)*Listas!$E$7))*Listas!$C$10</f>
        <v>0</v>
      </c>
      <c r="AI5" s="15">
        <f>((COUNTIF(V5,Listas!$F$2)*Listas!$E$2)+(COUNTIF(V5,Listas!$F$3)*Listas!$E$3)+(COUNTIF(V5,Listas!$F$4)*Listas!$E$4)+(COUNTIF(V5,Listas!$F$5)*Listas!$E$5)+(COUNTIF(V5,Listas!$F$6)*Listas!$E$6)+(COUNTIF(V5,Listas!$F$7)*Listas!$E$7))*Listas!$C$11</f>
        <v>0</v>
      </c>
      <c r="AJ5" s="37">
        <f t="shared" si="0"/>
        <v>0</v>
      </c>
      <c r="AM5" s="54">
        <f t="shared" si="1"/>
        <v>0</v>
      </c>
      <c r="AN5" s="54">
        <f>AJ5/Relevância!$F$15</f>
        <v>0</v>
      </c>
    </row>
    <row r="6" spans="1:40" ht="36" customHeight="1" thickBot="1">
      <c r="A6" s="11"/>
      <c r="B6" s="100"/>
      <c r="C6" s="13"/>
      <c r="D6" s="11"/>
      <c r="E6" s="103"/>
      <c r="F6" s="103"/>
      <c r="G6" s="103"/>
      <c r="H6" s="103"/>
      <c r="I6" s="103"/>
      <c r="J6" s="103"/>
      <c r="K6" s="103"/>
      <c r="L6" s="103"/>
      <c r="M6" s="96"/>
      <c r="N6" s="96"/>
      <c r="O6" s="97"/>
      <c r="P6" s="96"/>
      <c r="Q6" s="96"/>
      <c r="R6" s="96"/>
      <c r="S6" s="96"/>
      <c r="T6" s="97"/>
      <c r="U6" s="96"/>
      <c r="V6" s="96"/>
      <c r="Z6" s="15">
        <f>((COUNTIF(M6,Listas!$F$2)*Listas!$E$2)+(COUNTIF(M6,Listas!$F$3)*Listas!$E$3)+(COUNTIF(M6,Listas!$F$4)*Listas!$E$4)+(COUNTIF(M6,Listas!$F$5)*Listas!$E$5)+(COUNTIF(M6,Listas!$F$6)*Listas!$E$6)+(COUNTIF(M6,Listas!$F$7)*Listas!$E$7))*Listas!$C$2</f>
        <v>0</v>
      </c>
      <c r="AA6" s="15">
        <f>((COUNTIF(N6,Listas!$F$2)*Listas!$E$2)+(COUNTIF(N6,Listas!$F$3)*Listas!$E$3)+(COUNTIF(N6,Listas!$F$4)*Listas!$E$4)+(COUNTIF(N6,Listas!$F$5)*Listas!$E$5)+(COUNTIF(N6,Listas!$F$6)*Listas!$E$6)+(COUNTIF(N6,Listas!$F$7)*Listas!$E$7))*Listas!$C$3</f>
        <v>0</v>
      </c>
      <c r="AB6" s="15">
        <f>((COUNTIF(O6,Listas!$G$2)*Listas!$E$2)+(COUNTIF(O6,Listas!$G$3)*Listas!$E$3)+(COUNTIF(O6,Listas!$G$4)*Listas!$E$4)+(COUNTIF(O6,Listas!$G$5)*Listas!$E$5)+(COUNTIF(O6,Listas!$G$6)*Listas!$E$6)+(COUNTIF(O6,Listas!$G$7)*Listas!$E$7))*Listas!$C$4</f>
        <v>0</v>
      </c>
      <c r="AC6" s="15">
        <f>((COUNTIF(P6,Listas!$L$2)*Listas!$E$2)+(COUNTIF(P6,Listas!$L$3)*Listas!$E$3)+(COUNTIF(P6,Listas!$L$4)*Listas!$E$4)+(COUNTIF(P6,Listas!$L$5)*Listas!$E$5)+(COUNTIF(P6,Listas!$L$6)*Listas!$E$6)+(COUNTIF(P6,Listas!$L$7)*Listas!$E$7))*Listas!$C$5</f>
        <v>0</v>
      </c>
      <c r="AD6" s="15">
        <f>((COUNTIF(Q6,Listas!$F$2)*Listas!$E$2)+(COUNTIF(Q6,Listas!$F$3)*Listas!$E$3)+(COUNTIF(Q6,Listas!$F$4)*Listas!$E$4)+(COUNTIF(Q6,Listas!$F$5)*Listas!$E$5)+(COUNTIF(Q6,Listas!$F$6)*Listas!$E$6)+(COUNTIF(Q6,Listas!$F$7)*Listas!$E$7))*Listas!$C$6</f>
        <v>0</v>
      </c>
      <c r="AE6" s="15">
        <f>((COUNTIF(R6,Listas!$J$2)*Listas!$E$2)+(COUNTIF(R6,Listas!$J$3)*Listas!$E$3)+(COUNTIF(R6,Listas!$J$4)*Listas!$E$4)+(COUNTIF(R6,Listas!$J$5)*Listas!$E$5)+(COUNTIF(R6,Listas!$J$6)*Listas!$E$6)+(COUNTIF(R6,Listas!$J$7)*Listas!$E$7))*Listas!$C$7</f>
        <v>0</v>
      </c>
      <c r="AF6" s="15">
        <f>((COUNTIF(S6,Listas!$M$2)*Listas!$E$2)+(COUNTIF(S6,Listas!$M$3)*Listas!$E$3)+(COUNTIF(S6,Listas!$M$4)*Listas!$E$4)+(COUNTIF(S6,Listas!$M$5)*Listas!$E$5)+(COUNTIF(S6,Listas!$M$6)*Listas!$E$6)+(COUNTIF(S6,Listas!$M$7)*Listas!$E$7))*Listas!$C$8</f>
        <v>0</v>
      </c>
      <c r="AG6" s="15">
        <f>((COUNTIF(T6,Listas!$K$2)*Listas!$E$2)+(COUNTIF(T6,Listas!$K$3)*Listas!$E$3)+(COUNTIF(T6,Listas!$K$4)*Listas!$E$4)+(COUNTIF(T6,Listas!$K$5)*Listas!$E$5)+(COUNTIF(T6,Listas!$K$6)*Listas!$E$6)+(COUNTIF(T6,Listas!$K$7)*Listas!$E$7))*Listas!$C$9</f>
        <v>0</v>
      </c>
      <c r="AH6" s="15">
        <f>((COUNTIF(U6,Listas!$L$2)*Listas!$E$2)+(COUNTIF(U6,Listas!$L$3)*Listas!$E$3)+(COUNTIF(U6,Listas!$L$4)*Listas!$E$4)+(COUNTIF(U6,Listas!$L$5)*Listas!$E$5)+(COUNTIF(U6,Listas!$L$6)*Listas!$E$6)+(COUNTIF(U6,Listas!$L$7)*Listas!$E$7))*Listas!$C$10</f>
        <v>0</v>
      </c>
      <c r="AI6" s="15">
        <f>((COUNTIF(V6,Listas!$F$2)*Listas!$E$2)+(COUNTIF(V6,Listas!$F$3)*Listas!$E$3)+(COUNTIF(V6,Listas!$F$4)*Listas!$E$4)+(COUNTIF(V6,Listas!$F$5)*Listas!$E$5)+(COUNTIF(V6,Listas!$F$6)*Listas!$E$6)+(COUNTIF(V6,Listas!$F$7)*Listas!$E$7))*Listas!$C$11</f>
        <v>0</v>
      </c>
      <c r="AJ6" s="37">
        <f t="shared" si="0"/>
        <v>0</v>
      </c>
      <c r="AM6" s="54">
        <f t="shared" si="1"/>
        <v>0</v>
      </c>
      <c r="AN6" s="54">
        <f>AJ6/Relevância!$F$15</f>
        <v>0</v>
      </c>
    </row>
    <row r="7" spans="1:40" ht="36" customHeight="1" thickBot="1">
      <c r="A7" s="11"/>
      <c r="B7" s="12"/>
      <c r="C7" s="13"/>
      <c r="D7" s="11"/>
      <c r="E7" s="103"/>
      <c r="F7" s="103"/>
      <c r="G7" s="103"/>
      <c r="H7" s="103"/>
      <c r="I7" s="103"/>
      <c r="J7" s="103"/>
      <c r="K7" s="103"/>
      <c r="L7" s="103"/>
      <c r="M7" s="96"/>
      <c r="N7" s="96"/>
      <c r="O7" s="97"/>
      <c r="P7" s="96"/>
      <c r="Q7" s="96"/>
      <c r="R7" s="96"/>
      <c r="S7" s="96"/>
      <c r="T7" s="97"/>
      <c r="U7" s="96"/>
      <c r="V7" s="96"/>
      <c r="Z7" s="15">
        <f>((COUNTIF(M7,Listas!$F$2)*Listas!$E$2)+(COUNTIF(M7,Listas!$F$3)*Listas!$E$3)+(COUNTIF(M7,Listas!$F$4)*Listas!$E$4)+(COUNTIF(M7,Listas!$F$5)*Listas!$E$5)+(COUNTIF(M7,Listas!$F$6)*Listas!$E$6)+(COUNTIF(M7,Listas!$F$7)*Listas!$E$7))*Listas!$C$2</f>
        <v>0</v>
      </c>
      <c r="AA7" s="15">
        <f>((COUNTIF(N7,Listas!$F$2)*Listas!$E$2)+(COUNTIF(N7,Listas!$F$3)*Listas!$E$3)+(COUNTIF(N7,Listas!$F$4)*Listas!$E$4)+(COUNTIF(N7,Listas!$F$5)*Listas!$E$5)+(COUNTIF(N7,Listas!$F$6)*Listas!$E$6)+(COUNTIF(N7,Listas!$F$7)*Listas!$E$7))*Listas!$C$3</f>
        <v>0</v>
      </c>
      <c r="AB7" s="15">
        <f>((COUNTIF(O7,Listas!$G$2)*Listas!$E$2)+(COUNTIF(O7,Listas!$G$3)*Listas!$E$3)+(COUNTIF(O7,Listas!$G$4)*Listas!$E$4)+(COUNTIF(O7,Listas!$G$5)*Listas!$E$5)+(COUNTIF(O7,Listas!$G$6)*Listas!$E$6)+(COUNTIF(O7,Listas!$G$7)*Listas!$E$7))*Listas!$C$4</f>
        <v>0</v>
      </c>
      <c r="AC7" s="15">
        <f>((COUNTIF(P7,Listas!$L$2)*Listas!$E$2)+(COUNTIF(P7,Listas!$L$3)*Listas!$E$3)+(COUNTIF(P7,Listas!$L$4)*Listas!$E$4)+(COUNTIF(P7,Listas!$L$5)*Listas!$E$5)+(COUNTIF(P7,Listas!$L$6)*Listas!$E$6)+(COUNTIF(P7,Listas!$L$7)*Listas!$E$7))*Listas!$C$5</f>
        <v>0</v>
      </c>
      <c r="AD7" s="15">
        <f>((COUNTIF(Q7,Listas!$F$2)*Listas!$E$2)+(COUNTIF(Q7,Listas!$F$3)*Listas!$E$3)+(COUNTIF(Q7,Listas!$F$4)*Listas!$E$4)+(COUNTIF(Q7,Listas!$F$5)*Listas!$E$5)+(COUNTIF(Q7,Listas!$F$6)*Listas!$E$6)+(COUNTIF(Q7,Listas!$F$7)*Listas!$E$7))*Listas!$C$6</f>
        <v>0</v>
      </c>
      <c r="AE7" s="15">
        <f>((COUNTIF(R7,Listas!$J$2)*Listas!$E$2)+(COUNTIF(R7,Listas!$J$3)*Listas!$E$3)+(COUNTIF(R7,Listas!$J$4)*Listas!$E$4)+(COUNTIF(R7,Listas!$J$5)*Listas!$E$5)+(COUNTIF(R7,Listas!$J$6)*Listas!$E$6)+(COUNTIF(R7,Listas!$J$7)*Listas!$E$7))*Listas!$C$7</f>
        <v>0</v>
      </c>
      <c r="AF7" s="15">
        <f>((COUNTIF(S7,Listas!$M$2)*Listas!$E$2)+(COUNTIF(S7,Listas!$M$3)*Listas!$E$3)+(COUNTIF(S7,Listas!$M$4)*Listas!$E$4)+(COUNTIF(S7,Listas!$M$5)*Listas!$E$5)+(COUNTIF(S7,Listas!$M$6)*Listas!$E$6)+(COUNTIF(S7,Listas!$M$7)*Listas!$E$7))*Listas!$C$8</f>
        <v>0</v>
      </c>
      <c r="AG7" s="15">
        <f>((COUNTIF(T7,Listas!$K$2)*Listas!$E$2)+(COUNTIF(T7,Listas!$K$3)*Listas!$E$3)+(COUNTIF(T7,Listas!$K$4)*Listas!$E$4)+(COUNTIF(T7,Listas!$K$5)*Listas!$E$5)+(COUNTIF(T7,Listas!$K$6)*Listas!$E$6)+(COUNTIF(T7,Listas!$K$7)*Listas!$E$7))*Listas!$C$9</f>
        <v>0</v>
      </c>
      <c r="AH7" s="15">
        <f>((COUNTIF(U7,Listas!$L$2)*Listas!$E$2)+(COUNTIF(U7,Listas!$L$3)*Listas!$E$3)+(COUNTIF(U7,Listas!$L$4)*Listas!$E$4)+(COUNTIF(U7,Listas!$L$5)*Listas!$E$5)+(COUNTIF(U7,Listas!$L$6)*Listas!$E$6)+(COUNTIF(U7,Listas!$L$7)*Listas!$E$7))*Listas!$C$10</f>
        <v>0</v>
      </c>
      <c r="AI7" s="15">
        <f>((COUNTIF(V7,Listas!$F$2)*Listas!$E$2)+(COUNTIF(V7,Listas!$F$3)*Listas!$E$3)+(COUNTIF(V7,Listas!$F$4)*Listas!$E$4)+(COUNTIF(V7,Listas!$F$5)*Listas!$E$5)+(COUNTIF(V7,Listas!$F$6)*Listas!$E$6)+(COUNTIF(V7,Listas!$F$7)*Listas!$E$7))*Listas!$C$11</f>
        <v>0</v>
      </c>
      <c r="AJ7" s="37">
        <f t="shared" si="0"/>
        <v>0</v>
      </c>
      <c r="AM7" s="54">
        <f t="shared" si="1"/>
        <v>0</v>
      </c>
      <c r="AN7" s="54">
        <f>AJ7/Relevância!$F$15</f>
        <v>0</v>
      </c>
    </row>
    <row r="8" spans="1:40" ht="36" customHeight="1" thickBot="1">
      <c r="A8" s="11"/>
      <c r="B8" s="12"/>
      <c r="C8" s="13"/>
      <c r="D8" s="11"/>
      <c r="E8" s="103"/>
      <c r="F8" s="103"/>
      <c r="G8" s="103"/>
      <c r="H8" s="103"/>
      <c r="I8" s="103"/>
      <c r="J8" s="103"/>
      <c r="K8" s="103"/>
      <c r="L8" s="103"/>
      <c r="M8" s="96"/>
      <c r="N8" s="96"/>
      <c r="O8" s="97"/>
      <c r="P8" s="96"/>
      <c r="Q8" s="96"/>
      <c r="R8" s="96"/>
      <c r="S8" s="96"/>
      <c r="T8" s="97"/>
      <c r="U8" s="96"/>
      <c r="V8" s="96"/>
      <c r="Z8" s="15">
        <f>((COUNTIF(M8,Listas!$F$2)*Listas!$E$2)+(COUNTIF(M8,Listas!$F$3)*Listas!$E$3)+(COUNTIF(M8,Listas!$F$4)*Listas!$E$4)+(COUNTIF(M8,Listas!$F$5)*Listas!$E$5)+(COUNTIF(M8,Listas!$F$6)*Listas!$E$6)+(COUNTIF(M8,Listas!$F$7)*Listas!$E$7))*Listas!$C$2</f>
        <v>0</v>
      </c>
      <c r="AA8" s="15">
        <f>((COUNTIF(N8,Listas!$F$2)*Listas!$E$2)+(COUNTIF(N8,Listas!$F$3)*Listas!$E$3)+(COUNTIF(N8,Listas!$F$4)*Listas!$E$4)+(COUNTIF(N8,Listas!$F$5)*Listas!$E$5)+(COUNTIF(N8,Listas!$F$6)*Listas!$E$6)+(COUNTIF(N8,Listas!$F$7)*Listas!$E$7))*Listas!$C$3</f>
        <v>0</v>
      </c>
      <c r="AB8" s="15">
        <f>((COUNTIF(O8,Listas!$G$2)*Listas!$E$2)+(COUNTIF(O8,Listas!$G$3)*Listas!$E$3)+(COUNTIF(O8,Listas!$G$4)*Listas!$E$4)+(COUNTIF(O8,Listas!$G$5)*Listas!$E$5)+(COUNTIF(O8,Listas!$G$6)*Listas!$E$6)+(COUNTIF(O8,Listas!$G$7)*Listas!$E$7))*Listas!$C$4</f>
        <v>0</v>
      </c>
      <c r="AC8" s="15">
        <f>((COUNTIF(P8,Listas!$L$2)*Listas!$E$2)+(COUNTIF(P8,Listas!$L$3)*Listas!$E$3)+(COUNTIF(P8,Listas!$L$4)*Listas!$E$4)+(COUNTIF(P8,Listas!$L$5)*Listas!$E$5)+(COUNTIF(P8,Listas!$L$6)*Listas!$E$6)+(COUNTIF(P8,Listas!$L$7)*Listas!$E$7))*Listas!$C$5</f>
        <v>0</v>
      </c>
      <c r="AD8" s="15">
        <f>((COUNTIF(Q8,Listas!$F$2)*Listas!$E$2)+(COUNTIF(Q8,Listas!$F$3)*Listas!$E$3)+(COUNTIF(Q8,Listas!$F$4)*Listas!$E$4)+(COUNTIF(Q8,Listas!$F$5)*Listas!$E$5)+(COUNTIF(Q8,Listas!$F$6)*Listas!$E$6)+(COUNTIF(Q8,Listas!$F$7)*Listas!$E$7))*Listas!$C$6</f>
        <v>0</v>
      </c>
      <c r="AE8" s="15">
        <f>((COUNTIF(R8,Listas!$J$2)*Listas!$E$2)+(COUNTIF(R8,Listas!$J$3)*Listas!$E$3)+(COUNTIF(R8,Listas!$J$4)*Listas!$E$4)+(COUNTIF(R8,Listas!$J$5)*Listas!$E$5)+(COUNTIF(R8,Listas!$J$6)*Listas!$E$6)+(COUNTIF(R8,Listas!$J$7)*Listas!$E$7))*Listas!$C$7</f>
        <v>0</v>
      </c>
      <c r="AF8" s="15">
        <f>((COUNTIF(S8,Listas!$M$2)*Listas!$E$2)+(COUNTIF(S8,Listas!$M$3)*Listas!$E$3)+(COUNTIF(S8,Listas!$M$4)*Listas!$E$4)+(COUNTIF(S8,Listas!$M$5)*Listas!$E$5)+(COUNTIF(S8,Listas!$M$6)*Listas!$E$6)+(COUNTIF(S8,Listas!$M$7)*Listas!$E$7))*Listas!$C$8</f>
        <v>0</v>
      </c>
      <c r="AG8" s="15">
        <f>((COUNTIF(T8,Listas!$K$2)*Listas!$E$2)+(COUNTIF(T8,Listas!$K$3)*Listas!$E$3)+(COUNTIF(T8,Listas!$K$4)*Listas!$E$4)+(COUNTIF(T8,Listas!$K$5)*Listas!$E$5)+(COUNTIF(T8,Listas!$K$6)*Listas!$E$6)+(COUNTIF(T8,Listas!$K$7)*Listas!$E$7))*Listas!$C$9</f>
        <v>0</v>
      </c>
      <c r="AH8" s="15">
        <f>((COUNTIF(U8,Listas!$L$2)*Listas!$E$2)+(COUNTIF(U8,Listas!$L$3)*Listas!$E$3)+(COUNTIF(U8,Listas!$L$4)*Listas!$E$4)+(COUNTIF(U8,Listas!$L$5)*Listas!$E$5)+(COUNTIF(U8,Listas!$L$6)*Listas!$E$6)+(COUNTIF(U8,Listas!$L$7)*Listas!$E$7))*Listas!$C$10</f>
        <v>0</v>
      </c>
      <c r="AI8" s="15">
        <f>((COUNTIF(V8,Listas!$F$2)*Listas!$E$2)+(COUNTIF(V8,Listas!$F$3)*Listas!$E$3)+(COUNTIF(V8,Listas!$F$4)*Listas!$E$4)+(COUNTIF(V8,Listas!$F$5)*Listas!$E$5)+(COUNTIF(V8,Listas!$F$6)*Listas!$E$6)+(COUNTIF(V8,Listas!$F$7)*Listas!$E$7))*Listas!$C$11</f>
        <v>0</v>
      </c>
      <c r="AJ8" s="37">
        <f t="shared" si="0"/>
        <v>0</v>
      </c>
      <c r="AM8" s="54">
        <f t="shared" si="1"/>
        <v>0</v>
      </c>
      <c r="AN8" s="54">
        <f>AJ8/Relevância!$F$15</f>
        <v>0</v>
      </c>
    </row>
    <row r="9" spans="1:40" ht="36" customHeight="1" thickBot="1">
      <c r="A9" s="11"/>
      <c r="B9" s="12"/>
      <c r="C9" s="13"/>
      <c r="D9" s="11"/>
      <c r="E9" s="103"/>
      <c r="F9" s="103"/>
      <c r="G9" s="103"/>
      <c r="H9" s="103"/>
      <c r="I9" s="103"/>
      <c r="J9" s="103"/>
      <c r="K9" s="103"/>
      <c r="L9" s="103"/>
      <c r="M9" s="96"/>
      <c r="N9" s="96"/>
      <c r="O9" s="97"/>
      <c r="P9" s="96"/>
      <c r="Q9" s="96"/>
      <c r="R9" s="96"/>
      <c r="S9" s="96"/>
      <c r="T9" s="97"/>
      <c r="U9" s="96"/>
      <c r="V9" s="96"/>
      <c r="Z9" s="15">
        <f>((COUNTIF(M9,Listas!$F$2)*Listas!$E$2)+(COUNTIF(M9,Listas!$F$3)*Listas!$E$3)+(COUNTIF(M9,Listas!$F$4)*Listas!$E$4)+(COUNTIF(M9,Listas!$F$5)*Listas!$E$5)+(COUNTIF(M9,Listas!$F$6)*Listas!$E$6)+(COUNTIF(M9,Listas!$F$7)*Listas!$E$7))*Listas!$C$2</f>
        <v>0</v>
      </c>
      <c r="AA9" s="15">
        <f>((COUNTIF(N9,Listas!$F$2)*Listas!$E$2)+(COUNTIF(N9,Listas!$F$3)*Listas!$E$3)+(COUNTIF(N9,Listas!$F$4)*Listas!$E$4)+(COUNTIF(N9,Listas!$F$5)*Listas!$E$5)+(COUNTIF(N9,Listas!$F$6)*Listas!$E$6)+(COUNTIF(N9,Listas!$F$7)*Listas!$E$7))*Listas!$C$3</f>
        <v>0</v>
      </c>
      <c r="AB9" s="15">
        <f>((COUNTIF(O9,Listas!$G$2)*Listas!$E$2)+(COUNTIF(O9,Listas!$G$3)*Listas!$E$3)+(COUNTIF(O9,Listas!$G$4)*Listas!$E$4)+(COUNTIF(O9,Listas!$G$5)*Listas!$E$5)+(COUNTIF(O9,Listas!$G$6)*Listas!$E$6)+(COUNTIF(O9,Listas!$G$7)*Listas!$E$7))*Listas!$C$4</f>
        <v>0</v>
      </c>
      <c r="AC9" s="15">
        <f>((COUNTIF(P9,Listas!$L$2)*Listas!$E$2)+(COUNTIF(P9,Listas!$L$3)*Listas!$E$3)+(COUNTIF(P9,Listas!$L$4)*Listas!$E$4)+(COUNTIF(P9,Listas!$L$5)*Listas!$E$5)+(COUNTIF(P9,Listas!$L$6)*Listas!$E$6)+(COUNTIF(P9,Listas!$L$7)*Listas!$E$7))*Listas!$C$5</f>
        <v>0</v>
      </c>
      <c r="AD9" s="15">
        <f>((COUNTIF(Q9,Listas!$F$2)*Listas!$E$2)+(COUNTIF(Q9,Listas!$F$3)*Listas!$E$3)+(COUNTIF(Q9,Listas!$F$4)*Listas!$E$4)+(COUNTIF(Q9,Listas!$F$5)*Listas!$E$5)+(COUNTIF(Q9,Listas!$F$6)*Listas!$E$6)+(COUNTIF(Q9,Listas!$F$7)*Listas!$E$7))*Listas!$C$6</f>
        <v>0</v>
      </c>
      <c r="AE9" s="15">
        <f>((COUNTIF(R9,Listas!$J$2)*Listas!$E$2)+(COUNTIF(R9,Listas!$J$3)*Listas!$E$3)+(COUNTIF(R9,Listas!$J$4)*Listas!$E$4)+(COUNTIF(R9,Listas!$J$5)*Listas!$E$5)+(COUNTIF(R9,Listas!$J$6)*Listas!$E$6)+(COUNTIF(R9,Listas!$J$7)*Listas!$E$7))*Listas!$C$7</f>
        <v>0</v>
      </c>
      <c r="AF9" s="15">
        <f>((COUNTIF(S9,Listas!$M$2)*Listas!$E$2)+(COUNTIF(S9,Listas!$M$3)*Listas!$E$3)+(COUNTIF(S9,Listas!$M$4)*Listas!$E$4)+(COUNTIF(S9,Listas!$M$5)*Listas!$E$5)+(COUNTIF(S9,Listas!$M$6)*Listas!$E$6)+(COUNTIF(S9,Listas!$M$7)*Listas!$E$7))*Listas!$C$8</f>
        <v>0</v>
      </c>
      <c r="AG9" s="15">
        <f>((COUNTIF(T9,Listas!$K$2)*Listas!$E$2)+(COUNTIF(T9,Listas!$K$3)*Listas!$E$3)+(COUNTIF(T9,Listas!$K$4)*Listas!$E$4)+(COUNTIF(T9,Listas!$K$5)*Listas!$E$5)+(COUNTIF(T9,Listas!$K$6)*Listas!$E$6)+(COUNTIF(T9,Listas!$K$7)*Listas!$E$7))*Listas!$C$9</f>
        <v>0</v>
      </c>
      <c r="AH9" s="15">
        <f>((COUNTIF(U9,Listas!$L$2)*Listas!$E$2)+(COUNTIF(U9,Listas!$L$3)*Listas!$E$3)+(COUNTIF(U9,Listas!$L$4)*Listas!$E$4)+(COUNTIF(U9,Listas!$L$5)*Listas!$E$5)+(COUNTIF(U9,Listas!$L$6)*Listas!$E$6)+(COUNTIF(U9,Listas!$L$7)*Listas!$E$7))*Listas!$C$10</f>
        <v>0</v>
      </c>
      <c r="AI9" s="15">
        <f>((COUNTIF(V9,Listas!$F$2)*Listas!$E$2)+(COUNTIF(V9,Listas!$F$3)*Listas!$E$3)+(COUNTIF(V9,Listas!$F$4)*Listas!$E$4)+(COUNTIF(V9,Listas!$F$5)*Listas!$E$5)+(COUNTIF(V9,Listas!$F$6)*Listas!$E$6)+(COUNTIF(V9,Listas!$F$7)*Listas!$E$7))*Listas!$C$11</f>
        <v>0</v>
      </c>
      <c r="AJ9" s="37">
        <f t="shared" si="0"/>
        <v>0</v>
      </c>
      <c r="AM9" s="54">
        <f t="shared" si="1"/>
        <v>0</v>
      </c>
      <c r="AN9" s="54">
        <f>AJ9/Relevância!$F$15</f>
        <v>0</v>
      </c>
    </row>
    <row r="10" spans="1:40" ht="36" customHeight="1" thickBot="1">
      <c r="A10" s="11"/>
      <c r="B10" s="12"/>
      <c r="C10" s="13"/>
      <c r="D10" s="11"/>
      <c r="E10" s="103"/>
      <c r="F10" s="103"/>
      <c r="G10" s="103"/>
      <c r="H10" s="103"/>
      <c r="I10" s="103"/>
      <c r="J10" s="103"/>
      <c r="K10" s="103"/>
      <c r="L10" s="103"/>
      <c r="M10" s="96"/>
      <c r="N10" s="96"/>
      <c r="O10" s="97"/>
      <c r="P10" s="96"/>
      <c r="Q10" s="96"/>
      <c r="R10" s="96"/>
      <c r="S10" s="96"/>
      <c r="T10" s="97"/>
      <c r="U10" s="96"/>
      <c r="V10" s="96"/>
      <c r="Z10" s="15">
        <f>((COUNTIF(M10,Listas!$F$2)*Listas!$E$2)+(COUNTIF(M10,Listas!$F$3)*Listas!$E$3)+(COUNTIF(M10,Listas!$F$4)*Listas!$E$4)+(COUNTIF(M10,Listas!$F$5)*Listas!$E$5)+(COUNTIF(M10,Listas!$F$6)*Listas!$E$6)+(COUNTIF(M10,Listas!$F$7)*Listas!$E$7))*Listas!$C$2</f>
        <v>0</v>
      </c>
      <c r="AA10" s="15">
        <f>((COUNTIF(N10,Listas!$F$2)*Listas!$E$2)+(COUNTIF(N10,Listas!$F$3)*Listas!$E$3)+(COUNTIF(N10,Listas!$F$4)*Listas!$E$4)+(COUNTIF(N10,Listas!$F$5)*Listas!$E$5)+(COUNTIF(N10,Listas!$F$6)*Listas!$E$6)+(COUNTIF(N10,Listas!$F$7)*Listas!$E$7))*Listas!$C$3</f>
        <v>0</v>
      </c>
      <c r="AB10" s="15">
        <f>((COUNTIF(O10,Listas!$G$2)*Listas!$E$2)+(COUNTIF(O10,Listas!$G$3)*Listas!$E$3)+(COUNTIF(O10,Listas!$G$4)*Listas!$E$4)+(COUNTIF(O10,Listas!$G$5)*Listas!$E$5)+(COUNTIF(O10,Listas!$G$6)*Listas!$E$6)+(COUNTIF(O10,Listas!$G$7)*Listas!$E$7))*Listas!$C$4</f>
        <v>0</v>
      </c>
      <c r="AC10" s="15">
        <f>((COUNTIF(P10,Listas!$L$2)*Listas!$E$2)+(COUNTIF(P10,Listas!$L$3)*Listas!$E$3)+(COUNTIF(P10,Listas!$L$4)*Listas!$E$4)+(COUNTIF(P10,Listas!$L$5)*Listas!$E$5)+(COUNTIF(P10,Listas!$L$6)*Listas!$E$6)+(COUNTIF(P10,Listas!$L$7)*Listas!$E$7))*Listas!$C$5</f>
        <v>0</v>
      </c>
      <c r="AD10" s="15">
        <f>((COUNTIF(Q10,Listas!$F$2)*Listas!$E$2)+(COUNTIF(Q10,Listas!$F$3)*Listas!$E$3)+(COUNTIF(Q10,Listas!$F$4)*Listas!$E$4)+(COUNTIF(Q10,Listas!$F$5)*Listas!$E$5)+(COUNTIF(Q10,Listas!$F$6)*Listas!$E$6)+(COUNTIF(Q10,Listas!$F$7)*Listas!$E$7))*Listas!$C$6</f>
        <v>0</v>
      </c>
      <c r="AE10" s="15">
        <f>((COUNTIF(R10,Listas!$J$2)*Listas!$E$2)+(COUNTIF(R10,Listas!$J$3)*Listas!$E$3)+(COUNTIF(R10,Listas!$J$4)*Listas!$E$4)+(COUNTIF(R10,Listas!$J$5)*Listas!$E$5)+(COUNTIF(R10,Listas!$J$6)*Listas!$E$6)+(COUNTIF(R10,Listas!$J$7)*Listas!$E$7))*Listas!$C$7</f>
        <v>0</v>
      </c>
      <c r="AF10" s="15">
        <f>((COUNTIF(S10,Listas!$M$2)*Listas!$E$2)+(COUNTIF(S10,Listas!$M$3)*Listas!$E$3)+(COUNTIF(S10,Listas!$M$4)*Listas!$E$4)+(COUNTIF(S10,Listas!$M$5)*Listas!$E$5)+(COUNTIF(S10,Listas!$M$6)*Listas!$E$6)+(COUNTIF(S10,Listas!$M$7)*Listas!$E$7))*Listas!$C$8</f>
        <v>0</v>
      </c>
      <c r="AG10" s="15">
        <f>((COUNTIF(T10,Listas!$K$2)*Listas!$E$2)+(COUNTIF(T10,Listas!$K$3)*Listas!$E$3)+(COUNTIF(T10,Listas!$K$4)*Listas!$E$4)+(COUNTIF(T10,Listas!$K$5)*Listas!$E$5)+(COUNTIF(T10,Listas!$K$6)*Listas!$E$6)+(COUNTIF(T10,Listas!$K$7)*Listas!$E$7))*Listas!$C$9</f>
        <v>0</v>
      </c>
      <c r="AH10" s="15">
        <f>((COUNTIF(U10,Listas!$L$2)*Listas!$E$2)+(COUNTIF(U10,Listas!$L$3)*Listas!$E$3)+(COUNTIF(U10,Listas!$L$4)*Listas!$E$4)+(COUNTIF(U10,Listas!$L$5)*Listas!$E$5)+(COUNTIF(U10,Listas!$L$6)*Listas!$E$6)+(COUNTIF(U10,Listas!$L$7)*Listas!$E$7))*Listas!$C$10</f>
        <v>0</v>
      </c>
      <c r="AI10" s="15">
        <f>((COUNTIF(V10,Listas!$F$2)*Listas!$E$2)+(COUNTIF(V10,Listas!$F$3)*Listas!$E$3)+(COUNTIF(V10,Listas!$F$4)*Listas!$E$4)+(COUNTIF(V10,Listas!$F$5)*Listas!$E$5)+(COUNTIF(V10,Listas!$F$6)*Listas!$E$6)+(COUNTIF(V10,Listas!$F$7)*Listas!$E$7))*Listas!$C$11</f>
        <v>0</v>
      </c>
      <c r="AJ10" s="37">
        <f t="shared" si="0"/>
        <v>0</v>
      </c>
      <c r="AM10" s="54">
        <f t="shared" si="1"/>
        <v>0</v>
      </c>
      <c r="AN10" s="54">
        <f>AJ10/Relevância!$F$15</f>
        <v>0</v>
      </c>
    </row>
    <row r="11" spans="1:40" ht="36" customHeight="1" thickBot="1">
      <c r="A11" s="11"/>
      <c r="B11" s="12"/>
      <c r="C11" s="13"/>
      <c r="D11" s="11"/>
      <c r="E11" s="103"/>
      <c r="F11" s="103"/>
      <c r="G11" s="103"/>
      <c r="H11" s="103"/>
      <c r="I11" s="103"/>
      <c r="J11" s="103"/>
      <c r="K11" s="103"/>
      <c r="L11" s="103"/>
      <c r="M11" s="96"/>
      <c r="N11" s="96"/>
      <c r="O11" s="97"/>
      <c r="P11" s="96"/>
      <c r="Q11" s="96"/>
      <c r="R11" s="96"/>
      <c r="S11" s="96"/>
      <c r="T11" s="97"/>
      <c r="U11" s="96"/>
      <c r="V11" s="96"/>
      <c r="Z11" s="15">
        <f>((COUNTIF(M11,Listas!$F$2)*Listas!$E$2)+(COUNTIF(M11,Listas!$F$3)*Listas!$E$3)+(COUNTIF(M11,Listas!$F$4)*Listas!$E$4)+(COUNTIF(M11,Listas!$F$5)*Listas!$E$5)+(COUNTIF(M11,Listas!$F$6)*Listas!$E$6)+(COUNTIF(M11,Listas!$F$7)*Listas!$E$7))*Listas!$C$2</f>
        <v>0</v>
      </c>
      <c r="AA11" s="15">
        <f>((COUNTIF(N11,Listas!$F$2)*Listas!$E$2)+(COUNTIF(N11,Listas!$F$3)*Listas!$E$3)+(COUNTIF(N11,Listas!$F$4)*Listas!$E$4)+(COUNTIF(N11,Listas!$F$5)*Listas!$E$5)+(COUNTIF(N11,Listas!$F$6)*Listas!$E$6)+(COUNTIF(N11,Listas!$F$7)*Listas!$E$7))*Listas!$C$3</f>
        <v>0</v>
      </c>
      <c r="AB11" s="15">
        <f>((COUNTIF(O11,Listas!$G$2)*Listas!$E$2)+(COUNTIF(O11,Listas!$G$3)*Listas!$E$3)+(COUNTIF(O11,Listas!$G$4)*Listas!$E$4)+(COUNTIF(O11,Listas!$G$5)*Listas!$E$5)+(COUNTIF(O11,Listas!$G$6)*Listas!$E$6)+(COUNTIF(O11,Listas!$G$7)*Listas!$E$7))*Listas!$C$4</f>
        <v>0</v>
      </c>
      <c r="AC11" s="15">
        <f>((COUNTIF(P11,Listas!$L$2)*Listas!$E$2)+(COUNTIF(P11,Listas!$L$3)*Listas!$E$3)+(COUNTIF(P11,Listas!$L$4)*Listas!$E$4)+(COUNTIF(P11,Listas!$L$5)*Listas!$E$5)+(COUNTIF(P11,Listas!$L$6)*Listas!$E$6)+(COUNTIF(P11,Listas!$L$7)*Listas!$E$7))*Listas!$C$5</f>
        <v>0</v>
      </c>
      <c r="AD11" s="15">
        <f>((COUNTIF(Q11,Listas!$F$2)*Listas!$E$2)+(COUNTIF(Q11,Listas!$F$3)*Listas!$E$3)+(COUNTIF(Q11,Listas!$F$4)*Listas!$E$4)+(COUNTIF(Q11,Listas!$F$5)*Listas!$E$5)+(COUNTIF(Q11,Listas!$F$6)*Listas!$E$6)+(COUNTIF(Q11,Listas!$F$7)*Listas!$E$7))*Listas!$C$6</f>
        <v>0</v>
      </c>
      <c r="AE11" s="15">
        <f>((COUNTIF(R11,Listas!$J$2)*Listas!$E$2)+(COUNTIF(R11,Listas!$J$3)*Listas!$E$3)+(COUNTIF(R11,Listas!$J$4)*Listas!$E$4)+(COUNTIF(R11,Listas!$J$5)*Listas!$E$5)+(COUNTIF(R11,Listas!$J$6)*Listas!$E$6)+(COUNTIF(R11,Listas!$J$7)*Listas!$E$7))*Listas!$C$7</f>
        <v>0</v>
      </c>
      <c r="AF11" s="15">
        <f>((COUNTIF(S11,Listas!$M$2)*Listas!$E$2)+(COUNTIF(S11,Listas!$M$3)*Listas!$E$3)+(COUNTIF(S11,Listas!$M$4)*Listas!$E$4)+(COUNTIF(S11,Listas!$M$5)*Listas!$E$5)+(COUNTIF(S11,Listas!$M$6)*Listas!$E$6)+(COUNTIF(S11,Listas!$M$7)*Listas!$E$7))*Listas!$C$8</f>
        <v>0</v>
      </c>
      <c r="AG11" s="15">
        <f>((COUNTIF(T11,Listas!$K$2)*Listas!$E$2)+(COUNTIF(T11,Listas!$K$3)*Listas!$E$3)+(COUNTIF(T11,Listas!$K$4)*Listas!$E$4)+(COUNTIF(T11,Listas!$K$5)*Listas!$E$5)+(COUNTIF(T11,Listas!$K$6)*Listas!$E$6)+(COUNTIF(T11,Listas!$K$7)*Listas!$E$7))*Listas!$C$9</f>
        <v>0</v>
      </c>
      <c r="AH11" s="15">
        <f>((COUNTIF(U11,Listas!$L$2)*Listas!$E$2)+(COUNTIF(U11,Listas!$L$3)*Listas!$E$3)+(COUNTIF(U11,Listas!$L$4)*Listas!$E$4)+(COUNTIF(U11,Listas!$L$5)*Listas!$E$5)+(COUNTIF(U11,Listas!$L$6)*Listas!$E$6)+(COUNTIF(U11,Listas!$L$7)*Listas!$E$7))*Listas!$C$10</f>
        <v>0</v>
      </c>
      <c r="AI11" s="15">
        <f>((COUNTIF(V11,Listas!$F$2)*Listas!$E$2)+(COUNTIF(V11,Listas!$F$3)*Listas!$E$3)+(COUNTIF(V11,Listas!$F$4)*Listas!$E$4)+(COUNTIF(V11,Listas!$F$5)*Listas!$E$5)+(COUNTIF(V11,Listas!$F$6)*Listas!$E$6)+(COUNTIF(V11,Listas!$F$7)*Listas!$E$7))*Listas!$C$11</f>
        <v>0</v>
      </c>
      <c r="AJ11" s="37">
        <f t="shared" si="0"/>
        <v>0</v>
      </c>
      <c r="AM11" s="54">
        <f t="shared" si="1"/>
        <v>0</v>
      </c>
      <c r="AN11" s="54">
        <f>AJ11/Relevância!$F$15</f>
        <v>0</v>
      </c>
    </row>
    <row r="12" spans="1:40" ht="36" customHeight="1" thickBot="1">
      <c r="A12" s="11"/>
      <c r="B12" s="12"/>
      <c r="C12" s="13"/>
      <c r="D12" s="11"/>
      <c r="E12" s="103"/>
      <c r="F12" s="103"/>
      <c r="G12" s="103"/>
      <c r="H12" s="103"/>
      <c r="I12" s="103"/>
      <c r="J12" s="103"/>
      <c r="K12" s="103"/>
      <c r="L12" s="103"/>
      <c r="M12" s="96"/>
      <c r="N12" s="96"/>
      <c r="O12" s="97"/>
      <c r="P12" s="96"/>
      <c r="Q12" s="96"/>
      <c r="R12" s="96"/>
      <c r="S12" s="96"/>
      <c r="T12" s="97"/>
      <c r="U12" s="96"/>
      <c r="V12" s="96"/>
      <c r="Z12" s="15">
        <f>((COUNTIF(M12,Listas!$F$2)*Listas!$E$2)+(COUNTIF(M12,Listas!$F$3)*Listas!$E$3)+(COUNTIF(M12,Listas!$F$4)*Listas!$E$4)+(COUNTIF(M12,Listas!$F$5)*Listas!$E$5)+(COUNTIF(M12,Listas!$F$6)*Listas!$E$6)+(COUNTIF(M12,Listas!$F$7)*Listas!$E$7))*Listas!$C$2</f>
        <v>0</v>
      </c>
      <c r="AA12" s="15">
        <f>((COUNTIF(N12,Listas!$F$2)*Listas!$E$2)+(COUNTIF(N12,Listas!$F$3)*Listas!$E$3)+(COUNTIF(N12,Listas!$F$4)*Listas!$E$4)+(COUNTIF(N12,Listas!$F$5)*Listas!$E$5)+(COUNTIF(N12,Listas!$F$6)*Listas!$E$6)+(COUNTIF(N12,Listas!$F$7)*Listas!$E$7))*Listas!$C$3</f>
        <v>0</v>
      </c>
      <c r="AB12" s="15">
        <f>((COUNTIF(O12,Listas!$G$2)*Listas!$E$2)+(COUNTIF(O12,Listas!$G$3)*Listas!$E$3)+(COUNTIF(O12,Listas!$G$4)*Listas!$E$4)+(COUNTIF(O12,Listas!$G$5)*Listas!$E$5)+(COUNTIF(O12,Listas!$G$6)*Listas!$E$6)+(COUNTIF(O12,Listas!$G$7)*Listas!$E$7))*Listas!$C$4</f>
        <v>0</v>
      </c>
      <c r="AC12" s="15">
        <f>((COUNTIF(P12,Listas!$L$2)*Listas!$E$2)+(COUNTIF(P12,Listas!$L$3)*Listas!$E$3)+(COUNTIF(P12,Listas!$L$4)*Listas!$E$4)+(COUNTIF(P12,Listas!$L$5)*Listas!$E$5)+(COUNTIF(P12,Listas!$L$6)*Listas!$E$6)+(COUNTIF(P12,Listas!$L$7)*Listas!$E$7))*Listas!$C$5</f>
        <v>0</v>
      </c>
      <c r="AD12" s="15">
        <f>((COUNTIF(Q12,Listas!$F$2)*Listas!$E$2)+(COUNTIF(Q12,Listas!$F$3)*Listas!$E$3)+(COUNTIF(Q12,Listas!$F$4)*Listas!$E$4)+(COUNTIF(Q12,Listas!$F$5)*Listas!$E$5)+(COUNTIF(Q12,Listas!$F$6)*Listas!$E$6)+(COUNTIF(Q12,Listas!$F$7)*Listas!$E$7))*Listas!$C$6</f>
        <v>0</v>
      </c>
      <c r="AE12" s="15">
        <f>((COUNTIF(R12,Listas!$J$2)*Listas!$E$2)+(COUNTIF(R12,Listas!$J$3)*Listas!$E$3)+(COUNTIF(R12,Listas!$J$4)*Listas!$E$4)+(COUNTIF(R12,Listas!$J$5)*Listas!$E$5)+(COUNTIF(R12,Listas!$J$6)*Listas!$E$6)+(COUNTIF(R12,Listas!$J$7)*Listas!$E$7))*Listas!$C$7</f>
        <v>0</v>
      </c>
      <c r="AF12" s="15">
        <f>((COUNTIF(S12,Listas!$M$2)*Listas!$E$2)+(COUNTIF(S12,Listas!$M$3)*Listas!$E$3)+(COUNTIF(S12,Listas!$M$4)*Listas!$E$4)+(COUNTIF(S12,Listas!$M$5)*Listas!$E$5)+(COUNTIF(S12,Listas!$M$6)*Listas!$E$6)+(COUNTIF(S12,Listas!$M$7)*Listas!$E$7))*Listas!$C$8</f>
        <v>0</v>
      </c>
      <c r="AG12" s="15">
        <f>((COUNTIF(T12,Listas!$K$2)*Listas!$E$2)+(COUNTIF(T12,Listas!$K$3)*Listas!$E$3)+(COUNTIF(T12,Listas!$K$4)*Listas!$E$4)+(COUNTIF(T12,Listas!$K$5)*Listas!$E$5)+(COUNTIF(T12,Listas!$K$6)*Listas!$E$6)+(COUNTIF(T12,Listas!$K$7)*Listas!$E$7))*Listas!$C$9</f>
        <v>0</v>
      </c>
      <c r="AH12" s="15">
        <f>((COUNTIF(U12,Listas!$L$2)*Listas!$E$2)+(COUNTIF(U12,Listas!$L$3)*Listas!$E$3)+(COUNTIF(U12,Listas!$L$4)*Listas!$E$4)+(COUNTIF(U12,Listas!$L$5)*Listas!$E$5)+(COUNTIF(U12,Listas!$L$6)*Listas!$E$6)+(COUNTIF(U12,Listas!$L$7)*Listas!$E$7))*Listas!$C$10</f>
        <v>0</v>
      </c>
      <c r="AI12" s="15">
        <f>((COUNTIF(V12,Listas!$F$2)*Listas!$E$2)+(COUNTIF(V12,Listas!$F$3)*Listas!$E$3)+(COUNTIF(V12,Listas!$F$4)*Listas!$E$4)+(COUNTIF(V12,Listas!$F$5)*Listas!$E$5)+(COUNTIF(V12,Listas!$F$6)*Listas!$E$6)+(COUNTIF(V12,Listas!$F$7)*Listas!$E$7))*Listas!$C$11</f>
        <v>0</v>
      </c>
      <c r="AJ12" s="37">
        <f t="shared" si="0"/>
        <v>0</v>
      </c>
      <c r="AM12" s="54">
        <f t="shared" si="1"/>
        <v>0</v>
      </c>
      <c r="AN12" s="54">
        <f>AJ12/Relevância!$F$15</f>
        <v>0</v>
      </c>
    </row>
    <row r="13" spans="1:40" ht="36" customHeight="1" thickBot="1">
      <c r="A13" s="11"/>
      <c r="B13" s="12"/>
      <c r="C13" s="13"/>
      <c r="D13" s="11"/>
      <c r="E13" s="103"/>
      <c r="F13" s="103"/>
      <c r="G13" s="103"/>
      <c r="H13" s="103"/>
      <c r="I13" s="103"/>
      <c r="J13" s="103"/>
      <c r="K13" s="103"/>
      <c r="L13" s="103"/>
      <c r="M13" s="96"/>
      <c r="N13" s="96"/>
      <c r="O13" s="97"/>
      <c r="P13" s="96"/>
      <c r="Q13" s="96"/>
      <c r="R13" s="96"/>
      <c r="S13" s="96"/>
      <c r="T13" s="97"/>
      <c r="U13" s="96"/>
      <c r="V13" s="96"/>
      <c r="Z13" s="15">
        <f>((COUNTIF(M13,Listas!$F$2)*Listas!$E$2)+(COUNTIF(M13,Listas!$F$3)*Listas!$E$3)+(COUNTIF(M13,Listas!$F$4)*Listas!$E$4)+(COUNTIF(M13,Listas!$F$5)*Listas!$E$5)+(COUNTIF(M13,Listas!$F$6)*Listas!$E$6)+(COUNTIF(M13,Listas!$F$7)*Listas!$E$7))*Listas!$C$2</f>
        <v>0</v>
      </c>
      <c r="AA13" s="15">
        <f>((COUNTIF(N13,Listas!$F$2)*Listas!$E$2)+(COUNTIF(N13,Listas!$F$3)*Listas!$E$3)+(COUNTIF(N13,Listas!$F$4)*Listas!$E$4)+(COUNTIF(N13,Listas!$F$5)*Listas!$E$5)+(COUNTIF(N13,Listas!$F$6)*Listas!$E$6)+(COUNTIF(N13,Listas!$F$7)*Listas!$E$7))*Listas!$C$3</f>
        <v>0</v>
      </c>
      <c r="AB13" s="15">
        <f>((COUNTIF(O13,Listas!$G$2)*Listas!$E$2)+(COUNTIF(O13,Listas!$G$3)*Listas!$E$3)+(COUNTIF(O13,Listas!$G$4)*Listas!$E$4)+(COUNTIF(O13,Listas!$G$5)*Listas!$E$5)+(COUNTIF(O13,Listas!$G$6)*Listas!$E$6)+(COUNTIF(O13,Listas!$G$7)*Listas!$E$7))*Listas!$C$4</f>
        <v>0</v>
      </c>
      <c r="AC13" s="15">
        <f>((COUNTIF(P13,Listas!$L$2)*Listas!$E$2)+(COUNTIF(P13,Listas!$L$3)*Listas!$E$3)+(COUNTIF(P13,Listas!$L$4)*Listas!$E$4)+(COUNTIF(P13,Listas!$L$5)*Listas!$E$5)+(COUNTIF(P13,Listas!$L$6)*Listas!$E$6)+(COUNTIF(P13,Listas!$L$7)*Listas!$E$7))*Listas!$C$5</f>
        <v>0</v>
      </c>
      <c r="AD13" s="15">
        <f>((COUNTIF(Q13,Listas!$F$2)*Listas!$E$2)+(COUNTIF(Q13,Listas!$F$3)*Listas!$E$3)+(COUNTIF(Q13,Listas!$F$4)*Listas!$E$4)+(COUNTIF(Q13,Listas!$F$5)*Listas!$E$5)+(COUNTIF(Q13,Listas!$F$6)*Listas!$E$6)+(COUNTIF(Q13,Listas!$F$7)*Listas!$E$7))*Listas!$C$6</f>
        <v>0</v>
      </c>
      <c r="AE13" s="15">
        <f>((COUNTIF(R13,Listas!$J$2)*Listas!$E$2)+(COUNTIF(R13,Listas!$J$3)*Listas!$E$3)+(COUNTIF(R13,Listas!$J$4)*Listas!$E$4)+(COUNTIF(R13,Listas!$J$5)*Listas!$E$5)+(COUNTIF(R13,Listas!$J$6)*Listas!$E$6)+(COUNTIF(R13,Listas!$J$7)*Listas!$E$7))*Listas!$C$7</f>
        <v>0</v>
      </c>
      <c r="AF13" s="15">
        <f>((COUNTIF(S13,Listas!$M$2)*Listas!$E$2)+(COUNTIF(S13,Listas!$M$3)*Listas!$E$3)+(COUNTIF(S13,Listas!$M$4)*Listas!$E$4)+(COUNTIF(S13,Listas!$M$5)*Listas!$E$5)+(COUNTIF(S13,Listas!$M$6)*Listas!$E$6)+(COUNTIF(S13,Listas!$M$7)*Listas!$E$7))*Listas!$C$8</f>
        <v>0</v>
      </c>
      <c r="AG13" s="15">
        <f>((COUNTIF(T13,Listas!$K$2)*Listas!$E$2)+(COUNTIF(T13,Listas!$K$3)*Listas!$E$3)+(COUNTIF(T13,Listas!$K$4)*Listas!$E$4)+(COUNTIF(T13,Listas!$K$5)*Listas!$E$5)+(COUNTIF(T13,Listas!$K$6)*Listas!$E$6)+(COUNTIF(T13,Listas!$K$7)*Listas!$E$7))*Listas!$C$9</f>
        <v>0</v>
      </c>
      <c r="AH13" s="15">
        <f>((COUNTIF(U13,Listas!$L$2)*Listas!$E$2)+(COUNTIF(U13,Listas!$L$3)*Listas!$E$3)+(COUNTIF(U13,Listas!$L$4)*Listas!$E$4)+(COUNTIF(U13,Listas!$L$5)*Listas!$E$5)+(COUNTIF(U13,Listas!$L$6)*Listas!$E$6)+(COUNTIF(U13,Listas!$L$7)*Listas!$E$7))*Listas!$C$10</f>
        <v>0</v>
      </c>
      <c r="AI13" s="15">
        <f>((COUNTIF(V13,Listas!$F$2)*Listas!$E$2)+(COUNTIF(V13,Listas!$F$3)*Listas!$E$3)+(COUNTIF(V13,Listas!$F$4)*Listas!$E$4)+(COUNTIF(V13,Listas!$F$5)*Listas!$E$5)+(COUNTIF(V13,Listas!$F$6)*Listas!$E$6)+(COUNTIF(V13,Listas!$F$7)*Listas!$E$7))*Listas!$C$11</f>
        <v>0</v>
      </c>
      <c r="AJ13" s="37">
        <f t="shared" si="0"/>
        <v>0</v>
      </c>
      <c r="AM13" s="54">
        <f t="shared" si="1"/>
        <v>0</v>
      </c>
      <c r="AN13" s="54">
        <f>AJ13/Relevância!$F$15</f>
        <v>0</v>
      </c>
    </row>
    <row r="14" spans="1:40" ht="36" customHeight="1" thickBot="1">
      <c r="A14" s="11"/>
      <c r="B14" s="12"/>
      <c r="C14" s="13"/>
      <c r="D14" s="11"/>
      <c r="E14" s="103"/>
      <c r="F14" s="103"/>
      <c r="G14" s="103"/>
      <c r="H14" s="103"/>
      <c r="I14" s="103"/>
      <c r="J14" s="103"/>
      <c r="K14" s="103"/>
      <c r="L14" s="103"/>
      <c r="M14" s="96"/>
      <c r="N14" s="96"/>
      <c r="O14" s="97"/>
      <c r="P14" s="96"/>
      <c r="Q14" s="96"/>
      <c r="R14" s="96"/>
      <c r="S14" s="96"/>
      <c r="T14" s="97"/>
      <c r="U14" s="96"/>
      <c r="V14" s="96"/>
      <c r="Z14" s="15">
        <f>((COUNTIF(M14,Listas!$F$2)*Listas!$E$2)+(COUNTIF(M14,Listas!$F$3)*Listas!$E$3)+(COUNTIF(M14,Listas!$F$4)*Listas!$E$4)+(COUNTIF(M14,Listas!$F$5)*Listas!$E$5)+(COUNTIF(M14,Listas!$F$6)*Listas!$E$6)+(COUNTIF(M14,Listas!$F$7)*Listas!$E$7))*Listas!$C$2</f>
        <v>0</v>
      </c>
      <c r="AA14" s="15">
        <f>((COUNTIF(N14,Listas!$F$2)*Listas!$E$2)+(COUNTIF(N14,Listas!$F$3)*Listas!$E$3)+(COUNTIF(N14,Listas!$F$4)*Listas!$E$4)+(COUNTIF(N14,Listas!$F$5)*Listas!$E$5)+(COUNTIF(N14,Listas!$F$6)*Listas!$E$6)+(COUNTIF(N14,Listas!$F$7)*Listas!$E$7))*Listas!$C$3</f>
        <v>0</v>
      </c>
      <c r="AB14" s="15">
        <f>((COUNTIF(O14,Listas!$G$2)*Listas!$E$2)+(COUNTIF(O14,Listas!$G$3)*Listas!$E$3)+(COUNTIF(O14,Listas!$G$4)*Listas!$E$4)+(COUNTIF(O14,Listas!$G$5)*Listas!$E$5)+(COUNTIF(O14,Listas!$G$6)*Listas!$E$6)+(COUNTIF(O14,Listas!$G$7)*Listas!$E$7))*Listas!$C$4</f>
        <v>0</v>
      </c>
      <c r="AC14" s="15">
        <f>((COUNTIF(P14,Listas!$L$2)*Listas!$E$2)+(COUNTIF(P14,Listas!$L$3)*Listas!$E$3)+(COUNTIF(P14,Listas!$L$4)*Listas!$E$4)+(COUNTIF(P14,Listas!$L$5)*Listas!$E$5)+(COUNTIF(P14,Listas!$L$6)*Listas!$E$6)+(COUNTIF(P14,Listas!$L$7)*Listas!$E$7))*Listas!$C$5</f>
        <v>0</v>
      </c>
      <c r="AD14" s="15">
        <f>((COUNTIF(Q14,Listas!$F$2)*Listas!$E$2)+(COUNTIF(Q14,Listas!$F$3)*Listas!$E$3)+(COUNTIF(Q14,Listas!$F$4)*Listas!$E$4)+(COUNTIF(Q14,Listas!$F$5)*Listas!$E$5)+(COUNTIF(Q14,Listas!$F$6)*Listas!$E$6)+(COUNTIF(Q14,Listas!$F$7)*Listas!$E$7))*Listas!$C$6</f>
        <v>0</v>
      </c>
      <c r="AE14" s="15">
        <f>((COUNTIF(R14,Listas!$J$2)*Listas!$E$2)+(COUNTIF(R14,Listas!$J$3)*Listas!$E$3)+(COUNTIF(R14,Listas!$J$4)*Listas!$E$4)+(COUNTIF(R14,Listas!$J$5)*Listas!$E$5)+(COUNTIF(R14,Listas!$J$6)*Listas!$E$6)+(COUNTIF(R14,Listas!$J$7)*Listas!$E$7))*Listas!$C$7</f>
        <v>0</v>
      </c>
      <c r="AF14" s="15">
        <f>((COUNTIF(S14,Listas!$M$2)*Listas!$E$2)+(COUNTIF(S14,Listas!$M$3)*Listas!$E$3)+(COUNTIF(S14,Listas!$M$4)*Listas!$E$4)+(COUNTIF(S14,Listas!$M$5)*Listas!$E$5)+(COUNTIF(S14,Listas!$M$6)*Listas!$E$6)+(COUNTIF(S14,Listas!$M$7)*Listas!$E$7))*Listas!$C$8</f>
        <v>0</v>
      </c>
      <c r="AG14" s="15">
        <f>((COUNTIF(T14,Listas!$K$2)*Listas!$E$2)+(COUNTIF(T14,Listas!$K$3)*Listas!$E$3)+(COUNTIF(T14,Listas!$K$4)*Listas!$E$4)+(COUNTIF(T14,Listas!$K$5)*Listas!$E$5)+(COUNTIF(T14,Listas!$K$6)*Listas!$E$6)+(COUNTIF(T14,Listas!$K$7)*Listas!$E$7))*Listas!$C$9</f>
        <v>0</v>
      </c>
      <c r="AH14" s="15">
        <f>((COUNTIF(U14,Listas!$L$2)*Listas!$E$2)+(COUNTIF(U14,Listas!$L$3)*Listas!$E$3)+(COUNTIF(U14,Listas!$L$4)*Listas!$E$4)+(COUNTIF(U14,Listas!$L$5)*Listas!$E$5)+(COUNTIF(U14,Listas!$L$6)*Listas!$E$6)+(COUNTIF(U14,Listas!$L$7)*Listas!$E$7))*Listas!$C$10</f>
        <v>0</v>
      </c>
      <c r="AI14" s="15">
        <f>((COUNTIF(V14,Listas!$F$2)*Listas!$E$2)+(COUNTIF(V14,Listas!$F$3)*Listas!$E$3)+(COUNTIF(V14,Listas!$F$4)*Listas!$E$4)+(COUNTIF(V14,Listas!$F$5)*Listas!$E$5)+(COUNTIF(V14,Listas!$F$6)*Listas!$E$6)+(COUNTIF(V14,Listas!$F$7)*Listas!$E$7))*Listas!$C$11</f>
        <v>0</v>
      </c>
      <c r="AJ14" s="37">
        <f t="shared" si="0"/>
        <v>0</v>
      </c>
      <c r="AM14" s="54">
        <f t="shared" si="1"/>
        <v>0</v>
      </c>
      <c r="AN14" s="54">
        <f>AJ14/Relevância!$F$15</f>
        <v>0</v>
      </c>
    </row>
    <row r="15" spans="1:40" ht="36" customHeight="1" thickBot="1">
      <c r="A15" s="11"/>
      <c r="B15" s="12"/>
      <c r="C15" s="13"/>
      <c r="D15" s="11"/>
      <c r="E15" s="103"/>
      <c r="F15" s="103"/>
      <c r="G15" s="103"/>
      <c r="H15" s="103"/>
      <c r="I15" s="103"/>
      <c r="J15" s="103"/>
      <c r="K15" s="103"/>
      <c r="L15" s="103"/>
      <c r="M15" s="96"/>
      <c r="N15" s="96"/>
      <c r="O15" s="97"/>
      <c r="P15" s="96"/>
      <c r="Q15" s="96"/>
      <c r="R15" s="96"/>
      <c r="S15" s="96"/>
      <c r="T15" s="97"/>
      <c r="U15" s="96"/>
      <c r="V15" s="96"/>
      <c r="Z15" s="15">
        <f>((COUNTIF(M15,Listas!$F$2)*Listas!$E$2)+(COUNTIF(M15,Listas!$F$3)*Listas!$E$3)+(COUNTIF(M15,Listas!$F$4)*Listas!$E$4)+(COUNTIF(M15,Listas!$F$5)*Listas!$E$5)+(COUNTIF(M15,Listas!$F$6)*Listas!$E$6)+(COUNTIF(M15,Listas!$F$7)*Listas!$E$7))*Listas!$C$2</f>
        <v>0</v>
      </c>
      <c r="AA15" s="15">
        <f>((COUNTIF(N15,Listas!$F$2)*Listas!$E$2)+(COUNTIF(N15,Listas!$F$3)*Listas!$E$3)+(COUNTIF(N15,Listas!$F$4)*Listas!$E$4)+(COUNTIF(N15,Listas!$F$5)*Listas!$E$5)+(COUNTIF(N15,Listas!$F$6)*Listas!$E$6)+(COUNTIF(N15,Listas!$F$7)*Listas!$E$7))*Listas!$C$3</f>
        <v>0</v>
      </c>
      <c r="AB15" s="15">
        <f>((COUNTIF(O15,Listas!$G$2)*Listas!$E$2)+(COUNTIF(O15,Listas!$G$3)*Listas!$E$3)+(COUNTIF(O15,Listas!$G$4)*Listas!$E$4)+(COUNTIF(O15,Listas!$G$5)*Listas!$E$5)+(COUNTIF(O15,Listas!$G$6)*Listas!$E$6)+(COUNTIF(O15,Listas!$G$7)*Listas!$E$7))*Listas!$C$4</f>
        <v>0</v>
      </c>
      <c r="AC15" s="15">
        <f>((COUNTIF(P15,Listas!$L$2)*Listas!$E$2)+(COUNTIF(P15,Listas!$L$3)*Listas!$E$3)+(COUNTIF(P15,Listas!$L$4)*Listas!$E$4)+(COUNTIF(P15,Listas!$L$5)*Listas!$E$5)+(COUNTIF(P15,Listas!$L$6)*Listas!$E$6)+(COUNTIF(P15,Listas!$L$7)*Listas!$E$7))*Listas!$C$5</f>
        <v>0</v>
      </c>
      <c r="AD15" s="15">
        <f>((COUNTIF(Q15,Listas!$F$2)*Listas!$E$2)+(COUNTIF(Q15,Listas!$F$3)*Listas!$E$3)+(COUNTIF(Q15,Listas!$F$4)*Listas!$E$4)+(COUNTIF(Q15,Listas!$F$5)*Listas!$E$5)+(COUNTIF(Q15,Listas!$F$6)*Listas!$E$6)+(COUNTIF(Q15,Listas!$F$7)*Listas!$E$7))*Listas!$C$6</f>
        <v>0</v>
      </c>
      <c r="AE15" s="15">
        <f>((COUNTIF(R15,Listas!$J$2)*Listas!$E$2)+(COUNTIF(R15,Listas!$J$3)*Listas!$E$3)+(COUNTIF(R15,Listas!$J$4)*Listas!$E$4)+(COUNTIF(R15,Listas!$J$5)*Listas!$E$5)+(COUNTIF(R15,Listas!$J$6)*Listas!$E$6)+(COUNTIF(R15,Listas!$J$7)*Listas!$E$7))*Listas!$C$7</f>
        <v>0</v>
      </c>
      <c r="AF15" s="15">
        <f>((COUNTIF(S15,Listas!$M$2)*Listas!$E$2)+(COUNTIF(S15,Listas!$M$3)*Listas!$E$3)+(COUNTIF(S15,Listas!$M$4)*Listas!$E$4)+(COUNTIF(S15,Listas!$M$5)*Listas!$E$5)+(COUNTIF(S15,Listas!$M$6)*Listas!$E$6)+(COUNTIF(S15,Listas!$M$7)*Listas!$E$7))*Listas!$C$8</f>
        <v>0</v>
      </c>
      <c r="AG15" s="15">
        <f>((COUNTIF(T15,Listas!$K$2)*Listas!$E$2)+(COUNTIF(T15,Listas!$K$3)*Listas!$E$3)+(COUNTIF(T15,Listas!$K$4)*Listas!$E$4)+(COUNTIF(T15,Listas!$K$5)*Listas!$E$5)+(COUNTIF(T15,Listas!$K$6)*Listas!$E$6)+(COUNTIF(T15,Listas!$K$7)*Listas!$E$7))*Listas!$C$9</f>
        <v>0</v>
      </c>
      <c r="AH15" s="15">
        <f>((COUNTIF(U15,Listas!$L$2)*Listas!$E$2)+(COUNTIF(U15,Listas!$L$3)*Listas!$E$3)+(COUNTIF(U15,Listas!$L$4)*Listas!$E$4)+(COUNTIF(U15,Listas!$L$5)*Listas!$E$5)+(COUNTIF(U15,Listas!$L$6)*Listas!$E$6)+(COUNTIF(U15,Listas!$L$7)*Listas!$E$7))*Listas!$C$10</f>
        <v>0</v>
      </c>
      <c r="AI15" s="15">
        <f>((COUNTIF(V15,Listas!$F$2)*Listas!$E$2)+(COUNTIF(V15,Listas!$F$3)*Listas!$E$3)+(COUNTIF(V15,Listas!$F$4)*Listas!$E$4)+(COUNTIF(V15,Listas!$F$5)*Listas!$E$5)+(COUNTIF(V15,Listas!$F$6)*Listas!$E$6)+(COUNTIF(V15,Listas!$F$7)*Listas!$E$7))*Listas!$C$11</f>
        <v>0</v>
      </c>
      <c r="AJ15" s="37">
        <f t="shared" si="0"/>
        <v>0</v>
      </c>
      <c r="AM15" s="54">
        <f t="shared" si="1"/>
        <v>0</v>
      </c>
      <c r="AN15" s="54">
        <f>AJ15/Relevância!$F$15</f>
        <v>0</v>
      </c>
    </row>
    <row r="16" spans="1:40" ht="36" customHeight="1" thickBot="1">
      <c r="A16" s="11"/>
      <c r="B16" s="12"/>
      <c r="C16" s="13"/>
      <c r="D16" s="11"/>
      <c r="E16" s="103"/>
      <c r="F16" s="103"/>
      <c r="G16" s="103"/>
      <c r="H16" s="103"/>
      <c r="I16" s="103"/>
      <c r="J16" s="103"/>
      <c r="K16" s="103"/>
      <c r="L16" s="103"/>
      <c r="M16" s="96"/>
      <c r="N16" s="96"/>
      <c r="O16" s="97"/>
      <c r="P16" s="96"/>
      <c r="Q16" s="96"/>
      <c r="R16" s="96"/>
      <c r="S16" s="96"/>
      <c r="T16" s="97"/>
      <c r="U16" s="96"/>
      <c r="V16" s="96"/>
      <c r="Z16" s="15">
        <f>((COUNTIF(M16,Listas!$F$2)*Listas!$E$2)+(COUNTIF(M16,Listas!$F$3)*Listas!$E$3)+(COUNTIF(M16,Listas!$F$4)*Listas!$E$4)+(COUNTIF(M16,Listas!$F$5)*Listas!$E$5)+(COUNTIF(M16,Listas!$F$6)*Listas!$E$6)+(COUNTIF(M16,Listas!$F$7)*Listas!$E$7))*Listas!$C$2</f>
        <v>0</v>
      </c>
      <c r="AA16" s="15">
        <f>((COUNTIF(N16,Listas!$F$2)*Listas!$E$2)+(COUNTIF(N16,Listas!$F$3)*Listas!$E$3)+(COUNTIF(N16,Listas!$F$4)*Listas!$E$4)+(COUNTIF(N16,Listas!$F$5)*Listas!$E$5)+(COUNTIF(N16,Listas!$F$6)*Listas!$E$6)+(COUNTIF(N16,Listas!$F$7)*Listas!$E$7))*Listas!$C$3</f>
        <v>0</v>
      </c>
      <c r="AB16" s="15">
        <f>((COUNTIF(O16,Listas!$G$2)*Listas!$E$2)+(COUNTIF(O16,Listas!$G$3)*Listas!$E$3)+(COUNTIF(O16,Listas!$G$4)*Listas!$E$4)+(COUNTIF(O16,Listas!$G$5)*Listas!$E$5)+(COUNTIF(O16,Listas!$G$6)*Listas!$E$6)+(COUNTIF(O16,Listas!$G$7)*Listas!$E$7))*Listas!$C$4</f>
        <v>0</v>
      </c>
      <c r="AC16" s="15">
        <f>((COUNTIF(P16,Listas!$L$2)*Listas!$E$2)+(COUNTIF(P16,Listas!$L$3)*Listas!$E$3)+(COUNTIF(P16,Listas!$L$4)*Listas!$E$4)+(COUNTIF(P16,Listas!$L$5)*Listas!$E$5)+(COUNTIF(P16,Listas!$L$6)*Listas!$E$6)+(COUNTIF(P16,Listas!$L$7)*Listas!$E$7))*Listas!$C$5</f>
        <v>0</v>
      </c>
      <c r="AD16" s="15">
        <f>((COUNTIF(Q16,Listas!$F$2)*Listas!$E$2)+(COUNTIF(Q16,Listas!$F$3)*Listas!$E$3)+(COUNTIF(Q16,Listas!$F$4)*Listas!$E$4)+(COUNTIF(Q16,Listas!$F$5)*Listas!$E$5)+(COUNTIF(Q16,Listas!$F$6)*Listas!$E$6)+(COUNTIF(Q16,Listas!$F$7)*Listas!$E$7))*Listas!$C$6</f>
        <v>0</v>
      </c>
      <c r="AE16" s="15">
        <f>((COUNTIF(R16,Listas!$J$2)*Listas!$E$2)+(COUNTIF(R16,Listas!$J$3)*Listas!$E$3)+(COUNTIF(R16,Listas!$J$4)*Listas!$E$4)+(COUNTIF(R16,Listas!$J$5)*Listas!$E$5)+(COUNTIF(R16,Listas!$J$6)*Listas!$E$6)+(COUNTIF(R16,Listas!$J$7)*Listas!$E$7))*Listas!$C$7</f>
        <v>0</v>
      </c>
      <c r="AF16" s="15">
        <f>((COUNTIF(S16,Listas!$M$2)*Listas!$E$2)+(COUNTIF(S16,Listas!$M$3)*Listas!$E$3)+(COUNTIF(S16,Listas!$M$4)*Listas!$E$4)+(COUNTIF(S16,Listas!$M$5)*Listas!$E$5)+(COUNTIF(S16,Listas!$M$6)*Listas!$E$6)+(COUNTIF(S16,Listas!$M$7)*Listas!$E$7))*Listas!$C$8</f>
        <v>0</v>
      </c>
      <c r="AG16" s="15">
        <f>((COUNTIF(T16,Listas!$K$2)*Listas!$E$2)+(COUNTIF(T16,Listas!$K$3)*Listas!$E$3)+(COUNTIF(T16,Listas!$K$4)*Listas!$E$4)+(COUNTIF(T16,Listas!$K$5)*Listas!$E$5)+(COUNTIF(T16,Listas!$K$6)*Listas!$E$6)+(COUNTIF(T16,Listas!$K$7)*Listas!$E$7))*Listas!$C$9</f>
        <v>0</v>
      </c>
      <c r="AH16" s="15">
        <f>((COUNTIF(U16,Listas!$L$2)*Listas!$E$2)+(COUNTIF(U16,Listas!$L$3)*Listas!$E$3)+(COUNTIF(U16,Listas!$L$4)*Listas!$E$4)+(COUNTIF(U16,Listas!$L$5)*Listas!$E$5)+(COUNTIF(U16,Listas!$L$6)*Listas!$E$6)+(COUNTIF(U16,Listas!$L$7)*Listas!$E$7))*Listas!$C$10</f>
        <v>0</v>
      </c>
      <c r="AI16" s="15">
        <f>((COUNTIF(V16,Listas!$F$2)*Listas!$E$2)+(COUNTIF(V16,Listas!$F$3)*Listas!$E$3)+(COUNTIF(V16,Listas!$F$4)*Listas!$E$4)+(COUNTIF(V16,Listas!$F$5)*Listas!$E$5)+(COUNTIF(V16,Listas!$F$6)*Listas!$E$6)+(COUNTIF(V16,Listas!$F$7)*Listas!$E$7))*Listas!$C$11</f>
        <v>0</v>
      </c>
      <c r="AJ16" s="37">
        <f t="shared" si="0"/>
        <v>0</v>
      </c>
      <c r="AM16" s="54">
        <f t="shared" si="1"/>
        <v>0</v>
      </c>
      <c r="AN16" s="54">
        <f>AJ16/Relevância!$F$15</f>
        <v>0</v>
      </c>
    </row>
    <row r="17" spans="1:40" ht="36" customHeight="1" thickBot="1">
      <c r="A17" s="11"/>
      <c r="B17" s="12"/>
      <c r="C17" s="13"/>
      <c r="D17" s="11"/>
      <c r="E17" s="103"/>
      <c r="F17" s="103"/>
      <c r="G17" s="103"/>
      <c r="H17" s="103"/>
      <c r="I17" s="103"/>
      <c r="J17" s="103"/>
      <c r="K17" s="103"/>
      <c r="L17" s="103"/>
      <c r="M17" s="96"/>
      <c r="N17" s="96"/>
      <c r="O17" s="97"/>
      <c r="P17" s="96"/>
      <c r="Q17" s="96"/>
      <c r="R17" s="96"/>
      <c r="S17" s="96"/>
      <c r="T17" s="97"/>
      <c r="U17" s="96"/>
      <c r="V17" s="96"/>
      <c r="Z17" s="15">
        <f>((COUNTIF(M17,Listas!$F$2)*Listas!$E$2)+(COUNTIF(M17,Listas!$F$3)*Listas!$E$3)+(COUNTIF(M17,Listas!$F$4)*Listas!$E$4)+(COUNTIF(M17,Listas!$F$5)*Listas!$E$5)+(COUNTIF(M17,Listas!$F$6)*Listas!$E$6)+(COUNTIF(M17,Listas!$F$7)*Listas!$E$7))*Listas!$C$2</f>
        <v>0</v>
      </c>
      <c r="AA17" s="15">
        <f>((COUNTIF(N17,Listas!$F$2)*Listas!$E$2)+(COUNTIF(N17,Listas!$F$3)*Listas!$E$3)+(COUNTIF(N17,Listas!$F$4)*Listas!$E$4)+(COUNTIF(N17,Listas!$F$5)*Listas!$E$5)+(COUNTIF(N17,Listas!$F$6)*Listas!$E$6)+(COUNTIF(N17,Listas!$F$7)*Listas!$E$7))*Listas!$C$3</f>
        <v>0</v>
      </c>
      <c r="AB17" s="15">
        <f>((COUNTIF(O17,Listas!$G$2)*Listas!$E$2)+(COUNTIF(O17,Listas!$G$3)*Listas!$E$3)+(COUNTIF(O17,Listas!$G$4)*Listas!$E$4)+(COUNTIF(O17,Listas!$G$5)*Listas!$E$5)+(COUNTIF(O17,Listas!$G$6)*Listas!$E$6)+(COUNTIF(O17,Listas!$G$7)*Listas!$E$7))*Listas!$C$4</f>
        <v>0</v>
      </c>
      <c r="AC17" s="15">
        <f>((COUNTIF(P17,Listas!$L$2)*Listas!$E$2)+(COUNTIF(P17,Listas!$L$3)*Listas!$E$3)+(COUNTIF(P17,Listas!$L$4)*Listas!$E$4)+(COUNTIF(P17,Listas!$L$5)*Listas!$E$5)+(COUNTIF(P17,Listas!$L$6)*Listas!$E$6)+(COUNTIF(P17,Listas!$L$7)*Listas!$E$7))*Listas!$C$5</f>
        <v>0</v>
      </c>
      <c r="AD17" s="15">
        <f>((COUNTIF(Q17,Listas!$F$2)*Listas!$E$2)+(COUNTIF(Q17,Listas!$F$3)*Listas!$E$3)+(COUNTIF(Q17,Listas!$F$4)*Listas!$E$4)+(COUNTIF(Q17,Listas!$F$5)*Listas!$E$5)+(COUNTIF(Q17,Listas!$F$6)*Listas!$E$6)+(COUNTIF(Q17,Listas!$F$7)*Listas!$E$7))*Listas!$C$6</f>
        <v>0</v>
      </c>
      <c r="AE17" s="15">
        <f>((COUNTIF(R17,Listas!$J$2)*Listas!$E$2)+(COUNTIF(R17,Listas!$J$3)*Listas!$E$3)+(COUNTIF(R17,Listas!$J$4)*Listas!$E$4)+(COUNTIF(R17,Listas!$J$5)*Listas!$E$5)+(COUNTIF(R17,Listas!$J$6)*Listas!$E$6)+(COUNTIF(R17,Listas!$J$7)*Listas!$E$7))*Listas!$C$7</f>
        <v>0</v>
      </c>
      <c r="AF17" s="15">
        <f>((COUNTIF(S17,Listas!$M$2)*Listas!$E$2)+(COUNTIF(S17,Listas!$M$3)*Listas!$E$3)+(COUNTIF(S17,Listas!$M$4)*Listas!$E$4)+(COUNTIF(S17,Listas!$M$5)*Listas!$E$5)+(COUNTIF(S17,Listas!$M$6)*Listas!$E$6)+(COUNTIF(S17,Listas!$M$7)*Listas!$E$7))*Listas!$C$8</f>
        <v>0</v>
      </c>
      <c r="AG17" s="15">
        <f>((COUNTIF(T17,Listas!$K$2)*Listas!$E$2)+(COUNTIF(T17,Listas!$K$3)*Listas!$E$3)+(COUNTIF(T17,Listas!$K$4)*Listas!$E$4)+(COUNTIF(T17,Listas!$K$5)*Listas!$E$5)+(COUNTIF(T17,Listas!$K$6)*Listas!$E$6)+(COUNTIF(T17,Listas!$K$7)*Listas!$E$7))*Listas!$C$9</f>
        <v>0</v>
      </c>
      <c r="AH17" s="15">
        <f>((COUNTIF(U17,Listas!$L$2)*Listas!$E$2)+(COUNTIF(U17,Listas!$L$3)*Listas!$E$3)+(COUNTIF(U17,Listas!$L$4)*Listas!$E$4)+(COUNTIF(U17,Listas!$L$5)*Listas!$E$5)+(COUNTIF(U17,Listas!$L$6)*Listas!$E$6)+(COUNTIF(U17,Listas!$L$7)*Listas!$E$7))*Listas!$C$10</f>
        <v>0</v>
      </c>
      <c r="AI17" s="15">
        <f>((COUNTIF(V17,Listas!$F$2)*Listas!$E$2)+(COUNTIF(V17,Listas!$F$3)*Listas!$E$3)+(COUNTIF(V17,Listas!$F$4)*Listas!$E$4)+(COUNTIF(V17,Listas!$F$5)*Listas!$E$5)+(COUNTIF(V17,Listas!$F$6)*Listas!$E$6)+(COUNTIF(V17,Listas!$F$7)*Listas!$E$7))*Listas!$C$11</f>
        <v>0</v>
      </c>
      <c r="AJ17" s="37">
        <f t="shared" si="0"/>
        <v>0</v>
      </c>
      <c r="AM17" s="54">
        <f t="shared" si="1"/>
        <v>0</v>
      </c>
      <c r="AN17" s="54">
        <f>AJ17/Relevância!$F$15</f>
        <v>0</v>
      </c>
    </row>
    <row r="18" spans="1:40" ht="36" customHeight="1" thickBot="1">
      <c r="A18" s="11"/>
      <c r="B18" s="12"/>
      <c r="C18" s="13"/>
      <c r="D18" s="11"/>
      <c r="E18" s="103"/>
      <c r="F18" s="103"/>
      <c r="G18" s="103"/>
      <c r="H18" s="103"/>
      <c r="I18" s="103"/>
      <c r="J18" s="103"/>
      <c r="K18" s="103"/>
      <c r="L18" s="103"/>
      <c r="M18" s="96"/>
      <c r="N18" s="96"/>
      <c r="O18" s="97"/>
      <c r="P18" s="96"/>
      <c r="Q18" s="96"/>
      <c r="R18" s="96"/>
      <c r="S18" s="96"/>
      <c r="T18" s="97"/>
      <c r="U18" s="96"/>
      <c r="V18" s="96"/>
      <c r="Z18" s="15">
        <f>((COUNTIF(M18,Listas!$F$2)*Listas!$E$2)+(COUNTIF(M18,Listas!$F$3)*Listas!$E$3)+(COUNTIF(M18,Listas!$F$4)*Listas!$E$4)+(COUNTIF(M18,Listas!$F$5)*Listas!$E$5)+(COUNTIF(M18,Listas!$F$6)*Listas!$E$6)+(COUNTIF(M18,Listas!$F$7)*Listas!$E$7))*Listas!$C$2</f>
        <v>0</v>
      </c>
      <c r="AA18" s="15">
        <f>((COUNTIF(N18,Listas!$F$2)*Listas!$E$2)+(COUNTIF(N18,Listas!$F$3)*Listas!$E$3)+(COUNTIF(N18,Listas!$F$4)*Listas!$E$4)+(COUNTIF(N18,Listas!$F$5)*Listas!$E$5)+(COUNTIF(N18,Listas!$F$6)*Listas!$E$6)+(COUNTIF(N18,Listas!$F$7)*Listas!$E$7))*Listas!$C$3</f>
        <v>0</v>
      </c>
      <c r="AB18" s="15">
        <f>((COUNTIF(O18,Listas!$G$2)*Listas!$E$2)+(COUNTIF(O18,Listas!$G$3)*Listas!$E$3)+(COUNTIF(O18,Listas!$G$4)*Listas!$E$4)+(COUNTIF(O18,Listas!$G$5)*Listas!$E$5)+(COUNTIF(O18,Listas!$G$6)*Listas!$E$6)+(COUNTIF(O18,Listas!$G$7)*Listas!$E$7))*Listas!$C$4</f>
        <v>0</v>
      </c>
      <c r="AC18" s="15">
        <f>((COUNTIF(P18,Listas!$L$2)*Listas!$E$2)+(COUNTIF(P18,Listas!$L$3)*Listas!$E$3)+(COUNTIF(P18,Listas!$L$4)*Listas!$E$4)+(COUNTIF(P18,Listas!$L$5)*Listas!$E$5)+(COUNTIF(P18,Listas!$L$6)*Listas!$E$6)+(COUNTIF(P18,Listas!$L$7)*Listas!$E$7))*Listas!$C$5</f>
        <v>0</v>
      </c>
      <c r="AD18" s="15">
        <f>((COUNTIF(Q18,Listas!$F$2)*Listas!$E$2)+(COUNTIF(Q18,Listas!$F$3)*Listas!$E$3)+(COUNTIF(Q18,Listas!$F$4)*Listas!$E$4)+(COUNTIF(Q18,Listas!$F$5)*Listas!$E$5)+(COUNTIF(Q18,Listas!$F$6)*Listas!$E$6)+(COUNTIF(Q18,Listas!$F$7)*Listas!$E$7))*Listas!$C$6</f>
        <v>0</v>
      </c>
      <c r="AE18" s="15">
        <f>((COUNTIF(R18,Listas!$J$2)*Listas!$E$2)+(COUNTIF(R18,Listas!$J$3)*Listas!$E$3)+(COUNTIF(R18,Listas!$J$4)*Listas!$E$4)+(COUNTIF(R18,Listas!$J$5)*Listas!$E$5)+(COUNTIF(R18,Listas!$J$6)*Listas!$E$6)+(COUNTIF(R18,Listas!$J$7)*Listas!$E$7))*Listas!$C$7</f>
        <v>0</v>
      </c>
      <c r="AF18" s="15">
        <f>((COUNTIF(S18,Listas!$M$2)*Listas!$E$2)+(COUNTIF(S18,Listas!$M$3)*Listas!$E$3)+(COUNTIF(S18,Listas!$M$4)*Listas!$E$4)+(COUNTIF(S18,Listas!$M$5)*Listas!$E$5)+(COUNTIF(S18,Listas!$M$6)*Listas!$E$6)+(COUNTIF(S18,Listas!$M$7)*Listas!$E$7))*Listas!$C$8</f>
        <v>0</v>
      </c>
      <c r="AG18" s="15">
        <f>((COUNTIF(T18,Listas!$K$2)*Listas!$E$2)+(COUNTIF(T18,Listas!$K$3)*Listas!$E$3)+(COUNTIF(T18,Listas!$K$4)*Listas!$E$4)+(COUNTIF(T18,Listas!$K$5)*Listas!$E$5)+(COUNTIF(T18,Listas!$K$6)*Listas!$E$6)+(COUNTIF(T18,Listas!$K$7)*Listas!$E$7))*Listas!$C$9</f>
        <v>0</v>
      </c>
      <c r="AH18" s="15">
        <f>((COUNTIF(U18,Listas!$L$2)*Listas!$E$2)+(COUNTIF(U18,Listas!$L$3)*Listas!$E$3)+(COUNTIF(U18,Listas!$L$4)*Listas!$E$4)+(COUNTIF(U18,Listas!$L$5)*Listas!$E$5)+(COUNTIF(U18,Listas!$L$6)*Listas!$E$6)+(COUNTIF(U18,Listas!$L$7)*Listas!$E$7))*Listas!$C$10</f>
        <v>0</v>
      </c>
      <c r="AI18" s="15">
        <f>((COUNTIF(V18,Listas!$F$2)*Listas!$E$2)+(COUNTIF(V18,Listas!$F$3)*Listas!$E$3)+(COUNTIF(V18,Listas!$F$4)*Listas!$E$4)+(COUNTIF(V18,Listas!$F$5)*Listas!$E$5)+(COUNTIF(V18,Listas!$F$6)*Listas!$E$6)+(COUNTIF(V18,Listas!$F$7)*Listas!$E$7))*Listas!$C$11</f>
        <v>0</v>
      </c>
      <c r="AJ18" s="37">
        <f t="shared" si="0"/>
        <v>0</v>
      </c>
      <c r="AM18" s="54">
        <f t="shared" si="1"/>
        <v>0</v>
      </c>
      <c r="AN18" s="54">
        <f>AJ18/Relevância!$F$15</f>
        <v>0</v>
      </c>
    </row>
    <row r="19" spans="1:40" ht="36" customHeight="1" thickBot="1">
      <c r="A19" s="11"/>
      <c r="B19" s="12"/>
      <c r="C19" s="13"/>
      <c r="D19" s="11"/>
      <c r="E19" s="103"/>
      <c r="F19" s="103"/>
      <c r="G19" s="103"/>
      <c r="H19" s="103"/>
      <c r="I19" s="103"/>
      <c r="J19" s="103"/>
      <c r="K19" s="103"/>
      <c r="L19" s="103"/>
      <c r="M19" s="96"/>
      <c r="N19" s="96"/>
      <c r="O19" s="97"/>
      <c r="P19" s="96"/>
      <c r="Q19" s="96"/>
      <c r="R19" s="96"/>
      <c r="S19" s="96"/>
      <c r="T19" s="97"/>
      <c r="U19" s="96"/>
      <c r="V19" s="96"/>
      <c r="Z19" s="15">
        <f>((COUNTIF(M19,Listas!$F$2)*Listas!$E$2)+(COUNTIF(M19,Listas!$F$3)*Listas!$E$3)+(COUNTIF(M19,Listas!$F$4)*Listas!$E$4)+(COUNTIF(M19,Listas!$F$5)*Listas!$E$5)+(COUNTIF(M19,Listas!$F$6)*Listas!$E$6)+(COUNTIF(M19,Listas!$F$7)*Listas!$E$7))*Listas!$C$2</f>
        <v>0</v>
      </c>
      <c r="AA19" s="15">
        <f>((COUNTIF(N19,Listas!$F$2)*Listas!$E$2)+(COUNTIF(N19,Listas!$F$3)*Listas!$E$3)+(COUNTIF(N19,Listas!$F$4)*Listas!$E$4)+(COUNTIF(N19,Listas!$F$5)*Listas!$E$5)+(COUNTIF(N19,Listas!$F$6)*Listas!$E$6)+(COUNTIF(N19,Listas!$F$7)*Listas!$E$7))*Listas!$C$3</f>
        <v>0</v>
      </c>
      <c r="AB19" s="15">
        <f>((COUNTIF(O19,Listas!$G$2)*Listas!$E$2)+(COUNTIF(O19,Listas!$G$3)*Listas!$E$3)+(COUNTIF(O19,Listas!$G$4)*Listas!$E$4)+(COUNTIF(O19,Listas!$G$5)*Listas!$E$5)+(COUNTIF(O19,Listas!$G$6)*Listas!$E$6)+(COUNTIF(O19,Listas!$G$7)*Listas!$E$7))*Listas!$C$4</f>
        <v>0</v>
      </c>
      <c r="AC19" s="15">
        <f>((COUNTIF(P19,Listas!$L$2)*Listas!$E$2)+(COUNTIF(P19,Listas!$L$3)*Listas!$E$3)+(COUNTIF(P19,Listas!$L$4)*Listas!$E$4)+(COUNTIF(P19,Listas!$L$5)*Listas!$E$5)+(COUNTIF(P19,Listas!$L$6)*Listas!$E$6)+(COUNTIF(P19,Listas!$L$7)*Listas!$E$7))*Listas!$C$5</f>
        <v>0</v>
      </c>
      <c r="AD19" s="15">
        <f>((COUNTIF(Q19,Listas!$F$2)*Listas!$E$2)+(COUNTIF(Q19,Listas!$F$3)*Listas!$E$3)+(COUNTIF(Q19,Listas!$F$4)*Listas!$E$4)+(COUNTIF(Q19,Listas!$F$5)*Listas!$E$5)+(COUNTIF(Q19,Listas!$F$6)*Listas!$E$6)+(COUNTIF(Q19,Listas!$F$7)*Listas!$E$7))*Listas!$C$6</f>
        <v>0</v>
      </c>
      <c r="AE19" s="15">
        <f>((COUNTIF(R19,Listas!$J$2)*Listas!$E$2)+(COUNTIF(R19,Listas!$J$3)*Listas!$E$3)+(COUNTIF(R19,Listas!$J$4)*Listas!$E$4)+(COUNTIF(R19,Listas!$J$5)*Listas!$E$5)+(COUNTIF(R19,Listas!$J$6)*Listas!$E$6)+(COUNTIF(R19,Listas!$J$7)*Listas!$E$7))*Listas!$C$7</f>
        <v>0</v>
      </c>
      <c r="AF19" s="15">
        <f>((COUNTIF(S19,Listas!$M$2)*Listas!$E$2)+(COUNTIF(S19,Listas!$M$3)*Listas!$E$3)+(COUNTIF(S19,Listas!$M$4)*Listas!$E$4)+(COUNTIF(S19,Listas!$M$5)*Listas!$E$5)+(COUNTIF(S19,Listas!$M$6)*Listas!$E$6)+(COUNTIF(S19,Listas!$M$7)*Listas!$E$7))*Listas!$C$8</f>
        <v>0</v>
      </c>
      <c r="AG19" s="15">
        <f>((COUNTIF(T19,Listas!$K$2)*Listas!$E$2)+(COUNTIF(T19,Listas!$K$3)*Listas!$E$3)+(COUNTIF(T19,Listas!$K$4)*Listas!$E$4)+(COUNTIF(T19,Listas!$K$5)*Listas!$E$5)+(COUNTIF(T19,Listas!$K$6)*Listas!$E$6)+(COUNTIF(T19,Listas!$K$7)*Listas!$E$7))*Listas!$C$9</f>
        <v>0</v>
      </c>
      <c r="AH19" s="15">
        <f>((COUNTIF(U19,Listas!$L$2)*Listas!$E$2)+(COUNTIF(U19,Listas!$L$3)*Listas!$E$3)+(COUNTIF(U19,Listas!$L$4)*Listas!$E$4)+(COUNTIF(U19,Listas!$L$5)*Listas!$E$5)+(COUNTIF(U19,Listas!$L$6)*Listas!$E$6)+(COUNTIF(U19,Listas!$L$7)*Listas!$E$7))*Listas!$C$10</f>
        <v>0</v>
      </c>
      <c r="AI19" s="15">
        <f>((COUNTIF(V19,Listas!$F$2)*Listas!$E$2)+(COUNTIF(V19,Listas!$F$3)*Listas!$E$3)+(COUNTIF(V19,Listas!$F$4)*Listas!$E$4)+(COUNTIF(V19,Listas!$F$5)*Listas!$E$5)+(COUNTIF(V19,Listas!$F$6)*Listas!$E$6)+(COUNTIF(V19,Listas!$F$7)*Listas!$E$7))*Listas!$C$11</f>
        <v>0</v>
      </c>
      <c r="AJ19" s="37">
        <f t="shared" si="0"/>
        <v>0</v>
      </c>
      <c r="AM19" s="54">
        <f t="shared" si="1"/>
        <v>0</v>
      </c>
      <c r="AN19" s="54">
        <f>AJ19/Relevância!$F$15</f>
        <v>0</v>
      </c>
    </row>
    <row r="20" spans="1:40" ht="36" customHeight="1" thickBot="1">
      <c r="A20" s="11"/>
      <c r="B20" s="12"/>
      <c r="C20" s="13"/>
      <c r="D20" s="11"/>
      <c r="E20" s="103"/>
      <c r="F20" s="103"/>
      <c r="G20" s="103"/>
      <c r="H20" s="103"/>
      <c r="I20" s="103"/>
      <c r="J20" s="103"/>
      <c r="K20" s="103"/>
      <c r="L20" s="103"/>
      <c r="M20" s="96"/>
      <c r="N20" s="96"/>
      <c r="O20" s="97"/>
      <c r="P20" s="96"/>
      <c r="Q20" s="96"/>
      <c r="R20" s="96"/>
      <c r="S20" s="96"/>
      <c r="T20" s="97"/>
      <c r="U20" s="96"/>
      <c r="V20" s="96"/>
      <c r="Z20" s="15">
        <f>((COUNTIF(M20,Listas!$F$2)*Listas!$E$2)+(COUNTIF(M20,Listas!$F$3)*Listas!$E$3)+(COUNTIF(M20,Listas!$F$4)*Listas!$E$4)+(COUNTIF(M20,Listas!$F$5)*Listas!$E$5)+(COUNTIF(M20,Listas!$F$6)*Listas!$E$6)+(COUNTIF(M20,Listas!$F$7)*Listas!$E$7))*Listas!$C$2</f>
        <v>0</v>
      </c>
      <c r="AA20" s="15">
        <f>((COUNTIF(N20,Listas!$F$2)*Listas!$E$2)+(COUNTIF(N20,Listas!$F$3)*Listas!$E$3)+(COUNTIF(N20,Listas!$F$4)*Listas!$E$4)+(COUNTIF(N20,Listas!$F$5)*Listas!$E$5)+(COUNTIF(N20,Listas!$F$6)*Listas!$E$6)+(COUNTIF(N20,Listas!$F$7)*Listas!$E$7))*Listas!$C$3</f>
        <v>0</v>
      </c>
      <c r="AB20" s="15">
        <f>((COUNTIF(O20,Listas!$G$2)*Listas!$E$2)+(COUNTIF(O20,Listas!$G$3)*Listas!$E$3)+(COUNTIF(O20,Listas!$G$4)*Listas!$E$4)+(COUNTIF(O20,Listas!$G$5)*Listas!$E$5)+(COUNTIF(O20,Listas!$G$6)*Listas!$E$6)+(COUNTIF(O20,Listas!$G$7)*Listas!$E$7))*Listas!$C$4</f>
        <v>0</v>
      </c>
      <c r="AC20" s="15">
        <f>((COUNTIF(P20,Listas!$L$2)*Listas!$E$2)+(COUNTIF(P20,Listas!$L$3)*Listas!$E$3)+(COUNTIF(P20,Listas!$L$4)*Listas!$E$4)+(COUNTIF(P20,Listas!$L$5)*Listas!$E$5)+(COUNTIF(P20,Listas!$L$6)*Listas!$E$6)+(COUNTIF(P20,Listas!$L$7)*Listas!$E$7))*Listas!$C$5</f>
        <v>0</v>
      </c>
      <c r="AD20" s="15">
        <f>((COUNTIF(Q20,Listas!$F$2)*Listas!$E$2)+(COUNTIF(Q20,Listas!$F$3)*Listas!$E$3)+(COUNTIF(Q20,Listas!$F$4)*Listas!$E$4)+(COUNTIF(Q20,Listas!$F$5)*Listas!$E$5)+(COUNTIF(Q20,Listas!$F$6)*Listas!$E$6)+(COUNTIF(Q20,Listas!$F$7)*Listas!$E$7))*Listas!$C$6</f>
        <v>0</v>
      </c>
      <c r="AE20" s="15">
        <f>((COUNTIF(R20,Listas!$J$2)*Listas!$E$2)+(COUNTIF(R20,Listas!$J$3)*Listas!$E$3)+(COUNTIF(R20,Listas!$J$4)*Listas!$E$4)+(COUNTIF(R20,Listas!$J$5)*Listas!$E$5)+(COUNTIF(R20,Listas!$J$6)*Listas!$E$6)+(COUNTIF(R20,Listas!$J$7)*Listas!$E$7))*Listas!$C$7</f>
        <v>0</v>
      </c>
      <c r="AF20" s="15">
        <f>((COUNTIF(S20,Listas!$M$2)*Listas!$E$2)+(COUNTIF(S20,Listas!$M$3)*Listas!$E$3)+(COUNTIF(S20,Listas!$M$4)*Listas!$E$4)+(COUNTIF(S20,Listas!$M$5)*Listas!$E$5)+(COUNTIF(S20,Listas!$M$6)*Listas!$E$6)+(COUNTIF(S20,Listas!$M$7)*Listas!$E$7))*Listas!$C$8</f>
        <v>0</v>
      </c>
      <c r="AG20" s="15">
        <f>((COUNTIF(T20,Listas!$K$2)*Listas!$E$2)+(COUNTIF(T20,Listas!$K$3)*Listas!$E$3)+(COUNTIF(T20,Listas!$K$4)*Listas!$E$4)+(COUNTIF(T20,Listas!$K$5)*Listas!$E$5)+(COUNTIF(T20,Listas!$K$6)*Listas!$E$6)+(COUNTIF(T20,Listas!$K$7)*Listas!$E$7))*Listas!$C$9</f>
        <v>0</v>
      </c>
      <c r="AH20" s="15">
        <f>((COUNTIF(U20,Listas!$L$2)*Listas!$E$2)+(COUNTIF(U20,Listas!$L$3)*Listas!$E$3)+(COUNTIF(U20,Listas!$L$4)*Listas!$E$4)+(COUNTIF(U20,Listas!$L$5)*Listas!$E$5)+(COUNTIF(U20,Listas!$L$6)*Listas!$E$6)+(COUNTIF(U20,Listas!$L$7)*Listas!$E$7))*Listas!$C$10</f>
        <v>0</v>
      </c>
      <c r="AI20" s="15">
        <f>((COUNTIF(V20,Listas!$F$2)*Listas!$E$2)+(COUNTIF(V20,Listas!$F$3)*Listas!$E$3)+(COUNTIF(V20,Listas!$F$4)*Listas!$E$4)+(COUNTIF(V20,Listas!$F$5)*Listas!$E$5)+(COUNTIF(V20,Listas!$F$6)*Listas!$E$6)+(COUNTIF(V20,Listas!$F$7)*Listas!$E$7))*Listas!$C$11</f>
        <v>0</v>
      </c>
      <c r="AJ20" s="37">
        <f t="shared" si="0"/>
        <v>0</v>
      </c>
      <c r="AM20" s="54">
        <f t="shared" si="1"/>
        <v>0</v>
      </c>
      <c r="AN20" s="54">
        <f>AJ20/Relevância!$F$15</f>
        <v>0</v>
      </c>
    </row>
    <row r="21" spans="1:40" ht="36" customHeight="1" thickBot="1">
      <c r="A21" s="11"/>
      <c r="B21" s="12"/>
      <c r="C21" s="13"/>
      <c r="D21" s="11"/>
      <c r="E21" s="103"/>
      <c r="F21" s="103"/>
      <c r="G21" s="103"/>
      <c r="H21" s="103"/>
      <c r="I21" s="103"/>
      <c r="J21" s="103"/>
      <c r="K21" s="103"/>
      <c r="L21" s="103"/>
      <c r="M21" s="96"/>
      <c r="N21" s="96"/>
      <c r="O21" s="97"/>
      <c r="P21" s="96"/>
      <c r="Q21" s="96"/>
      <c r="R21" s="96"/>
      <c r="S21" s="96"/>
      <c r="T21" s="97"/>
      <c r="U21" s="96"/>
      <c r="V21" s="96"/>
      <c r="Z21" s="15">
        <f>((COUNTIF(M21,Listas!$F$2)*Listas!$E$2)+(COUNTIF(M21,Listas!$F$3)*Listas!$E$3)+(COUNTIF(M21,Listas!$F$4)*Listas!$E$4)+(COUNTIF(M21,Listas!$F$5)*Listas!$E$5)+(COUNTIF(M21,Listas!$F$6)*Listas!$E$6)+(COUNTIF(M21,Listas!$F$7)*Listas!$E$7))*Listas!$C$2</f>
        <v>0</v>
      </c>
      <c r="AA21" s="15">
        <f>((COUNTIF(N21,Listas!$F$2)*Listas!$E$2)+(COUNTIF(N21,Listas!$F$3)*Listas!$E$3)+(COUNTIF(N21,Listas!$F$4)*Listas!$E$4)+(COUNTIF(N21,Listas!$F$5)*Listas!$E$5)+(COUNTIF(N21,Listas!$F$6)*Listas!$E$6)+(COUNTIF(N21,Listas!$F$7)*Listas!$E$7))*Listas!$C$3</f>
        <v>0</v>
      </c>
      <c r="AB21" s="15">
        <f>((COUNTIF(O21,Listas!$G$2)*Listas!$E$2)+(COUNTIF(O21,Listas!$G$3)*Listas!$E$3)+(COUNTIF(O21,Listas!$G$4)*Listas!$E$4)+(COUNTIF(O21,Listas!$G$5)*Listas!$E$5)+(COUNTIF(O21,Listas!$G$6)*Listas!$E$6)+(COUNTIF(O21,Listas!$G$7)*Listas!$E$7))*Listas!$C$4</f>
        <v>0</v>
      </c>
      <c r="AC21" s="15">
        <f>((COUNTIF(P21,Listas!$L$2)*Listas!$E$2)+(COUNTIF(P21,Listas!$L$3)*Listas!$E$3)+(COUNTIF(P21,Listas!$L$4)*Listas!$E$4)+(COUNTIF(P21,Listas!$L$5)*Listas!$E$5)+(COUNTIF(P21,Listas!$L$6)*Listas!$E$6)+(COUNTIF(P21,Listas!$L$7)*Listas!$E$7))*Listas!$C$5</f>
        <v>0</v>
      </c>
      <c r="AD21" s="15">
        <f>((COUNTIF(Q21,Listas!$F$2)*Listas!$E$2)+(COUNTIF(Q21,Listas!$F$3)*Listas!$E$3)+(COUNTIF(Q21,Listas!$F$4)*Listas!$E$4)+(COUNTIF(Q21,Listas!$F$5)*Listas!$E$5)+(COUNTIF(Q21,Listas!$F$6)*Listas!$E$6)+(COUNTIF(Q21,Listas!$F$7)*Listas!$E$7))*Listas!$C$6</f>
        <v>0</v>
      </c>
      <c r="AE21" s="15">
        <f>((COUNTIF(R21,Listas!$J$2)*Listas!$E$2)+(COUNTIF(R21,Listas!$J$3)*Listas!$E$3)+(COUNTIF(R21,Listas!$J$4)*Listas!$E$4)+(COUNTIF(R21,Listas!$J$5)*Listas!$E$5)+(COUNTIF(R21,Listas!$J$6)*Listas!$E$6)+(COUNTIF(R21,Listas!$J$7)*Listas!$E$7))*Listas!$C$7</f>
        <v>0</v>
      </c>
      <c r="AF21" s="15">
        <f>((COUNTIF(S21,Listas!$M$2)*Listas!$E$2)+(COUNTIF(S21,Listas!$M$3)*Listas!$E$3)+(COUNTIF(S21,Listas!$M$4)*Listas!$E$4)+(COUNTIF(S21,Listas!$M$5)*Listas!$E$5)+(COUNTIF(S21,Listas!$M$6)*Listas!$E$6)+(COUNTIF(S21,Listas!$M$7)*Listas!$E$7))*Listas!$C$8</f>
        <v>0</v>
      </c>
      <c r="AG21" s="15">
        <f>((COUNTIF(T21,Listas!$K$2)*Listas!$E$2)+(COUNTIF(T21,Listas!$K$3)*Listas!$E$3)+(COUNTIF(T21,Listas!$K$4)*Listas!$E$4)+(COUNTIF(T21,Listas!$K$5)*Listas!$E$5)+(COUNTIF(T21,Listas!$K$6)*Listas!$E$6)+(COUNTIF(T21,Listas!$K$7)*Listas!$E$7))*Listas!$C$9</f>
        <v>0</v>
      </c>
      <c r="AH21" s="15">
        <f>((COUNTIF(U21,Listas!$L$2)*Listas!$E$2)+(COUNTIF(U21,Listas!$L$3)*Listas!$E$3)+(COUNTIF(U21,Listas!$L$4)*Listas!$E$4)+(COUNTIF(U21,Listas!$L$5)*Listas!$E$5)+(COUNTIF(U21,Listas!$L$6)*Listas!$E$6)+(COUNTIF(U21,Listas!$L$7)*Listas!$E$7))*Listas!$C$10</f>
        <v>0</v>
      </c>
      <c r="AI21" s="15">
        <f>((COUNTIF(V21,Listas!$F$2)*Listas!$E$2)+(COUNTIF(V21,Listas!$F$3)*Listas!$E$3)+(COUNTIF(V21,Listas!$F$4)*Listas!$E$4)+(COUNTIF(V21,Listas!$F$5)*Listas!$E$5)+(COUNTIF(V21,Listas!$F$6)*Listas!$E$6)+(COUNTIF(V21,Listas!$F$7)*Listas!$E$7))*Listas!$C$11</f>
        <v>0</v>
      </c>
      <c r="AJ21" s="37">
        <f t="shared" si="0"/>
        <v>0</v>
      </c>
      <c r="AM21" s="54">
        <f t="shared" si="1"/>
        <v>0</v>
      </c>
      <c r="AN21" s="54">
        <f>AJ21/Relevância!$F$15</f>
        <v>0</v>
      </c>
    </row>
    <row r="22" spans="1:40" ht="36" customHeight="1" thickBot="1">
      <c r="A22" s="11"/>
      <c r="B22" s="12"/>
      <c r="C22" s="13"/>
      <c r="D22" s="11"/>
      <c r="E22" s="103"/>
      <c r="F22" s="103"/>
      <c r="G22" s="103"/>
      <c r="H22" s="103"/>
      <c r="I22" s="103"/>
      <c r="J22" s="103"/>
      <c r="K22" s="103"/>
      <c r="L22" s="103"/>
      <c r="M22" s="96"/>
      <c r="N22" s="96"/>
      <c r="O22" s="97"/>
      <c r="P22" s="96"/>
      <c r="Q22" s="96"/>
      <c r="R22" s="96"/>
      <c r="S22" s="96"/>
      <c r="T22" s="97"/>
      <c r="U22" s="96"/>
      <c r="V22" s="96"/>
      <c r="Z22" s="15">
        <f>((COUNTIF(M22,Listas!$F$2)*Listas!$E$2)+(COUNTIF(M22,Listas!$F$3)*Listas!$E$3)+(COUNTIF(M22,Listas!$F$4)*Listas!$E$4)+(COUNTIF(M22,Listas!$F$5)*Listas!$E$5)+(COUNTIF(M22,Listas!$F$6)*Listas!$E$6)+(COUNTIF(M22,Listas!$F$7)*Listas!$E$7))*Listas!$C$2</f>
        <v>0</v>
      </c>
      <c r="AA22" s="15">
        <f>((COUNTIF(N22,Listas!$F$2)*Listas!$E$2)+(COUNTIF(N22,Listas!$F$3)*Listas!$E$3)+(COUNTIF(N22,Listas!$F$4)*Listas!$E$4)+(COUNTIF(N22,Listas!$F$5)*Listas!$E$5)+(COUNTIF(N22,Listas!$F$6)*Listas!$E$6)+(COUNTIF(N22,Listas!$F$7)*Listas!$E$7))*Listas!$C$3</f>
        <v>0</v>
      </c>
      <c r="AB22" s="15">
        <f>((COUNTIF(O22,Listas!$G$2)*Listas!$E$2)+(COUNTIF(O22,Listas!$G$3)*Listas!$E$3)+(COUNTIF(O22,Listas!$G$4)*Listas!$E$4)+(COUNTIF(O22,Listas!$G$5)*Listas!$E$5)+(COUNTIF(O22,Listas!$G$6)*Listas!$E$6)+(COUNTIF(O22,Listas!$G$7)*Listas!$E$7))*Listas!$C$4</f>
        <v>0</v>
      </c>
      <c r="AC22" s="15">
        <f>((COUNTIF(P22,Listas!$L$2)*Listas!$E$2)+(COUNTIF(P22,Listas!$L$3)*Listas!$E$3)+(COUNTIF(P22,Listas!$L$4)*Listas!$E$4)+(COUNTIF(P22,Listas!$L$5)*Listas!$E$5)+(COUNTIF(P22,Listas!$L$6)*Listas!$E$6)+(COUNTIF(P22,Listas!$L$7)*Listas!$E$7))*Listas!$C$5</f>
        <v>0</v>
      </c>
      <c r="AD22" s="15">
        <f>((COUNTIF(Q22,Listas!$F$2)*Listas!$E$2)+(COUNTIF(Q22,Listas!$F$3)*Listas!$E$3)+(COUNTIF(Q22,Listas!$F$4)*Listas!$E$4)+(COUNTIF(Q22,Listas!$F$5)*Listas!$E$5)+(COUNTIF(Q22,Listas!$F$6)*Listas!$E$6)+(COUNTIF(Q22,Listas!$F$7)*Listas!$E$7))*Listas!$C$6</f>
        <v>0</v>
      </c>
      <c r="AE22" s="15">
        <f>((COUNTIF(R22,Listas!$J$2)*Listas!$E$2)+(COUNTIF(R22,Listas!$J$3)*Listas!$E$3)+(COUNTIF(R22,Listas!$J$4)*Listas!$E$4)+(COUNTIF(R22,Listas!$J$5)*Listas!$E$5)+(COUNTIF(R22,Listas!$J$6)*Listas!$E$6)+(COUNTIF(R22,Listas!$J$7)*Listas!$E$7))*Listas!$C$7</f>
        <v>0</v>
      </c>
      <c r="AF22" s="15">
        <f>((COUNTIF(S22,Listas!$M$2)*Listas!$E$2)+(COUNTIF(S22,Listas!$M$3)*Listas!$E$3)+(COUNTIF(S22,Listas!$M$4)*Listas!$E$4)+(COUNTIF(S22,Listas!$M$5)*Listas!$E$5)+(COUNTIF(S22,Listas!$M$6)*Listas!$E$6)+(COUNTIF(S22,Listas!$M$7)*Listas!$E$7))*Listas!$C$8</f>
        <v>0</v>
      </c>
      <c r="AG22" s="15">
        <f>((COUNTIF(T22,Listas!$K$2)*Listas!$E$2)+(COUNTIF(T22,Listas!$K$3)*Listas!$E$3)+(COUNTIF(T22,Listas!$K$4)*Listas!$E$4)+(COUNTIF(T22,Listas!$K$5)*Listas!$E$5)+(COUNTIF(T22,Listas!$K$6)*Listas!$E$6)+(COUNTIF(T22,Listas!$K$7)*Listas!$E$7))*Listas!$C$9</f>
        <v>0</v>
      </c>
      <c r="AH22" s="15">
        <f>((COUNTIF(U22,Listas!$L$2)*Listas!$E$2)+(COUNTIF(U22,Listas!$L$3)*Listas!$E$3)+(COUNTIF(U22,Listas!$L$4)*Listas!$E$4)+(COUNTIF(U22,Listas!$L$5)*Listas!$E$5)+(COUNTIF(U22,Listas!$L$6)*Listas!$E$6)+(COUNTIF(U22,Listas!$L$7)*Listas!$E$7))*Listas!$C$10</f>
        <v>0</v>
      </c>
      <c r="AI22" s="15">
        <f>((COUNTIF(V22,Listas!$F$2)*Listas!$E$2)+(COUNTIF(V22,Listas!$F$3)*Listas!$E$3)+(COUNTIF(V22,Listas!$F$4)*Listas!$E$4)+(COUNTIF(V22,Listas!$F$5)*Listas!$E$5)+(COUNTIF(V22,Listas!$F$6)*Listas!$E$6)+(COUNTIF(V22,Listas!$F$7)*Listas!$E$7))*Listas!$C$11</f>
        <v>0</v>
      </c>
      <c r="AJ22" s="37">
        <f t="shared" si="0"/>
        <v>0</v>
      </c>
      <c r="AM22" s="54">
        <f t="shared" si="1"/>
        <v>0</v>
      </c>
      <c r="AN22" s="54">
        <f>AJ22/Relevância!$F$15</f>
        <v>0</v>
      </c>
    </row>
    <row r="23" spans="1:40" ht="36" customHeight="1" thickBot="1">
      <c r="A23" s="11"/>
      <c r="B23" s="12"/>
      <c r="C23" s="13"/>
      <c r="D23" s="11"/>
      <c r="E23" s="103"/>
      <c r="F23" s="103"/>
      <c r="G23" s="103"/>
      <c r="H23" s="103"/>
      <c r="I23" s="103"/>
      <c r="J23" s="103"/>
      <c r="K23" s="103"/>
      <c r="L23" s="103"/>
      <c r="M23" s="96"/>
      <c r="N23" s="96"/>
      <c r="O23" s="97"/>
      <c r="P23" s="96"/>
      <c r="Q23" s="96"/>
      <c r="R23" s="96"/>
      <c r="S23" s="96"/>
      <c r="T23" s="97"/>
      <c r="U23" s="96"/>
      <c r="V23" s="96"/>
      <c r="Z23" s="15">
        <f>((COUNTIF(M23,Listas!$F$2)*Listas!$E$2)+(COUNTIF(M23,Listas!$F$3)*Listas!$E$3)+(COUNTIF(M23,Listas!$F$4)*Listas!$E$4)+(COUNTIF(M23,Listas!$F$5)*Listas!$E$5)+(COUNTIF(M23,Listas!$F$6)*Listas!$E$6)+(COUNTIF(M23,Listas!$F$7)*Listas!$E$7))*Listas!$C$2</f>
        <v>0</v>
      </c>
      <c r="AA23" s="15">
        <f>((COUNTIF(N23,Listas!$F$2)*Listas!$E$2)+(COUNTIF(N23,Listas!$F$3)*Listas!$E$3)+(COUNTIF(N23,Listas!$F$4)*Listas!$E$4)+(COUNTIF(N23,Listas!$F$5)*Listas!$E$5)+(COUNTIF(N23,Listas!$F$6)*Listas!$E$6)+(COUNTIF(N23,Listas!$F$7)*Listas!$E$7))*Listas!$C$3</f>
        <v>0</v>
      </c>
      <c r="AB23" s="15">
        <f>((COUNTIF(O23,Listas!$G$2)*Listas!$E$2)+(COUNTIF(O23,Listas!$G$3)*Listas!$E$3)+(COUNTIF(O23,Listas!$G$4)*Listas!$E$4)+(COUNTIF(O23,Listas!$G$5)*Listas!$E$5)+(COUNTIF(O23,Listas!$G$6)*Listas!$E$6)+(COUNTIF(O23,Listas!$G$7)*Listas!$E$7))*Listas!$C$4</f>
        <v>0</v>
      </c>
      <c r="AC23" s="15">
        <f>((COUNTIF(P23,Listas!$L$2)*Listas!$E$2)+(COUNTIF(P23,Listas!$L$3)*Listas!$E$3)+(COUNTIF(P23,Listas!$L$4)*Listas!$E$4)+(COUNTIF(P23,Listas!$L$5)*Listas!$E$5)+(COUNTIF(P23,Listas!$L$6)*Listas!$E$6)+(COUNTIF(P23,Listas!$L$7)*Listas!$E$7))*Listas!$C$5</f>
        <v>0</v>
      </c>
      <c r="AD23" s="15">
        <f>((COUNTIF(Q23,Listas!$F$2)*Listas!$E$2)+(COUNTIF(Q23,Listas!$F$3)*Listas!$E$3)+(COUNTIF(Q23,Listas!$F$4)*Listas!$E$4)+(COUNTIF(Q23,Listas!$F$5)*Listas!$E$5)+(COUNTIF(Q23,Listas!$F$6)*Listas!$E$6)+(COUNTIF(Q23,Listas!$F$7)*Listas!$E$7))*Listas!$C$6</f>
        <v>0</v>
      </c>
      <c r="AE23" s="15">
        <f>((COUNTIF(R23,Listas!$J$2)*Listas!$E$2)+(COUNTIF(R23,Listas!$J$3)*Listas!$E$3)+(COUNTIF(R23,Listas!$J$4)*Listas!$E$4)+(COUNTIF(R23,Listas!$J$5)*Listas!$E$5)+(COUNTIF(R23,Listas!$J$6)*Listas!$E$6)+(COUNTIF(R23,Listas!$J$7)*Listas!$E$7))*Listas!$C$7</f>
        <v>0</v>
      </c>
      <c r="AF23" s="15">
        <f>((COUNTIF(S23,Listas!$M$2)*Listas!$E$2)+(COUNTIF(S23,Listas!$M$3)*Listas!$E$3)+(COUNTIF(S23,Listas!$M$4)*Listas!$E$4)+(COUNTIF(S23,Listas!$M$5)*Listas!$E$5)+(COUNTIF(S23,Listas!$M$6)*Listas!$E$6)+(COUNTIF(S23,Listas!$M$7)*Listas!$E$7))*Listas!$C$8</f>
        <v>0</v>
      </c>
      <c r="AG23" s="15">
        <f>((COUNTIF(T23,Listas!$K$2)*Listas!$E$2)+(COUNTIF(T23,Listas!$K$3)*Listas!$E$3)+(COUNTIF(T23,Listas!$K$4)*Listas!$E$4)+(COUNTIF(T23,Listas!$K$5)*Listas!$E$5)+(COUNTIF(T23,Listas!$K$6)*Listas!$E$6)+(COUNTIF(T23,Listas!$K$7)*Listas!$E$7))*Listas!$C$9</f>
        <v>0</v>
      </c>
      <c r="AH23" s="15">
        <f>((COUNTIF(U23,Listas!$L$2)*Listas!$E$2)+(COUNTIF(U23,Listas!$L$3)*Listas!$E$3)+(COUNTIF(U23,Listas!$L$4)*Listas!$E$4)+(COUNTIF(U23,Listas!$L$5)*Listas!$E$5)+(COUNTIF(U23,Listas!$L$6)*Listas!$E$6)+(COUNTIF(U23,Listas!$L$7)*Listas!$E$7))*Listas!$C$10</f>
        <v>0</v>
      </c>
      <c r="AI23" s="15">
        <f>((COUNTIF(V23,Listas!$F$2)*Listas!$E$2)+(COUNTIF(V23,Listas!$F$3)*Listas!$E$3)+(COUNTIF(V23,Listas!$F$4)*Listas!$E$4)+(COUNTIF(V23,Listas!$F$5)*Listas!$E$5)+(COUNTIF(V23,Listas!$F$6)*Listas!$E$6)+(COUNTIF(V23,Listas!$F$7)*Listas!$E$7))*Listas!$C$11</f>
        <v>0</v>
      </c>
      <c r="AJ23" s="37">
        <f t="shared" si="0"/>
        <v>0</v>
      </c>
      <c r="AM23" s="54">
        <f t="shared" si="1"/>
        <v>0</v>
      </c>
      <c r="AN23" s="54">
        <f>AJ23/Relevância!$F$15</f>
        <v>0</v>
      </c>
    </row>
    <row r="24" spans="1:40" ht="36" customHeight="1" thickBot="1">
      <c r="A24" s="11"/>
      <c r="B24" s="12"/>
      <c r="C24" s="13"/>
      <c r="D24" s="11"/>
      <c r="E24" s="103"/>
      <c r="F24" s="103"/>
      <c r="G24" s="103"/>
      <c r="H24" s="103"/>
      <c r="I24" s="103"/>
      <c r="J24" s="103"/>
      <c r="K24" s="103"/>
      <c r="L24" s="103"/>
      <c r="M24" s="96"/>
      <c r="N24" s="96"/>
      <c r="O24" s="97"/>
      <c r="P24" s="96"/>
      <c r="Q24" s="96"/>
      <c r="R24" s="96"/>
      <c r="S24" s="96"/>
      <c r="T24" s="97"/>
      <c r="U24" s="96"/>
      <c r="V24" s="96"/>
      <c r="Z24" s="15">
        <f>((COUNTIF(M24,Listas!$F$2)*Listas!$E$2)+(COUNTIF(M24,Listas!$F$3)*Listas!$E$3)+(COUNTIF(M24,Listas!$F$4)*Listas!$E$4)+(COUNTIF(M24,Listas!$F$5)*Listas!$E$5)+(COUNTIF(M24,Listas!$F$6)*Listas!$E$6)+(COUNTIF(M24,Listas!$F$7)*Listas!$E$7))*Listas!$C$2</f>
        <v>0</v>
      </c>
      <c r="AA24" s="15">
        <f>((COUNTIF(N24,Listas!$F$2)*Listas!$E$2)+(COUNTIF(N24,Listas!$F$3)*Listas!$E$3)+(COUNTIF(N24,Listas!$F$4)*Listas!$E$4)+(COUNTIF(N24,Listas!$F$5)*Listas!$E$5)+(COUNTIF(N24,Listas!$F$6)*Listas!$E$6)+(COUNTIF(N24,Listas!$F$7)*Listas!$E$7))*Listas!$C$3</f>
        <v>0</v>
      </c>
      <c r="AB24" s="15">
        <f>((COUNTIF(O24,Listas!$G$2)*Listas!$E$2)+(COUNTIF(O24,Listas!$G$3)*Listas!$E$3)+(COUNTIF(O24,Listas!$G$4)*Listas!$E$4)+(COUNTIF(O24,Listas!$G$5)*Listas!$E$5)+(COUNTIF(O24,Listas!$G$6)*Listas!$E$6)+(COUNTIF(O24,Listas!$G$7)*Listas!$E$7))*Listas!$C$4</f>
        <v>0</v>
      </c>
      <c r="AC24" s="15">
        <f>((COUNTIF(P24,Listas!$L$2)*Listas!$E$2)+(COUNTIF(P24,Listas!$L$3)*Listas!$E$3)+(COUNTIF(P24,Listas!$L$4)*Listas!$E$4)+(COUNTIF(P24,Listas!$L$5)*Listas!$E$5)+(COUNTIF(P24,Listas!$L$6)*Listas!$E$6)+(COUNTIF(P24,Listas!$L$7)*Listas!$E$7))*Listas!$C$5</f>
        <v>0</v>
      </c>
      <c r="AD24" s="15">
        <f>((COUNTIF(Q24,Listas!$F$2)*Listas!$E$2)+(COUNTIF(Q24,Listas!$F$3)*Listas!$E$3)+(COUNTIF(Q24,Listas!$F$4)*Listas!$E$4)+(COUNTIF(Q24,Listas!$F$5)*Listas!$E$5)+(COUNTIF(Q24,Listas!$F$6)*Listas!$E$6)+(COUNTIF(Q24,Listas!$F$7)*Listas!$E$7))*Listas!$C$6</f>
        <v>0</v>
      </c>
      <c r="AE24" s="15">
        <f>((COUNTIF(R24,Listas!$J$2)*Listas!$E$2)+(COUNTIF(R24,Listas!$J$3)*Listas!$E$3)+(COUNTIF(R24,Listas!$J$4)*Listas!$E$4)+(COUNTIF(R24,Listas!$J$5)*Listas!$E$5)+(COUNTIF(R24,Listas!$J$6)*Listas!$E$6)+(COUNTIF(R24,Listas!$J$7)*Listas!$E$7))*Listas!$C$7</f>
        <v>0</v>
      </c>
      <c r="AF24" s="15">
        <f>((COUNTIF(S24,Listas!$M$2)*Listas!$E$2)+(COUNTIF(S24,Listas!$M$3)*Listas!$E$3)+(COUNTIF(S24,Listas!$M$4)*Listas!$E$4)+(COUNTIF(S24,Listas!$M$5)*Listas!$E$5)+(COUNTIF(S24,Listas!$M$6)*Listas!$E$6)+(COUNTIF(S24,Listas!$M$7)*Listas!$E$7))*Listas!$C$8</f>
        <v>0</v>
      </c>
      <c r="AG24" s="15">
        <f>((COUNTIF(T24,Listas!$K$2)*Listas!$E$2)+(COUNTIF(T24,Listas!$K$3)*Listas!$E$3)+(COUNTIF(T24,Listas!$K$4)*Listas!$E$4)+(COUNTIF(T24,Listas!$K$5)*Listas!$E$5)+(COUNTIF(T24,Listas!$K$6)*Listas!$E$6)+(COUNTIF(T24,Listas!$K$7)*Listas!$E$7))*Listas!$C$9</f>
        <v>0</v>
      </c>
      <c r="AH24" s="15">
        <f>((COUNTIF(U24,Listas!$L$2)*Listas!$E$2)+(COUNTIF(U24,Listas!$L$3)*Listas!$E$3)+(COUNTIF(U24,Listas!$L$4)*Listas!$E$4)+(COUNTIF(U24,Listas!$L$5)*Listas!$E$5)+(COUNTIF(U24,Listas!$L$6)*Listas!$E$6)+(COUNTIF(U24,Listas!$L$7)*Listas!$E$7))*Listas!$C$10</f>
        <v>0</v>
      </c>
      <c r="AI24" s="15">
        <f>((COUNTIF(V24,Listas!$F$2)*Listas!$E$2)+(COUNTIF(V24,Listas!$F$3)*Listas!$E$3)+(COUNTIF(V24,Listas!$F$4)*Listas!$E$4)+(COUNTIF(V24,Listas!$F$5)*Listas!$E$5)+(COUNTIF(V24,Listas!$F$6)*Listas!$E$6)+(COUNTIF(V24,Listas!$F$7)*Listas!$E$7))*Listas!$C$11</f>
        <v>0</v>
      </c>
      <c r="AJ24" s="37">
        <f t="shared" si="0"/>
        <v>0</v>
      </c>
      <c r="AM24" s="54">
        <f t="shared" si="1"/>
        <v>0</v>
      </c>
      <c r="AN24" s="54">
        <f>AJ24/Relevância!$F$15</f>
        <v>0</v>
      </c>
    </row>
    <row r="25" spans="1:40" ht="36" customHeight="1" thickBot="1">
      <c r="A25" s="11"/>
      <c r="B25" s="12"/>
      <c r="C25" s="13"/>
      <c r="D25" s="11"/>
      <c r="E25" s="103"/>
      <c r="F25" s="103"/>
      <c r="G25" s="103"/>
      <c r="H25" s="103"/>
      <c r="I25" s="103"/>
      <c r="J25" s="103"/>
      <c r="K25" s="103"/>
      <c r="L25" s="103"/>
      <c r="M25" s="96"/>
      <c r="N25" s="96"/>
      <c r="O25" s="97"/>
      <c r="P25" s="96"/>
      <c r="Q25" s="96"/>
      <c r="R25" s="96"/>
      <c r="S25" s="96"/>
      <c r="T25" s="97"/>
      <c r="U25" s="96"/>
      <c r="V25" s="96"/>
      <c r="Z25" s="15">
        <f>((COUNTIF(M25,Listas!$F$2)*Listas!$E$2)+(COUNTIF(M25,Listas!$F$3)*Listas!$E$3)+(COUNTIF(M25,Listas!$F$4)*Listas!$E$4)+(COUNTIF(M25,Listas!$F$5)*Listas!$E$5)+(COUNTIF(M25,Listas!$F$6)*Listas!$E$6)+(COUNTIF(M25,Listas!$F$7)*Listas!$E$7))*Listas!$C$2</f>
        <v>0</v>
      </c>
      <c r="AA25" s="15">
        <f>((COUNTIF(N25,Listas!$F$2)*Listas!$E$2)+(COUNTIF(N25,Listas!$F$3)*Listas!$E$3)+(COUNTIF(N25,Listas!$F$4)*Listas!$E$4)+(COUNTIF(N25,Listas!$F$5)*Listas!$E$5)+(COUNTIF(N25,Listas!$F$6)*Listas!$E$6)+(COUNTIF(N25,Listas!$F$7)*Listas!$E$7))*Listas!$C$3</f>
        <v>0</v>
      </c>
      <c r="AB25" s="15">
        <f>((COUNTIF(O25,Listas!$G$2)*Listas!$E$2)+(COUNTIF(O25,Listas!$G$3)*Listas!$E$3)+(COUNTIF(O25,Listas!$G$4)*Listas!$E$4)+(COUNTIF(O25,Listas!$G$5)*Listas!$E$5)+(COUNTIF(O25,Listas!$G$6)*Listas!$E$6)+(COUNTIF(O25,Listas!$G$7)*Listas!$E$7))*Listas!$C$4</f>
        <v>0</v>
      </c>
      <c r="AC25" s="15">
        <f>((COUNTIF(P25,Listas!$L$2)*Listas!$E$2)+(COUNTIF(P25,Listas!$L$3)*Listas!$E$3)+(COUNTIF(P25,Listas!$L$4)*Listas!$E$4)+(COUNTIF(P25,Listas!$L$5)*Listas!$E$5)+(COUNTIF(P25,Listas!$L$6)*Listas!$E$6)+(COUNTIF(P25,Listas!$L$7)*Listas!$E$7))*Listas!$C$5</f>
        <v>0</v>
      </c>
      <c r="AD25" s="15">
        <f>((COUNTIF(Q25,Listas!$F$2)*Listas!$E$2)+(COUNTIF(Q25,Listas!$F$3)*Listas!$E$3)+(COUNTIF(Q25,Listas!$F$4)*Listas!$E$4)+(COUNTIF(Q25,Listas!$F$5)*Listas!$E$5)+(COUNTIF(Q25,Listas!$F$6)*Listas!$E$6)+(COUNTIF(Q25,Listas!$F$7)*Listas!$E$7))*Listas!$C$6</f>
        <v>0</v>
      </c>
      <c r="AE25" s="15">
        <f>((COUNTIF(R25,Listas!$J$2)*Listas!$E$2)+(COUNTIF(R25,Listas!$J$3)*Listas!$E$3)+(COUNTIF(R25,Listas!$J$4)*Listas!$E$4)+(COUNTIF(R25,Listas!$J$5)*Listas!$E$5)+(COUNTIF(R25,Listas!$J$6)*Listas!$E$6)+(COUNTIF(R25,Listas!$J$7)*Listas!$E$7))*Listas!$C$7</f>
        <v>0</v>
      </c>
      <c r="AF25" s="15">
        <f>((COUNTIF(S25,Listas!$M$2)*Listas!$E$2)+(COUNTIF(S25,Listas!$M$3)*Listas!$E$3)+(COUNTIF(S25,Listas!$M$4)*Listas!$E$4)+(COUNTIF(S25,Listas!$M$5)*Listas!$E$5)+(COUNTIF(S25,Listas!$M$6)*Listas!$E$6)+(COUNTIF(S25,Listas!$M$7)*Listas!$E$7))*Listas!$C$8</f>
        <v>0</v>
      </c>
      <c r="AG25" s="15">
        <f>((COUNTIF(T25,Listas!$K$2)*Listas!$E$2)+(COUNTIF(T25,Listas!$K$3)*Listas!$E$3)+(COUNTIF(T25,Listas!$K$4)*Listas!$E$4)+(COUNTIF(T25,Listas!$K$5)*Listas!$E$5)+(COUNTIF(T25,Listas!$K$6)*Listas!$E$6)+(COUNTIF(T25,Listas!$K$7)*Listas!$E$7))*Listas!$C$9</f>
        <v>0</v>
      </c>
      <c r="AH25" s="15">
        <f>((COUNTIF(U25,Listas!$L$2)*Listas!$E$2)+(COUNTIF(U25,Listas!$L$3)*Listas!$E$3)+(COUNTIF(U25,Listas!$L$4)*Listas!$E$4)+(COUNTIF(U25,Listas!$L$5)*Listas!$E$5)+(COUNTIF(U25,Listas!$L$6)*Listas!$E$6)+(COUNTIF(U25,Listas!$L$7)*Listas!$E$7))*Listas!$C$10</f>
        <v>0</v>
      </c>
      <c r="AI25" s="15">
        <f>((COUNTIF(V25,Listas!$F$2)*Listas!$E$2)+(COUNTIF(V25,Listas!$F$3)*Listas!$E$3)+(COUNTIF(V25,Listas!$F$4)*Listas!$E$4)+(COUNTIF(V25,Listas!$F$5)*Listas!$E$5)+(COUNTIF(V25,Listas!$F$6)*Listas!$E$6)+(COUNTIF(V25,Listas!$F$7)*Listas!$E$7))*Listas!$C$11</f>
        <v>0</v>
      </c>
      <c r="AJ25" s="37">
        <f t="shared" si="0"/>
        <v>0</v>
      </c>
      <c r="AM25" s="54">
        <f t="shared" si="1"/>
        <v>0</v>
      </c>
      <c r="AN25" s="54">
        <f>AJ25/Relevância!$F$15</f>
        <v>0</v>
      </c>
    </row>
    <row r="26" spans="1:40" ht="36" customHeight="1" thickBot="1">
      <c r="A26" s="11"/>
      <c r="B26" s="12"/>
      <c r="C26" s="13"/>
      <c r="D26" s="11"/>
      <c r="E26" s="103"/>
      <c r="F26" s="103"/>
      <c r="G26" s="103"/>
      <c r="H26" s="103"/>
      <c r="I26" s="103"/>
      <c r="J26" s="103"/>
      <c r="K26" s="103"/>
      <c r="L26" s="103"/>
      <c r="M26" s="96"/>
      <c r="N26" s="96"/>
      <c r="O26" s="97"/>
      <c r="P26" s="96"/>
      <c r="Q26" s="96"/>
      <c r="R26" s="96"/>
      <c r="S26" s="96"/>
      <c r="T26" s="97"/>
      <c r="U26" s="96"/>
      <c r="V26" s="96"/>
      <c r="Z26" s="15">
        <f>((COUNTIF(M26,Listas!$F$2)*Listas!$E$2)+(COUNTIF(M26,Listas!$F$3)*Listas!$E$3)+(COUNTIF(M26,Listas!$F$4)*Listas!$E$4)+(COUNTIF(M26,Listas!$F$5)*Listas!$E$5)+(COUNTIF(M26,Listas!$F$6)*Listas!$E$6)+(COUNTIF(M26,Listas!$F$7)*Listas!$E$7))*Listas!$C$2</f>
        <v>0</v>
      </c>
      <c r="AA26" s="15">
        <f>((COUNTIF(N26,Listas!$F$2)*Listas!$E$2)+(COUNTIF(N26,Listas!$F$3)*Listas!$E$3)+(COUNTIF(N26,Listas!$F$4)*Listas!$E$4)+(COUNTIF(N26,Listas!$F$5)*Listas!$E$5)+(COUNTIF(N26,Listas!$F$6)*Listas!$E$6)+(COUNTIF(N26,Listas!$F$7)*Listas!$E$7))*Listas!$C$3</f>
        <v>0</v>
      </c>
      <c r="AB26" s="15">
        <f>((COUNTIF(O26,Listas!$G$2)*Listas!$E$2)+(COUNTIF(O26,Listas!$G$3)*Listas!$E$3)+(COUNTIF(O26,Listas!$G$4)*Listas!$E$4)+(COUNTIF(O26,Listas!$G$5)*Listas!$E$5)+(COUNTIF(O26,Listas!$G$6)*Listas!$E$6)+(COUNTIF(O26,Listas!$G$7)*Listas!$E$7))*Listas!$C$4</f>
        <v>0</v>
      </c>
      <c r="AC26" s="15">
        <f>((COUNTIF(P26,Listas!$L$2)*Listas!$E$2)+(COUNTIF(P26,Listas!$L$3)*Listas!$E$3)+(COUNTIF(P26,Listas!$L$4)*Listas!$E$4)+(COUNTIF(P26,Listas!$L$5)*Listas!$E$5)+(COUNTIF(P26,Listas!$L$6)*Listas!$E$6)+(COUNTIF(P26,Listas!$L$7)*Listas!$E$7))*Listas!$C$5</f>
        <v>0</v>
      </c>
      <c r="AD26" s="15">
        <f>((COUNTIF(Q26,Listas!$F$2)*Listas!$E$2)+(COUNTIF(Q26,Listas!$F$3)*Listas!$E$3)+(COUNTIF(Q26,Listas!$F$4)*Listas!$E$4)+(COUNTIF(Q26,Listas!$F$5)*Listas!$E$5)+(COUNTIF(Q26,Listas!$F$6)*Listas!$E$6)+(COUNTIF(Q26,Listas!$F$7)*Listas!$E$7))*Listas!$C$6</f>
        <v>0</v>
      </c>
      <c r="AE26" s="15">
        <f>((COUNTIF(R26,Listas!$J$2)*Listas!$E$2)+(COUNTIF(R26,Listas!$J$3)*Listas!$E$3)+(COUNTIF(R26,Listas!$J$4)*Listas!$E$4)+(COUNTIF(R26,Listas!$J$5)*Listas!$E$5)+(COUNTIF(R26,Listas!$J$6)*Listas!$E$6)+(COUNTIF(R26,Listas!$J$7)*Listas!$E$7))*Listas!$C$7</f>
        <v>0</v>
      </c>
      <c r="AF26" s="15">
        <f>((COUNTIF(S26,Listas!$M$2)*Listas!$E$2)+(COUNTIF(S26,Listas!$M$3)*Listas!$E$3)+(COUNTIF(S26,Listas!$M$4)*Listas!$E$4)+(COUNTIF(S26,Listas!$M$5)*Listas!$E$5)+(COUNTIF(S26,Listas!$M$6)*Listas!$E$6)+(COUNTIF(S26,Listas!$M$7)*Listas!$E$7))*Listas!$C$8</f>
        <v>0</v>
      </c>
      <c r="AG26" s="15">
        <f>((COUNTIF(T26,Listas!$K$2)*Listas!$E$2)+(COUNTIF(T26,Listas!$K$3)*Listas!$E$3)+(COUNTIF(T26,Listas!$K$4)*Listas!$E$4)+(COUNTIF(T26,Listas!$K$5)*Listas!$E$5)+(COUNTIF(T26,Listas!$K$6)*Listas!$E$6)+(COUNTIF(T26,Listas!$K$7)*Listas!$E$7))*Listas!$C$9</f>
        <v>0</v>
      </c>
      <c r="AH26" s="15">
        <f>((COUNTIF(U26,Listas!$L$2)*Listas!$E$2)+(COUNTIF(U26,Listas!$L$3)*Listas!$E$3)+(COUNTIF(U26,Listas!$L$4)*Listas!$E$4)+(COUNTIF(U26,Listas!$L$5)*Listas!$E$5)+(COUNTIF(U26,Listas!$L$6)*Listas!$E$6)+(COUNTIF(U26,Listas!$L$7)*Listas!$E$7))*Listas!$C$10</f>
        <v>0</v>
      </c>
      <c r="AI26" s="15">
        <f>((COUNTIF(V26,Listas!$F$2)*Listas!$E$2)+(COUNTIF(V26,Listas!$F$3)*Listas!$E$3)+(COUNTIF(V26,Listas!$F$4)*Listas!$E$4)+(COUNTIF(V26,Listas!$F$5)*Listas!$E$5)+(COUNTIF(V26,Listas!$F$6)*Listas!$E$6)+(COUNTIF(V26,Listas!$F$7)*Listas!$E$7))*Listas!$C$11</f>
        <v>0</v>
      </c>
      <c r="AJ26" s="37">
        <f t="shared" si="0"/>
        <v>0</v>
      </c>
      <c r="AM26" s="54">
        <f t="shared" si="1"/>
        <v>0</v>
      </c>
      <c r="AN26" s="54">
        <f>AJ26/Relevância!$F$15</f>
        <v>0</v>
      </c>
    </row>
    <row r="27" spans="1:40" ht="36" customHeight="1" thickBot="1">
      <c r="A27" s="11"/>
      <c r="B27" s="12"/>
      <c r="C27" s="13"/>
      <c r="D27" s="11"/>
      <c r="E27" s="103"/>
      <c r="F27" s="103"/>
      <c r="G27" s="103"/>
      <c r="H27" s="103"/>
      <c r="I27" s="103"/>
      <c r="J27" s="103"/>
      <c r="K27" s="103"/>
      <c r="L27" s="103"/>
      <c r="M27" s="96"/>
      <c r="N27" s="96"/>
      <c r="O27" s="97"/>
      <c r="P27" s="96"/>
      <c r="Q27" s="96"/>
      <c r="R27" s="96"/>
      <c r="S27" s="96"/>
      <c r="T27" s="97"/>
      <c r="U27" s="96"/>
      <c r="V27" s="96"/>
      <c r="Z27" s="15">
        <f>((COUNTIF(M27,Listas!$F$2)*Listas!$E$2)+(COUNTIF(M27,Listas!$F$3)*Listas!$E$3)+(COUNTIF(M27,Listas!$F$4)*Listas!$E$4)+(COUNTIF(M27,Listas!$F$5)*Listas!$E$5)+(COUNTIF(M27,Listas!$F$6)*Listas!$E$6)+(COUNTIF(M27,Listas!$F$7)*Listas!$E$7))*Listas!$C$2</f>
        <v>0</v>
      </c>
      <c r="AA27" s="15">
        <f>((COUNTIF(N27,Listas!$F$2)*Listas!$E$2)+(COUNTIF(N27,Listas!$F$3)*Listas!$E$3)+(COUNTIF(N27,Listas!$F$4)*Listas!$E$4)+(COUNTIF(N27,Listas!$F$5)*Listas!$E$5)+(COUNTIF(N27,Listas!$F$6)*Listas!$E$6)+(COUNTIF(N27,Listas!$F$7)*Listas!$E$7))*Listas!$C$3</f>
        <v>0</v>
      </c>
      <c r="AB27" s="15">
        <f>((COUNTIF(O27,Listas!$G$2)*Listas!$E$2)+(COUNTIF(O27,Listas!$G$3)*Listas!$E$3)+(COUNTIF(O27,Listas!$G$4)*Listas!$E$4)+(COUNTIF(O27,Listas!$G$5)*Listas!$E$5)+(COUNTIF(O27,Listas!$G$6)*Listas!$E$6)+(COUNTIF(O27,Listas!$G$7)*Listas!$E$7))*Listas!$C$4</f>
        <v>0</v>
      </c>
      <c r="AC27" s="15">
        <f>((COUNTIF(P27,Listas!$L$2)*Listas!$E$2)+(COUNTIF(P27,Listas!$L$3)*Listas!$E$3)+(COUNTIF(P27,Listas!$L$4)*Listas!$E$4)+(COUNTIF(P27,Listas!$L$5)*Listas!$E$5)+(COUNTIF(P27,Listas!$L$6)*Listas!$E$6)+(COUNTIF(P27,Listas!$L$7)*Listas!$E$7))*Listas!$C$5</f>
        <v>0</v>
      </c>
      <c r="AD27" s="15">
        <f>((COUNTIF(Q27,Listas!$F$2)*Listas!$E$2)+(COUNTIF(Q27,Listas!$F$3)*Listas!$E$3)+(COUNTIF(Q27,Listas!$F$4)*Listas!$E$4)+(COUNTIF(Q27,Listas!$F$5)*Listas!$E$5)+(COUNTIF(Q27,Listas!$F$6)*Listas!$E$6)+(COUNTIF(Q27,Listas!$F$7)*Listas!$E$7))*Listas!$C$6</f>
        <v>0</v>
      </c>
      <c r="AE27" s="15">
        <f>((COUNTIF(R27,Listas!$J$2)*Listas!$E$2)+(COUNTIF(R27,Listas!$J$3)*Listas!$E$3)+(COUNTIF(R27,Listas!$J$4)*Listas!$E$4)+(COUNTIF(R27,Listas!$J$5)*Listas!$E$5)+(COUNTIF(R27,Listas!$J$6)*Listas!$E$6)+(COUNTIF(R27,Listas!$J$7)*Listas!$E$7))*Listas!$C$7</f>
        <v>0</v>
      </c>
      <c r="AF27" s="15">
        <f>((COUNTIF(S27,Listas!$M$2)*Listas!$E$2)+(COUNTIF(S27,Listas!$M$3)*Listas!$E$3)+(COUNTIF(S27,Listas!$M$4)*Listas!$E$4)+(COUNTIF(S27,Listas!$M$5)*Listas!$E$5)+(COUNTIF(S27,Listas!$M$6)*Listas!$E$6)+(COUNTIF(S27,Listas!$M$7)*Listas!$E$7))*Listas!$C$8</f>
        <v>0</v>
      </c>
      <c r="AG27" s="15">
        <f>((COUNTIF(T27,Listas!$K$2)*Listas!$E$2)+(COUNTIF(T27,Listas!$K$3)*Listas!$E$3)+(COUNTIF(T27,Listas!$K$4)*Listas!$E$4)+(COUNTIF(T27,Listas!$K$5)*Listas!$E$5)+(COUNTIF(T27,Listas!$K$6)*Listas!$E$6)+(COUNTIF(T27,Listas!$K$7)*Listas!$E$7))*Listas!$C$9</f>
        <v>0</v>
      </c>
      <c r="AH27" s="15">
        <f>((COUNTIF(U27,Listas!$L$2)*Listas!$E$2)+(COUNTIF(U27,Listas!$L$3)*Listas!$E$3)+(COUNTIF(U27,Listas!$L$4)*Listas!$E$4)+(COUNTIF(U27,Listas!$L$5)*Listas!$E$5)+(COUNTIF(U27,Listas!$L$6)*Listas!$E$6)+(COUNTIF(U27,Listas!$L$7)*Listas!$E$7))*Listas!$C$10</f>
        <v>0</v>
      </c>
      <c r="AI27" s="15">
        <f>((COUNTIF(V27,Listas!$F$2)*Listas!$E$2)+(COUNTIF(V27,Listas!$F$3)*Listas!$E$3)+(COUNTIF(V27,Listas!$F$4)*Listas!$E$4)+(COUNTIF(V27,Listas!$F$5)*Listas!$E$5)+(COUNTIF(V27,Listas!$F$6)*Listas!$E$6)+(COUNTIF(V27,Listas!$F$7)*Listas!$E$7))*Listas!$C$11</f>
        <v>0</v>
      </c>
      <c r="AJ27" s="37">
        <f t="shared" si="0"/>
        <v>0</v>
      </c>
      <c r="AM27" s="54">
        <f t="shared" si="1"/>
        <v>0</v>
      </c>
      <c r="AN27" s="54">
        <f>AJ27/Relevância!$F$15</f>
        <v>0</v>
      </c>
    </row>
    <row r="28" spans="1:40" ht="36" customHeight="1" thickBot="1">
      <c r="A28" s="11"/>
      <c r="B28" s="12"/>
      <c r="C28" s="13"/>
      <c r="D28" s="11"/>
      <c r="E28" s="103"/>
      <c r="F28" s="103"/>
      <c r="G28" s="103"/>
      <c r="H28" s="103"/>
      <c r="I28" s="103"/>
      <c r="J28" s="103"/>
      <c r="K28" s="103"/>
      <c r="L28" s="103"/>
      <c r="M28" s="96"/>
      <c r="N28" s="96"/>
      <c r="O28" s="97"/>
      <c r="P28" s="96"/>
      <c r="Q28" s="96"/>
      <c r="R28" s="96"/>
      <c r="S28" s="96"/>
      <c r="T28" s="97"/>
      <c r="U28" s="96"/>
      <c r="V28" s="96"/>
      <c r="Z28" s="15">
        <f>((COUNTIF(M28,Listas!$F$2)*Listas!$E$2)+(COUNTIF(M28,Listas!$F$3)*Listas!$E$3)+(COUNTIF(M28,Listas!$F$4)*Listas!$E$4)+(COUNTIF(M28,Listas!$F$5)*Listas!$E$5)+(COUNTIF(M28,Listas!$F$6)*Listas!$E$6)+(COUNTIF(M28,Listas!$F$7)*Listas!$E$7))*Listas!$C$2</f>
        <v>0</v>
      </c>
      <c r="AA28" s="15">
        <f>((COUNTIF(N28,Listas!$F$2)*Listas!$E$2)+(COUNTIF(N28,Listas!$F$3)*Listas!$E$3)+(COUNTIF(N28,Listas!$F$4)*Listas!$E$4)+(COUNTIF(N28,Listas!$F$5)*Listas!$E$5)+(COUNTIF(N28,Listas!$F$6)*Listas!$E$6)+(COUNTIF(N28,Listas!$F$7)*Listas!$E$7))*Listas!$C$3</f>
        <v>0</v>
      </c>
      <c r="AB28" s="15">
        <f>((COUNTIF(O28,Listas!$G$2)*Listas!$E$2)+(COUNTIF(O28,Listas!$G$3)*Listas!$E$3)+(COUNTIF(O28,Listas!$G$4)*Listas!$E$4)+(COUNTIF(O28,Listas!$G$5)*Listas!$E$5)+(COUNTIF(O28,Listas!$G$6)*Listas!$E$6)+(COUNTIF(O28,Listas!$G$7)*Listas!$E$7))*Listas!$C$4</f>
        <v>0</v>
      </c>
      <c r="AC28" s="15">
        <f>((COUNTIF(P28,Listas!$L$2)*Listas!$E$2)+(COUNTIF(P28,Listas!$L$3)*Listas!$E$3)+(COUNTIF(P28,Listas!$L$4)*Listas!$E$4)+(COUNTIF(P28,Listas!$L$5)*Listas!$E$5)+(COUNTIF(P28,Listas!$L$6)*Listas!$E$6)+(COUNTIF(P28,Listas!$L$7)*Listas!$E$7))*Listas!$C$5</f>
        <v>0</v>
      </c>
      <c r="AD28" s="15">
        <f>((COUNTIF(Q28,Listas!$F$2)*Listas!$E$2)+(COUNTIF(Q28,Listas!$F$3)*Listas!$E$3)+(COUNTIF(Q28,Listas!$F$4)*Listas!$E$4)+(COUNTIF(Q28,Listas!$F$5)*Listas!$E$5)+(COUNTIF(Q28,Listas!$F$6)*Listas!$E$6)+(COUNTIF(Q28,Listas!$F$7)*Listas!$E$7))*Listas!$C$6</f>
        <v>0</v>
      </c>
      <c r="AE28" s="15">
        <f>((COUNTIF(R28,Listas!$J$2)*Listas!$E$2)+(COUNTIF(R28,Listas!$J$3)*Listas!$E$3)+(COUNTIF(R28,Listas!$J$4)*Listas!$E$4)+(COUNTIF(R28,Listas!$J$5)*Listas!$E$5)+(COUNTIF(R28,Listas!$J$6)*Listas!$E$6)+(COUNTIF(R28,Listas!$J$7)*Listas!$E$7))*Listas!$C$7</f>
        <v>0</v>
      </c>
      <c r="AF28" s="15">
        <f>((COUNTIF(S28,Listas!$M$2)*Listas!$E$2)+(COUNTIF(S28,Listas!$M$3)*Listas!$E$3)+(COUNTIF(S28,Listas!$M$4)*Listas!$E$4)+(COUNTIF(S28,Listas!$M$5)*Listas!$E$5)+(COUNTIF(S28,Listas!$M$6)*Listas!$E$6)+(COUNTIF(S28,Listas!$M$7)*Listas!$E$7))*Listas!$C$8</f>
        <v>0</v>
      </c>
      <c r="AG28" s="15">
        <f>((COUNTIF(T28,Listas!$K$2)*Listas!$E$2)+(COUNTIF(T28,Listas!$K$3)*Listas!$E$3)+(COUNTIF(T28,Listas!$K$4)*Listas!$E$4)+(COUNTIF(T28,Listas!$K$5)*Listas!$E$5)+(COUNTIF(T28,Listas!$K$6)*Listas!$E$6)+(COUNTIF(T28,Listas!$K$7)*Listas!$E$7))*Listas!$C$9</f>
        <v>0</v>
      </c>
      <c r="AH28" s="15">
        <f>((COUNTIF(U28,Listas!$L$2)*Listas!$E$2)+(COUNTIF(U28,Listas!$L$3)*Listas!$E$3)+(COUNTIF(U28,Listas!$L$4)*Listas!$E$4)+(COUNTIF(U28,Listas!$L$5)*Listas!$E$5)+(COUNTIF(U28,Listas!$L$6)*Listas!$E$6)+(COUNTIF(U28,Listas!$L$7)*Listas!$E$7))*Listas!$C$10</f>
        <v>0</v>
      </c>
      <c r="AI28" s="15">
        <f>((COUNTIF(V28,Listas!$F$2)*Listas!$E$2)+(COUNTIF(V28,Listas!$F$3)*Listas!$E$3)+(COUNTIF(V28,Listas!$F$4)*Listas!$E$4)+(COUNTIF(V28,Listas!$F$5)*Listas!$E$5)+(COUNTIF(V28,Listas!$F$6)*Listas!$E$6)+(COUNTIF(V28,Listas!$F$7)*Listas!$E$7))*Listas!$C$11</f>
        <v>0</v>
      </c>
      <c r="AJ28" s="37">
        <f t="shared" si="0"/>
        <v>0</v>
      </c>
      <c r="AM28" s="54">
        <f t="shared" si="1"/>
        <v>0</v>
      </c>
      <c r="AN28" s="54">
        <f>AJ28/Relevância!$F$15</f>
        <v>0</v>
      </c>
    </row>
    <row r="29" spans="1:40" ht="36" customHeight="1" thickBot="1">
      <c r="A29" s="11"/>
      <c r="B29" s="12"/>
      <c r="C29" s="13"/>
      <c r="D29" s="11"/>
      <c r="E29" s="103"/>
      <c r="F29" s="103"/>
      <c r="G29" s="103"/>
      <c r="H29" s="103"/>
      <c r="I29" s="103"/>
      <c r="J29" s="103"/>
      <c r="K29" s="103"/>
      <c r="L29" s="103"/>
      <c r="M29" s="96"/>
      <c r="N29" s="96"/>
      <c r="O29" s="97"/>
      <c r="P29" s="96"/>
      <c r="Q29" s="96"/>
      <c r="R29" s="96"/>
      <c r="S29" s="96"/>
      <c r="T29" s="97"/>
      <c r="U29" s="96"/>
      <c r="V29" s="96"/>
      <c r="Z29" s="15">
        <f>((COUNTIF(M29,Listas!$F$2)*Listas!$E$2)+(COUNTIF(M29,Listas!$F$3)*Listas!$E$3)+(COUNTIF(M29,Listas!$F$4)*Listas!$E$4)+(COUNTIF(M29,Listas!$F$5)*Listas!$E$5)+(COUNTIF(M29,Listas!$F$6)*Listas!$E$6)+(COUNTIF(M29,Listas!$F$7)*Listas!$E$7))*Listas!$C$2</f>
        <v>0</v>
      </c>
      <c r="AA29" s="15">
        <f>((COUNTIF(N29,Listas!$F$2)*Listas!$E$2)+(COUNTIF(N29,Listas!$F$3)*Listas!$E$3)+(COUNTIF(N29,Listas!$F$4)*Listas!$E$4)+(COUNTIF(N29,Listas!$F$5)*Listas!$E$5)+(COUNTIF(N29,Listas!$F$6)*Listas!$E$6)+(COUNTIF(N29,Listas!$F$7)*Listas!$E$7))*Listas!$C$3</f>
        <v>0</v>
      </c>
      <c r="AB29" s="15">
        <f>((COUNTIF(O29,Listas!$G$2)*Listas!$E$2)+(COUNTIF(O29,Listas!$G$3)*Listas!$E$3)+(COUNTIF(O29,Listas!$G$4)*Listas!$E$4)+(COUNTIF(O29,Listas!$G$5)*Listas!$E$5)+(COUNTIF(O29,Listas!$G$6)*Listas!$E$6)+(COUNTIF(O29,Listas!$G$7)*Listas!$E$7))*Listas!$C$4</f>
        <v>0</v>
      </c>
      <c r="AC29" s="15">
        <f>((COUNTIF(P29,Listas!$L$2)*Listas!$E$2)+(COUNTIF(P29,Listas!$L$3)*Listas!$E$3)+(COUNTIF(P29,Listas!$L$4)*Listas!$E$4)+(COUNTIF(P29,Listas!$L$5)*Listas!$E$5)+(COUNTIF(P29,Listas!$L$6)*Listas!$E$6)+(COUNTIF(P29,Listas!$L$7)*Listas!$E$7))*Listas!$C$5</f>
        <v>0</v>
      </c>
      <c r="AD29" s="15">
        <f>((COUNTIF(Q29,Listas!$F$2)*Listas!$E$2)+(COUNTIF(Q29,Listas!$F$3)*Listas!$E$3)+(COUNTIF(Q29,Listas!$F$4)*Listas!$E$4)+(COUNTIF(Q29,Listas!$F$5)*Listas!$E$5)+(COUNTIF(Q29,Listas!$F$6)*Listas!$E$6)+(COUNTIF(Q29,Listas!$F$7)*Listas!$E$7))*Listas!$C$6</f>
        <v>0</v>
      </c>
      <c r="AE29" s="15">
        <f>((COUNTIF(R29,Listas!$J$2)*Listas!$E$2)+(COUNTIF(R29,Listas!$J$3)*Listas!$E$3)+(COUNTIF(R29,Listas!$J$4)*Listas!$E$4)+(COUNTIF(R29,Listas!$J$5)*Listas!$E$5)+(COUNTIF(R29,Listas!$J$6)*Listas!$E$6)+(COUNTIF(R29,Listas!$J$7)*Listas!$E$7))*Listas!$C$7</f>
        <v>0</v>
      </c>
      <c r="AF29" s="15">
        <f>((COUNTIF(S29,Listas!$M$2)*Listas!$E$2)+(COUNTIF(S29,Listas!$M$3)*Listas!$E$3)+(COUNTIF(S29,Listas!$M$4)*Listas!$E$4)+(COUNTIF(S29,Listas!$M$5)*Listas!$E$5)+(COUNTIF(S29,Listas!$M$6)*Listas!$E$6)+(COUNTIF(S29,Listas!$M$7)*Listas!$E$7))*Listas!$C$8</f>
        <v>0</v>
      </c>
      <c r="AG29" s="15">
        <f>((COUNTIF(T29,Listas!$K$2)*Listas!$E$2)+(COUNTIF(T29,Listas!$K$3)*Listas!$E$3)+(COUNTIF(T29,Listas!$K$4)*Listas!$E$4)+(COUNTIF(T29,Listas!$K$5)*Listas!$E$5)+(COUNTIF(T29,Listas!$K$6)*Listas!$E$6)+(COUNTIF(T29,Listas!$K$7)*Listas!$E$7))*Listas!$C$9</f>
        <v>0</v>
      </c>
      <c r="AH29" s="15">
        <f>((COUNTIF(U29,Listas!$L$2)*Listas!$E$2)+(COUNTIF(U29,Listas!$L$3)*Listas!$E$3)+(COUNTIF(U29,Listas!$L$4)*Listas!$E$4)+(COUNTIF(U29,Listas!$L$5)*Listas!$E$5)+(COUNTIF(U29,Listas!$L$6)*Listas!$E$6)+(COUNTIF(U29,Listas!$L$7)*Listas!$E$7))*Listas!$C$10</f>
        <v>0</v>
      </c>
      <c r="AI29" s="15">
        <f>((COUNTIF(V29,Listas!$F$2)*Listas!$E$2)+(COUNTIF(V29,Listas!$F$3)*Listas!$E$3)+(COUNTIF(V29,Listas!$F$4)*Listas!$E$4)+(COUNTIF(V29,Listas!$F$5)*Listas!$E$5)+(COUNTIF(V29,Listas!$F$6)*Listas!$E$6)+(COUNTIF(V29,Listas!$F$7)*Listas!$E$7))*Listas!$C$11</f>
        <v>0</v>
      </c>
      <c r="AJ29" s="37">
        <f t="shared" si="0"/>
        <v>0</v>
      </c>
      <c r="AM29" s="54">
        <f t="shared" si="1"/>
        <v>0</v>
      </c>
      <c r="AN29" s="54">
        <f>AJ29/Relevância!$F$15</f>
        <v>0</v>
      </c>
    </row>
    <row r="30" spans="1:40" ht="36" customHeight="1" thickBot="1">
      <c r="A30" s="11"/>
      <c r="B30" s="12"/>
      <c r="C30" s="13"/>
      <c r="D30" s="11"/>
      <c r="E30" s="103"/>
      <c r="F30" s="103"/>
      <c r="G30" s="103"/>
      <c r="H30" s="103"/>
      <c r="I30" s="103"/>
      <c r="J30" s="103"/>
      <c r="K30" s="103"/>
      <c r="L30" s="103"/>
      <c r="M30" s="96"/>
      <c r="N30" s="96"/>
      <c r="O30" s="97"/>
      <c r="P30" s="96"/>
      <c r="Q30" s="96"/>
      <c r="R30" s="96"/>
      <c r="S30" s="96"/>
      <c r="T30" s="97"/>
      <c r="U30" s="96"/>
      <c r="V30" s="96"/>
      <c r="Z30" s="15">
        <f>((COUNTIF(M30,Listas!$F$2)*Listas!$E$2)+(COUNTIF(M30,Listas!$F$3)*Listas!$E$3)+(COUNTIF(M30,Listas!$F$4)*Listas!$E$4)+(COUNTIF(M30,Listas!$F$5)*Listas!$E$5)+(COUNTIF(M30,Listas!$F$6)*Listas!$E$6)+(COUNTIF(M30,Listas!$F$7)*Listas!$E$7))*Listas!$C$2</f>
        <v>0</v>
      </c>
      <c r="AA30" s="15">
        <f>((COUNTIF(N30,Listas!$F$2)*Listas!$E$2)+(COUNTIF(N30,Listas!$F$3)*Listas!$E$3)+(COUNTIF(N30,Listas!$F$4)*Listas!$E$4)+(COUNTIF(N30,Listas!$F$5)*Listas!$E$5)+(COUNTIF(N30,Listas!$F$6)*Listas!$E$6)+(COUNTIF(N30,Listas!$F$7)*Listas!$E$7))*Listas!$C$3</f>
        <v>0</v>
      </c>
      <c r="AB30" s="15">
        <f>((COUNTIF(O30,Listas!$G$2)*Listas!$E$2)+(COUNTIF(O30,Listas!$G$3)*Listas!$E$3)+(COUNTIF(O30,Listas!$G$4)*Listas!$E$4)+(COUNTIF(O30,Listas!$G$5)*Listas!$E$5)+(COUNTIF(O30,Listas!$G$6)*Listas!$E$6)+(COUNTIF(O30,Listas!$G$7)*Listas!$E$7))*Listas!$C$4</f>
        <v>0</v>
      </c>
      <c r="AC30" s="15">
        <f>((COUNTIF(P30,Listas!$L$2)*Listas!$E$2)+(COUNTIF(P30,Listas!$L$3)*Listas!$E$3)+(COUNTIF(P30,Listas!$L$4)*Listas!$E$4)+(COUNTIF(P30,Listas!$L$5)*Listas!$E$5)+(COUNTIF(P30,Listas!$L$6)*Listas!$E$6)+(COUNTIF(P30,Listas!$L$7)*Listas!$E$7))*Listas!$C$5</f>
        <v>0</v>
      </c>
      <c r="AD30" s="15">
        <f>((COUNTIF(Q30,Listas!$F$2)*Listas!$E$2)+(COUNTIF(Q30,Listas!$F$3)*Listas!$E$3)+(COUNTIF(Q30,Listas!$F$4)*Listas!$E$4)+(COUNTIF(Q30,Listas!$F$5)*Listas!$E$5)+(COUNTIF(Q30,Listas!$F$6)*Listas!$E$6)+(COUNTIF(Q30,Listas!$F$7)*Listas!$E$7))*Listas!$C$6</f>
        <v>0</v>
      </c>
      <c r="AE30" s="15">
        <f>((COUNTIF(R30,Listas!$J$2)*Listas!$E$2)+(COUNTIF(R30,Listas!$J$3)*Listas!$E$3)+(COUNTIF(R30,Listas!$J$4)*Listas!$E$4)+(COUNTIF(R30,Listas!$J$5)*Listas!$E$5)+(COUNTIF(R30,Listas!$J$6)*Listas!$E$6)+(COUNTIF(R30,Listas!$J$7)*Listas!$E$7))*Listas!$C$7</f>
        <v>0</v>
      </c>
      <c r="AF30" s="15">
        <f>((COUNTIF(S30,Listas!$M$2)*Listas!$E$2)+(COUNTIF(S30,Listas!$M$3)*Listas!$E$3)+(COUNTIF(S30,Listas!$M$4)*Listas!$E$4)+(COUNTIF(S30,Listas!$M$5)*Listas!$E$5)+(COUNTIF(S30,Listas!$M$6)*Listas!$E$6)+(COUNTIF(S30,Listas!$M$7)*Listas!$E$7))*Listas!$C$8</f>
        <v>0</v>
      </c>
      <c r="AG30" s="15">
        <f>((COUNTIF(T30,Listas!$K$2)*Listas!$E$2)+(COUNTIF(T30,Listas!$K$3)*Listas!$E$3)+(COUNTIF(T30,Listas!$K$4)*Listas!$E$4)+(COUNTIF(T30,Listas!$K$5)*Listas!$E$5)+(COUNTIF(T30,Listas!$K$6)*Listas!$E$6)+(COUNTIF(T30,Listas!$K$7)*Listas!$E$7))*Listas!$C$9</f>
        <v>0</v>
      </c>
      <c r="AH30" s="15">
        <f>((COUNTIF(U30,Listas!$L$2)*Listas!$E$2)+(COUNTIF(U30,Listas!$L$3)*Listas!$E$3)+(COUNTIF(U30,Listas!$L$4)*Listas!$E$4)+(COUNTIF(U30,Listas!$L$5)*Listas!$E$5)+(COUNTIF(U30,Listas!$L$6)*Listas!$E$6)+(COUNTIF(U30,Listas!$L$7)*Listas!$E$7))*Listas!$C$10</f>
        <v>0</v>
      </c>
      <c r="AI30" s="15">
        <f>((COUNTIF(V30,Listas!$F$2)*Listas!$E$2)+(COUNTIF(V30,Listas!$F$3)*Listas!$E$3)+(COUNTIF(V30,Listas!$F$4)*Listas!$E$4)+(COUNTIF(V30,Listas!$F$5)*Listas!$E$5)+(COUNTIF(V30,Listas!$F$6)*Listas!$E$6)+(COUNTIF(V30,Listas!$F$7)*Listas!$E$7))*Listas!$C$11</f>
        <v>0</v>
      </c>
      <c r="AJ30" s="37">
        <f t="shared" si="0"/>
        <v>0</v>
      </c>
      <c r="AM30" s="54">
        <f t="shared" si="1"/>
        <v>0</v>
      </c>
      <c r="AN30" s="54">
        <f>AJ30/Relevância!$F$15</f>
        <v>0</v>
      </c>
    </row>
    <row r="31" spans="1:40" ht="36" customHeight="1" thickBot="1">
      <c r="A31" s="11"/>
      <c r="B31" s="12"/>
      <c r="C31" s="13"/>
      <c r="D31" s="11"/>
      <c r="E31" s="103"/>
      <c r="F31" s="103"/>
      <c r="G31" s="103"/>
      <c r="H31" s="103"/>
      <c r="I31" s="103"/>
      <c r="J31" s="103"/>
      <c r="K31" s="103"/>
      <c r="L31" s="103"/>
      <c r="M31" s="96"/>
      <c r="N31" s="96"/>
      <c r="O31" s="97"/>
      <c r="P31" s="96"/>
      <c r="Q31" s="96"/>
      <c r="R31" s="96"/>
      <c r="S31" s="96"/>
      <c r="T31" s="97"/>
      <c r="U31" s="96"/>
      <c r="V31" s="96"/>
      <c r="Z31" s="15">
        <f>((COUNTIF(M31,Listas!$F$2)*Listas!$E$2)+(COUNTIF(M31,Listas!$F$3)*Listas!$E$3)+(COUNTIF(M31,Listas!$F$4)*Listas!$E$4)+(COUNTIF(M31,Listas!$F$5)*Listas!$E$5)+(COUNTIF(M31,Listas!$F$6)*Listas!$E$6)+(COUNTIF(M31,Listas!$F$7)*Listas!$E$7))*Listas!$C$2</f>
        <v>0</v>
      </c>
      <c r="AA31" s="15">
        <f>((COUNTIF(N31,Listas!$F$2)*Listas!$E$2)+(COUNTIF(N31,Listas!$F$3)*Listas!$E$3)+(COUNTIF(N31,Listas!$F$4)*Listas!$E$4)+(COUNTIF(N31,Listas!$F$5)*Listas!$E$5)+(COUNTIF(N31,Listas!$F$6)*Listas!$E$6)+(COUNTIF(N31,Listas!$F$7)*Listas!$E$7))*Listas!$C$3</f>
        <v>0</v>
      </c>
      <c r="AB31" s="15">
        <f>((COUNTIF(O31,Listas!$G$2)*Listas!$E$2)+(COUNTIF(O31,Listas!$G$3)*Listas!$E$3)+(COUNTIF(O31,Listas!$G$4)*Listas!$E$4)+(COUNTIF(O31,Listas!$G$5)*Listas!$E$5)+(COUNTIF(O31,Listas!$G$6)*Listas!$E$6)+(COUNTIF(O31,Listas!$G$7)*Listas!$E$7))*Listas!$C$4</f>
        <v>0</v>
      </c>
      <c r="AC31" s="15">
        <f>((COUNTIF(P31,Listas!$L$2)*Listas!$E$2)+(COUNTIF(P31,Listas!$L$3)*Listas!$E$3)+(COUNTIF(P31,Listas!$L$4)*Listas!$E$4)+(COUNTIF(P31,Listas!$L$5)*Listas!$E$5)+(COUNTIF(P31,Listas!$L$6)*Listas!$E$6)+(COUNTIF(P31,Listas!$L$7)*Listas!$E$7))*Listas!$C$5</f>
        <v>0</v>
      </c>
      <c r="AD31" s="15">
        <f>((COUNTIF(Q31,Listas!$F$2)*Listas!$E$2)+(COUNTIF(Q31,Listas!$F$3)*Listas!$E$3)+(COUNTIF(Q31,Listas!$F$4)*Listas!$E$4)+(COUNTIF(Q31,Listas!$F$5)*Listas!$E$5)+(COUNTIF(Q31,Listas!$F$6)*Listas!$E$6)+(COUNTIF(Q31,Listas!$F$7)*Listas!$E$7))*Listas!$C$6</f>
        <v>0</v>
      </c>
      <c r="AE31" s="15">
        <f>((COUNTIF(R31,Listas!$J$2)*Listas!$E$2)+(COUNTIF(R31,Listas!$J$3)*Listas!$E$3)+(COUNTIF(R31,Listas!$J$4)*Listas!$E$4)+(COUNTIF(R31,Listas!$J$5)*Listas!$E$5)+(COUNTIF(R31,Listas!$J$6)*Listas!$E$6)+(COUNTIF(R31,Listas!$J$7)*Listas!$E$7))*Listas!$C$7</f>
        <v>0</v>
      </c>
      <c r="AF31" s="15">
        <f>((COUNTIF(S31,Listas!$M$2)*Listas!$E$2)+(COUNTIF(S31,Listas!$M$3)*Listas!$E$3)+(COUNTIF(S31,Listas!$M$4)*Listas!$E$4)+(COUNTIF(S31,Listas!$M$5)*Listas!$E$5)+(COUNTIF(S31,Listas!$M$6)*Listas!$E$6)+(COUNTIF(S31,Listas!$M$7)*Listas!$E$7))*Listas!$C$8</f>
        <v>0</v>
      </c>
      <c r="AG31" s="15">
        <f>((COUNTIF(T31,Listas!$K$2)*Listas!$E$2)+(COUNTIF(T31,Listas!$K$3)*Listas!$E$3)+(COUNTIF(T31,Listas!$K$4)*Listas!$E$4)+(COUNTIF(T31,Listas!$K$5)*Listas!$E$5)+(COUNTIF(T31,Listas!$K$6)*Listas!$E$6)+(COUNTIF(T31,Listas!$K$7)*Listas!$E$7))*Listas!$C$9</f>
        <v>0</v>
      </c>
      <c r="AH31" s="15">
        <f>((COUNTIF(U31,Listas!$L$2)*Listas!$E$2)+(COUNTIF(U31,Listas!$L$3)*Listas!$E$3)+(COUNTIF(U31,Listas!$L$4)*Listas!$E$4)+(COUNTIF(U31,Listas!$L$5)*Listas!$E$5)+(COUNTIF(U31,Listas!$L$6)*Listas!$E$6)+(COUNTIF(U31,Listas!$L$7)*Listas!$E$7))*Listas!$C$10</f>
        <v>0</v>
      </c>
      <c r="AI31" s="15">
        <f>((COUNTIF(V31,Listas!$F$2)*Listas!$E$2)+(COUNTIF(V31,Listas!$F$3)*Listas!$E$3)+(COUNTIF(V31,Listas!$F$4)*Listas!$E$4)+(COUNTIF(V31,Listas!$F$5)*Listas!$E$5)+(COUNTIF(V31,Listas!$F$6)*Listas!$E$6)+(COUNTIF(V31,Listas!$F$7)*Listas!$E$7))*Listas!$C$11</f>
        <v>0</v>
      </c>
      <c r="AJ31" s="37">
        <f t="shared" si="0"/>
        <v>0</v>
      </c>
      <c r="AM31" s="54">
        <f t="shared" si="1"/>
        <v>0</v>
      </c>
      <c r="AN31" s="54">
        <f>AJ31/Relevância!$F$15</f>
        <v>0</v>
      </c>
    </row>
    <row r="32" spans="1:40" ht="36" customHeight="1" thickBot="1">
      <c r="A32" s="11"/>
      <c r="B32" s="12"/>
      <c r="C32" s="13"/>
      <c r="D32" s="11"/>
      <c r="E32" s="103"/>
      <c r="F32" s="103"/>
      <c r="G32" s="103"/>
      <c r="H32" s="103"/>
      <c r="I32" s="103"/>
      <c r="J32" s="103"/>
      <c r="K32" s="103"/>
      <c r="L32" s="103"/>
      <c r="M32" s="96"/>
      <c r="N32" s="96"/>
      <c r="O32" s="97"/>
      <c r="P32" s="96"/>
      <c r="Q32" s="96"/>
      <c r="R32" s="96"/>
      <c r="S32" s="96"/>
      <c r="T32" s="97"/>
      <c r="U32" s="96"/>
      <c r="V32" s="96"/>
      <c r="Z32" s="15">
        <f>((COUNTIF(M32,Listas!$F$2)*Listas!$E$2)+(COUNTIF(M32,Listas!$F$3)*Listas!$E$3)+(COUNTIF(M32,Listas!$F$4)*Listas!$E$4)+(COUNTIF(M32,Listas!$F$5)*Listas!$E$5)+(COUNTIF(M32,Listas!$F$6)*Listas!$E$6)+(COUNTIF(M32,Listas!$F$7)*Listas!$E$7))*Listas!$C$2</f>
        <v>0</v>
      </c>
      <c r="AA32" s="15">
        <f>((COUNTIF(N32,Listas!$F$2)*Listas!$E$2)+(COUNTIF(N32,Listas!$F$3)*Listas!$E$3)+(COUNTIF(N32,Listas!$F$4)*Listas!$E$4)+(COUNTIF(N32,Listas!$F$5)*Listas!$E$5)+(COUNTIF(N32,Listas!$F$6)*Listas!$E$6)+(COUNTIF(N32,Listas!$F$7)*Listas!$E$7))*Listas!$C$3</f>
        <v>0</v>
      </c>
      <c r="AB32" s="15">
        <f>((COUNTIF(O32,Listas!$G$2)*Listas!$E$2)+(COUNTIF(O32,Listas!$G$3)*Listas!$E$3)+(COUNTIF(O32,Listas!$G$4)*Listas!$E$4)+(COUNTIF(O32,Listas!$G$5)*Listas!$E$5)+(COUNTIF(O32,Listas!$G$6)*Listas!$E$6)+(COUNTIF(O32,Listas!$G$7)*Listas!$E$7))*Listas!$C$4</f>
        <v>0</v>
      </c>
      <c r="AC32" s="15">
        <f>((COUNTIF(P32,Listas!$L$2)*Listas!$E$2)+(COUNTIF(P32,Listas!$L$3)*Listas!$E$3)+(COUNTIF(P32,Listas!$L$4)*Listas!$E$4)+(COUNTIF(P32,Listas!$L$5)*Listas!$E$5)+(COUNTIF(P32,Listas!$L$6)*Listas!$E$6)+(COUNTIF(P32,Listas!$L$7)*Listas!$E$7))*Listas!$C$5</f>
        <v>0</v>
      </c>
      <c r="AD32" s="15">
        <f>((COUNTIF(Q32,Listas!$F$2)*Listas!$E$2)+(COUNTIF(Q32,Listas!$F$3)*Listas!$E$3)+(COUNTIF(Q32,Listas!$F$4)*Listas!$E$4)+(COUNTIF(Q32,Listas!$F$5)*Listas!$E$5)+(COUNTIF(Q32,Listas!$F$6)*Listas!$E$6)+(COUNTIF(Q32,Listas!$F$7)*Listas!$E$7))*Listas!$C$6</f>
        <v>0</v>
      </c>
      <c r="AE32" s="15">
        <f>((COUNTIF(R32,Listas!$J$2)*Listas!$E$2)+(COUNTIF(R32,Listas!$J$3)*Listas!$E$3)+(COUNTIF(R32,Listas!$J$4)*Listas!$E$4)+(COUNTIF(R32,Listas!$J$5)*Listas!$E$5)+(COUNTIF(R32,Listas!$J$6)*Listas!$E$6)+(COUNTIF(R32,Listas!$J$7)*Listas!$E$7))*Listas!$C$7</f>
        <v>0</v>
      </c>
      <c r="AF32" s="15">
        <f>((COUNTIF(S32,Listas!$M$2)*Listas!$E$2)+(COUNTIF(S32,Listas!$M$3)*Listas!$E$3)+(COUNTIF(S32,Listas!$M$4)*Listas!$E$4)+(COUNTIF(S32,Listas!$M$5)*Listas!$E$5)+(COUNTIF(S32,Listas!$M$6)*Listas!$E$6)+(COUNTIF(S32,Listas!$M$7)*Listas!$E$7))*Listas!$C$8</f>
        <v>0</v>
      </c>
      <c r="AG32" s="15">
        <f>((COUNTIF(T32,Listas!$K$2)*Listas!$E$2)+(COUNTIF(T32,Listas!$K$3)*Listas!$E$3)+(COUNTIF(T32,Listas!$K$4)*Listas!$E$4)+(COUNTIF(T32,Listas!$K$5)*Listas!$E$5)+(COUNTIF(T32,Listas!$K$6)*Listas!$E$6)+(COUNTIF(T32,Listas!$K$7)*Listas!$E$7))*Listas!$C$9</f>
        <v>0</v>
      </c>
      <c r="AH32" s="15">
        <f>((COUNTIF(U32,Listas!$L$2)*Listas!$E$2)+(COUNTIF(U32,Listas!$L$3)*Listas!$E$3)+(COUNTIF(U32,Listas!$L$4)*Listas!$E$4)+(COUNTIF(U32,Listas!$L$5)*Listas!$E$5)+(COUNTIF(U32,Listas!$L$6)*Listas!$E$6)+(COUNTIF(U32,Listas!$L$7)*Listas!$E$7))*Listas!$C$10</f>
        <v>0</v>
      </c>
      <c r="AI32" s="15">
        <f>((COUNTIF(V32,Listas!$F$2)*Listas!$E$2)+(COUNTIF(V32,Listas!$F$3)*Listas!$E$3)+(COUNTIF(V32,Listas!$F$4)*Listas!$E$4)+(COUNTIF(V32,Listas!$F$5)*Listas!$E$5)+(COUNTIF(V32,Listas!$F$6)*Listas!$E$6)+(COUNTIF(V32,Listas!$F$7)*Listas!$E$7))*Listas!$C$11</f>
        <v>0</v>
      </c>
      <c r="AJ32" s="37">
        <f t="shared" si="0"/>
        <v>0</v>
      </c>
      <c r="AM32" s="54">
        <f t="shared" si="1"/>
        <v>0</v>
      </c>
      <c r="AN32" s="54">
        <f>AJ32/Relevância!$F$15</f>
        <v>0</v>
      </c>
    </row>
    <row r="33" spans="1:40" ht="36" customHeight="1" thickBot="1">
      <c r="A33" s="11"/>
      <c r="B33" s="12"/>
      <c r="C33" s="13"/>
      <c r="D33" s="11"/>
      <c r="E33" s="103"/>
      <c r="F33" s="103"/>
      <c r="G33" s="103"/>
      <c r="H33" s="103"/>
      <c r="I33" s="103"/>
      <c r="J33" s="103"/>
      <c r="K33" s="103"/>
      <c r="L33" s="103"/>
      <c r="M33" s="96"/>
      <c r="N33" s="96"/>
      <c r="O33" s="97"/>
      <c r="P33" s="96"/>
      <c r="Q33" s="96"/>
      <c r="R33" s="96"/>
      <c r="S33" s="96"/>
      <c r="T33" s="97"/>
      <c r="U33" s="96"/>
      <c r="V33" s="96"/>
      <c r="Z33" s="15">
        <f>((COUNTIF(M33,Listas!$F$2)*Listas!$E$2)+(COUNTIF(M33,Listas!$F$3)*Listas!$E$3)+(COUNTIF(M33,Listas!$F$4)*Listas!$E$4)+(COUNTIF(M33,Listas!$F$5)*Listas!$E$5)+(COUNTIF(M33,Listas!$F$6)*Listas!$E$6)+(COUNTIF(M33,Listas!$F$7)*Listas!$E$7))*Listas!$C$2</f>
        <v>0</v>
      </c>
      <c r="AA33" s="15">
        <f>((COUNTIF(N33,Listas!$F$2)*Listas!$E$2)+(COUNTIF(N33,Listas!$F$3)*Listas!$E$3)+(COUNTIF(N33,Listas!$F$4)*Listas!$E$4)+(COUNTIF(N33,Listas!$F$5)*Listas!$E$5)+(COUNTIF(N33,Listas!$F$6)*Listas!$E$6)+(COUNTIF(N33,Listas!$F$7)*Listas!$E$7))*Listas!$C$3</f>
        <v>0</v>
      </c>
      <c r="AB33" s="15">
        <f>((COUNTIF(O33,Listas!$G$2)*Listas!$E$2)+(COUNTIF(O33,Listas!$G$3)*Listas!$E$3)+(COUNTIF(O33,Listas!$G$4)*Listas!$E$4)+(COUNTIF(O33,Listas!$G$5)*Listas!$E$5)+(COUNTIF(O33,Listas!$G$6)*Listas!$E$6)+(COUNTIF(O33,Listas!$G$7)*Listas!$E$7))*Listas!$C$4</f>
        <v>0</v>
      </c>
      <c r="AC33" s="15">
        <f>((COUNTIF(P33,Listas!$L$2)*Listas!$E$2)+(COUNTIF(P33,Listas!$L$3)*Listas!$E$3)+(COUNTIF(P33,Listas!$L$4)*Listas!$E$4)+(COUNTIF(P33,Listas!$L$5)*Listas!$E$5)+(COUNTIF(P33,Listas!$L$6)*Listas!$E$6)+(COUNTIF(P33,Listas!$L$7)*Listas!$E$7))*Listas!$C$5</f>
        <v>0</v>
      </c>
      <c r="AD33" s="15">
        <f>((COUNTIF(Q33,Listas!$F$2)*Listas!$E$2)+(COUNTIF(Q33,Listas!$F$3)*Listas!$E$3)+(COUNTIF(Q33,Listas!$F$4)*Listas!$E$4)+(COUNTIF(Q33,Listas!$F$5)*Listas!$E$5)+(COUNTIF(Q33,Listas!$F$6)*Listas!$E$6)+(COUNTIF(Q33,Listas!$F$7)*Listas!$E$7))*Listas!$C$6</f>
        <v>0</v>
      </c>
      <c r="AE33" s="15">
        <f>((COUNTIF(R33,Listas!$J$2)*Listas!$E$2)+(COUNTIF(R33,Listas!$J$3)*Listas!$E$3)+(COUNTIF(R33,Listas!$J$4)*Listas!$E$4)+(COUNTIF(R33,Listas!$J$5)*Listas!$E$5)+(COUNTIF(R33,Listas!$J$6)*Listas!$E$6)+(COUNTIF(R33,Listas!$J$7)*Listas!$E$7))*Listas!$C$7</f>
        <v>0</v>
      </c>
      <c r="AF33" s="15">
        <f>((COUNTIF(S33,Listas!$M$2)*Listas!$E$2)+(COUNTIF(S33,Listas!$M$3)*Listas!$E$3)+(COUNTIF(S33,Listas!$M$4)*Listas!$E$4)+(COUNTIF(S33,Listas!$M$5)*Listas!$E$5)+(COUNTIF(S33,Listas!$M$6)*Listas!$E$6)+(COUNTIF(S33,Listas!$M$7)*Listas!$E$7))*Listas!$C$8</f>
        <v>0</v>
      </c>
      <c r="AG33" s="15">
        <f>((COUNTIF(T33,Listas!$K$2)*Listas!$E$2)+(COUNTIF(T33,Listas!$K$3)*Listas!$E$3)+(COUNTIF(T33,Listas!$K$4)*Listas!$E$4)+(COUNTIF(T33,Listas!$K$5)*Listas!$E$5)+(COUNTIF(T33,Listas!$K$6)*Listas!$E$6)+(COUNTIF(T33,Listas!$K$7)*Listas!$E$7))*Listas!$C$9</f>
        <v>0</v>
      </c>
      <c r="AH33" s="15">
        <f>((COUNTIF(U33,Listas!$L$2)*Listas!$E$2)+(COUNTIF(U33,Listas!$L$3)*Listas!$E$3)+(COUNTIF(U33,Listas!$L$4)*Listas!$E$4)+(COUNTIF(U33,Listas!$L$5)*Listas!$E$5)+(COUNTIF(U33,Listas!$L$6)*Listas!$E$6)+(COUNTIF(U33,Listas!$L$7)*Listas!$E$7))*Listas!$C$10</f>
        <v>0</v>
      </c>
      <c r="AI33" s="15">
        <f>((COUNTIF(V33,Listas!$F$2)*Listas!$E$2)+(COUNTIF(V33,Listas!$F$3)*Listas!$E$3)+(COUNTIF(V33,Listas!$F$4)*Listas!$E$4)+(COUNTIF(V33,Listas!$F$5)*Listas!$E$5)+(COUNTIF(V33,Listas!$F$6)*Listas!$E$6)+(COUNTIF(V33,Listas!$F$7)*Listas!$E$7))*Listas!$C$11</f>
        <v>0</v>
      </c>
      <c r="AJ33" s="37">
        <f t="shared" si="0"/>
        <v>0</v>
      </c>
      <c r="AM33" s="54">
        <f t="shared" si="1"/>
        <v>0</v>
      </c>
      <c r="AN33" s="54">
        <f>AJ33/Relevância!$F$15</f>
        <v>0</v>
      </c>
    </row>
    <row r="34" spans="1:40" ht="36" customHeight="1" thickBot="1">
      <c r="A34" s="11"/>
      <c r="B34" s="12"/>
      <c r="C34" s="13"/>
      <c r="D34" s="11"/>
      <c r="E34" s="103"/>
      <c r="F34" s="103"/>
      <c r="G34" s="103"/>
      <c r="H34" s="103"/>
      <c r="I34" s="103"/>
      <c r="J34" s="103"/>
      <c r="K34" s="103"/>
      <c r="L34" s="103"/>
      <c r="M34" s="96"/>
      <c r="N34" s="96"/>
      <c r="O34" s="97"/>
      <c r="P34" s="96"/>
      <c r="Q34" s="96"/>
      <c r="R34" s="96"/>
      <c r="S34" s="96"/>
      <c r="T34" s="97"/>
      <c r="U34" s="96"/>
      <c r="V34" s="96"/>
      <c r="Z34" s="15">
        <f>((COUNTIF(M34,Listas!$F$2)*Listas!$E$2)+(COUNTIF(M34,Listas!$F$3)*Listas!$E$3)+(COUNTIF(M34,Listas!$F$4)*Listas!$E$4)+(COUNTIF(M34,Listas!$F$5)*Listas!$E$5)+(COUNTIF(M34,Listas!$F$6)*Listas!$E$6)+(COUNTIF(M34,Listas!$F$7)*Listas!$E$7))*Listas!$C$2</f>
        <v>0</v>
      </c>
      <c r="AA34" s="15">
        <f>((COUNTIF(N34,Listas!$F$2)*Listas!$E$2)+(COUNTIF(N34,Listas!$F$3)*Listas!$E$3)+(COUNTIF(N34,Listas!$F$4)*Listas!$E$4)+(COUNTIF(N34,Listas!$F$5)*Listas!$E$5)+(COUNTIF(N34,Listas!$F$6)*Listas!$E$6)+(COUNTIF(N34,Listas!$F$7)*Listas!$E$7))*Listas!$C$3</f>
        <v>0</v>
      </c>
      <c r="AB34" s="15">
        <f>((COUNTIF(O34,Listas!$G$2)*Listas!$E$2)+(COUNTIF(O34,Listas!$G$3)*Listas!$E$3)+(COUNTIF(O34,Listas!$G$4)*Listas!$E$4)+(COUNTIF(O34,Listas!$G$5)*Listas!$E$5)+(COUNTIF(O34,Listas!$G$6)*Listas!$E$6)+(COUNTIF(O34,Listas!$G$7)*Listas!$E$7))*Listas!$C$4</f>
        <v>0</v>
      </c>
      <c r="AC34" s="15">
        <f>((COUNTIF(P34,Listas!$L$2)*Listas!$E$2)+(COUNTIF(P34,Listas!$L$3)*Listas!$E$3)+(COUNTIF(P34,Listas!$L$4)*Listas!$E$4)+(COUNTIF(P34,Listas!$L$5)*Listas!$E$5)+(COUNTIF(P34,Listas!$L$6)*Listas!$E$6)+(COUNTIF(P34,Listas!$L$7)*Listas!$E$7))*Listas!$C$5</f>
        <v>0</v>
      </c>
      <c r="AD34" s="15">
        <f>((COUNTIF(Q34,Listas!$F$2)*Listas!$E$2)+(COUNTIF(Q34,Listas!$F$3)*Listas!$E$3)+(COUNTIF(Q34,Listas!$F$4)*Listas!$E$4)+(COUNTIF(Q34,Listas!$F$5)*Listas!$E$5)+(COUNTIF(Q34,Listas!$F$6)*Listas!$E$6)+(COUNTIF(Q34,Listas!$F$7)*Listas!$E$7))*Listas!$C$6</f>
        <v>0</v>
      </c>
      <c r="AE34" s="15">
        <f>((COUNTIF(R34,Listas!$J$2)*Listas!$E$2)+(COUNTIF(R34,Listas!$J$3)*Listas!$E$3)+(COUNTIF(R34,Listas!$J$4)*Listas!$E$4)+(COUNTIF(R34,Listas!$J$5)*Listas!$E$5)+(COUNTIF(R34,Listas!$J$6)*Listas!$E$6)+(COUNTIF(R34,Listas!$J$7)*Listas!$E$7))*Listas!$C$7</f>
        <v>0</v>
      </c>
      <c r="AF34" s="15">
        <f>((COUNTIF(S34,Listas!$M$2)*Listas!$E$2)+(COUNTIF(S34,Listas!$M$3)*Listas!$E$3)+(COUNTIF(S34,Listas!$M$4)*Listas!$E$4)+(COUNTIF(S34,Listas!$M$5)*Listas!$E$5)+(COUNTIF(S34,Listas!$M$6)*Listas!$E$6)+(COUNTIF(S34,Listas!$M$7)*Listas!$E$7))*Listas!$C$8</f>
        <v>0</v>
      </c>
      <c r="AG34" s="15">
        <f>((COUNTIF(T34,Listas!$K$2)*Listas!$E$2)+(COUNTIF(T34,Listas!$K$3)*Listas!$E$3)+(COUNTIF(T34,Listas!$K$4)*Listas!$E$4)+(COUNTIF(T34,Listas!$K$5)*Listas!$E$5)+(COUNTIF(T34,Listas!$K$6)*Listas!$E$6)+(COUNTIF(T34,Listas!$K$7)*Listas!$E$7))*Listas!$C$9</f>
        <v>0</v>
      </c>
      <c r="AH34" s="15">
        <f>((COUNTIF(U34,Listas!$L$2)*Listas!$E$2)+(COUNTIF(U34,Listas!$L$3)*Listas!$E$3)+(COUNTIF(U34,Listas!$L$4)*Listas!$E$4)+(COUNTIF(U34,Listas!$L$5)*Listas!$E$5)+(COUNTIF(U34,Listas!$L$6)*Listas!$E$6)+(COUNTIF(U34,Listas!$L$7)*Listas!$E$7))*Listas!$C$10</f>
        <v>0</v>
      </c>
      <c r="AI34" s="15">
        <f>((COUNTIF(V34,Listas!$F$2)*Listas!$E$2)+(COUNTIF(V34,Listas!$F$3)*Listas!$E$3)+(COUNTIF(V34,Listas!$F$4)*Listas!$E$4)+(COUNTIF(V34,Listas!$F$5)*Listas!$E$5)+(COUNTIF(V34,Listas!$F$6)*Listas!$E$6)+(COUNTIF(V34,Listas!$F$7)*Listas!$E$7))*Listas!$C$11</f>
        <v>0</v>
      </c>
      <c r="AJ34" s="37">
        <f t="shared" si="0"/>
        <v>0</v>
      </c>
      <c r="AM34" s="54">
        <f t="shared" si="1"/>
        <v>0</v>
      </c>
      <c r="AN34" s="54">
        <f>AJ34/Relevância!$F$15</f>
        <v>0</v>
      </c>
    </row>
    <row r="35" spans="1:40" ht="36" customHeight="1" thickBot="1">
      <c r="A35" s="11"/>
      <c r="B35" s="12"/>
      <c r="C35" s="13"/>
      <c r="D35" s="11"/>
      <c r="E35" s="103"/>
      <c r="F35" s="103"/>
      <c r="G35" s="103"/>
      <c r="H35" s="103"/>
      <c r="I35" s="103"/>
      <c r="J35" s="103"/>
      <c r="K35" s="103"/>
      <c r="L35" s="103"/>
      <c r="M35" s="96"/>
      <c r="N35" s="96"/>
      <c r="O35" s="97"/>
      <c r="P35" s="96"/>
      <c r="Q35" s="96"/>
      <c r="R35" s="96"/>
      <c r="S35" s="96"/>
      <c r="T35" s="97"/>
      <c r="U35" s="96"/>
      <c r="V35" s="96"/>
      <c r="Z35" s="15">
        <f>((COUNTIF(M35,Listas!$F$2)*Listas!$E$2)+(COUNTIF(M35,Listas!$F$3)*Listas!$E$3)+(COUNTIF(M35,Listas!$F$4)*Listas!$E$4)+(COUNTIF(M35,Listas!$F$5)*Listas!$E$5)+(COUNTIF(M35,Listas!$F$6)*Listas!$E$6)+(COUNTIF(M35,Listas!$F$7)*Listas!$E$7))*Listas!$C$2</f>
        <v>0</v>
      </c>
      <c r="AA35" s="15">
        <f>((COUNTIF(N35,Listas!$F$2)*Listas!$E$2)+(COUNTIF(N35,Listas!$F$3)*Listas!$E$3)+(COUNTIF(N35,Listas!$F$4)*Listas!$E$4)+(COUNTIF(N35,Listas!$F$5)*Listas!$E$5)+(COUNTIF(N35,Listas!$F$6)*Listas!$E$6)+(COUNTIF(N35,Listas!$F$7)*Listas!$E$7))*Listas!$C$3</f>
        <v>0</v>
      </c>
      <c r="AB35" s="15">
        <f>((COUNTIF(O35,Listas!$G$2)*Listas!$E$2)+(COUNTIF(O35,Listas!$G$3)*Listas!$E$3)+(COUNTIF(O35,Listas!$G$4)*Listas!$E$4)+(COUNTIF(O35,Listas!$G$5)*Listas!$E$5)+(COUNTIF(O35,Listas!$G$6)*Listas!$E$6)+(COUNTIF(O35,Listas!$G$7)*Listas!$E$7))*Listas!$C$4</f>
        <v>0</v>
      </c>
      <c r="AC35" s="15">
        <f>((COUNTIF(P35,Listas!$L$2)*Listas!$E$2)+(COUNTIF(P35,Listas!$L$3)*Listas!$E$3)+(COUNTIF(P35,Listas!$L$4)*Listas!$E$4)+(COUNTIF(P35,Listas!$L$5)*Listas!$E$5)+(COUNTIF(P35,Listas!$L$6)*Listas!$E$6)+(COUNTIF(P35,Listas!$L$7)*Listas!$E$7))*Listas!$C$5</f>
        <v>0</v>
      </c>
      <c r="AD35" s="15">
        <f>((COUNTIF(Q35,Listas!$F$2)*Listas!$E$2)+(COUNTIF(Q35,Listas!$F$3)*Listas!$E$3)+(COUNTIF(Q35,Listas!$F$4)*Listas!$E$4)+(COUNTIF(Q35,Listas!$F$5)*Listas!$E$5)+(COUNTIF(Q35,Listas!$F$6)*Listas!$E$6)+(COUNTIF(Q35,Listas!$F$7)*Listas!$E$7))*Listas!$C$6</f>
        <v>0</v>
      </c>
      <c r="AE35" s="15">
        <f>((COUNTIF(R35,Listas!$J$2)*Listas!$E$2)+(COUNTIF(R35,Listas!$J$3)*Listas!$E$3)+(COUNTIF(R35,Listas!$J$4)*Listas!$E$4)+(COUNTIF(R35,Listas!$J$5)*Listas!$E$5)+(COUNTIF(R35,Listas!$J$6)*Listas!$E$6)+(COUNTIF(R35,Listas!$J$7)*Listas!$E$7))*Listas!$C$7</f>
        <v>0</v>
      </c>
      <c r="AF35" s="15">
        <f>((COUNTIF(S35,Listas!$M$2)*Listas!$E$2)+(COUNTIF(S35,Listas!$M$3)*Listas!$E$3)+(COUNTIF(S35,Listas!$M$4)*Listas!$E$4)+(COUNTIF(S35,Listas!$M$5)*Listas!$E$5)+(COUNTIF(S35,Listas!$M$6)*Listas!$E$6)+(COUNTIF(S35,Listas!$M$7)*Listas!$E$7))*Listas!$C$8</f>
        <v>0</v>
      </c>
      <c r="AG35" s="15">
        <f>((COUNTIF(T35,Listas!$K$2)*Listas!$E$2)+(COUNTIF(T35,Listas!$K$3)*Listas!$E$3)+(COUNTIF(T35,Listas!$K$4)*Listas!$E$4)+(COUNTIF(T35,Listas!$K$5)*Listas!$E$5)+(COUNTIF(T35,Listas!$K$6)*Listas!$E$6)+(COUNTIF(T35,Listas!$K$7)*Listas!$E$7))*Listas!$C$9</f>
        <v>0</v>
      </c>
      <c r="AH35" s="15">
        <f>((COUNTIF(U35,Listas!$L$2)*Listas!$E$2)+(COUNTIF(U35,Listas!$L$3)*Listas!$E$3)+(COUNTIF(U35,Listas!$L$4)*Listas!$E$4)+(COUNTIF(U35,Listas!$L$5)*Listas!$E$5)+(COUNTIF(U35,Listas!$L$6)*Listas!$E$6)+(COUNTIF(U35,Listas!$L$7)*Listas!$E$7))*Listas!$C$10</f>
        <v>0</v>
      </c>
      <c r="AI35" s="15">
        <f>((COUNTIF(V35,Listas!$F$2)*Listas!$E$2)+(COUNTIF(V35,Listas!$F$3)*Listas!$E$3)+(COUNTIF(V35,Listas!$F$4)*Listas!$E$4)+(COUNTIF(V35,Listas!$F$5)*Listas!$E$5)+(COUNTIF(V35,Listas!$F$6)*Listas!$E$6)+(COUNTIF(V35,Listas!$F$7)*Listas!$E$7))*Listas!$C$11</f>
        <v>0</v>
      </c>
      <c r="AJ35" s="37">
        <f t="shared" si="0"/>
        <v>0</v>
      </c>
      <c r="AM35" s="54">
        <f t="shared" si="1"/>
        <v>0</v>
      </c>
      <c r="AN35" s="54">
        <f>AJ35/Relevância!$F$15</f>
        <v>0</v>
      </c>
    </row>
    <row r="36" spans="1:40" ht="36" customHeight="1" thickBot="1">
      <c r="A36" s="11"/>
      <c r="B36" s="12"/>
      <c r="C36" s="13"/>
      <c r="D36" s="11"/>
      <c r="E36" s="103"/>
      <c r="F36" s="103"/>
      <c r="G36" s="103"/>
      <c r="H36" s="103"/>
      <c r="I36" s="103"/>
      <c r="J36" s="103"/>
      <c r="K36" s="103"/>
      <c r="L36" s="103"/>
      <c r="M36" s="96"/>
      <c r="N36" s="96"/>
      <c r="O36" s="97"/>
      <c r="P36" s="96"/>
      <c r="Q36" s="96"/>
      <c r="R36" s="96"/>
      <c r="S36" s="96"/>
      <c r="T36" s="97"/>
      <c r="U36" s="96"/>
      <c r="V36" s="96"/>
      <c r="Z36" s="15">
        <f>((COUNTIF(M36,Listas!$F$2)*Listas!$E$2)+(COUNTIF(M36,Listas!$F$3)*Listas!$E$3)+(COUNTIF(M36,Listas!$F$4)*Listas!$E$4)+(COUNTIF(M36,Listas!$F$5)*Listas!$E$5)+(COUNTIF(M36,Listas!$F$6)*Listas!$E$6)+(COUNTIF(M36,Listas!$F$7)*Listas!$E$7))*Listas!$C$2</f>
        <v>0</v>
      </c>
      <c r="AA36" s="15">
        <f>((COUNTIF(N36,Listas!$F$2)*Listas!$E$2)+(COUNTIF(N36,Listas!$F$3)*Listas!$E$3)+(COUNTIF(N36,Listas!$F$4)*Listas!$E$4)+(COUNTIF(N36,Listas!$F$5)*Listas!$E$5)+(COUNTIF(N36,Listas!$F$6)*Listas!$E$6)+(COUNTIF(N36,Listas!$F$7)*Listas!$E$7))*Listas!$C$3</f>
        <v>0</v>
      </c>
      <c r="AB36" s="15">
        <f>((COUNTIF(O36,Listas!$G$2)*Listas!$E$2)+(COUNTIF(O36,Listas!$G$3)*Listas!$E$3)+(COUNTIF(O36,Listas!$G$4)*Listas!$E$4)+(COUNTIF(O36,Listas!$G$5)*Listas!$E$5)+(COUNTIF(O36,Listas!$G$6)*Listas!$E$6)+(COUNTIF(O36,Listas!$G$7)*Listas!$E$7))*Listas!$C$4</f>
        <v>0</v>
      </c>
      <c r="AC36" s="15">
        <f>((COUNTIF(P36,Listas!$L$2)*Listas!$E$2)+(COUNTIF(P36,Listas!$L$3)*Listas!$E$3)+(COUNTIF(P36,Listas!$L$4)*Listas!$E$4)+(COUNTIF(P36,Listas!$L$5)*Listas!$E$5)+(COUNTIF(P36,Listas!$L$6)*Listas!$E$6)+(COUNTIF(P36,Listas!$L$7)*Listas!$E$7))*Listas!$C$5</f>
        <v>0</v>
      </c>
      <c r="AD36" s="15">
        <f>((COUNTIF(Q36,Listas!$F$2)*Listas!$E$2)+(COUNTIF(Q36,Listas!$F$3)*Listas!$E$3)+(COUNTIF(Q36,Listas!$F$4)*Listas!$E$4)+(COUNTIF(Q36,Listas!$F$5)*Listas!$E$5)+(COUNTIF(Q36,Listas!$F$6)*Listas!$E$6)+(COUNTIF(Q36,Listas!$F$7)*Listas!$E$7))*Listas!$C$6</f>
        <v>0</v>
      </c>
      <c r="AE36" s="15">
        <f>((COUNTIF(R36,Listas!$J$2)*Listas!$E$2)+(COUNTIF(R36,Listas!$J$3)*Listas!$E$3)+(COUNTIF(R36,Listas!$J$4)*Listas!$E$4)+(COUNTIF(R36,Listas!$J$5)*Listas!$E$5)+(COUNTIF(R36,Listas!$J$6)*Listas!$E$6)+(COUNTIF(R36,Listas!$J$7)*Listas!$E$7))*Listas!$C$7</f>
        <v>0</v>
      </c>
      <c r="AF36" s="15">
        <f>((COUNTIF(S36,Listas!$M$2)*Listas!$E$2)+(COUNTIF(S36,Listas!$M$3)*Listas!$E$3)+(COUNTIF(S36,Listas!$M$4)*Listas!$E$4)+(COUNTIF(S36,Listas!$M$5)*Listas!$E$5)+(COUNTIF(S36,Listas!$M$6)*Listas!$E$6)+(COUNTIF(S36,Listas!$M$7)*Listas!$E$7))*Listas!$C$8</f>
        <v>0</v>
      </c>
      <c r="AG36" s="15">
        <f>((COUNTIF(T36,Listas!$K$2)*Listas!$E$2)+(COUNTIF(T36,Listas!$K$3)*Listas!$E$3)+(COUNTIF(T36,Listas!$K$4)*Listas!$E$4)+(COUNTIF(T36,Listas!$K$5)*Listas!$E$5)+(COUNTIF(T36,Listas!$K$6)*Listas!$E$6)+(COUNTIF(T36,Listas!$K$7)*Listas!$E$7))*Listas!$C$9</f>
        <v>0</v>
      </c>
      <c r="AH36" s="15">
        <f>((COUNTIF(U36,Listas!$L$2)*Listas!$E$2)+(COUNTIF(U36,Listas!$L$3)*Listas!$E$3)+(COUNTIF(U36,Listas!$L$4)*Listas!$E$4)+(COUNTIF(U36,Listas!$L$5)*Listas!$E$5)+(COUNTIF(U36,Listas!$L$6)*Listas!$E$6)+(COUNTIF(U36,Listas!$L$7)*Listas!$E$7))*Listas!$C$10</f>
        <v>0</v>
      </c>
      <c r="AI36" s="15">
        <f>((COUNTIF(V36,Listas!$F$2)*Listas!$E$2)+(COUNTIF(V36,Listas!$F$3)*Listas!$E$3)+(COUNTIF(V36,Listas!$F$4)*Listas!$E$4)+(COUNTIF(V36,Listas!$F$5)*Listas!$E$5)+(COUNTIF(V36,Listas!$F$6)*Listas!$E$6)+(COUNTIF(V36,Listas!$F$7)*Listas!$E$7))*Listas!$C$11</f>
        <v>0</v>
      </c>
      <c r="AJ36" s="37">
        <f t="shared" si="0"/>
        <v>0</v>
      </c>
      <c r="AM36" s="54">
        <f t="shared" si="1"/>
        <v>0</v>
      </c>
      <c r="AN36" s="54">
        <f>AJ36/Relevância!$F$15</f>
        <v>0</v>
      </c>
    </row>
    <row r="37" spans="1:40" ht="36" customHeight="1" thickBot="1">
      <c r="A37" s="11"/>
      <c r="B37" s="12"/>
      <c r="C37" s="13"/>
      <c r="D37" s="11"/>
      <c r="E37" s="103"/>
      <c r="F37" s="103"/>
      <c r="G37" s="103"/>
      <c r="H37" s="103"/>
      <c r="I37" s="103"/>
      <c r="J37" s="103"/>
      <c r="K37" s="103"/>
      <c r="L37" s="103"/>
      <c r="M37" s="96"/>
      <c r="N37" s="96"/>
      <c r="O37" s="97"/>
      <c r="P37" s="96"/>
      <c r="Q37" s="96"/>
      <c r="R37" s="96"/>
      <c r="S37" s="96"/>
      <c r="T37" s="97"/>
      <c r="U37" s="96"/>
      <c r="V37" s="96"/>
      <c r="Z37" s="15">
        <f>((COUNTIF(M37,Listas!$F$2)*Listas!$E$2)+(COUNTIF(M37,Listas!$F$3)*Listas!$E$3)+(COUNTIF(M37,Listas!$F$4)*Listas!$E$4)+(COUNTIF(M37,Listas!$F$5)*Listas!$E$5)+(COUNTIF(M37,Listas!$F$6)*Listas!$E$6)+(COUNTIF(M37,Listas!$F$7)*Listas!$E$7))*Listas!$C$2</f>
        <v>0</v>
      </c>
      <c r="AA37" s="15">
        <f>((COUNTIF(N37,Listas!$F$2)*Listas!$E$2)+(COUNTIF(N37,Listas!$F$3)*Listas!$E$3)+(COUNTIF(N37,Listas!$F$4)*Listas!$E$4)+(COUNTIF(N37,Listas!$F$5)*Listas!$E$5)+(COUNTIF(N37,Listas!$F$6)*Listas!$E$6)+(COUNTIF(N37,Listas!$F$7)*Listas!$E$7))*Listas!$C$3</f>
        <v>0</v>
      </c>
      <c r="AB37" s="15">
        <f>((COUNTIF(O37,Listas!$G$2)*Listas!$E$2)+(COUNTIF(O37,Listas!$G$3)*Listas!$E$3)+(COUNTIF(O37,Listas!$G$4)*Listas!$E$4)+(COUNTIF(O37,Listas!$G$5)*Listas!$E$5)+(COUNTIF(O37,Listas!$G$6)*Listas!$E$6)+(COUNTIF(O37,Listas!$G$7)*Listas!$E$7))*Listas!$C$4</f>
        <v>0</v>
      </c>
      <c r="AC37" s="15">
        <f>((COUNTIF(P37,Listas!$L$2)*Listas!$E$2)+(COUNTIF(P37,Listas!$L$3)*Listas!$E$3)+(COUNTIF(P37,Listas!$L$4)*Listas!$E$4)+(COUNTIF(P37,Listas!$L$5)*Listas!$E$5)+(COUNTIF(P37,Listas!$L$6)*Listas!$E$6)+(COUNTIF(P37,Listas!$L$7)*Listas!$E$7))*Listas!$C$5</f>
        <v>0</v>
      </c>
      <c r="AD37" s="15">
        <f>((COUNTIF(Q37,Listas!$F$2)*Listas!$E$2)+(COUNTIF(Q37,Listas!$F$3)*Listas!$E$3)+(COUNTIF(Q37,Listas!$F$4)*Listas!$E$4)+(COUNTIF(Q37,Listas!$F$5)*Listas!$E$5)+(COUNTIF(Q37,Listas!$F$6)*Listas!$E$6)+(COUNTIF(Q37,Listas!$F$7)*Listas!$E$7))*Listas!$C$6</f>
        <v>0</v>
      </c>
      <c r="AE37" s="15">
        <f>((COUNTIF(R37,Listas!$J$2)*Listas!$E$2)+(COUNTIF(R37,Listas!$J$3)*Listas!$E$3)+(COUNTIF(R37,Listas!$J$4)*Listas!$E$4)+(COUNTIF(R37,Listas!$J$5)*Listas!$E$5)+(COUNTIF(R37,Listas!$J$6)*Listas!$E$6)+(COUNTIF(R37,Listas!$J$7)*Listas!$E$7))*Listas!$C$7</f>
        <v>0</v>
      </c>
      <c r="AF37" s="15">
        <f>((COUNTIF(S37,Listas!$M$2)*Listas!$E$2)+(COUNTIF(S37,Listas!$M$3)*Listas!$E$3)+(COUNTIF(S37,Listas!$M$4)*Listas!$E$4)+(COUNTIF(S37,Listas!$M$5)*Listas!$E$5)+(COUNTIF(S37,Listas!$M$6)*Listas!$E$6)+(COUNTIF(S37,Listas!$M$7)*Listas!$E$7))*Listas!$C$8</f>
        <v>0</v>
      </c>
      <c r="AG37" s="15">
        <f>((COUNTIF(T37,Listas!$K$2)*Listas!$E$2)+(COUNTIF(T37,Listas!$K$3)*Listas!$E$3)+(COUNTIF(T37,Listas!$K$4)*Listas!$E$4)+(COUNTIF(T37,Listas!$K$5)*Listas!$E$5)+(COUNTIF(T37,Listas!$K$6)*Listas!$E$6)+(COUNTIF(T37,Listas!$K$7)*Listas!$E$7))*Listas!$C$9</f>
        <v>0</v>
      </c>
      <c r="AH37" s="15">
        <f>((COUNTIF(U37,Listas!$L$2)*Listas!$E$2)+(COUNTIF(U37,Listas!$L$3)*Listas!$E$3)+(COUNTIF(U37,Listas!$L$4)*Listas!$E$4)+(COUNTIF(U37,Listas!$L$5)*Listas!$E$5)+(COUNTIF(U37,Listas!$L$6)*Listas!$E$6)+(COUNTIF(U37,Listas!$L$7)*Listas!$E$7))*Listas!$C$10</f>
        <v>0</v>
      </c>
      <c r="AI37" s="15">
        <f>((COUNTIF(V37,Listas!$F$2)*Listas!$E$2)+(COUNTIF(V37,Listas!$F$3)*Listas!$E$3)+(COUNTIF(V37,Listas!$F$4)*Listas!$E$4)+(COUNTIF(V37,Listas!$F$5)*Listas!$E$5)+(COUNTIF(V37,Listas!$F$6)*Listas!$E$6)+(COUNTIF(V37,Listas!$F$7)*Listas!$E$7))*Listas!$C$11</f>
        <v>0</v>
      </c>
      <c r="AJ37" s="37">
        <f t="shared" si="0"/>
        <v>0</v>
      </c>
      <c r="AM37" s="54">
        <f t="shared" si="1"/>
        <v>0</v>
      </c>
      <c r="AN37" s="54">
        <f>AJ37/Relevância!$F$15</f>
        <v>0</v>
      </c>
    </row>
    <row r="38" spans="1:40" ht="36" customHeight="1" thickBot="1">
      <c r="A38" s="11"/>
      <c r="B38" s="12"/>
      <c r="C38" s="13"/>
      <c r="D38" s="11"/>
      <c r="E38" s="103"/>
      <c r="F38" s="103"/>
      <c r="G38" s="103"/>
      <c r="H38" s="103"/>
      <c r="I38" s="103"/>
      <c r="J38" s="103"/>
      <c r="K38" s="103"/>
      <c r="L38" s="103"/>
      <c r="M38" s="96"/>
      <c r="N38" s="96"/>
      <c r="O38" s="97"/>
      <c r="P38" s="96"/>
      <c r="Q38" s="96"/>
      <c r="R38" s="96"/>
      <c r="S38" s="96"/>
      <c r="T38" s="97"/>
      <c r="U38" s="96"/>
      <c r="V38" s="96"/>
      <c r="Z38" s="15">
        <f>((COUNTIF(M38,Listas!$F$2)*Listas!$E$2)+(COUNTIF(M38,Listas!$F$3)*Listas!$E$3)+(COUNTIF(M38,Listas!$F$4)*Listas!$E$4)+(COUNTIF(M38,Listas!$F$5)*Listas!$E$5)+(COUNTIF(M38,Listas!$F$6)*Listas!$E$6)+(COUNTIF(M38,Listas!$F$7)*Listas!$E$7))*Listas!$C$2</f>
        <v>0</v>
      </c>
      <c r="AA38" s="15">
        <f>((COUNTIF(N38,Listas!$F$2)*Listas!$E$2)+(COUNTIF(N38,Listas!$F$3)*Listas!$E$3)+(COUNTIF(N38,Listas!$F$4)*Listas!$E$4)+(COUNTIF(N38,Listas!$F$5)*Listas!$E$5)+(COUNTIF(N38,Listas!$F$6)*Listas!$E$6)+(COUNTIF(N38,Listas!$F$7)*Listas!$E$7))*Listas!$C$3</f>
        <v>0</v>
      </c>
      <c r="AB38" s="15">
        <f>((COUNTIF(O38,Listas!$G$2)*Listas!$E$2)+(COUNTIF(O38,Listas!$G$3)*Listas!$E$3)+(COUNTIF(O38,Listas!$G$4)*Listas!$E$4)+(COUNTIF(O38,Listas!$G$5)*Listas!$E$5)+(COUNTIF(O38,Listas!$G$6)*Listas!$E$6)+(COUNTIF(O38,Listas!$G$7)*Listas!$E$7))*Listas!$C$4</f>
        <v>0</v>
      </c>
      <c r="AC38" s="15">
        <f>((COUNTIF(P38,Listas!$L$2)*Listas!$E$2)+(COUNTIF(P38,Listas!$L$3)*Listas!$E$3)+(COUNTIF(P38,Listas!$L$4)*Listas!$E$4)+(COUNTIF(P38,Listas!$L$5)*Listas!$E$5)+(COUNTIF(P38,Listas!$L$6)*Listas!$E$6)+(COUNTIF(P38,Listas!$L$7)*Listas!$E$7))*Listas!$C$5</f>
        <v>0</v>
      </c>
      <c r="AD38" s="15">
        <f>((COUNTIF(Q38,Listas!$F$2)*Listas!$E$2)+(COUNTIF(Q38,Listas!$F$3)*Listas!$E$3)+(COUNTIF(Q38,Listas!$F$4)*Listas!$E$4)+(COUNTIF(Q38,Listas!$F$5)*Listas!$E$5)+(COUNTIF(Q38,Listas!$F$6)*Listas!$E$6)+(COUNTIF(Q38,Listas!$F$7)*Listas!$E$7))*Listas!$C$6</f>
        <v>0</v>
      </c>
      <c r="AE38" s="15">
        <f>((COUNTIF(R38,Listas!$J$2)*Listas!$E$2)+(COUNTIF(R38,Listas!$J$3)*Listas!$E$3)+(COUNTIF(R38,Listas!$J$4)*Listas!$E$4)+(COUNTIF(R38,Listas!$J$5)*Listas!$E$5)+(COUNTIF(R38,Listas!$J$6)*Listas!$E$6)+(COUNTIF(R38,Listas!$J$7)*Listas!$E$7))*Listas!$C$7</f>
        <v>0</v>
      </c>
      <c r="AF38" s="15">
        <f>((COUNTIF(S38,Listas!$M$2)*Listas!$E$2)+(COUNTIF(S38,Listas!$M$3)*Listas!$E$3)+(COUNTIF(S38,Listas!$M$4)*Listas!$E$4)+(COUNTIF(S38,Listas!$M$5)*Listas!$E$5)+(COUNTIF(S38,Listas!$M$6)*Listas!$E$6)+(COUNTIF(S38,Listas!$M$7)*Listas!$E$7))*Listas!$C$8</f>
        <v>0</v>
      </c>
      <c r="AG38" s="15">
        <f>((COUNTIF(T38,Listas!$K$2)*Listas!$E$2)+(COUNTIF(T38,Listas!$K$3)*Listas!$E$3)+(COUNTIF(T38,Listas!$K$4)*Listas!$E$4)+(COUNTIF(T38,Listas!$K$5)*Listas!$E$5)+(COUNTIF(T38,Listas!$K$6)*Listas!$E$6)+(COUNTIF(T38,Listas!$K$7)*Listas!$E$7))*Listas!$C$9</f>
        <v>0</v>
      </c>
      <c r="AH38" s="15">
        <f>((COUNTIF(U38,Listas!$L$2)*Listas!$E$2)+(COUNTIF(U38,Listas!$L$3)*Listas!$E$3)+(COUNTIF(U38,Listas!$L$4)*Listas!$E$4)+(COUNTIF(U38,Listas!$L$5)*Listas!$E$5)+(COUNTIF(U38,Listas!$L$6)*Listas!$E$6)+(COUNTIF(U38,Listas!$L$7)*Listas!$E$7))*Listas!$C$10</f>
        <v>0</v>
      </c>
      <c r="AI38" s="15">
        <f>((COUNTIF(V38,Listas!$F$2)*Listas!$E$2)+(COUNTIF(V38,Listas!$F$3)*Listas!$E$3)+(COUNTIF(V38,Listas!$F$4)*Listas!$E$4)+(COUNTIF(V38,Listas!$F$5)*Listas!$E$5)+(COUNTIF(V38,Listas!$F$6)*Listas!$E$6)+(COUNTIF(V38,Listas!$F$7)*Listas!$E$7))*Listas!$C$11</f>
        <v>0</v>
      </c>
      <c r="AJ38" s="37">
        <f t="shared" si="0"/>
        <v>0</v>
      </c>
      <c r="AM38" s="54">
        <f t="shared" si="1"/>
        <v>0</v>
      </c>
      <c r="AN38" s="54">
        <f>AJ38/Relevância!$F$15</f>
        <v>0</v>
      </c>
    </row>
    <row r="39" spans="1:40" ht="36" customHeight="1" thickBot="1">
      <c r="A39" s="11"/>
      <c r="B39" s="12"/>
      <c r="C39" s="13"/>
      <c r="D39" s="11"/>
      <c r="E39" s="103"/>
      <c r="F39" s="103"/>
      <c r="G39" s="103"/>
      <c r="H39" s="103"/>
      <c r="I39" s="103"/>
      <c r="J39" s="103"/>
      <c r="K39" s="103"/>
      <c r="L39" s="103"/>
      <c r="M39" s="96"/>
      <c r="N39" s="96"/>
      <c r="O39" s="97"/>
      <c r="P39" s="96"/>
      <c r="Q39" s="96"/>
      <c r="R39" s="96"/>
      <c r="S39" s="96"/>
      <c r="T39" s="97"/>
      <c r="U39" s="96"/>
      <c r="V39" s="96"/>
      <c r="Z39" s="15">
        <f>((COUNTIF(M39,Listas!$F$2)*Listas!$E$2)+(COUNTIF(M39,Listas!$F$3)*Listas!$E$3)+(COUNTIF(M39,Listas!$F$4)*Listas!$E$4)+(COUNTIF(M39,Listas!$F$5)*Listas!$E$5)+(COUNTIF(M39,Listas!$F$6)*Listas!$E$6)+(COUNTIF(M39,Listas!$F$7)*Listas!$E$7))*Listas!$C$2</f>
        <v>0</v>
      </c>
      <c r="AA39" s="15">
        <f>((COUNTIF(N39,Listas!$F$2)*Listas!$E$2)+(COUNTIF(N39,Listas!$F$3)*Listas!$E$3)+(COUNTIF(N39,Listas!$F$4)*Listas!$E$4)+(COUNTIF(N39,Listas!$F$5)*Listas!$E$5)+(COUNTIF(N39,Listas!$F$6)*Listas!$E$6)+(COUNTIF(N39,Listas!$F$7)*Listas!$E$7))*Listas!$C$3</f>
        <v>0</v>
      </c>
      <c r="AB39" s="15">
        <f>((COUNTIF(O39,Listas!$G$2)*Listas!$E$2)+(COUNTIF(O39,Listas!$G$3)*Listas!$E$3)+(COUNTIF(O39,Listas!$G$4)*Listas!$E$4)+(COUNTIF(O39,Listas!$G$5)*Listas!$E$5)+(COUNTIF(O39,Listas!$G$6)*Listas!$E$6)+(COUNTIF(O39,Listas!$G$7)*Listas!$E$7))*Listas!$C$4</f>
        <v>0</v>
      </c>
      <c r="AC39" s="15">
        <f>((COUNTIF(P39,Listas!$L$2)*Listas!$E$2)+(COUNTIF(P39,Listas!$L$3)*Listas!$E$3)+(COUNTIF(P39,Listas!$L$4)*Listas!$E$4)+(COUNTIF(P39,Listas!$L$5)*Listas!$E$5)+(COUNTIF(P39,Listas!$L$6)*Listas!$E$6)+(COUNTIF(P39,Listas!$L$7)*Listas!$E$7))*Listas!$C$5</f>
        <v>0</v>
      </c>
      <c r="AD39" s="15">
        <f>((COUNTIF(Q39,Listas!$F$2)*Listas!$E$2)+(COUNTIF(Q39,Listas!$F$3)*Listas!$E$3)+(COUNTIF(Q39,Listas!$F$4)*Listas!$E$4)+(COUNTIF(Q39,Listas!$F$5)*Listas!$E$5)+(COUNTIF(Q39,Listas!$F$6)*Listas!$E$6)+(COUNTIF(Q39,Listas!$F$7)*Listas!$E$7))*Listas!$C$6</f>
        <v>0</v>
      </c>
      <c r="AE39" s="15">
        <f>((COUNTIF(R39,Listas!$J$2)*Listas!$E$2)+(COUNTIF(R39,Listas!$J$3)*Listas!$E$3)+(COUNTIF(R39,Listas!$J$4)*Listas!$E$4)+(COUNTIF(R39,Listas!$J$5)*Listas!$E$5)+(COUNTIF(R39,Listas!$J$6)*Listas!$E$6)+(COUNTIF(R39,Listas!$J$7)*Listas!$E$7))*Listas!$C$7</f>
        <v>0</v>
      </c>
      <c r="AF39" s="15">
        <f>((COUNTIF(S39,Listas!$M$2)*Listas!$E$2)+(COUNTIF(S39,Listas!$M$3)*Listas!$E$3)+(COUNTIF(S39,Listas!$M$4)*Listas!$E$4)+(COUNTIF(S39,Listas!$M$5)*Listas!$E$5)+(COUNTIF(S39,Listas!$M$6)*Listas!$E$6)+(COUNTIF(S39,Listas!$M$7)*Listas!$E$7))*Listas!$C$8</f>
        <v>0</v>
      </c>
      <c r="AG39" s="15">
        <f>((COUNTIF(T39,Listas!$K$2)*Listas!$E$2)+(COUNTIF(T39,Listas!$K$3)*Listas!$E$3)+(COUNTIF(T39,Listas!$K$4)*Listas!$E$4)+(COUNTIF(T39,Listas!$K$5)*Listas!$E$5)+(COUNTIF(T39,Listas!$K$6)*Listas!$E$6)+(COUNTIF(T39,Listas!$K$7)*Listas!$E$7))*Listas!$C$9</f>
        <v>0</v>
      </c>
      <c r="AH39" s="15">
        <f>((COUNTIF(U39,Listas!$L$2)*Listas!$E$2)+(COUNTIF(U39,Listas!$L$3)*Listas!$E$3)+(COUNTIF(U39,Listas!$L$4)*Listas!$E$4)+(COUNTIF(U39,Listas!$L$5)*Listas!$E$5)+(COUNTIF(U39,Listas!$L$6)*Listas!$E$6)+(COUNTIF(U39,Listas!$L$7)*Listas!$E$7))*Listas!$C$10</f>
        <v>0</v>
      </c>
      <c r="AI39" s="15">
        <f>((COUNTIF(V39,Listas!$F$2)*Listas!$E$2)+(COUNTIF(V39,Listas!$F$3)*Listas!$E$3)+(COUNTIF(V39,Listas!$F$4)*Listas!$E$4)+(COUNTIF(V39,Listas!$F$5)*Listas!$E$5)+(COUNTIF(V39,Listas!$F$6)*Listas!$E$6)+(COUNTIF(V39,Listas!$F$7)*Listas!$E$7))*Listas!$C$11</f>
        <v>0</v>
      </c>
      <c r="AJ39" s="37">
        <f t="shared" si="0"/>
        <v>0</v>
      </c>
      <c r="AM39" s="54">
        <f t="shared" si="1"/>
        <v>0</v>
      </c>
      <c r="AN39" s="54">
        <f>AJ39/Relevância!$F$15</f>
        <v>0</v>
      </c>
    </row>
    <row r="40" spans="1:40" ht="36" customHeight="1" thickBot="1">
      <c r="A40" s="11"/>
      <c r="B40" s="12"/>
      <c r="C40" s="13"/>
      <c r="D40" s="11"/>
      <c r="E40" s="103"/>
      <c r="F40" s="103"/>
      <c r="G40" s="103"/>
      <c r="H40" s="103"/>
      <c r="I40" s="103"/>
      <c r="J40" s="103"/>
      <c r="K40" s="103"/>
      <c r="L40" s="103"/>
      <c r="M40" s="96"/>
      <c r="N40" s="96"/>
      <c r="O40" s="97"/>
      <c r="P40" s="96"/>
      <c r="Q40" s="96"/>
      <c r="R40" s="96"/>
      <c r="S40" s="96"/>
      <c r="T40" s="97"/>
      <c r="U40" s="96"/>
      <c r="V40" s="96"/>
      <c r="Z40" s="15">
        <f>((COUNTIF(M40,Listas!$F$2)*Listas!$E$2)+(COUNTIF(M40,Listas!$F$3)*Listas!$E$3)+(COUNTIF(M40,Listas!$F$4)*Listas!$E$4)+(COUNTIF(M40,Listas!$F$5)*Listas!$E$5)+(COUNTIF(M40,Listas!$F$6)*Listas!$E$6)+(COUNTIF(M40,Listas!$F$7)*Listas!$E$7))*Listas!$C$2</f>
        <v>0</v>
      </c>
      <c r="AA40" s="15">
        <f>((COUNTIF(N40,Listas!$F$2)*Listas!$E$2)+(COUNTIF(N40,Listas!$F$3)*Listas!$E$3)+(COUNTIF(N40,Listas!$F$4)*Listas!$E$4)+(COUNTIF(N40,Listas!$F$5)*Listas!$E$5)+(COUNTIF(N40,Listas!$F$6)*Listas!$E$6)+(COUNTIF(N40,Listas!$F$7)*Listas!$E$7))*Listas!$C$3</f>
        <v>0</v>
      </c>
      <c r="AB40" s="15">
        <f>((COUNTIF(O40,Listas!$G$2)*Listas!$E$2)+(COUNTIF(O40,Listas!$G$3)*Listas!$E$3)+(COUNTIF(O40,Listas!$G$4)*Listas!$E$4)+(COUNTIF(O40,Listas!$G$5)*Listas!$E$5)+(COUNTIF(O40,Listas!$G$6)*Listas!$E$6)+(COUNTIF(O40,Listas!$G$7)*Listas!$E$7))*Listas!$C$4</f>
        <v>0</v>
      </c>
      <c r="AC40" s="15">
        <f>((COUNTIF(P40,Listas!$L$2)*Listas!$E$2)+(COUNTIF(P40,Listas!$L$3)*Listas!$E$3)+(COUNTIF(P40,Listas!$L$4)*Listas!$E$4)+(COUNTIF(P40,Listas!$L$5)*Listas!$E$5)+(COUNTIF(P40,Listas!$L$6)*Listas!$E$6)+(COUNTIF(P40,Listas!$L$7)*Listas!$E$7))*Listas!$C$5</f>
        <v>0</v>
      </c>
      <c r="AD40" s="15">
        <f>((COUNTIF(Q40,Listas!$F$2)*Listas!$E$2)+(COUNTIF(Q40,Listas!$F$3)*Listas!$E$3)+(COUNTIF(Q40,Listas!$F$4)*Listas!$E$4)+(COUNTIF(Q40,Listas!$F$5)*Listas!$E$5)+(COUNTIF(Q40,Listas!$F$6)*Listas!$E$6)+(COUNTIF(Q40,Listas!$F$7)*Listas!$E$7))*Listas!$C$6</f>
        <v>0</v>
      </c>
      <c r="AE40" s="15">
        <f>((COUNTIF(R40,Listas!$J$2)*Listas!$E$2)+(COUNTIF(R40,Listas!$J$3)*Listas!$E$3)+(COUNTIF(R40,Listas!$J$4)*Listas!$E$4)+(COUNTIF(R40,Listas!$J$5)*Listas!$E$5)+(COUNTIF(R40,Listas!$J$6)*Listas!$E$6)+(COUNTIF(R40,Listas!$J$7)*Listas!$E$7))*Listas!$C$7</f>
        <v>0</v>
      </c>
      <c r="AF40" s="15">
        <f>((COUNTIF(S40,Listas!$M$2)*Listas!$E$2)+(COUNTIF(S40,Listas!$M$3)*Listas!$E$3)+(COUNTIF(S40,Listas!$M$4)*Listas!$E$4)+(COUNTIF(S40,Listas!$M$5)*Listas!$E$5)+(COUNTIF(S40,Listas!$M$6)*Listas!$E$6)+(COUNTIF(S40,Listas!$M$7)*Listas!$E$7))*Listas!$C$8</f>
        <v>0</v>
      </c>
      <c r="AG40" s="15">
        <f>((COUNTIF(T40,Listas!$K$2)*Listas!$E$2)+(COUNTIF(T40,Listas!$K$3)*Listas!$E$3)+(COUNTIF(T40,Listas!$K$4)*Listas!$E$4)+(COUNTIF(T40,Listas!$K$5)*Listas!$E$5)+(COUNTIF(T40,Listas!$K$6)*Listas!$E$6)+(COUNTIF(T40,Listas!$K$7)*Listas!$E$7))*Listas!$C$9</f>
        <v>0</v>
      </c>
      <c r="AH40" s="15">
        <f>((COUNTIF(U40,Listas!$L$2)*Listas!$E$2)+(COUNTIF(U40,Listas!$L$3)*Listas!$E$3)+(COUNTIF(U40,Listas!$L$4)*Listas!$E$4)+(COUNTIF(U40,Listas!$L$5)*Listas!$E$5)+(COUNTIF(U40,Listas!$L$6)*Listas!$E$6)+(COUNTIF(U40,Listas!$L$7)*Listas!$E$7))*Listas!$C$10</f>
        <v>0</v>
      </c>
      <c r="AI40" s="15">
        <f>((COUNTIF(V40,Listas!$F$2)*Listas!$E$2)+(COUNTIF(V40,Listas!$F$3)*Listas!$E$3)+(COUNTIF(V40,Listas!$F$4)*Listas!$E$4)+(COUNTIF(V40,Listas!$F$5)*Listas!$E$5)+(COUNTIF(V40,Listas!$F$6)*Listas!$E$6)+(COUNTIF(V40,Listas!$F$7)*Listas!$E$7))*Listas!$C$11</f>
        <v>0</v>
      </c>
      <c r="AJ40" s="37">
        <f t="shared" si="0"/>
        <v>0</v>
      </c>
      <c r="AM40" s="54">
        <f t="shared" si="1"/>
        <v>0</v>
      </c>
      <c r="AN40" s="54">
        <f>AJ40/Relevância!$F$15</f>
        <v>0</v>
      </c>
    </row>
    <row r="41" spans="1:40" ht="36" customHeight="1" thickBot="1">
      <c r="A41" s="11"/>
      <c r="B41" s="12"/>
      <c r="C41" s="13"/>
      <c r="D41" s="11"/>
      <c r="E41" s="103"/>
      <c r="F41" s="103"/>
      <c r="G41" s="103"/>
      <c r="H41" s="103"/>
      <c r="I41" s="103"/>
      <c r="J41" s="103"/>
      <c r="K41" s="103"/>
      <c r="L41" s="103"/>
      <c r="M41" s="96"/>
      <c r="N41" s="96"/>
      <c r="O41" s="97"/>
      <c r="P41" s="96"/>
      <c r="Q41" s="96"/>
      <c r="R41" s="96"/>
      <c r="S41" s="96"/>
      <c r="T41" s="97"/>
      <c r="U41" s="96"/>
      <c r="V41" s="96"/>
      <c r="Z41" s="15">
        <f>((COUNTIF(M41,Listas!$F$2)*Listas!$E$2)+(COUNTIF(M41,Listas!$F$3)*Listas!$E$3)+(COUNTIF(M41,Listas!$F$4)*Listas!$E$4)+(COUNTIF(M41,Listas!$F$5)*Listas!$E$5)+(COUNTIF(M41,Listas!$F$6)*Listas!$E$6)+(COUNTIF(M41,Listas!$F$7)*Listas!$E$7))*Listas!$C$2</f>
        <v>0</v>
      </c>
      <c r="AA41" s="15">
        <f>((COUNTIF(N41,Listas!$F$2)*Listas!$E$2)+(COUNTIF(N41,Listas!$F$3)*Listas!$E$3)+(COUNTIF(N41,Listas!$F$4)*Listas!$E$4)+(COUNTIF(N41,Listas!$F$5)*Listas!$E$5)+(COUNTIF(N41,Listas!$F$6)*Listas!$E$6)+(COUNTIF(N41,Listas!$F$7)*Listas!$E$7))*Listas!$C$3</f>
        <v>0</v>
      </c>
      <c r="AB41" s="15">
        <f>((COUNTIF(O41,Listas!$G$2)*Listas!$E$2)+(COUNTIF(O41,Listas!$G$3)*Listas!$E$3)+(COUNTIF(O41,Listas!$G$4)*Listas!$E$4)+(COUNTIF(O41,Listas!$G$5)*Listas!$E$5)+(COUNTIF(O41,Listas!$G$6)*Listas!$E$6)+(COUNTIF(O41,Listas!$G$7)*Listas!$E$7))*Listas!$C$4</f>
        <v>0</v>
      </c>
      <c r="AC41" s="15">
        <f>((COUNTIF(P41,Listas!$L$2)*Listas!$E$2)+(COUNTIF(P41,Listas!$L$3)*Listas!$E$3)+(COUNTIF(P41,Listas!$L$4)*Listas!$E$4)+(COUNTIF(P41,Listas!$L$5)*Listas!$E$5)+(COUNTIF(P41,Listas!$L$6)*Listas!$E$6)+(COUNTIF(P41,Listas!$L$7)*Listas!$E$7))*Listas!$C$5</f>
        <v>0</v>
      </c>
      <c r="AD41" s="15">
        <f>((COUNTIF(Q41,Listas!$F$2)*Listas!$E$2)+(COUNTIF(Q41,Listas!$F$3)*Listas!$E$3)+(COUNTIF(Q41,Listas!$F$4)*Listas!$E$4)+(COUNTIF(Q41,Listas!$F$5)*Listas!$E$5)+(COUNTIF(Q41,Listas!$F$6)*Listas!$E$6)+(COUNTIF(Q41,Listas!$F$7)*Listas!$E$7))*Listas!$C$6</f>
        <v>0</v>
      </c>
      <c r="AE41" s="15">
        <f>((COUNTIF(R41,Listas!$J$2)*Listas!$E$2)+(COUNTIF(R41,Listas!$J$3)*Listas!$E$3)+(COUNTIF(R41,Listas!$J$4)*Listas!$E$4)+(COUNTIF(R41,Listas!$J$5)*Listas!$E$5)+(COUNTIF(R41,Listas!$J$6)*Listas!$E$6)+(COUNTIF(R41,Listas!$J$7)*Listas!$E$7))*Listas!$C$7</f>
        <v>0</v>
      </c>
      <c r="AF41" s="15">
        <f>((COUNTIF(S41,Listas!$M$2)*Listas!$E$2)+(COUNTIF(S41,Listas!$M$3)*Listas!$E$3)+(COUNTIF(S41,Listas!$M$4)*Listas!$E$4)+(COUNTIF(S41,Listas!$M$5)*Listas!$E$5)+(COUNTIF(S41,Listas!$M$6)*Listas!$E$6)+(COUNTIF(S41,Listas!$M$7)*Listas!$E$7))*Listas!$C$8</f>
        <v>0</v>
      </c>
      <c r="AG41" s="15">
        <f>((COUNTIF(T41,Listas!$K$2)*Listas!$E$2)+(COUNTIF(T41,Listas!$K$3)*Listas!$E$3)+(COUNTIF(T41,Listas!$K$4)*Listas!$E$4)+(COUNTIF(T41,Listas!$K$5)*Listas!$E$5)+(COUNTIF(T41,Listas!$K$6)*Listas!$E$6)+(COUNTIF(T41,Listas!$K$7)*Listas!$E$7))*Listas!$C$9</f>
        <v>0</v>
      </c>
      <c r="AH41" s="15">
        <f>((COUNTIF(U41,Listas!$L$2)*Listas!$E$2)+(COUNTIF(U41,Listas!$L$3)*Listas!$E$3)+(COUNTIF(U41,Listas!$L$4)*Listas!$E$4)+(COUNTIF(U41,Listas!$L$5)*Listas!$E$5)+(COUNTIF(U41,Listas!$L$6)*Listas!$E$6)+(COUNTIF(U41,Listas!$L$7)*Listas!$E$7))*Listas!$C$10</f>
        <v>0</v>
      </c>
      <c r="AI41" s="15">
        <f>((COUNTIF(V41,Listas!$F$2)*Listas!$E$2)+(COUNTIF(V41,Listas!$F$3)*Listas!$E$3)+(COUNTIF(V41,Listas!$F$4)*Listas!$E$4)+(COUNTIF(V41,Listas!$F$5)*Listas!$E$5)+(COUNTIF(V41,Listas!$F$6)*Listas!$E$6)+(COUNTIF(V41,Listas!$F$7)*Listas!$E$7))*Listas!$C$11</f>
        <v>0</v>
      </c>
      <c r="AJ41" s="37">
        <f t="shared" si="0"/>
        <v>0</v>
      </c>
      <c r="AM41" s="54">
        <f t="shared" si="1"/>
        <v>0</v>
      </c>
      <c r="AN41" s="54">
        <f>AJ41/Relevância!$F$15</f>
        <v>0</v>
      </c>
    </row>
    <row r="42" spans="1:40" ht="36" customHeight="1" thickBot="1">
      <c r="A42" s="11"/>
      <c r="B42" s="12"/>
      <c r="C42" s="13"/>
      <c r="D42" s="11"/>
      <c r="E42" s="103"/>
      <c r="F42" s="103"/>
      <c r="G42" s="103"/>
      <c r="H42" s="103"/>
      <c r="I42" s="103"/>
      <c r="J42" s="103"/>
      <c r="K42" s="103"/>
      <c r="L42" s="103"/>
      <c r="M42" s="96"/>
      <c r="N42" s="96"/>
      <c r="O42" s="97"/>
      <c r="P42" s="96"/>
      <c r="Q42" s="96"/>
      <c r="R42" s="96"/>
      <c r="S42" s="96"/>
      <c r="T42" s="97"/>
      <c r="U42" s="96"/>
      <c r="V42" s="96"/>
      <c r="Z42" s="15">
        <f>((COUNTIF(M42,Listas!$F$2)*Listas!$E$2)+(COUNTIF(M42,Listas!$F$3)*Listas!$E$3)+(COUNTIF(M42,Listas!$F$4)*Listas!$E$4)+(COUNTIF(M42,Listas!$F$5)*Listas!$E$5)+(COUNTIF(M42,Listas!$F$6)*Listas!$E$6)+(COUNTIF(M42,Listas!$F$7)*Listas!$E$7))*Listas!$C$2</f>
        <v>0</v>
      </c>
      <c r="AA42" s="15">
        <f>((COUNTIF(N42,Listas!$F$2)*Listas!$E$2)+(COUNTIF(N42,Listas!$F$3)*Listas!$E$3)+(COUNTIF(N42,Listas!$F$4)*Listas!$E$4)+(COUNTIF(N42,Listas!$F$5)*Listas!$E$5)+(COUNTIF(N42,Listas!$F$6)*Listas!$E$6)+(COUNTIF(N42,Listas!$F$7)*Listas!$E$7))*Listas!$C$3</f>
        <v>0</v>
      </c>
      <c r="AB42" s="15">
        <f>((COUNTIF(O42,Listas!$G$2)*Listas!$E$2)+(COUNTIF(O42,Listas!$G$3)*Listas!$E$3)+(COUNTIF(O42,Listas!$G$4)*Listas!$E$4)+(COUNTIF(O42,Listas!$G$5)*Listas!$E$5)+(COUNTIF(O42,Listas!$G$6)*Listas!$E$6)+(COUNTIF(O42,Listas!$G$7)*Listas!$E$7))*Listas!$C$4</f>
        <v>0</v>
      </c>
      <c r="AC42" s="15">
        <f>((COUNTIF(P42,Listas!$L$2)*Listas!$E$2)+(COUNTIF(P42,Listas!$L$3)*Listas!$E$3)+(COUNTIF(P42,Listas!$L$4)*Listas!$E$4)+(COUNTIF(P42,Listas!$L$5)*Listas!$E$5)+(COUNTIF(P42,Listas!$L$6)*Listas!$E$6)+(COUNTIF(P42,Listas!$L$7)*Listas!$E$7))*Listas!$C$5</f>
        <v>0</v>
      </c>
      <c r="AD42" s="15">
        <f>((COUNTIF(Q42,Listas!$F$2)*Listas!$E$2)+(COUNTIF(Q42,Listas!$F$3)*Listas!$E$3)+(COUNTIF(Q42,Listas!$F$4)*Listas!$E$4)+(COUNTIF(Q42,Listas!$F$5)*Listas!$E$5)+(COUNTIF(Q42,Listas!$F$6)*Listas!$E$6)+(COUNTIF(Q42,Listas!$F$7)*Listas!$E$7))*Listas!$C$6</f>
        <v>0</v>
      </c>
      <c r="AE42" s="15">
        <f>((COUNTIF(R42,Listas!$J$2)*Listas!$E$2)+(COUNTIF(R42,Listas!$J$3)*Listas!$E$3)+(COUNTIF(R42,Listas!$J$4)*Listas!$E$4)+(COUNTIF(R42,Listas!$J$5)*Listas!$E$5)+(COUNTIF(R42,Listas!$J$6)*Listas!$E$6)+(COUNTIF(R42,Listas!$J$7)*Listas!$E$7))*Listas!$C$7</f>
        <v>0</v>
      </c>
      <c r="AF42" s="15">
        <f>((COUNTIF(S42,Listas!$M$2)*Listas!$E$2)+(COUNTIF(S42,Listas!$M$3)*Listas!$E$3)+(COUNTIF(S42,Listas!$M$4)*Listas!$E$4)+(COUNTIF(S42,Listas!$M$5)*Listas!$E$5)+(COUNTIF(S42,Listas!$M$6)*Listas!$E$6)+(COUNTIF(S42,Listas!$M$7)*Listas!$E$7))*Listas!$C$8</f>
        <v>0</v>
      </c>
      <c r="AG42" s="15">
        <f>((COUNTIF(T42,Listas!$K$2)*Listas!$E$2)+(COUNTIF(T42,Listas!$K$3)*Listas!$E$3)+(COUNTIF(T42,Listas!$K$4)*Listas!$E$4)+(COUNTIF(T42,Listas!$K$5)*Listas!$E$5)+(COUNTIF(T42,Listas!$K$6)*Listas!$E$6)+(COUNTIF(T42,Listas!$K$7)*Listas!$E$7))*Listas!$C$9</f>
        <v>0</v>
      </c>
      <c r="AH42" s="15">
        <f>((COUNTIF(U42,Listas!$L$2)*Listas!$E$2)+(COUNTIF(U42,Listas!$L$3)*Listas!$E$3)+(COUNTIF(U42,Listas!$L$4)*Listas!$E$4)+(COUNTIF(U42,Listas!$L$5)*Listas!$E$5)+(COUNTIF(U42,Listas!$L$6)*Listas!$E$6)+(COUNTIF(U42,Listas!$L$7)*Listas!$E$7))*Listas!$C$10</f>
        <v>0</v>
      </c>
      <c r="AI42" s="15">
        <f>((COUNTIF(V42,Listas!$F$2)*Listas!$E$2)+(COUNTIF(V42,Listas!$F$3)*Listas!$E$3)+(COUNTIF(V42,Listas!$F$4)*Listas!$E$4)+(COUNTIF(V42,Listas!$F$5)*Listas!$E$5)+(COUNTIF(V42,Listas!$F$6)*Listas!$E$6)+(COUNTIF(V42,Listas!$F$7)*Listas!$E$7))*Listas!$C$11</f>
        <v>0</v>
      </c>
      <c r="AJ42" s="37">
        <f t="shared" si="0"/>
        <v>0</v>
      </c>
      <c r="AM42" s="54">
        <f t="shared" si="1"/>
        <v>0</v>
      </c>
      <c r="AN42" s="54">
        <f>AJ42/Relevância!$F$15</f>
        <v>0</v>
      </c>
    </row>
    <row r="43" spans="1:40" ht="36" customHeight="1" thickBot="1">
      <c r="A43" s="11"/>
      <c r="B43" s="12"/>
      <c r="C43" s="13"/>
      <c r="D43" s="11"/>
      <c r="E43" s="103"/>
      <c r="F43" s="103"/>
      <c r="G43" s="103"/>
      <c r="H43" s="103"/>
      <c r="I43" s="103"/>
      <c r="J43" s="103"/>
      <c r="K43" s="103"/>
      <c r="L43" s="103"/>
      <c r="M43" s="96"/>
      <c r="N43" s="96"/>
      <c r="O43" s="97"/>
      <c r="P43" s="96"/>
      <c r="Q43" s="96"/>
      <c r="R43" s="96"/>
      <c r="S43" s="96"/>
      <c r="T43" s="97"/>
      <c r="U43" s="96"/>
      <c r="V43" s="96"/>
      <c r="Z43" s="15">
        <f>((COUNTIF(M43,Listas!$F$2)*Listas!$E$2)+(COUNTIF(M43,Listas!$F$3)*Listas!$E$3)+(COUNTIF(M43,Listas!$F$4)*Listas!$E$4)+(COUNTIF(M43,Listas!$F$5)*Listas!$E$5)+(COUNTIF(M43,Listas!$F$6)*Listas!$E$6)+(COUNTIF(M43,Listas!$F$7)*Listas!$E$7))*Listas!$C$2</f>
        <v>0</v>
      </c>
      <c r="AA43" s="15">
        <f>((COUNTIF(N43,Listas!$F$2)*Listas!$E$2)+(COUNTIF(N43,Listas!$F$3)*Listas!$E$3)+(COUNTIF(N43,Listas!$F$4)*Listas!$E$4)+(COUNTIF(N43,Listas!$F$5)*Listas!$E$5)+(COUNTIF(N43,Listas!$F$6)*Listas!$E$6)+(COUNTIF(N43,Listas!$F$7)*Listas!$E$7))*Listas!$C$3</f>
        <v>0</v>
      </c>
      <c r="AB43" s="15">
        <f>((COUNTIF(O43,Listas!$G$2)*Listas!$E$2)+(COUNTIF(O43,Listas!$G$3)*Listas!$E$3)+(COUNTIF(O43,Listas!$G$4)*Listas!$E$4)+(COUNTIF(O43,Listas!$G$5)*Listas!$E$5)+(COUNTIF(O43,Listas!$G$6)*Listas!$E$6)+(COUNTIF(O43,Listas!$G$7)*Listas!$E$7))*Listas!$C$4</f>
        <v>0</v>
      </c>
      <c r="AC43" s="15">
        <f>((COUNTIF(P43,Listas!$L$2)*Listas!$E$2)+(COUNTIF(P43,Listas!$L$3)*Listas!$E$3)+(COUNTIF(P43,Listas!$L$4)*Listas!$E$4)+(COUNTIF(P43,Listas!$L$5)*Listas!$E$5)+(COUNTIF(P43,Listas!$L$6)*Listas!$E$6)+(COUNTIF(P43,Listas!$L$7)*Listas!$E$7))*Listas!$C$5</f>
        <v>0</v>
      </c>
      <c r="AD43" s="15">
        <f>((COUNTIF(Q43,Listas!$F$2)*Listas!$E$2)+(COUNTIF(Q43,Listas!$F$3)*Listas!$E$3)+(COUNTIF(Q43,Listas!$F$4)*Listas!$E$4)+(COUNTIF(Q43,Listas!$F$5)*Listas!$E$5)+(COUNTIF(Q43,Listas!$F$6)*Listas!$E$6)+(COUNTIF(Q43,Listas!$F$7)*Listas!$E$7))*Listas!$C$6</f>
        <v>0</v>
      </c>
      <c r="AE43" s="15">
        <f>((COUNTIF(R43,Listas!$J$2)*Listas!$E$2)+(COUNTIF(R43,Listas!$J$3)*Listas!$E$3)+(COUNTIF(R43,Listas!$J$4)*Listas!$E$4)+(COUNTIF(R43,Listas!$J$5)*Listas!$E$5)+(COUNTIF(R43,Listas!$J$6)*Listas!$E$6)+(COUNTIF(R43,Listas!$J$7)*Listas!$E$7))*Listas!$C$7</f>
        <v>0</v>
      </c>
      <c r="AF43" s="15">
        <f>((COUNTIF(S43,Listas!$M$2)*Listas!$E$2)+(COUNTIF(S43,Listas!$M$3)*Listas!$E$3)+(COUNTIF(S43,Listas!$M$4)*Listas!$E$4)+(COUNTIF(S43,Listas!$M$5)*Listas!$E$5)+(COUNTIF(S43,Listas!$M$6)*Listas!$E$6)+(COUNTIF(S43,Listas!$M$7)*Listas!$E$7))*Listas!$C$8</f>
        <v>0</v>
      </c>
      <c r="AG43" s="15">
        <f>((COUNTIF(T43,Listas!$K$2)*Listas!$E$2)+(COUNTIF(T43,Listas!$K$3)*Listas!$E$3)+(COUNTIF(T43,Listas!$K$4)*Listas!$E$4)+(COUNTIF(T43,Listas!$K$5)*Listas!$E$5)+(COUNTIF(T43,Listas!$K$6)*Listas!$E$6)+(COUNTIF(T43,Listas!$K$7)*Listas!$E$7))*Listas!$C$9</f>
        <v>0</v>
      </c>
      <c r="AH43" s="15">
        <f>((COUNTIF(U43,Listas!$L$2)*Listas!$E$2)+(COUNTIF(U43,Listas!$L$3)*Listas!$E$3)+(COUNTIF(U43,Listas!$L$4)*Listas!$E$4)+(COUNTIF(U43,Listas!$L$5)*Listas!$E$5)+(COUNTIF(U43,Listas!$L$6)*Listas!$E$6)+(COUNTIF(U43,Listas!$L$7)*Listas!$E$7))*Listas!$C$10</f>
        <v>0</v>
      </c>
      <c r="AI43" s="15">
        <f>((COUNTIF(V43,Listas!$F$2)*Listas!$E$2)+(COUNTIF(V43,Listas!$F$3)*Listas!$E$3)+(COUNTIF(V43,Listas!$F$4)*Listas!$E$4)+(COUNTIF(V43,Listas!$F$5)*Listas!$E$5)+(COUNTIF(V43,Listas!$F$6)*Listas!$E$6)+(COUNTIF(V43,Listas!$F$7)*Listas!$E$7))*Listas!$C$11</f>
        <v>0</v>
      </c>
      <c r="AJ43" s="37">
        <f t="shared" si="0"/>
        <v>0</v>
      </c>
      <c r="AM43" s="54">
        <f t="shared" si="1"/>
        <v>0</v>
      </c>
      <c r="AN43" s="54">
        <f>AJ43/Relevância!$F$15</f>
        <v>0</v>
      </c>
    </row>
    <row r="44" spans="1:40" ht="36" customHeight="1" thickBot="1">
      <c r="A44" s="11"/>
      <c r="B44" s="12"/>
      <c r="C44" s="13"/>
      <c r="D44" s="11"/>
      <c r="E44" s="103"/>
      <c r="F44" s="103"/>
      <c r="G44" s="103"/>
      <c r="H44" s="103"/>
      <c r="I44" s="103"/>
      <c r="J44" s="103"/>
      <c r="K44" s="103"/>
      <c r="L44" s="103"/>
      <c r="M44" s="96"/>
      <c r="N44" s="96"/>
      <c r="O44" s="97"/>
      <c r="P44" s="96"/>
      <c r="Q44" s="96"/>
      <c r="R44" s="96"/>
      <c r="S44" s="96"/>
      <c r="T44" s="97"/>
      <c r="U44" s="96"/>
      <c r="V44" s="96"/>
      <c r="Z44" s="15">
        <f>((COUNTIF(M44,Listas!$F$2)*Listas!$E$2)+(COUNTIF(M44,Listas!$F$3)*Listas!$E$3)+(COUNTIF(M44,Listas!$F$4)*Listas!$E$4)+(COUNTIF(M44,Listas!$F$5)*Listas!$E$5)+(COUNTIF(M44,Listas!$F$6)*Listas!$E$6)+(COUNTIF(M44,Listas!$F$7)*Listas!$E$7))*Listas!$C$2</f>
        <v>0</v>
      </c>
      <c r="AA44" s="15">
        <f>((COUNTIF(N44,Listas!$F$2)*Listas!$E$2)+(COUNTIF(N44,Listas!$F$3)*Listas!$E$3)+(COUNTIF(N44,Listas!$F$4)*Listas!$E$4)+(COUNTIF(N44,Listas!$F$5)*Listas!$E$5)+(COUNTIF(N44,Listas!$F$6)*Listas!$E$6)+(COUNTIF(N44,Listas!$F$7)*Listas!$E$7))*Listas!$C$3</f>
        <v>0</v>
      </c>
      <c r="AB44" s="15">
        <f>((COUNTIF(O44,Listas!$G$2)*Listas!$E$2)+(COUNTIF(O44,Listas!$G$3)*Listas!$E$3)+(COUNTIF(O44,Listas!$G$4)*Listas!$E$4)+(COUNTIF(O44,Listas!$G$5)*Listas!$E$5)+(COUNTIF(O44,Listas!$G$6)*Listas!$E$6)+(COUNTIF(O44,Listas!$G$7)*Listas!$E$7))*Listas!$C$4</f>
        <v>0</v>
      </c>
      <c r="AC44" s="15">
        <f>((COUNTIF(P44,Listas!$L$2)*Listas!$E$2)+(COUNTIF(P44,Listas!$L$3)*Listas!$E$3)+(COUNTIF(P44,Listas!$L$4)*Listas!$E$4)+(COUNTIF(P44,Listas!$L$5)*Listas!$E$5)+(COUNTIF(P44,Listas!$L$6)*Listas!$E$6)+(COUNTIF(P44,Listas!$L$7)*Listas!$E$7))*Listas!$C$5</f>
        <v>0</v>
      </c>
      <c r="AD44" s="15">
        <f>((COUNTIF(Q44,Listas!$F$2)*Listas!$E$2)+(COUNTIF(Q44,Listas!$F$3)*Listas!$E$3)+(COUNTIF(Q44,Listas!$F$4)*Listas!$E$4)+(COUNTIF(Q44,Listas!$F$5)*Listas!$E$5)+(COUNTIF(Q44,Listas!$F$6)*Listas!$E$6)+(COUNTIF(Q44,Listas!$F$7)*Listas!$E$7))*Listas!$C$6</f>
        <v>0</v>
      </c>
      <c r="AE44" s="15">
        <f>((COUNTIF(R44,Listas!$J$2)*Listas!$E$2)+(COUNTIF(R44,Listas!$J$3)*Listas!$E$3)+(COUNTIF(R44,Listas!$J$4)*Listas!$E$4)+(COUNTIF(R44,Listas!$J$5)*Listas!$E$5)+(COUNTIF(R44,Listas!$J$6)*Listas!$E$6)+(COUNTIF(R44,Listas!$J$7)*Listas!$E$7))*Listas!$C$7</f>
        <v>0</v>
      </c>
      <c r="AF44" s="15">
        <f>((COUNTIF(S44,Listas!$M$2)*Listas!$E$2)+(COUNTIF(S44,Listas!$M$3)*Listas!$E$3)+(COUNTIF(S44,Listas!$M$4)*Listas!$E$4)+(COUNTIF(S44,Listas!$M$5)*Listas!$E$5)+(COUNTIF(S44,Listas!$M$6)*Listas!$E$6)+(COUNTIF(S44,Listas!$M$7)*Listas!$E$7))*Listas!$C$8</f>
        <v>0</v>
      </c>
      <c r="AG44" s="15">
        <f>((COUNTIF(T44,Listas!$K$2)*Listas!$E$2)+(COUNTIF(T44,Listas!$K$3)*Listas!$E$3)+(COUNTIF(T44,Listas!$K$4)*Listas!$E$4)+(COUNTIF(T44,Listas!$K$5)*Listas!$E$5)+(COUNTIF(T44,Listas!$K$6)*Listas!$E$6)+(COUNTIF(T44,Listas!$K$7)*Listas!$E$7))*Listas!$C$9</f>
        <v>0</v>
      </c>
      <c r="AH44" s="15">
        <f>((COUNTIF(U44,Listas!$L$2)*Listas!$E$2)+(COUNTIF(U44,Listas!$L$3)*Listas!$E$3)+(COUNTIF(U44,Listas!$L$4)*Listas!$E$4)+(COUNTIF(U44,Listas!$L$5)*Listas!$E$5)+(COUNTIF(U44,Listas!$L$6)*Listas!$E$6)+(COUNTIF(U44,Listas!$L$7)*Listas!$E$7))*Listas!$C$10</f>
        <v>0</v>
      </c>
      <c r="AI44" s="15">
        <f>((COUNTIF(V44,Listas!$F$2)*Listas!$E$2)+(COUNTIF(V44,Listas!$F$3)*Listas!$E$3)+(COUNTIF(V44,Listas!$F$4)*Listas!$E$4)+(COUNTIF(V44,Listas!$F$5)*Listas!$E$5)+(COUNTIF(V44,Listas!$F$6)*Listas!$E$6)+(COUNTIF(V44,Listas!$F$7)*Listas!$E$7))*Listas!$C$11</f>
        <v>0</v>
      </c>
      <c r="AJ44" s="37">
        <f t="shared" si="0"/>
        <v>0</v>
      </c>
      <c r="AM44" s="54">
        <f t="shared" si="1"/>
        <v>0</v>
      </c>
      <c r="AN44" s="54">
        <f>AJ44/Relevância!$F$15</f>
        <v>0</v>
      </c>
    </row>
    <row r="45" spans="1:40" ht="36" customHeight="1" thickBot="1">
      <c r="A45" s="11"/>
      <c r="B45" s="12"/>
      <c r="C45" s="13"/>
      <c r="D45" s="11"/>
      <c r="E45" s="103"/>
      <c r="F45" s="103"/>
      <c r="G45" s="103"/>
      <c r="H45" s="103"/>
      <c r="I45" s="103"/>
      <c r="J45" s="103"/>
      <c r="K45" s="103"/>
      <c r="L45" s="103"/>
      <c r="M45" s="96"/>
      <c r="N45" s="96"/>
      <c r="O45" s="97"/>
      <c r="P45" s="96"/>
      <c r="Q45" s="96"/>
      <c r="R45" s="96"/>
      <c r="S45" s="96"/>
      <c r="T45" s="97"/>
      <c r="U45" s="96"/>
      <c r="V45" s="96"/>
      <c r="Z45" s="15">
        <f>((COUNTIF(M45,Listas!$F$2)*Listas!$E$2)+(COUNTIF(M45,Listas!$F$3)*Listas!$E$3)+(COUNTIF(M45,Listas!$F$4)*Listas!$E$4)+(COUNTIF(M45,Listas!$F$5)*Listas!$E$5)+(COUNTIF(M45,Listas!$F$6)*Listas!$E$6)+(COUNTIF(M45,Listas!$F$7)*Listas!$E$7))*Listas!$C$2</f>
        <v>0</v>
      </c>
      <c r="AA45" s="15">
        <f>((COUNTIF(N45,Listas!$F$2)*Listas!$E$2)+(COUNTIF(N45,Listas!$F$3)*Listas!$E$3)+(COUNTIF(N45,Listas!$F$4)*Listas!$E$4)+(COUNTIF(N45,Listas!$F$5)*Listas!$E$5)+(COUNTIF(N45,Listas!$F$6)*Listas!$E$6)+(COUNTIF(N45,Listas!$F$7)*Listas!$E$7))*Listas!$C$3</f>
        <v>0</v>
      </c>
      <c r="AB45" s="15">
        <f>((COUNTIF(O45,Listas!$G$2)*Listas!$E$2)+(COUNTIF(O45,Listas!$G$3)*Listas!$E$3)+(COUNTIF(O45,Listas!$G$4)*Listas!$E$4)+(COUNTIF(O45,Listas!$G$5)*Listas!$E$5)+(COUNTIF(O45,Listas!$G$6)*Listas!$E$6)+(COUNTIF(O45,Listas!$G$7)*Listas!$E$7))*Listas!$C$4</f>
        <v>0</v>
      </c>
      <c r="AC45" s="15">
        <f>((COUNTIF(P45,Listas!$L$2)*Listas!$E$2)+(COUNTIF(P45,Listas!$L$3)*Listas!$E$3)+(COUNTIF(P45,Listas!$L$4)*Listas!$E$4)+(COUNTIF(P45,Listas!$L$5)*Listas!$E$5)+(COUNTIF(P45,Listas!$L$6)*Listas!$E$6)+(COUNTIF(P45,Listas!$L$7)*Listas!$E$7))*Listas!$C$5</f>
        <v>0</v>
      </c>
      <c r="AD45" s="15">
        <f>((COUNTIF(Q45,Listas!$F$2)*Listas!$E$2)+(COUNTIF(Q45,Listas!$F$3)*Listas!$E$3)+(COUNTIF(Q45,Listas!$F$4)*Listas!$E$4)+(COUNTIF(Q45,Listas!$F$5)*Listas!$E$5)+(COUNTIF(Q45,Listas!$F$6)*Listas!$E$6)+(COUNTIF(Q45,Listas!$F$7)*Listas!$E$7))*Listas!$C$6</f>
        <v>0</v>
      </c>
      <c r="AE45" s="15">
        <f>((COUNTIF(R45,Listas!$J$2)*Listas!$E$2)+(COUNTIF(R45,Listas!$J$3)*Listas!$E$3)+(COUNTIF(R45,Listas!$J$4)*Listas!$E$4)+(COUNTIF(R45,Listas!$J$5)*Listas!$E$5)+(COUNTIF(R45,Listas!$J$6)*Listas!$E$6)+(COUNTIF(R45,Listas!$J$7)*Listas!$E$7))*Listas!$C$7</f>
        <v>0</v>
      </c>
      <c r="AF45" s="15">
        <f>((COUNTIF(S45,Listas!$M$2)*Listas!$E$2)+(COUNTIF(S45,Listas!$M$3)*Listas!$E$3)+(COUNTIF(S45,Listas!$M$4)*Listas!$E$4)+(COUNTIF(S45,Listas!$M$5)*Listas!$E$5)+(COUNTIF(S45,Listas!$M$6)*Listas!$E$6)+(COUNTIF(S45,Listas!$M$7)*Listas!$E$7))*Listas!$C$8</f>
        <v>0</v>
      </c>
      <c r="AG45" s="15">
        <f>((COUNTIF(T45,Listas!$K$2)*Listas!$E$2)+(COUNTIF(T45,Listas!$K$3)*Listas!$E$3)+(COUNTIF(T45,Listas!$K$4)*Listas!$E$4)+(COUNTIF(T45,Listas!$K$5)*Listas!$E$5)+(COUNTIF(T45,Listas!$K$6)*Listas!$E$6)+(COUNTIF(T45,Listas!$K$7)*Listas!$E$7))*Listas!$C$9</f>
        <v>0</v>
      </c>
      <c r="AH45" s="15">
        <f>((COUNTIF(U45,Listas!$L$2)*Listas!$E$2)+(COUNTIF(U45,Listas!$L$3)*Listas!$E$3)+(COUNTIF(U45,Listas!$L$4)*Listas!$E$4)+(COUNTIF(U45,Listas!$L$5)*Listas!$E$5)+(COUNTIF(U45,Listas!$L$6)*Listas!$E$6)+(COUNTIF(U45,Listas!$L$7)*Listas!$E$7))*Listas!$C$10</f>
        <v>0</v>
      </c>
      <c r="AI45" s="15">
        <f>((COUNTIF(V45,Listas!$F$2)*Listas!$E$2)+(COUNTIF(V45,Listas!$F$3)*Listas!$E$3)+(COUNTIF(V45,Listas!$F$4)*Listas!$E$4)+(COUNTIF(V45,Listas!$F$5)*Listas!$E$5)+(COUNTIF(V45,Listas!$F$6)*Listas!$E$6)+(COUNTIF(V45,Listas!$F$7)*Listas!$E$7))*Listas!$C$11</f>
        <v>0</v>
      </c>
      <c r="AJ45" s="37">
        <f t="shared" si="0"/>
        <v>0</v>
      </c>
      <c r="AM45" s="54">
        <f t="shared" si="1"/>
        <v>0</v>
      </c>
      <c r="AN45" s="54">
        <f>AJ45/Relevância!$F$15</f>
        <v>0</v>
      </c>
    </row>
    <row r="46" spans="1:40" ht="36" customHeight="1" thickBot="1">
      <c r="A46" s="11"/>
      <c r="B46" s="12"/>
      <c r="C46" s="13"/>
      <c r="D46" s="11"/>
      <c r="E46" s="103"/>
      <c r="F46" s="103"/>
      <c r="G46" s="103"/>
      <c r="H46" s="103"/>
      <c r="I46" s="103"/>
      <c r="J46" s="103"/>
      <c r="K46" s="103"/>
      <c r="L46" s="103"/>
      <c r="M46" s="96"/>
      <c r="N46" s="96"/>
      <c r="O46" s="97"/>
      <c r="P46" s="96"/>
      <c r="Q46" s="96"/>
      <c r="R46" s="96"/>
      <c r="S46" s="96"/>
      <c r="T46" s="97"/>
      <c r="U46" s="96"/>
      <c r="V46" s="96"/>
      <c r="Z46" s="15">
        <f>((COUNTIF(M46,Listas!$F$2)*Listas!$E$2)+(COUNTIF(M46,Listas!$F$3)*Listas!$E$3)+(COUNTIF(M46,Listas!$F$4)*Listas!$E$4)+(COUNTIF(M46,Listas!$F$5)*Listas!$E$5)+(COUNTIF(M46,Listas!$F$6)*Listas!$E$6)+(COUNTIF(M46,Listas!$F$7)*Listas!$E$7))*Listas!$C$2</f>
        <v>0</v>
      </c>
      <c r="AA46" s="15">
        <f>((COUNTIF(N46,Listas!$F$2)*Listas!$E$2)+(COUNTIF(N46,Listas!$F$3)*Listas!$E$3)+(COUNTIF(N46,Listas!$F$4)*Listas!$E$4)+(COUNTIF(N46,Listas!$F$5)*Listas!$E$5)+(COUNTIF(N46,Listas!$F$6)*Listas!$E$6)+(COUNTIF(N46,Listas!$F$7)*Listas!$E$7))*Listas!$C$3</f>
        <v>0</v>
      </c>
      <c r="AB46" s="15">
        <f>((COUNTIF(O46,Listas!$G$2)*Listas!$E$2)+(COUNTIF(O46,Listas!$G$3)*Listas!$E$3)+(COUNTIF(O46,Listas!$G$4)*Listas!$E$4)+(COUNTIF(O46,Listas!$G$5)*Listas!$E$5)+(COUNTIF(O46,Listas!$G$6)*Listas!$E$6)+(COUNTIF(O46,Listas!$G$7)*Listas!$E$7))*Listas!$C$4</f>
        <v>0</v>
      </c>
      <c r="AC46" s="15">
        <f>((COUNTIF(P46,Listas!$L$2)*Listas!$E$2)+(COUNTIF(P46,Listas!$L$3)*Listas!$E$3)+(COUNTIF(P46,Listas!$L$4)*Listas!$E$4)+(COUNTIF(P46,Listas!$L$5)*Listas!$E$5)+(COUNTIF(P46,Listas!$L$6)*Listas!$E$6)+(COUNTIF(P46,Listas!$L$7)*Listas!$E$7))*Listas!$C$5</f>
        <v>0</v>
      </c>
      <c r="AD46" s="15">
        <f>((COUNTIF(Q46,Listas!$F$2)*Listas!$E$2)+(COUNTIF(Q46,Listas!$F$3)*Listas!$E$3)+(COUNTIF(Q46,Listas!$F$4)*Listas!$E$4)+(COUNTIF(Q46,Listas!$F$5)*Listas!$E$5)+(COUNTIF(Q46,Listas!$F$6)*Listas!$E$6)+(COUNTIF(Q46,Listas!$F$7)*Listas!$E$7))*Listas!$C$6</f>
        <v>0</v>
      </c>
      <c r="AE46" s="15">
        <f>((COUNTIF(R46,Listas!$J$2)*Listas!$E$2)+(COUNTIF(R46,Listas!$J$3)*Listas!$E$3)+(COUNTIF(R46,Listas!$J$4)*Listas!$E$4)+(COUNTIF(R46,Listas!$J$5)*Listas!$E$5)+(COUNTIF(R46,Listas!$J$6)*Listas!$E$6)+(COUNTIF(R46,Listas!$J$7)*Listas!$E$7))*Listas!$C$7</f>
        <v>0</v>
      </c>
      <c r="AF46" s="15">
        <f>((COUNTIF(S46,Listas!$M$2)*Listas!$E$2)+(COUNTIF(S46,Listas!$M$3)*Listas!$E$3)+(COUNTIF(S46,Listas!$M$4)*Listas!$E$4)+(COUNTIF(S46,Listas!$M$5)*Listas!$E$5)+(COUNTIF(S46,Listas!$M$6)*Listas!$E$6)+(COUNTIF(S46,Listas!$M$7)*Listas!$E$7))*Listas!$C$8</f>
        <v>0</v>
      </c>
      <c r="AG46" s="15">
        <f>((COUNTIF(T46,Listas!$K$2)*Listas!$E$2)+(COUNTIF(T46,Listas!$K$3)*Listas!$E$3)+(COUNTIF(T46,Listas!$K$4)*Listas!$E$4)+(COUNTIF(T46,Listas!$K$5)*Listas!$E$5)+(COUNTIF(T46,Listas!$K$6)*Listas!$E$6)+(COUNTIF(T46,Listas!$K$7)*Listas!$E$7))*Listas!$C$9</f>
        <v>0</v>
      </c>
      <c r="AH46" s="15">
        <f>((COUNTIF(U46,Listas!$L$2)*Listas!$E$2)+(COUNTIF(U46,Listas!$L$3)*Listas!$E$3)+(COUNTIF(U46,Listas!$L$4)*Listas!$E$4)+(COUNTIF(U46,Listas!$L$5)*Listas!$E$5)+(COUNTIF(U46,Listas!$L$6)*Listas!$E$6)+(COUNTIF(U46,Listas!$L$7)*Listas!$E$7))*Listas!$C$10</f>
        <v>0</v>
      </c>
      <c r="AI46" s="15">
        <f>((COUNTIF(V46,Listas!$F$2)*Listas!$E$2)+(COUNTIF(V46,Listas!$F$3)*Listas!$E$3)+(COUNTIF(V46,Listas!$F$4)*Listas!$E$4)+(COUNTIF(V46,Listas!$F$5)*Listas!$E$5)+(COUNTIF(V46,Listas!$F$6)*Listas!$E$6)+(COUNTIF(V46,Listas!$F$7)*Listas!$E$7))*Listas!$C$11</f>
        <v>0</v>
      </c>
      <c r="AJ46" s="37">
        <f t="shared" si="0"/>
        <v>0</v>
      </c>
      <c r="AM46" s="54">
        <f t="shared" si="1"/>
        <v>0</v>
      </c>
      <c r="AN46" s="54">
        <f>AJ46/Relevância!$F$15</f>
        <v>0</v>
      </c>
    </row>
    <row r="47" spans="1:40" ht="36" customHeight="1" thickBot="1">
      <c r="A47" s="11"/>
      <c r="B47" s="12"/>
      <c r="C47" s="13"/>
      <c r="D47" s="11"/>
      <c r="E47" s="103"/>
      <c r="F47" s="103"/>
      <c r="G47" s="103"/>
      <c r="H47" s="103"/>
      <c r="I47" s="103"/>
      <c r="J47" s="103"/>
      <c r="K47" s="103"/>
      <c r="L47" s="103"/>
      <c r="M47" s="96"/>
      <c r="N47" s="96"/>
      <c r="O47" s="97"/>
      <c r="P47" s="96"/>
      <c r="Q47" s="96"/>
      <c r="R47" s="96"/>
      <c r="S47" s="96"/>
      <c r="T47" s="97"/>
      <c r="U47" s="96"/>
      <c r="V47" s="96"/>
      <c r="Z47" s="15">
        <f>((COUNTIF(M47,Listas!$F$2)*Listas!$E$2)+(COUNTIF(M47,Listas!$F$3)*Listas!$E$3)+(COUNTIF(M47,Listas!$F$4)*Listas!$E$4)+(COUNTIF(M47,Listas!$F$5)*Listas!$E$5)+(COUNTIF(M47,Listas!$F$6)*Listas!$E$6)+(COUNTIF(M47,Listas!$F$7)*Listas!$E$7))*Listas!$C$2</f>
        <v>0</v>
      </c>
      <c r="AA47" s="15">
        <f>((COUNTIF(N47,Listas!$F$2)*Listas!$E$2)+(COUNTIF(N47,Listas!$F$3)*Listas!$E$3)+(COUNTIF(N47,Listas!$F$4)*Listas!$E$4)+(COUNTIF(N47,Listas!$F$5)*Listas!$E$5)+(COUNTIF(N47,Listas!$F$6)*Listas!$E$6)+(COUNTIF(N47,Listas!$F$7)*Listas!$E$7))*Listas!$C$3</f>
        <v>0</v>
      </c>
      <c r="AB47" s="15">
        <f>((COUNTIF(O47,Listas!$G$2)*Listas!$E$2)+(COUNTIF(O47,Listas!$G$3)*Listas!$E$3)+(COUNTIF(O47,Listas!$G$4)*Listas!$E$4)+(COUNTIF(O47,Listas!$G$5)*Listas!$E$5)+(COUNTIF(O47,Listas!$G$6)*Listas!$E$6)+(COUNTIF(O47,Listas!$G$7)*Listas!$E$7))*Listas!$C$4</f>
        <v>0</v>
      </c>
      <c r="AC47" s="15">
        <f>((COUNTIF(P47,Listas!$L$2)*Listas!$E$2)+(COUNTIF(P47,Listas!$L$3)*Listas!$E$3)+(COUNTIF(P47,Listas!$L$4)*Listas!$E$4)+(COUNTIF(P47,Listas!$L$5)*Listas!$E$5)+(COUNTIF(P47,Listas!$L$6)*Listas!$E$6)+(COUNTIF(P47,Listas!$L$7)*Listas!$E$7))*Listas!$C$5</f>
        <v>0</v>
      </c>
      <c r="AD47" s="15">
        <f>((COUNTIF(Q47,Listas!$F$2)*Listas!$E$2)+(COUNTIF(Q47,Listas!$F$3)*Listas!$E$3)+(COUNTIF(Q47,Listas!$F$4)*Listas!$E$4)+(COUNTIF(Q47,Listas!$F$5)*Listas!$E$5)+(COUNTIF(Q47,Listas!$F$6)*Listas!$E$6)+(COUNTIF(Q47,Listas!$F$7)*Listas!$E$7))*Listas!$C$6</f>
        <v>0</v>
      </c>
      <c r="AE47" s="15">
        <f>((COUNTIF(R47,Listas!$J$2)*Listas!$E$2)+(COUNTIF(R47,Listas!$J$3)*Listas!$E$3)+(COUNTIF(R47,Listas!$J$4)*Listas!$E$4)+(COUNTIF(R47,Listas!$J$5)*Listas!$E$5)+(COUNTIF(R47,Listas!$J$6)*Listas!$E$6)+(COUNTIF(R47,Listas!$J$7)*Listas!$E$7))*Listas!$C$7</f>
        <v>0</v>
      </c>
      <c r="AF47" s="15">
        <f>((COUNTIF(S47,Listas!$M$2)*Listas!$E$2)+(COUNTIF(S47,Listas!$M$3)*Listas!$E$3)+(COUNTIF(S47,Listas!$M$4)*Listas!$E$4)+(COUNTIF(S47,Listas!$M$5)*Listas!$E$5)+(COUNTIF(S47,Listas!$M$6)*Listas!$E$6)+(COUNTIF(S47,Listas!$M$7)*Listas!$E$7))*Listas!$C$8</f>
        <v>0</v>
      </c>
      <c r="AG47" s="15">
        <f>((COUNTIF(T47,Listas!$K$2)*Listas!$E$2)+(COUNTIF(T47,Listas!$K$3)*Listas!$E$3)+(COUNTIF(T47,Listas!$K$4)*Listas!$E$4)+(COUNTIF(T47,Listas!$K$5)*Listas!$E$5)+(COUNTIF(T47,Listas!$K$6)*Listas!$E$6)+(COUNTIF(T47,Listas!$K$7)*Listas!$E$7))*Listas!$C$9</f>
        <v>0</v>
      </c>
      <c r="AH47" s="15">
        <f>((COUNTIF(U47,Listas!$L$2)*Listas!$E$2)+(COUNTIF(U47,Listas!$L$3)*Listas!$E$3)+(COUNTIF(U47,Listas!$L$4)*Listas!$E$4)+(COUNTIF(U47,Listas!$L$5)*Listas!$E$5)+(COUNTIF(U47,Listas!$L$6)*Listas!$E$6)+(COUNTIF(U47,Listas!$L$7)*Listas!$E$7))*Listas!$C$10</f>
        <v>0</v>
      </c>
      <c r="AI47" s="15">
        <f>((COUNTIF(V47,Listas!$F$2)*Listas!$E$2)+(COUNTIF(V47,Listas!$F$3)*Listas!$E$3)+(COUNTIF(V47,Listas!$F$4)*Listas!$E$4)+(COUNTIF(V47,Listas!$F$5)*Listas!$E$5)+(COUNTIF(V47,Listas!$F$6)*Listas!$E$6)+(COUNTIF(V47,Listas!$F$7)*Listas!$E$7))*Listas!$C$11</f>
        <v>0</v>
      </c>
      <c r="AJ47" s="37">
        <f t="shared" si="0"/>
        <v>0</v>
      </c>
      <c r="AM47" s="54">
        <f t="shared" si="1"/>
        <v>0</v>
      </c>
      <c r="AN47" s="54">
        <f>AJ47/Relevância!$F$15</f>
        <v>0</v>
      </c>
    </row>
    <row r="48" spans="1:40" ht="36" customHeight="1" thickBot="1">
      <c r="A48" s="11"/>
      <c r="B48" s="12"/>
      <c r="C48" s="13"/>
      <c r="D48" s="11"/>
      <c r="E48" s="103"/>
      <c r="F48" s="103"/>
      <c r="G48" s="103"/>
      <c r="H48" s="103"/>
      <c r="I48" s="103"/>
      <c r="J48" s="103"/>
      <c r="K48" s="103"/>
      <c r="L48" s="103"/>
      <c r="M48" s="96"/>
      <c r="N48" s="96"/>
      <c r="O48" s="97"/>
      <c r="P48" s="96"/>
      <c r="Q48" s="96"/>
      <c r="R48" s="96"/>
      <c r="S48" s="96"/>
      <c r="T48" s="97"/>
      <c r="U48" s="96"/>
      <c r="V48" s="96"/>
      <c r="Z48" s="15">
        <f>((COUNTIF(M48,Listas!$F$2)*Listas!$E$2)+(COUNTIF(M48,Listas!$F$3)*Listas!$E$3)+(COUNTIF(M48,Listas!$F$4)*Listas!$E$4)+(COUNTIF(M48,Listas!$F$5)*Listas!$E$5)+(COUNTIF(M48,Listas!$F$6)*Listas!$E$6)+(COUNTIF(M48,Listas!$F$7)*Listas!$E$7))*Listas!$C$2</f>
        <v>0</v>
      </c>
      <c r="AA48" s="15">
        <f>((COUNTIF(N48,Listas!$F$2)*Listas!$E$2)+(COUNTIF(N48,Listas!$F$3)*Listas!$E$3)+(COUNTIF(N48,Listas!$F$4)*Listas!$E$4)+(COUNTIF(N48,Listas!$F$5)*Listas!$E$5)+(COUNTIF(N48,Listas!$F$6)*Listas!$E$6)+(COUNTIF(N48,Listas!$F$7)*Listas!$E$7))*Listas!$C$3</f>
        <v>0</v>
      </c>
      <c r="AB48" s="15">
        <f>((COUNTIF(O48,Listas!$G$2)*Listas!$E$2)+(COUNTIF(O48,Listas!$G$3)*Listas!$E$3)+(COUNTIF(O48,Listas!$G$4)*Listas!$E$4)+(COUNTIF(O48,Listas!$G$5)*Listas!$E$5)+(COUNTIF(O48,Listas!$G$6)*Listas!$E$6)+(COUNTIF(O48,Listas!$G$7)*Listas!$E$7))*Listas!$C$4</f>
        <v>0</v>
      </c>
      <c r="AC48" s="15">
        <f>((COUNTIF(P48,Listas!$L$2)*Listas!$E$2)+(COUNTIF(P48,Listas!$L$3)*Listas!$E$3)+(COUNTIF(P48,Listas!$L$4)*Listas!$E$4)+(COUNTIF(P48,Listas!$L$5)*Listas!$E$5)+(COUNTIF(P48,Listas!$L$6)*Listas!$E$6)+(COUNTIF(P48,Listas!$L$7)*Listas!$E$7))*Listas!$C$5</f>
        <v>0</v>
      </c>
      <c r="AD48" s="15">
        <f>((COUNTIF(Q48,Listas!$F$2)*Listas!$E$2)+(COUNTIF(Q48,Listas!$F$3)*Listas!$E$3)+(COUNTIF(Q48,Listas!$F$4)*Listas!$E$4)+(COUNTIF(Q48,Listas!$F$5)*Listas!$E$5)+(COUNTIF(Q48,Listas!$F$6)*Listas!$E$6)+(COUNTIF(Q48,Listas!$F$7)*Listas!$E$7))*Listas!$C$6</f>
        <v>0</v>
      </c>
      <c r="AE48" s="15">
        <f>((COUNTIF(R48,Listas!$J$2)*Listas!$E$2)+(COUNTIF(R48,Listas!$J$3)*Listas!$E$3)+(COUNTIF(R48,Listas!$J$4)*Listas!$E$4)+(COUNTIF(R48,Listas!$J$5)*Listas!$E$5)+(COUNTIF(R48,Listas!$J$6)*Listas!$E$6)+(COUNTIF(R48,Listas!$J$7)*Listas!$E$7))*Listas!$C$7</f>
        <v>0</v>
      </c>
      <c r="AF48" s="15">
        <f>((COUNTIF(S48,Listas!$M$2)*Listas!$E$2)+(COUNTIF(S48,Listas!$M$3)*Listas!$E$3)+(COUNTIF(S48,Listas!$M$4)*Listas!$E$4)+(COUNTIF(S48,Listas!$M$5)*Listas!$E$5)+(COUNTIF(S48,Listas!$M$6)*Listas!$E$6)+(COUNTIF(S48,Listas!$M$7)*Listas!$E$7))*Listas!$C$8</f>
        <v>0</v>
      </c>
      <c r="AG48" s="15">
        <f>((COUNTIF(T48,Listas!$K$2)*Listas!$E$2)+(COUNTIF(T48,Listas!$K$3)*Listas!$E$3)+(COUNTIF(T48,Listas!$K$4)*Listas!$E$4)+(COUNTIF(T48,Listas!$K$5)*Listas!$E$5)+(COUNTIF(T48,Listas!$K$6)*Listas!$E$6)+(COUNTIF(T48,Listas!$K$7)*Listas!$E$7))*Listas!$C$9</f>
        <v>0</v>
      </c>
      <c r="AH48" s="15">
        <f>((COUNTIF(U48,Listas!$L$2)*Listas!$E$2)+(COUNTIF(U48,Listas!$L$3)*Listas!$E$3)+(COUNTIF(U48,Listas!$L$4)*Listas!$E$4)+(COUNTIF(U48,Listas!$L$5)*Listas!$E$5)+(COUNTIF(U48,Listas!$L$6)*Listas!$E$6)+(COUNTIF(U48,Listas!$L$7)*Listas!$E$7))*Listas!$C$10</f>
        <v>0</v>
      </c>
      <c r="AI48" s="15">
        <f>((COUNTIF(V48,Listas!$F$2)*Listas!$E$2)+(COUNTIF(V48,Listas!$F$3)*Listas!$E$3)+(COUNTIF(V48,Listas!$F$4)*Listas!$E$4)+(COUNTIF(V48,Listas!$F$5)*Listas!$E$5)+(COUNTIF(V48,Listas!$F$6)*Listas!$E$6)+(COUNTIF(V48,Listas!$F$7)*Listas!$E$7))*Listas!$C$11</f>
        <v>0</v>
      </c>
      <c r="AJ48" s="37">
        <f t="shared" si="0"/>
        <v>0</v>
      </c>
      <c r="AM48" s="54">
        <f t="shared" si="1"/>
        <v>0</v>
      </c>
      <c r="AN48" s="54">
        <f>AJ48/Relevância!$F$15</f>
        <v>0</v>
      </c>
    </row>
    <row r="49" spans="1:40" s="4" customFormat="1" ht="36" customHeight="1" thickBot="1">
      <c r="A49" s="11"/>
      <c r="B49" s="12"/>
      <c r="C49" s="13"/>
      <c r="D49" s="11"/>
      <c r="E49" s="103"/>
      <c r="F49" s="103"/>
      <c r="G49" s="103"/>
      <c r="H49" s="103"/>
      <c r="I49" s="103"/>
      <c r="J49" s="103"/>
      <c r="K49" s="103"/>
      <c r="L49" s="103"/>
      <c r="M49" s="96"/>
      <c r="N49" s="96"/>
      <c r="O49" s="97"/>
      <c r="P49" s="96"/>
      <c r="Q49" s="96"/>
      <c r="R49" s="96"/>
      <c r="S49" s="96"/>
      <c r="T49" s="97"/>
      <c r="U49" s="96"/>
      <c r="V49" s="96"/>
      <c r="Z49" s="15">
        <f>((COUNTIF(M49,Listas!$F$2)*Listas!$E$2)+(COUNTIF(M49,Listas!$F$3)*Listas!$E$3)+(COUNTIF(M49,Listas!$F$4)*Listas!$E$4)+(COUNTIF(M49,Listas!$F$5)*Listas!$E$5)+(COUNTIF(M49,Listas!$F$6)*Listas!$E$6)+(COUNTIF(M49,Listas!$F$7)*Listas!$E$7))*Listas!$C$2</f>
        <v>0</v>
      </c>
      <c r="AA49" s="15">
        <f>((COUNTIF(N49,Listas!$F$2)*Listas!$E$2)+(COUNTIF(N49,Listas!$F$3)*Listas!$E$3)+(COUNTIF(N49,Listas!$F$4)*Listas!$E$4)+(COUNTIF(N49,Listas!$F$5)*Listas!$E$5)+(COUNTIF(N49,Listas!$F$6)*Listas!$E$6)+(COUNTIF(N49,Listas!$F$7)*Listas!$E$7))*Listas!$C$3</f>
        <v>0</v>
      </c>
      <c r="AB49" s="15">
        <f>((COUNTIF(O49,Listas!$G$2)*Listas!$E$2)+(COUNTIF(O49,Listas!$G$3)*Listas!$E$3)+(COUNTIF(O49,Listas!$G$4)*Listas!$E$4)+(COUNTIF(O49,Listas!$G$5)*Listas!$E$5)+(COUNTIF(O49,Listas!$G$6)*Listas!$E$6)+(COUNTIF(O49,Listas!$G$7)*Listas!$E$7))*Listas!$C$4</f>
        <v>0</v>
      </c>
      <c r="AC49" s="15">
        <f>((COUNTIF(P49,Listas!$L$2)*Listas!$E$2)+(COUNTIF(P49,Listas!$L$3)*Listas!$E$3)+(COUNTIF(P49,Listas!$L$4)*Listas!$E$4)+(COUNTIF(P49,Listas!$L$5)*Listas!$E$5)+(COUNTIF(P49,Listas!$L$6)*Listas!$E$6)+(COUNTIF(P49,Listas!$L$7)*Listas!$E$7))*Listas!$C$5</f>
        <v>0</v>
      </c>
      <c r="AD49" s="15">
        <f>((COUNTIF(Q49,Listas!$F$2)*Listas!$E$2)+(COUNTIF(Q49,Listas!$F$3)*Listas!$E$3)+(COUNTIF(Q49,Listas!$F$4)*Listas!$E$4)+(COUNTIF(Q49,Listas!$F$5)*Listas!$E$5)+(COUNTIF(Q49,Listas!$F$6)*Listas!$E$6)+(COUNTIF(Q49,Listas!$F$7)*Listas!$E$7))*Listas!$C$6</f>
        <v>0</v>
      </c>
      <c r="AE49" s="15">
        <f>((COUNTIF(R49,Listas!$J$2)*Listas!$E$2)+(COUNTIF(R49,Listas!$J$3)*Listas!$E$3)+(COUNTIF(R49,Listas!$J$4)*Listas!$E$4)+(COUNTIF(R49,Listas!$J$5)*Listas!$E$5)+(COUNTIF(R49,Listas!$J$6)*Listas!$E$6)+(COUNTIF(R49,Listas!$J$7)*Listas!$E$7))*Listas!$C$7</f>
        <v>0</v>
      </c>
      <c r="AF49" s="15">
        <f>((COUNTIF(S49,Listas!$M$2)*Listas!$E$2)+(COUNTIF(S49,Listas!$M$3)*Listas!$E$3)+(COUNTIF(S49,Listas!$M$4)*Listas!$E$4)+(COUNTIF(S49,Listas!$M$5)*Listas!$E$5)+(COUNTIF(S49,Listas!$M$6)*Listas!$E$6)+(COUNTIF(S49,Listas!$M$7)*Listas!$E$7))*Listas!$C$8</f>
        <v>0</v>
      </c>
      <c r="AG49" s="15">
        <f>((COUNTIF(T49,Listas!$K$2)*Listas!$E$2)+(COUNTIF(T49,Listas!$K$3)*Listas!$E$3)+(COUNTIF(T49,Listas!$K$4)*Listas!$E$4)+(COUNTIF(T49,Listas!$K$5)*Listas!$E$5)+(COUNTIF(T49,Listas!$K$6)*Listas!$E$6)+(COUNTIF(T49,Listas!$K$7)*Listas!$E$7))*Listas!$C$9</f>
        <v>0</v>
      </c>
      <c r="AH49" s="15">
        <f>((COUNTIF(U49,Listas!$L$2)*Listas!$E$2)+(COUNTIF(U49,Listas!$L$3)*Listas!$E$3)+(COUNTIF(U49,Listas!$L$4)*Listas!$E$4)+(COUNTIF(U49,Listas!$L$5)*Listas!$E$5)+(COUNTIF(U49,Listas!$L$6)*Listas!$E$6)+(COUNTIF(U49,Listas!$L$7)*Listas!$E$7))*Listas!$C$10</f>
        <v>0</v>
      </c>
      <c r="AI49" s="15">
        <f>((COUNTIF(V49,Listas!$F$2)*Listas!$E$2)+(COUNTIF(V49,Listas!$F$3)*Listas!$E$3)+(COUNTIF(V49,Listas!$F$4)*Listas!$E$4)+(COUNTIF(V49,Listas!$F$5)*Listas!$E$5)+(COUNTIF(V49,Listas!$F$6)*Listas!$E$6)+(COUNTIF(V49,Listas!$F$7)*Listas!$E$7))*Listas!$C$11</f>
        <v>0</v>
      </c>
      <c r="AJ49" s="37">
        <f t="shared" si="0"/>
        <v>0</v>
      </c>
      <c r="AM49" s="54">
        <f t="shared" si="1"/>
        <v>0</v>
      </c>
      <c r="AN49" s="54">
        <f>AJ49/Relevância!$F$15</f>
        <v>0</v>
      </c>
    </row>
    <row r="50" spans="1:40" s="5" customFormat="1" ht="36" customHeight="1" thickBot="1">
      <c r="A50" s="11"/>
      <c r="B50" s="12"/>
      <c r="C50" s="13"/>
      <c r="D50" s="11"/>
      <c r="E50" s="103"/>
      <c r="F50" s="103"/>
      <c r="G50" s="103"/>
      <c r="H50" s="103"/>
      <c r="I50" s="103"/>
      <c r="J50" s="103"/>
      <c r="K50" s="103"/>
      <c r="L50" s="103"/>
      <c r="M50" s="96"/>
      <c r="N50" s="96"/>
      <c r="O50" s="97"/>
      <c r="P50" s="96"/>
      <c r="Q50" s="96"/>
      <c r="R50" s="96"/>
      <c r="S50" s="96"/>
      <c r="T50" s="97"/>
      <c r="U50" s="96"/>
      <c r="V50" s="96"/>
      <c r="Z50" s="15">
        <f>((COUNTIF(M50,Listas!$F$2)*Listas!$E$2)+(COUNTIF(M50,Listas!$F$3)*Listas!$E$3)+(COUNTIF(M50,Listas!$F$4)*Listas!$E$4)+(COUNTIF(M50,Listas!$F$5)*Listas!$E$5)+(COUNTIF(M50,Listas!$F$6)*Listas!$E$6)+(COUNTIF(M50,Listas!$F$7)*Listas!$E$7))*Listas!$C$2</f>
        <v>0</v>
      </c>
      <c r="AA50" s="15">
        <f>((COUNTIF(N50,Listas!$F$2)*Listas!$E$2)+(COUNTIF(N50,Listas!$F$3)*Listas!$E$3)+(COUNTIF(N50,Listas!$F$4)*Listas!$E$4)+(COUNTIF(N50,Listas!$F$5)*Listas!$E$5)+(COUNTIF(N50,Listas!$F$6)*Listas!$E$6)+(COUNTIF(N50,Listas!$F$7)*Listas!$E$7))*Listas!$C$3</f>
        <v>0</v>
      </c>
      <c r="AB50" s="15">
        <f>((COUNTIF(O50,Listas!$G$2)*Listas!$E$2)+(COUNTIF(O50,Listas!$G$3)*Listas!$E$3)+(COUNTIF(O50,Listas!$G$4)*Listas!$E$4)+(COUNTIF(O50,Listas!$G$5)*Listas!$E$5)+(COUNTIF(O50,Listas!$G$6)*Listas!$E$6)+(COUNTIF(O50,Listas!$G$7)*Listas!$E$7))*Listas!$C$4</f>
        <v>0</v>
      </c>
      <c r="AC50" s="15">
        <f>((COUNTIF(P50,Listas!$L$2)*Listas!$E$2)+(COUNTIF(P50,Listas!$L$3)*Listas!$E$3)+(COUNTIF(P50,Listas!$L$4)*Listas!$E$4)+(COUNTIF(P50,Listas!$L$5)*Listas!$E$5)+(COUNTIF(P50,Listas!$L$6)*Listas!$E$6)+(COUNTIF(P50,Listas!$L$7)*Listas!$E$7))*Listas!$C$5</f>
        <v>0</v>
      </c>
      <c r="AD50" s="15">
        <f>((COUNTIF(Q50,Listas!$F$2)*Listas!$E$2)+(COUNTIF(Q50,Listas!$F$3)*Listas!$E$3)+(COUNTIF(Q50,Listas!$F$4)*Listas!$E$4)+(COUNTIF(Q50,Listas!$F$5)*Listas!$E$5)+(COUNTIF(Q50,Listas!$F$6)*Listas!$E$6)+(COUNTIF(Q50,Listas!$F$7)*Listas!$E$7))*Listas!$C$6</f>
        <v>0</v>
      </c>
      <c r="AE50" s="15">
        <f>((COUNTIF(R50,Listas!$J$2)*Listas!$E$2)+(COUNTIF(R50,Listas!$J$3)*Listas!$E$3)+(COUNTIF(R50,Listas!$J$4)*Listas!$E$4)+(COUNTIF(R50,Listas!$J$5)*Listas!$E$5)+(COUNTIF(R50,Listas!$J$6)*Listas!$E$6)+(COUNTIF(R50,Listas!$J$7)*Listas!$E$7))*Listas!$C$7</f>
        <v>0</v>
      </c>
      <c r="AF50" s="15">
        <f>((COUNTIF(S50,Listas!$M$2)*Listas!$E$2)+(COUNTIF(S50,Listas!$M$3)*Listas!$E$3)+(COUNTIF(S50,Listas!$M$4)*Listas!$E$4)+(COUNTIF(S50,Listas!$M$5)*Listas!$E$5)+(COUNTIF(S50,Listas!$M$6)*Listas!$E$6)+(COUNTIF(S50,Listas!$M$7)*Listas!$E$7))*Listas!$C$8</f>
        <v>0</v>
      </c>
      <c r="AG50" s="15">
        <f>((COUNTIF(T50,Listas!$K$2)*Listas!$E$2)+(COUNTIF(T50,Listas!$K$3)*Listas!$E$3)+(COUNTIF(T50,Listas!$K$4)*Listas!$E$4)+(COUNTIF(T50,Listas!$K$5)*Listas!$E$5)+(COUNTIF(T50,Listas!$K$6)*Listas!$E$6)+(COUNTIF(T50,Listas!$K$7)*Listas!$E$7))*Listas!$C$9</f>
        <v>0</v>
      </c>
      <c r="AH50" s="15">
        <f>((COUNTIF(U50,Listas!$L$2)*Listas!$E$2)+(COUNTIF(U50,Listas!$L$3)*Listas!$E$3)+(COUNTIF(U50,Listas!$L$4)*Listas!$E$4)+(COUNTIF(U50,Listas!$L$5)*Listas!$E$5)+(COUNTIF(U50,Listas!$L$6)*Listas!$E$6)+(COUNTIF(U50,Listas!$L$7)*Listas!$E$7))*Listas!$C$10</f>
        <v>0</v>
      </c>
      <c r="AI50" s="15">
        <f>((COUNTIF(V50,Listas!$F$2)*Listas!$E$2)+(COUNTIF(V50,Listas!$F$3)*Listas!$E$3)+(COUNTIF(V50,Listas!$F$4)*Listas!$E$4)+(COUNTIF(V50,Listas!$F$5)*Listas!$E$5)+(COUNTIF(V50,Listas!$F$6)*Listas!$E$6)+(COUNTIF(V50,Listas!$F$7)*Listas!$E$7))*Listas!$C$11</f>
        <v>0</v>
      </c>
      <c r="AJ50" s="37">
        <f t="shared" si="0"/>
        <v>0</v>
      </c>
      <c r="AM50" s="54">
        <f t="shared" si="1"/>
        <v>0</v>
      </c>
      <c r="AN50" s="54">
        <f>AJ50/Relevância!$F$15</f>
        <v>0</v>
      </c>
    </row>
    <row r="51" spans="1:40" s="5" customFormat="1" ht="36" customHeight="1" thickBot="1">
      <c r="A51" s="11"/>
      <c r="B51" s="12"/>
      <c r="C51" s="13"/>
      <c r="D51" s="11"/>
      <c r="E51" s="103"/>
      <c r="F51" s="103"/>
      <c r="G51" s="103"/>
      <c r="H51" s="103"/>
      <c r="I51" s="103"/>
      <c r="J51" s="103"/>
      <c r="K51" s="103"/>
      <c r="L51" s="103"/>
      <c r="M51" s="96"/>
      <c r="N51" s="96"/>
      <c r="O51" s="97"/>
      <c r="P51" s="96"/>
      <c r="Q51" s="96"/>
      <c r="R51" s="96"/>
      <c r="S51" s="96"/>
      <c r="T51" s="97"/>
      <c r="U51" s="96"/>
      <c r="V51" s="96"/>
      <c r="Z51" s="15">
        <f>((COUNTIF(M51,Listas!$F$2)*Listas!$E$2)+(COUNTIF(M51,Listas!$F$3)*Listas!$E$3)+(COUNTIF(M51,Listas!$F$4)*Listas!$E$4)+(COUNTIF(M51,Listas!$F$5)*Listas!$E$5)+(COUNTIF(M51,Listas!$F$6)*Listas!$E$6)+(COUNTIF(M51,Listas!$F$7)*Listas!$E$7))*Listas!$C$2</f>
        <v>0</v>
      </c>
      <c r="AA51" s="15">
        <f>((COUNTIF(N51,Listas!$F$2)*Listas!$E$2)+(COUNTIF(N51,Listas!$F$3)*Listas!$E$3)+(COUNTIF(N51,Listas!$F$4)*Listas!$E$4)+(COUNTIF(N51,Listas!$F$5)*Listas!$E$5)+(COUNTIF(N51,Listas!$F$6)*Listas!$E$6)+(COUNTIF(N51,Listas!$F$7)*Listas!$E$7))*Listas!$C$3</f>
        <v>0</v>
      </c>
      <c r="AB51" s="15">
        <f>((COUNTIF(O51,Listas!$G$2)*Listas!$E$2)+(COUNTIF(O51,Listas!$G$3)*Listas!$E$3)+(COUNTIF(O51,Listas!$G$4)*Listas!$E$4)+(COUNTIF(O51,Listas!$G$5)*Listas!$E$5)+(COUNTIF(O51,Listas!$G$6)*Listas!$E$6)+(COUNTIF(O51,Listas!$G$7)*Listas!$E$7))*Listas!$C$4</f>
        <v>0</v>
      </c>
      <c r="AC51" s="15">
        <f>((COUNTIF(P51,Listas!$L$2)*Listas!$E$2)+(COUNTIF(P51,Listas!$L$3)*Listas!$E$3)+(COUNTIF(P51,Listas!$L$4)*Listas!$E$4)+(COUNTIF(P51,Listas!$L$5)*Listas!$E$5)+(COUNTIF(P51,Listas!$L$6)*Listas!$E$6)+(COUNTIF(P51,Listas!$L$7)*Listas!$E$7))*Listas!$C$5</f>
        <v>0</v>
      </c>
      <c r="AD51" s="15">
        <f>((COUNTIF(Q51,Listas!$F$2)*Listas!$E$2)+(COUNTIF(Q51,Listas!$F$3)*Listas!$E$3)+(COUNTIF(Q51,Listas!$F$4)*Listas!$E$4)+(COUNTIF(Q51,Listas!$F$5)*Listas!$E$5)+(COUNTIF(Q51,Listas!$F$6)*Listas!$E$6)+(COUNTIF(Q51,Listas!$F$7)*Listas!$E$7))*Listas!$C$6</f>
        <v>0</v>
      </c>
      <c r="AE51" s="15">
        <f>((COUNTIF(R51,Listas!$J$2)*Listas!$E$2)+(COUNTIF(R51,Listas!$J$3)*Listas!$E$3)+(COUNTIF(R51,Listas!$J$4)*Listas!$E$4)+(COUNTIF(R51,Listas!$J$5)*Listas!$E$5)+(COUNTIF(R51,Listas!$J$6)*Listas!$E$6)+(COUNTIF(R51,Listas!$J$7)*Listas!$E$7))*Listas!$C$7</f>
        <v>0</v>
      </c>
      <c r="AF51" s="15">
        <f>((COUNTIF(S51,Listas!$M$2)*Listas!$E$2)+(COUNTIF(S51,Listas!$M$3)*Listas!$E$3)+(COUNTIF(S51,Listas!$M$4)*Listas!$E$4)+(COUNTIF(S51,Listas!$M$5)*Listas!$E$5)+(COUNTIF(S51,Listas!$M$6)*Listas!$E$6)+(COUNTIF(S51,Listas!$M$7)*Listas!$E$7))*Listas!$C$8</f>
        <v>0</v>
      </c>
      <c r="AG51" s="15">
        <f>((COUNTIF(T51,Listas!$K$2)*Listas!$E$2)+(COUNTIF(T51,Listas!$K$3)*Listas!$E$3)+(COUNTIF(T51,Listas!$K$4)*Listas!$E$4)+(COUNTIF(T51,Listas!$K$5)*Listas!$E$5)+(COUNTIF(T51,Listas!$K$6)*Listas!$E$6)+(COUNTIF(T51,Listas!$K$7)*Listas!$E$7))*Listas!$C$9</f>
        <v>0</v>
      </c>
      <c r="AH51" s="15">
        <f>((COUNTIF(U51,Listas!$L$2)*Listas!$E$2)+(COUNTIF(U51,Listas!$L$3)*Listas!$E$3)+(COUNTIF(U51,Listas!$L$4)*Listas!$E$4)+(COUNTIF(U51,Listas!$L$5)*Listas!$E$5)+(COUNTIF(U51,Listas!$L$6)*Listas!$E$6)+(COUNTIF(U51,Listas!$L$7)*Listas!$E$7))*Listas!$C$10</f>
        <v>0</v>
      </c>
      <c r="AI51" s="15">
        <f>((COUNTIF(V51,Listas!$F$2)*Listas!$E$2)+(COUNTIF(V51,Listas!$F$3)*Listas!$E$3)+(COUNTIF(V51,Listas!$F$4)*Listas!$E$4)+(COUNTIF(V51,Listas!$F$5)*Listas!$E$5)+(COUNTIF(V51,Listas!$F$6)*Listas!$E$6)+(COUNTIF(V51,Listas!$F$7)*Listas!$E$7))*Listas!$C$11</f>
        <v>0</v>
      </c>
      <c r="AJ51" s="37">
        <f t="shared" si="0"/>
        <v>0</v>
      </c>
      <c r="AM51" s="54">
        <f t="shared" si="1"/>
        <v>0</v>
      </c>
      <c r="AN51" s="54">
        <f>AJ51/Relevância!$F$15</f>
        <v>0</v>
      </c>
    </row>
    <row r="52" spans="1:40" s="4" customFormat="1" ht="36" customHeight="1" thickBot="1">
      <c r="A52" s="11"/>
      <c r="B52" s="12"/>
      <c r="C52" s="13"/>
      <c r="D52" s="11"/>
      <c r="E52" s="103"/>
      <c r="F52" s="103"/>
      <c r="G52" s="103"/>
      <c r="H52" s="103"/>
      <c r="I52" s="103"/>
      <c r="J52" s="103"/>
      <c r="K52" s="103"/>
      <c r="L52" s="103"/>
      <c r="M52" s="96"/>
      <c r="N52" s="96"/>
      <c r="O52" s="97"/>
      <c r="P52" s="96"/>
      <c r="Q52" s="96"/>
      <c r="R52" s="96"/>
      <c r="S52" s="96"/>
      <c r="T52" s="97"/>
      <c r="U52" s="96"/>
      <c r="V52" s="96"/>
      <c r="Z52" s="15">
        <f>((COUNTIF(M52,Listas!$F$2)*Listas!$E$2)+(COUNTIF(M52,Listas!$F$3)*Listas!$E$3)+(COUNTIF(M52,Listas!$F$4)*Listas!$E$4)+(COUNTIF(M52,Listas!$F$5)*Listas!$E$5)+(COUNTIF(M52,Listas!$F$6)*Listas!$E$6)+(COUNTIF(M52,Listas!$F$7)*Listas!$E$7))*Listas!$C$2</f>
        <v>0</v>
      </c>
      <c r="AA52" s="15">
        <f>((COUNTIF(N52,Listas!$F$2)*Listas!$E$2)+(COUNTIF(N52,Listas!$F$3)*Listas!$E$3)+(COUNTIF(N52,Listas!$F$4)*Listas!$E$4)+(COUNTIF(N52,Listas!$F$5)*Listas!$E$5)+(COUNTIF(N52,Listas!$F$6)*Listas!$E$6)+(COUNTIF(N52,Listas!$F$7)*Listas!$E$7))*Listas!$C$3</f>
        <v>0</v>
      </c>
      <c r="AB52" s="15">
        <f>((COUNTIF(O52,Listas!$G$2)*Listas!$E$2)+(COUNTIF(O52,Listas!$G$3)*Listas!$E$3)+(COUNTIF(O52,Listas!$G$4)*Listas!$E$4)+(COUNTIF(O52,Listas!$G$5)*Listas!$E$5)+(COUNTIF(O52,Listas!$G$6)*Listas!$E$6)+(COUNTIF(O52,Listas!$G$7)*Listas!$E$7))*Listas!$C$4</f>
        <v>0</v>
      </c>
      <c r="AC52" s="15">
        <f>((COUNTIF(P52,Listas!$L$2)*Listas!$E$2)+(COUNTIF(P52,Listas!$L$3)*Listas!$E$3)+(COUNTIF(P52,Listas!$L$4)*Listas!$E$4)+(COUNTIF(P52,Listas!$L$5)*Listas!$E$5)+(COUNTIF(P52,Listas!$L$6)*Listas!$E$6)+(COUNTIF(P52,Listas!$L$7)*Listas!$E$7))*Listas!$C$5</f>
        <v>0</v>
      </c>
      <c r="AD52" s="15">
        <f>((COUNTIF(Q52,Listas!$F$2)*Listas!$E$2)+(COUNTIF(Q52,Listas!$F$3)*Listas!$E$3)+(COUNTIF(Q52,Listas!$F$4)*Listas!$E$4)+(COUNTIF(Q52,Listas!$F$5)*Listas!$E$5)+(COUNTIF(Q52,Listas!$F$6)*Listas!$E$6)+(COUNTIF(Q52,Listas!$F$7)*Listas!$E$7))*Listas!$C$6</f>
        <v>0</v>
      </c>
      <c r="AE52" s="15">
        <f>((COUNTIF(R52,Listas!$J$2)*Listas!$E$2)+(COUNTIF(R52,Listas!$J$3)*Listas!$E$3)+(COUNTIF(R52,Listas!$J$4)*Listas!$E$4)+(COUNTIF(R52,Listas!$J$5)*Listas!$E$5)+(COUNTIF(R52,Listas!$J$6)*Listas!$E$6)+(COUNTIF(R52,Listas!$J$7)*Listas!$E$7))*Listas!$C$7</f>
        <v>0</v>
      </c>
      <c r="AF52" s="15">
        <f>((COUNTIF(S52,Listas!$M$2)*Listas!$E$2)+(COUNTIF(S52,Listas!$M$3)*Listas!$E$3)+(COUNTIF(S52,Listas!$M$4)*Listas!$E$4)+(COUNTIF(S52,Listas!$M$5)*Listas!$E$5)+(COUNTIF(S52,Listas!$M$6)*Listas!$E$6)+(COUNTIF(S52,Listas!$M$7)*Listas!$E$7))*Listas!$C$8</f>
        <v>0</v>
      </c>
      <c r="AG52" s="15">
        <f>((COUNTIF(T52,Listas!$K$2)*Listas!$E$2)+(COUNTIF(T52,Listas!$K$3)*Listas!$E$3)+(COUNTIF(T52,Listas!$K$4)*Listas!$E$4)+(COUNTIF(T52,Listas!$K$5)*Listas!$E$5)+(COUNTIF(T52,Listas!$K$6)*Listas!$E$6)+(COUNTIF(T52,Listas!$K$7)*Listas!$E$7))*Listas!$C$9</f>
        <v>0</v>
      </c>
      <c r="AH52" s="15">
        <f>((COUNTIF(U52,Listas!$L$2)*Listas!$E$2)+(COUNTIF(U52,Listas!$L$3)*Listas!$E$3)+(COUNTIF(U52,Listas!$L$4)*Listas!$E$4)+(COUNTIF(U52,Listas!$L$5)*Listas!$E$5)+(COUNTIF(U52,Listas!$L$6)*Listas!$E$6)+(COUNTIF(U52,Listas!$L$7)*Listas!$E$7))*Listas!$C$10</f>
        <v>0</v>
      </c>
      <c r="AI52" s="15">
        <f>((COUNTIF(V52,Listas!$F$2)*Listas!$E$2)+(COUNTIF(V52,Listas!$F$3)*Listas!$E$3)+(COUNTIF(V52,Listas!$F$4)*Listas!$E$4)+(COUNTIF(V52,Listas!$F$5)*Listas!$E$5)+(COUNTIF(V52,Listas!$F$6)*Listas!$E$6)+(COUNTIF(V52,Listas!$F$7)*Listas!$E$7))*Listas!$C$11</f>
        <v>0</v>
      </c>
      <c r="AJ52" s="37">
        <f t="shared" si="0"/>
        <v>0</v>
      </c>
      <c r="AM52" s="54">
        <f t="shared" si="1"/>
        <v>0</v>
      </c>
      <c r="AN52" s="54">
        <f>AJ52/Relevância!$F$15</f>
        <v>0</v>
      </c>
    </row>
    <row r="53" spans="1:40" ht="36" customHeight="1" thickBot="1">
      <c r="A53" s="11"/>
      <c r="B53" s="12"/>
      <c r="C53" s="13"/>
      <c r="D53" s="11"/>
      <c r="E53" s="103"/>
      <c r="F53" s="103"/>
      <c r="G53" s="103"/>
      <c r="H53" s="103"/>
      <c r="I53" s="103"/>
      <c r="J53" s="103"/>
      <c r="K53" s="103"/>
      <c r="L53" s="103"/>
      <c r="M53" s="96"/>
      <c r="N53" s="96"/>
      <c r="O53" s="97"/>
      <c r="P53" s="96"/>
      <c r="Q53" s="96"/>
      <c r="R53" s="96"/>
      <c r="S53" s="96"/>
      <c r="T53" s="97"/>
      <c r="U53" s="96"/>
      <c r="V53" s="96"/>
      <c r="Z53" s="15">
        <f>((COUNTIF(M53,Listas!$F$2)*Listas!$E$2)+(COUNTIF(M53,Listas!$F$3)*Listas!$E$3)+(COUNTIF(M53,Listas!$F$4)*Listas!$E$4)+(COUNTIF(M53,Listas!$F$5)*Listas!$E$5)+(COUNTIF(M53,Listas!$F$6)*Listas!$E$6)+(COUNTIF(M53,Listas!$F$7)*Listas!$E$7))*Listas!$C$2</f>
        <v>0</v>
      </c>
      <c r="AA53" s="15">
        <f>((COUNTIF(N53,Listas!$F$2)*Listas!$E$2)+(COUNTIF(N53,Listas!$F$3)*Listas!$E$3)+(COUNTIF(N53,Listas!$F$4)*Listas!$E$4)+(COUNTIF(N53,Listas!$F$5)*Listas!$E$5)+(COUNTIF(N53,Listas!$F$6)*Listas!$E$6)+(COUNTIF(N53,Listas!$F$7)*Listas!$E$7))*Listas!$C$3</f>
        <v>0</v>
      </c>
      <c r="AB53" s="15">
        <f>((COUNTIF(O53,Listas!$G$2)*Listas!$E$2)+(COUNTIF(O53,Listas!$G$3)*Listas!$E$3)+(COUNTIF(O53,Listas!$G$4)*Listas!$E$4)+(COUNTIF(O53,Listas!$G$5)*Listas!$E$5)+(COUNTIF(O53,Listas!$G$6)*Listas!$E$6)+(COUNTIF(O53,Listas!$G$7)*Listas!$E$7))*Listas!$C$4</f>
        <v>0</v>
      </c>
      <c r="AC53" s="15">
        <f>((COUNTIF(P53,Listas!$L$2)*Listas!$E$2)+(COUNTIF(P53,Listas!$L$3)*Listas!$E$3)+(COUNTIF(P53,Listas!$L$4)*Listas!$E$4)+(COUNTIF(P53,Listas!$L$5)*Listas!$E$5)+(COUNTIF(P53,Listas!$L$6)*Listas!$E$6)+(COUNTIF(P53,Listas!$L$7)*Listas!$E$7))*Listas!$C$5</f>
        <v>0</v>
      </c>
      <c r="AD53" s="15">
        <f>((COUNTIF(Q53,Listas!$F$2)*Listas!$E$2)+(COUNTIF(Q53,Listas!$F$3)*Listas!$E$3)+(COUNTIF(Q53,Listas!$F$4)*Listas!$E$4)+(COUNTIF(Q53,Listas!$F$5)*Listas!$E$5)+(COUNTIF(Q53,Listas!$F$6)*Listas!$E$6)+(COUNTIF(Q53,Listas!$F$7)*Listas!$E$7))*Listas!$C$6</f>
        <v>0</v>
      </c>
      <c r="AE53" s="15">
        <f>((COUNTIF(R53,Listas!$J$2)*Listas!$E$2)+(COUNTIF(R53,Listas!$J$3)*Listas!$E$3)+(COUNTIF(R53,Listas!$J$4)*Listas!$E$4)+(COUNTIF(R53,Listas!$J$5)*Listas!$E$5)+(COUNTIF(R53,Listas!$J$6)*Listas!$E$6)+(COUNTIF(R53,Listas!$J$7)*Listas!$E$7))*Listas!$C$7</f>
        <v>0</v>
      </c>
      <c r="AF53" s="15">
        <f>((COUNTIF(S53,Listas!$M$2)*Listas!$E$2)+(COUNTIF(S53,Listas!$M$3)*Listas!$E$3)+(COUNTIF(S53,Listas!$M$4)*Listas!$E$4)+(COUNTIF(S53,Listas!$M$5)*Listas!$E$5)+(COUNTIF(S53,Listas!$M$6)*Listas!$E$6)+(COUNTIF(S53,Listas!$M$7)*Listas!$E$7))*Listas!$C$8</f>
        <v>0</v>
      </c>
      <c r="AG53" s="15">
        <f>((COUNTIF(T53,Listas!$K$2)*Listas!$E$2)+(COUNTIF(T53,Listas!$K$3)*Listas!$E$3)+(COUNTIF(T53,Listas!$K$4)*Listas!$E$4)+(COUNTIF(T53,Listas!$K$5)*Listas!$E$5)+(COUNTIF(T53,Listas!$K$6)*Listas!$E$6)+(COUNTIF(T53,Listas!$K$7)*Listas!$E$7))*Listas!$C$9</f>
        <v>0</v>
      </c>
      <c r="AH53" s="15">
        <f>((COUNTIF(U53,Listas!$L$2)*Listas!$E$2)+(COUNTIF(U53,Listas!$L$3)*Listas!$E$3)+(COUNTIF(U53,Listas!$L$4)*Listas!$E$4)+(COUNTIF(U53,Listas!$L$5)*Listas!$E$5)+(COUNTIF(U53,Listas!$L$6)*Listas!$E$6)+(COUNTIF(U53,Listas!$L$7)*Listas!$E$7))*Listas!$C$10</f>
        <v>0</v>
      </c>
      <c r="AI53" s="15">
        <f>((COUNTIF(V53,Listas!$F$2)*Listas!$E$2)+(COUNTIF(V53,Listas!$F$3)*Listas!$E$3)+(COUNTIF(V53,Listas!$F$4)*Listas!$E$4)+(COUNTIF(V53,Listas!$F$5)*Listas!$E$5)+(COUNTIF(V53,Listas!$F$6)*Listas!$E$6)+(COUNTIF(V53,Listas!$F$7)*Listas!$E$7))*Listas!$C$11</f>
        <v>0</v>
      </c>
      <c r="AJ53" s="37">
        <f t="shared" si="0"/>
        <v>0</v>
      </c>
      <c r="AM53" s="54">
        <f t="shared" si="1"/>
        <v>0</v>
      </c>
      <c r="AN53" s="54">
        <f>AJ53/Relevância!$F$15</f>
        <v>0</v>
      </c>
    </row>
    <row r="54" spans="1:40" s="4" customFormat="1" ht="36" customHeight="1" thickBot="1">
      <c r="A54" s="11"/>
      <c r="B54" s="12"/>
      <c r="C54" s="13"/>
      <c r="D54" s="11"/>
      <c r="E54" s="103"/>
      <c r="F54" s="103"/>
      <c r="G54" s="103"/>
      <c r="H54" s="103"/>
      <c r="I54" s="103"/>
      <c r="J54" s="103"/>
      <c r="K54" s="103"/>
      <c r="L54" s="103"/>
      <c r="M54" s="96"/>
      <c r="N54" s="96"/>
      <c r="O54" s="97"/>
      <c r="P54" s="96"/>
      <c r="Q54" s="96"/>
      <c r="R54" s="96"/>
      <c r="S54" s="96"/>
      <c r="T54" s="97"/>
      <c r="U54" s="96"/>
      <c r="V54" s="96"/>
      <c r="Z54" s="15">
        <f>((COUNTIF(M54,Listas!$F$2)*Listas!$E$2)+(COUNTIF(M54,Listas!$F$3)*Listas!$E$3)+(COUNTIF(M54,Listas!$F$4)*Listas!$E$4)+(COUNTIF(M54,Listas!$F$5)*Listas!$E$5)+(COUNTIF(M54,Listas!$F$6)*Listas!$E$6)+(COUNTIF(M54,Listas!$F$7)*Listas!$E$7))*Listas!$C$2</f>
        <v>0</v>
      </c>
      <c r="AA54" s="15">
        <f>((COUNTIF(N54,Listas!$F$2)*Listas!$E$2)+(COUNTIF(N54,Listas!$F$3)*Listas!$E$3)+(COUNTIF(N54,Listas!$F$4)*Listas!$E$4)+(COUNTIF(N54,Listas!$F$5)*Listas!$E$5)+(COUNTIF(N54,Listas!$F$6)*Listas!$E$6)+(COUNTIF(N54,Listas!$F$7)*Listas!$E$7))*Listas!$C$3</f>
        <v>0</v>
      </c>
      <c r="AB54" s="15">
        <f>((COUNTIF(O54,Listas!$G$2)*Listas!$E$2)+(COUNTIF(O54,Listas!$G$3)*Listas!$E$3)+(COUNTIF(O54,Listas!$G$4)*Listas!$E$4)+(COUNTIF(O54,Listas!$G$5)*Listas!$E$5)+(COUNTIF(O54,Listas!$G$6)*Listas!$E$6)+(COUNTIF(O54,Listas!$G$7)*Listas!$E$7))*Listas!$C$4</f>
        <v>0</v>
      </c>
      <c r="AC54" s="15">
        <f>((COUNTIF(P54,Listas!$L$2)*Listas!$E$2)+(COUNTIF(P54,Listas!$L$3)*Listas!$E$3)+(COUNTIF(P54,Listas!$L$4)*Listas!$E$4)+(COUNTIF(P54,Listas!$L$5)*Listas!$E$5)+(COUNTIF(P54,Listas!$L$6)*Listas!$E$6)+(COUNTIF(P54,Listas!$L$7)*Listas!$E$7))*Listas!$C$5</f>
        <v>0</v>
      </c>
      <c r="AD54" s="15">
        <f>((COUNTIF(Q54,Listas!$F$2)*Listas!$E$2)+(COUNTIF(Q54,Listas!$F$3)*Listas!$E$3)+(COUNTIF(Q54,Listas!$F$4)*Listas!$E$4)+(COUNTIF(Q54,Listas!$F$5)*Listas!$E$5)+(COUNTIF(Q54,Listas!$F$6)*Listas!$E$6)+(COUNTIF(Q54,Listas!$F$7)*Listas!$E$7))*Listas!$C$6</f>
        <v>0</v>
      </c>
      <c r="AE54" s="15">
        <f>((COUNTIF(R54,Listas!$J$2)*Listas!$E$2)+(COUNTIF(R54,Listas!$J$3)*Listas!$E$3)+(COUNTIF(R54,Listas!$J$4)*Listas!$E$4)+(COUNTIF(R54,Listas!$J$5)*Listas!$E$5)+(COUNTIF(R54,Listas!$J$6)*Listas!$E$6)+(COUNTIF(R54,Listas!$J$7)*Listas!$E$7))*Listas!$C$7</f>
        <v>0</v>
      </c>
      <c r="AF54" s="15">
        <f>((COUNTIF(S54,Listas!$M$2)*Listas!$E$2)+(COUNTIF(S54,Listas!$M$3)*Listas!$E$3)+(COUNTIF(S54,Listas!$M$4)*Listas!$E$4)+(COUNTIF(S54,Listas!$M$5)*Listas!$E$5)+(COUNTIF(S54,Listas!$M$6)*Listas!$E$6)+(COUNTIF(S54,Listas!$M$7)*Listas!$E$7))*Listas!$C$8</f>
        <v>0</v>
      </c>
      <c r="AG54" s="15">
        <f>((COUNTIF(T54,Listas!$K$2)*Listas!$E$2)+(COUNTIF(T54,Listas!$K$3)*Listas!$E$3)+(COUNTIF(T54,Listas!$K$4)*Listas!$E$4)+(COUNTIF(T54,Listas!$K$5)*Listas!$E$5)+(COUNTIF(T54,Listas!$K$6)*Listas!$E$6)+(COUNTIF(T54,Listas!$K$7)*Listas!$E$7))*Listas!$C$9</f>
        <v>0</v>
      </c>
      <c r="AH54" s="15">
        <f>((COUNTIF(U54,Listas!$L$2)*Listas!$E$2)+(COUNTIF(U54,Listas!$L$3)*Listas!$E$3)+(COUNTIF(U54,Listas!$L$4)*Listas!$E$4)+(COUNTIF(U54,Listas!$L$5)*Listas!$E$5)+(COUNTIF(U54,Listas!$L$6)*Listas!$E$6)+(COUNTIF(U54,Listas!$L$7)*Listas!$E$7))*Listas!$C$10</f>
        <v>0</v>
      </c>
      <c r="AI54" s="15">
        <f>((COUNTIF(V54,Listas!$F$2)*Listas!$E$2)+(COUNTIF(V54,Listas!$F$3)*Listas!$E$3)+(COUNTIF(V54,Listas!$F$4)*Listas!$E$4)+(COUNTIF(V54,Listas!$F$5)*Listas!$E$5)+(COUNTIF(V54,Listas!$F$6)*Listas!$E$6)+(COUNTIF(V54,Listas!$F$7)*Listas!$E$7))*Listas!$C$11</f>
        <v>0</v>
      </c>
      <c r="AJ54" s="37">
        <f t="shared" si="0"/>
        <v>0</v>
      </c>
      <c r="AM54" s="54">
        <f t="shared" si="1"/>
        <v>0</v>
      </c>
      <c r="AN54" s="54">
        <f>AJ54/Relevância!$F$15</f>
        <v>0</v>
      </c>
    </row>
    <row r="55" spans="1:40" ht="36" customHeight="1" thickBot="1">
      <c r="A55" s="11"/>
      <c r="B55" s="12"/>
      <c r="C55" s="13"/>
      <c r="D55" s="11"/>
      <c r="E55" s="103"/>
      <c r="F55" s="103"/>
      <c r="G55" s="103"/>
      <c r="H55" s="103"/>
      <c r="I55" s="103"/>
      <c r="J55" s="103"/>
      <c r="K55" s="103"/>
      <c r="L55" s="103"/>
      <c r="M55" s="96"/>
      <c r="N55" s="96"/>
      <c r="O55" s="97"/>
      <c r="P55" s="96"/>
      <c r="Q55" s="96"/>
      <c r="R55" s="96"/>
      <c r="S55" s="96"/>
      <c r="T55" s="97"/>
      <c r="U55" s="96"/>
      <c r="V55" s="96"/>
      <c r="Z55" s="15">
        <f>((COUNTIF(M55,Listas!$F$2)*Listas!$E$2)+(COUNTIF(M55,Listas!$F$3)*Listas!$E$3)+(COUNTIF(M55,Listas!$F$4)*Listas!$E$4)+(COUNTIF(M55,Listas!$F$5)*Listas!$E$5)+(COUNTIF(M55,Listas!$F$6)*Listas!$E$6)+(COUNTIF(M55,Listas!$F$7)*Listas!$E$7))*Listas!$C$2</f>
        <v>0</v>
      </c>
      <c r="AA55" s="15">
        <f>((COUNTIF(N55,Listas!$F$2)*Listas!$E$2)+(COUNTIF(N55,Listas!$F$3)*Listas!$E$3)+(COUNTIF(N55,Listas!$F$4)*Listas!$E$4)+(COUNTIF(N55,Listas!$F$5)*Listas!$E$5)+(COUNTIF(N55,Listas!$F$6)*Listas!$E$6)+(COUNTIF(N55,Listas!$F$7)*Listas!$E$7))*Listas!$C$3</f>
        <v>0</v>
      </c>
      <c r="AB55" s="15">
        <f>((COUNTIF(O55,Listas!$G$2)*Listas!$E$2)+(COUNTIF(O55,Listas!$G$3)*Listas!$E$3)+(COUNTIF(O55,Listas!$G$4)*Listas!$E$4)+(COUNTIF(O55,Listas!$G$5)*Listas!$E$5)+(COUNTIF(O55,Listas!$G$6)*Listas!$E$6)+(COUNTIF(O55,Listas!$G$7)*Listas!$E$7))*Listas!$C$4</f>
        <v>0</v>
      </c>
      <c r="AC55" s="15">
        <f>((COUNTIF(P55,Listas!$L$2)*Listas!$E$2)+(COUNTIF(P55,Listas!$L$3)*Listas!$E$3)+(COUNTIF(P55,Listas!$L$4)*Listas!$E$4)+(COUNTIF(P55,Listas!$L$5)*Listas!$E$5)+(COUNTIF(P55,Listas!$L$6)*Listas!$E$6)+(COUNTIF(P55,Listas!$L$7)*Listas!$E$7))*Listas!$C$5</f>
        <v>0</v>
      </c>
      <c r="AD55" s="15">
        <f>((COUNTIF(Q55,Listas!$F$2)*Listas!$E$2)+(COUNTIF(Q55,Listas!$F$3)*Listas!$E$3)+(COUNTIF(Q55,Listas!$F$4)*Listas!$E$4)+(COUNTIF(Q55,Listas!$F$5)*Listas!$E$5)+(COUNTIF(Q55,Listas!$F$6)*Listas!$E$6)+(COUNTIF(Q55,Listas!$F$7)*Listas!$E$7))*Listas!$C$6</f>
        <v>0</v>
      </c>
      <c r="AE55" s="15">
        <f>((COUNTIF(R55,Listas!$J$2)*Listas!$E$2)+(COUNTIF(R55,Listas!$J$3)*Listas!$E$3)+(COUNTIF(R55,Listas!$J$4)*Listas!$E$4)+(COUNTIF(R55,Listas!$J$5)*Listas!$E$5)+(COUNTIF(R55,Listas!$J$6)*Listas!$E$6)+(COUNTIF(R55,Listas!$J$7)*Listas!$E$7))*Listas!$C$7</f>
        <v>0</v>
      </c>
      <c r="AF55" s="15">
        <f>((COUNTIF(S55,Listas!$M$2)*Listas!$E$2)+(COUNTIF(S55,Listas!$M$3)*Listas!$E$3)+(COUNTIF(S55,Listas!$M$4)*Listas!$E$4)+(COUNTIF(S55,Listas!$M$5)*Listas!$E$5)+(COUNTIF(S55,Listas!$M$6)*Listas!$E$6)+(COUNTIF(S55,Listas!$M$7)*Listas!$E$7))*Listas!$C$8</f>
        <v>0</v>
      </c>
      <c r="AG55" s="15">
        <f>((COUNTIF(T55,Listas!$K$2)*Listas!$E$2)+(COUNTIF(T55,Listas!$K$3)*Listas!$E$3)+(COUNTIF(T55,Listas!$K$4)*Listas!$E$4)+(COUNTIF(T55,Listas!$K$5)*Listas!$E$5)+(COUNTIF(T55,Listas!$K$6)*Listas!$E$6)+(COUNTIF(T55,Listas!$K$7)*Listas!$E$7))*Listas!$C$9</f>
        <v>0</v>
      </c>
      <c r="AH55" s="15">
        <f>((COUNTIF(U55,Listas!$L$2)*Listas!$E$2)+(COUNTIF(U55,Listas!$L$3)*Listas!$E$3)+(COUNTIF(U55,Listas!$L$4)*Listas!$E$4)+(COUNTIF(U55,Listas!$L$5)*Listas!$E$5)+(COUNTIF(U55,Listas!$L$6)*Listas!$E$6)+(COUNTIF(U55,Listas!$L$7)*Listas!$E$7))*Listas!$C$10</f>
        <v>0</v>
      </c>
      <c r="AI55" s="15">
        <f>((COUNTIF(V55,Listas!$F$2)*Listas!$E$2)+(COUNTIF(V55,Listas!$F$3)*Listas!$E$3)+(COUNTIF(V55,Listas!$F$4)*Listas!$E$4)+(COUNTIF(V55,Listas!$F$5)*Listas!$E$5)+(COUNTIF(V55,Listas!$F$6)*Listas!$E$6)+(COUNTIF(V55,Listas!$F$7)*Listas!$E$7))*Listas!$C$11</f>
        <v>0</v>
      </c>
      <c r="AJ55" s="37">
        <f t="shared" si="0"/>
        <v>0</v>
      </c>
      <c r="AM55" s="54">
        <f t="shared" si="1"/>
        <v>0</v>
      </c>
      <c r="AN55" s="54">
        <f>AJ55/Relevância!$F$15</f>
        <v>0</v>
      </c>
    </row>
    <row r="56" spans="1:40" ht="36" customHeight="1" thickBot="1">
      <c r="A56" s="11"/>
      <c r="B56" s="12"/>
      <c r="C56" s="13"/>
      <c r="D56" s="11"/>
      <c r="E56" s="103"/>
      <c r="F56" s="103"/>
      <c r="G56" s="103"/>
      <c r="H56" s="103"/>
      <c r="I56" s="103"/>
      <c r="J56" s="103"/>
      <c r="K56" s="103"/>
      <c r="L56" s="103"/>
      <c r="M56" s="96"/>
      <c r="N56" s="96"/>
      <c r="O56" s="97"/>
      <c r="P56" s="96"/>
      <c r="Q56" s="96"/>
      <c r="R56" s="96"/>
      <c r="S56" s="96"/>
      <c r="T56" s="97"/>
      <c r="U56" s="96"/>
      <c r="V56" s="96"/>
      <c r="Z56" s="15">
        <f>((COUNTIF(M56,Listas!$F$2)*Listas!$E$2)+(COUNTIF(M56,Listas!$F$3)*Listas!$E$3)+(COUNTIF(M56,Listas!$F$4)*Listas!$E$4)+(COUNTIF(M56,Listas!$F$5)*Listas!$E$5)+(COUNTIF(M56,Listas!$F$6)*Listas!$E$6)+(COUNTIF(M56,Listas!$F$7)*Listas!$E$7))*Listas!$C$2</f>
        <v>0</v>
      </c>
      <c r="AA56" s="15">
        <f>((COUNTIF(N56,Listas!$F$2)*Listas!$E$2)+(COUNTIF(N56,Listas!$F$3)*Listas!$E$3)+(COUNTIF(N56,Listas!$F$4)*Listas!$E$4)+(COUNTIF(N56,Listas!$F$5)*Listas!$E$5)+(COUNTIF(N56,Listas!$F$6)*Listas!$E$6)+(COUNTIF(N56,Listas!$F$7)*Listas!$E$7))*Listas!$C$3</f>
        <v>0</v>
      </c>
      <c r="AB56" s="15">
        <f>((COUNTIF(O56,Listas!$G$2)*Listas!$E$2)+(COUNTIF(O56,Listas!$G$3)*Listas!$E$3)+(COUNTIF(O56,Listas!$G$4)*Listas!$E$4)+(COUNTIF(O56,Listas!$G$5)*Listas!$E$5)+(COUNTIF(O56,Listas!$G$6)*Listas!$E$6)+(COUNTIF(O56,Listas!$G$7)*Listas!$E$7))*Listas!$C$4</f>
        <v>0</v>
      </c>
      <c r="AC56" s="15">
        <f>((COUNTIF(P56,Listas!$L$2)*Listas!$E$2)+(COUNTIF(P56,Listas!$L$3)*Listas!$E$3)+(COUNTIF(P56,Listas!$L$4)*Listas!$E$4)+(COUNTIF(P56,Listas!$L$5)*Listas!$E$5)+(COUNTIF(P56,Listas!$L$6)*Listas!$E$6)+(COUNTIF(P56,Listas!$L$7)*Listas!$E$7))*Listas!$C$5</f>
        <v>0</v>
      </c>
      <c r="AD56" s="15">
        <f>((COUNTIF(Q56,Listas!$F$2)*Listas!$E$2)+(COUNTIF(Q56,Listas!$F$3)*Listas!$E$3)+(COUNTIF(Q56,Listas!$F$4)*Listas!$E$4)+(COUNTIF(Q56,Listas!$F$5)*Listas!$E$5)+(COUNTIF(Q56,Listas!$F$6)*Listas!$E$6)+(COUNTIF(Q56,Listas!$F$7)*Listas!$E$7))*Listas!$C$6</f>
        <v>0</v>
      </c>
      <c r="AE56" s="15">
        <f>((COUNTIF(R56,Listas!$J$2)*Listas!$E$2)+(COUNTIF(R56,Listas!$J$3)*Listas!$E$3)+(COUNTIF(R56,Listas!$J$4)*Listas!$E$4)+(COUNTIF(R56,Listas!$J$5)*Listas!$E$5)+(COUNTIF(R56,Listas!$J$6)*Listas!$E$6)+(COUNTIF(R56,Listas!$J$7)*Listas!$E$7))*Listas!$C$7</f>
        <v>0</v>
      </c>
      <c r="AF56" s="15">
        <f>((COUNTIF(S56,Listas!$M$2)*Listas!$E$2)+(COUNTIF(S56,Listas!$M$3)*Listas!$E$3)+(COUNTIF(S56,Listas!$M$4)*Listas!$E$4)+(COUNTIF(S56,Listas!$M$5)*Listas!$E$5)+(COUNTIF(S56,Listas!$M$6)*Listas!$E$6)+(COUNTIF(S56,Listas!$M$7)*Listas!$E$7))*Listas!$C$8</f>
        <v>0</v>
      </c>
      <c r="AG56" s="15">
        <f>((COUNTIF(T56,Listas!$K$2)*Listas!$E$2)+(COUNTIF(T56,Listas!$K$3)*Listas!$E$3)+(COUNTIF(T56,Listas!$K$4)*Listas!$E$4)+(COUNTIF(T56,Listas!$K$5)*Listas!$E$5)+(COUNTIF(T56,Listas!$K$6)*Listas!$E$6)+(COUNTIF(T56,Listas!$K$7)*Listas!$E$7))*Listas!$C$9</f>
        <v>0</v>
      </c>
      <c r="AH56" s="15">
        <f>((COUNTIF(U56,Listas!$L$2)*Listas!$E$2)+(COUNTIF(U56,Listas!$L$3)*Listas!$E$3)+(COUNTIF(U56,Listas!$L$4)*Listas!$E$4)+(COUNTIF(U56,Listas!$L$5)*Listas!$E$5)+(COUNTIF(U56,Listas!$L$6)*Listas!$E$6)+(COUNTIF(U56,Listas!$L$7)*Listas!$E$7))*Listas!$C$10</f>
        <v>0</v>
      </c>
      <c r="AI56" s="15">
        <f>((COUNTIF(V56,Listas!$F$2)*Listas!$E$2)+(COUNTIF(V56,Listas!$F$3)*Listas!$E$3)+(COUNTIF(V56,Listas!$F$4)*Listas!$E$4)+(COUNTIF(V56,Listas!$F$5)*Listas!$E$5)+(COUNTIF(V56,Listas!$F$6)*Listas!$E$6)+(COUNTIF(V56,Listas!$F$7)*Listas!$E$7))*Listas!$C$11</f>
        <v>0</v>
      </c>
      <c r="AJ56" s="37">
        <f t="shared" si="0"/>
        <v>0</v>
      </c>
      <c r="AM56" s="54">
        <f t="shared" si="1"/>
        <v>0</v>
      </c>
      <c r="AN56" s="54">
        <f>AJ56/Relevância!$F$15</f>
        <v>0</v>
      </c>
    </row>
    <row r="57" spans="1:40" ht="36" customHeight="1" thickBot="1">
      <c r="A57" s="11"/>
      <c r="B57" s="12"/>
      <c r="C57" s="13"/>
      <c r="D57" s="11"/>
      <c r="E57" s="103"/>
      <c r="F57" s="103"/>
      <c r="G57" s="103"/>
      <c r="H57" s="103"/>
      <c r="I57" s="103"/>
      <c r="J57" s="103"/>
      <c r="K57" s="103"/>
      <c r="L57" s="103"/>
      <c r="M57" s="96"/>
      <c r="N57" s="96"/>
      <c r="O57" s="97"/>
      <c r="P57" s="96"/>
      <c r="Q57" s="96"/>
      <c r="R57" s="96"/>
      <c r="S57" s="96"/>
      <c r="T57" s="97"/>
      <c r="U57" s="96"/>
      <c r="V57" s="96"/>
      <c r="Z57" s="15">
        <f>((COUNTIF(M57,Listas!$F$2)*Listas!$E$2)+(COUNTIF(M57,Listas!$F$3)*Listas!$E$3)+(COUNTIF(M57,Listas!$F$4)*Listas!$E$4)+(COUNTIF(M57,Listas!$F$5)*Listas!$E$5)+(COUNTIF(M57,Listas!$F$6)*Listas!$E$6)+(COUNTIF(M57,Listas!$F$7)*Listas!$E$7))*Listas!$C$2</f>
        <v>0</v>
      </c>
      <c r="AA57" s="15">
        <f>((COUNTIF(N57,Listas!$F$2)*Listas!$E$2)+(COUNTIF(N57,Listas!$F$3)*Listas!$E$3)+(COUNTIF(N57,Listas!$F$4)*Listas!$E$4)+(COUNTIF(N57,Listas!$F$5)*Listas!$E$5)+(COUNTIF(N57,Listas!$F$6)*Listas!$E$6)+(COUNTIF(N57,Listas!$F$7)*Listas!$E$7))*Listas!$C$3</f>
        <v>0</v>
      </c>
      <c r="AB57" s="15">
        <f>((COUNTIF(O57,Listas!$G$2)*Listas!$E$2)+(COUNTIF(O57,Listas!$G$3)*Listas!$E$3)+(COUNTIF(O57,Listas!$G$4)*Listas!$E$4)+(COUNTIF(O57,Listas!$G$5)*Listas!$E$5)+(COUNTIF(O57,Listas!$G$6)*Listas!$E$6)+(COUNTIF(O57,Listas!$G$7)*Listas!$E$7))*Listas!$C$4</f>
        <v>0</v>
      </c>
      <c r="AC57" s="15">
        <f>((COUNTIF(P57,Listas!$L$2)*Listas!$E$2)+(COUNTIF(P57,Listas!$L$3)*Listas!$E$3)+(COUNTIF(P57,Listas!$L$4)*Listas!$E$4)+(COUNTIF(P57,Listas!$L$5)*Listas!$E$5)+(COUNTIF(P57,Listas!$L$6)*Listas!$E$6)+(COUNTIF(P57,Listas!$L$7)*Listas!$E$7))*Listas!$C$5</f>
        <v>0</v>
      </c>
      <c r="AD57" s="15">
        <f>((COUNTIF(Q57,Listas!$F$2)*Listas!$E$2)+(COUNTIF(Q57,Listas!$F$3)*Listas!$E$3)+(COUNTIF(Q57,Listas!$F$4)*Listas!$E$4)+(COUNTIF(Q57,Listas!$F$5)*Listas!$E$5)+(COUNTIF(Q57,Listas!$F$6)*Listas!$E$6)+(COUNTIF(Q57,Listas!$F$7)*Listas!$E$7))*Listas!$C$6</f>
        <v>0</v>
      </c>
      <c r="AE57" s="15">
        <f>((COUNTIF(R57,Listas!$J$2)*Listas!$E$2)+(COUNTIF(R57,Listas!$J$3)*Listas!$E$3)+(COUNTIF(R57,Listas!$J$4)*Listas!$E$4)+(COUNTIF(R57,Listas!$J$5)*Listas!$E$5)+(COUNTIF(R57,Listas!$J$6)*Listas!$E$6)+(COUNTIF(R57,Listas!$J$7)*Listas!$E$7))*Listas!$C$7</f>
        <v>0</v>
      </c>
      <c r="AF57" s="15">
        <f>((COUNTIF(S57,Listas!$M$2)*Listas!$E$2)+(COUNTIF(S57,Listas!$M$3)*Listas!$E$3)+(COUNTIF(S57,Listas!$M$4)*Listas!$E$4)+(COUNTIF(S57,Listas!$M$5)*Listas!$E$5)+(COUNTIF(S57,Listas!$M$6)*Listas!$E$6)+(COUNTIF(S57,Listas!$M$7)*Listas!$E$7))*Listas!$C$8</f>
        <v>0</v>
      </c>
      <c r="AG57" s="15">
        <f>((COUNTIF(T57,Listas!$K$2)*Listas!$E$2)+(COUNTIF(T57,Listas!$K$3)*Listas!$E$3)+(COUNTIF(T57,Listas!$K$4)*Listas!$E$4)+(COUNTIF(T57,Listas!$K$5)*Listas!$E$5)+(COUNTIF(T57,Listas!$K$6)*Listas!$E$6)+(COUNTIF(T57,Listas!$K$7)*Listas!$E$7))*Listas!$C$9</f>
        <v>0</v>
      </c>
      <c r="AH57" s="15">
        <f>((COUNTIF(U57,Listas!$L$2)*Listas!$E$2)+(COUNTIF(U57,Listas!$L$3)*Listas!$E$3)+(COUNTIF(U57,Listas!$L$4)*Listas!$E$4)+(COUNTIF(U57,Listas!$L$5)*Listas!$E$5)+(COUNTIF(U57,Listas!$L$6)*Listas!$E$6)+(COUNTIF(U57,Listas!$L$7)*Listas!$E$7))*Listas!$C$10</f>
        <v>0</v>
      </c>
      <c r="AI57" s="15">
        <f>((COUNTIF(V57,Listas!$F$2)*Listas!$E$2)+(COUNTIF(V57,Listas!$F$3)*Listas!$E$3)+(COUNTIF(V57,Listas!$F$4)*Listas!$E$4)+(COUNTIF(V57,Listas!$F$5)*Listas!$E$5)+(COUNTIF(V57,Listas!$F$6)*Listas!$E$6)+(COUNTIF(V57,Listas!$F$7)*Listas!$E$7))*Listas!$C$11</f>
        <v>0</v>
      </c>
      <c r="AJ57" s="37">
        <f t="shared" si="0"/>
        <v>0</v>
      </c>
      <c r="AM57" s="54">
        <f t="shared" si="1"/>
        <v>0</v>
      </c>
      <c r="AN57" s="54">
        <f>AJ57/Relevância!$F$15</f>
        <v>0</v>
      </c>
    </row>
    <row r="58" spans="1:40" ht="36" customHeight="1" thickBot="1">
      <c r="A58" s="11"/>
      <c r="B58" s="12"/>
      <c r="C58" s="13"/>
      <c r="D58" s="11"/>
      <c r="E58" s="103"/>
      <c r="F58" s="103"/>
      <c r="G58" s="103"/>
      <c r="H58" s="103"/>
      <c r="I58" s="103"/>
      <c r="J58" s="103"/>
      <c r="K58" s="103"/>
      <c r="L58" s="103"/>
      <c r="M58" s="96"/>
      <c r="N58" s="96"/>
      <c r="O58" s="97"/>
      <c r="P58" s="96"/>
      <c r="Q58" s="96"/>
      <c r="R58" s="96"/>
      <c r="S58" s="96"/>
      <c r="T58" s="97"/>
      <c r="U58" s="96"/>
      <c r="V58" s="96"/>
      <c r="Z58" s="15">
        <f>((COUNTIF(M58,Listas!$F$2)*Listas!$E$2)+(COUNTIF(M58,Listas!$F$3)*Listas!$E$3)+(COUNTIF(M58,Listas!$F$4)*Listas!$E$4)+(COUNTIF(M58,Listas!$F$5)*Listas!$E$5)+(COUNTIF(M58,Listas!$F$6)*Listas!$E$6)+(COUNTIF(M58,Listas!$F$7)*Listas!$E$7))*Listas!$C$2</f>
        <v>0</v>
      </c>
      <c r="AA58" s="15">
        <f>((COUNTIF(N58,Listas!$F$2)*Listas!$E$2)+(COUNTIF(N58,Listas!$F$3)*Listas!$E$3)+(COUNTIF(N58,Listas!$F$4)*Listas!$E$4)+(COUNTIF(N58,Listas!$F$5)*Listas!$E$5)+(COUNTIF(N58,Listas!$F$6)*Listas!$E$6)+(COUNTIF(N58,Listas!$F$7)*Listas!$E$7))*Listas!$C$3</f>
        <v>0</v>
      </c>
      <c r="AB58" s="15">
        <f>((COUNTIF(O58,Listas!$G$2)*Listas!$E$2)+(COUNTIF(O58,Listas!$G$3)*Listas!$E$3)+(COUNTIF(O58,Listas!$G$4)*Listas!$E$4)+(COUNTIF(O58,Listas!$G$5)*Listas!$E$5)+(COUNTIF(O58,Listas!$G$6)*Listas!$E$6)+(COUNTIF(O58,Listas!$G$7)*Listas!$E$7))*Listas!$C$4</f>
        <v>0</v>
      </c>
      <c r="AC58" s="15">
        <f>((COUNTIF(P58,Listas!$L$2)*Listas!$E$2)+(COUNTIF(P58,Listas!$L$3)*Listas!$E$3)+(COUNTIF(P58,Listas!$L$4)*Listas!$E$4)+(COUNTIF(P58,Listas!$L$5)*Listas!$E$5)+(COUNTIF(P58,Listas!$L$6)*Listas!$E$6)+(COUNTIF(P58,Listas!$L$7)*Listas!$E$7))*Listas!$C$5</f>
        <v>0</v>
      </c>
      <c r="AD58" s="15">
        <f>((COUNTIF(Q58,Listas!$F$2)*Listas!$E$2)+(COUNTIF(Q58,Listas!$F$3)*Listas!$E$3)+(COUNTIF(Q58,Listas!$F$4)*Listas!$E$4)+(COUNTIF(Q58,Listas!$F$5)*Listas!$E$5)+(COUNTIF(Q58,Listas!$F$6)*Listas!$E$6)+(COUNTIF(Q58,Listas!$F$7)*Listas!$E$7))*Listas!$C$6</f>
        <v>0</v>
      </c>
      <c r="AE58" s="15">
        <f>((COUNTIF(R58,Listas!$J$2)*Listas!$E$2)+(COUNTIF(R58,Listas!$J$3)*Listas!$E$3)+(COUNTIF(R58,Listas!$J$4)*Listas!$E$4)+(COUNTIF(R58,Listas!$J$5)*Listas!$E$5)+(COUNTIF(R58,Listas!$J$6)*Listas!$E$6)+(COUNTIF(R58,Listas!$J$7)*Listas!$E$7))*Listas!$C$7</f>
        <v>0</v>
      </c>
      <c r="AF58" s="15">
        <f>((COUNTIF(S58,Listas!$M$2)*Listas!$E$2)+(COUNTIF(S58,Listas!$M$3)*Listas!$E$3)+(COUNTIF(S58,Listas!$M$4)*Listas!$E$4)+(COUNTIF(S58,Listas!$M$5)*Listas!$E$5)+(COUNTIF(S58,Listas!$M$6)*Listas!$E$6)+(COUNTIF(S58,Listas!$M$7)*Listas!$E$7))*Listas!$C$8</f>
        <v>0</v>
      </c>
      <c r="AG58" s="15">
        <f>((COUNTIF(T58,Listas!$K$2)*Listas!$E$2)+(COUNTIF(T58,Listas!$K$3)*Listas!$E$3)+(COUNTIF(T58,Listas!$K$4)*Listas!$E$4)+(COUNTIF(T58,Listas!$K$5)*Listas!$E$5)+(COUNTIF(T58,Listas!$K$6)*Listas!$E$6)+(COUNTIF(T58,Listas!$K$7)*Listas!$E$7))*Listas!$C$9</f>
        <v>0</v>
      </c>
      <c r="AH58" s="15">
        <f>((COUNTIF(U58,Listas!$L$2)*Listas!$E$2)+(COUNTIF(U58,Listas!$L$3)*Listas!$E$3)+(COUNTIF(U58,Listas!$L$4)*Listas!$E$4)+(COUNTIF(U58,Listas!$L$5)*Listas!$E$5)+(COUNTIF(U58,Listas!$L$6)*Listas!$E$6)+(COUNTIF(U58,Listas!$L$7)*Listas!$E$7))*Listas!$C$10</f>
        <v>0</v>
      </c>
      <c r="AI58" s="15">
        <f>((COUNTIF(V58,Listas!$F$2)*Listas!$E$2)+(COUNTIF(V58,Listas!$F$3)*Listas!$E$3)+(COUNTIF(V58,Listas!$F$4)*Listas!$E$4)+(COUNTIF(V58,Listas!$F$5)*Listas!$E$5)+(COUNTIF(V58,Listas!$F$6)*Listas!$E$6)+(COUNTIF(V58,Listas!$F$7)*Listas!$E$7))*Listas!$C$11</f>
        <v>0</v>
      </c>
      <c r="AJ58" s="37">
        <f t="shared" si="0"/>
        <v>0</v>
      </c>
      <c r="AM58" s="54">
        <f t="shared" si="1"/>
        <v>0</v>
      </c>
      <c r="AN58" s="54">
        <f>AJ58/Relevância!$F$15</f>
        <v>0</v>
      </c>
    </row>
    <row r="59" spans="1:40" ht="36" customHeight="1" thickBot="1">
      <c r="A59" s="11"/>
      <c r="B59" s="12"/>
      <c r="C59" s="13"/>
      <c r="D59" s="11"/>
      <c r="E59" s="103"/>
      <c r="F59" s="103"/>
      <c r="G59" s="103"/>
      <c r="H59" s="103"/>
      <c r="I59" s="103"/>
      <c r="J59" s="103"/>
      <c r="K59" s="103"/>
      <c r="L59" s="103"/>
      <c r="M59" s="96"/>
      <c r="N59" s="96"/>
      <c r="O59" s="97"/>
      <c r="P59" s="96"/>
      <c r="Q59" s="96"/>
      <c r="R59" s="96"/>
      <c r="S59" s="96"/>
      <c r="T59" s="97"/>
      <c r="U59" s="96"/>
      <c r="V59" s="96"/>
      <c r="Z59" s="15">
        <f>((COUNTIF(M59,Listas!$F$2)*Listas!$E$2)+(COUNTIF(M59,Listas!$F$3)*Listas!$E$3)+(COUNTIF(M59,Listas!$F$4)*Listas!$E$4)+(COUNTIF(M59,Listas!$F$5)*Listas!$E$5)+(COUNTIF(M59,Listas!$F$6)*Listas!$E$6)+(COUNTIF(M59,Listas!$F$7)*Listas!$E$7))*Listas!$C$2</f>
        <v>0</v>
      </c>
      <c r="AA59" s="15">
        <f>((COUNTIF(N59,Listas!$F$2)*Listas!$E$2)+(COUNTIF(N59,Listas!$F$3)*Listas!$E$3)+(COUNTIF(N59,Listas!$F$4)*Listas!$E$4)+(COUNTIF(N59,Listas!$F$5)*Listas!$E$5)+(COUNTIF(N59,Listas!$F$6)*Listas!$E$6)+(COUNTIF(N59,Listas!$F$7)*Listas!$E$7))*Listas!$C$3</f>
        <v>0</v>
      </c>
      <c r="AB59" s="15">
        <f>((COUNTIF(O59,Listas!$G$2)*Listas!$E$2)+(COUNTIF(O59,Listas!$G$3)*Listas!$E$3)+(COUNTIF(O59,Listas!$G$4)*Listas!$E$4)+(COUNTIF(O59,Listas!$G$5)*Listas!$E$5)+(COUNTIF(O59,Listas!$G$6)*Listas!$E$6)+(COUNTIF(O59,Listas!$G$7)*Listas!$E$7))*Listas!$C$4</f>
        <v>0</v>
      </c>
      <c r="AC59" s="15">
        <f>((COUNTIF(P59,Listas!$L$2)*Listas!$E$2)+(COUNTIF(P59,Listas!$L$3)*Listas!$E$3)+(COUNTIF(P59,Listas!$L$4)*Listas!$E$4)+(COUNTIF(P59,Listas!$L$5)*Listas!$E$5)+(COUNTIF(P59,Listas!$L$6)*Listas!$E$6)+(COUNTIF(P59,Listas!$L$7)*Listas!$E$7))*Listas!$C$5</f>
        <v>0</v>
      </c>
      <c r="AD59" s="15">
        <f>((COUNTIF(Q59,Listas!$F$2)*Listas!$E$2)+(COUNTIF(Q59,Listas!$F$3)*Listas!$E$3)+(COUNTIF(Q59,Listas!$F$4)*Listas!$E$4)+(COUNTIF(Q59,Listas!$F$5)*Listas!$E$5)+(COUNTIF(Q59,Listas!$F$6)*Listas!$E$6)+(COUNTIF(Q59,Listas!$F$7)*Listas!$E$7))*Listas!$C$6</f>
        <v>0</v>
      </c>
      <c r="AE59" s="15">
        <f>((COUNTIF(R59,Listas!$J$2)*Listas!$E$2)+(COUNTIF(R59,Listas!$J$3)*Listas!$E$3)+(COUNTIF(R59,Listas!$J$4)*Listas!$E$4)+(COUNTIF(R59,Listas!$J$5)*Listas!$E$5)+(COUNTIF(R59,Listas!$J$6)*Listas!$E$6)+(COUNTIF(R59,Listas!$J$7)*Listas!$E$7))*Listas!$C$7</f>
        <v>0</v>
      </c>
      <c r="AF59" s="15">
        <f>((COUNTIF(S59,Listas!$M$2)*Listas!$E$2)+(COUNTIF(S59,Listas!$M$3)*Listas!$E$3)+(COUNTIF(S59,Listas!$M$4)*Listas!$E$4)+(COUNTIF(S59,Listas!$M$5)*Listas!$E$5)+(COUNTIF(S59,Listas!$M$6)*Listas!$E$6)+(COUNTIF(S59,Listas!$M$7)*Listas!$E$7))*Listas!$C$8</f>
        <v>0</v>
      </c>
      <c r="AG59" s="15">
        <f>((COUNTIF(T59,Listas!$K$2)*Listas!$E$2)+(COUNTIF(T59,Listas!$K$3)*Listas!$E$3)+(COUNTIF(T59,Listas!$K$4)*Listas!$E$4)+(COUNTIF(T59,Listas!$K$5)*Listas!$E$5)+(COUNTIF(T59,Listas!$K$6)*Listas!$E$6)+(COUNTIF(T59,Listas!$K$7)*Listas!$E$7))*Listas!$C$9</f>
        <v>0</v>
      </c>
      <c r="AH59" s="15">
        <f>((COUNTIF(U59,Listas!$L$2)*Listas!$E$2)+(COUNTIF(U59,Listas!$L$3)*Listas!$E$3)+(COUNTIF(U59,Listas!$L$4)*Listas!$E$4)+(COUNTIF(U59,Listas!$L$5)*Listas!$E$5)+(COUNTIF(U59,Listas!$L$6)*Listas!$E$6)+(COUNTIF(U59,Listas!$L$7)*Listas!$E$7))*Listas!$C$10</f>
        <v>0</v>
      </c>
      <c r="AI59" s="15">
        <f>((COUNTIF(V59,Listas!$F$2)*Listas!$E$2)+(COUNTIF(V59,Listas!$F$3)*Listas!$E$3)+(COUNTIF(V59,Listas!$F$4)*Listas!$E$4)+(COUNTIF(V59,Listas!$F$5)*Listas!$E$5)+(COUNTIF(V59,Listas!$F$6)*Listas!$E$6)+(COUNTIF(V59,Listas!$F$7)*Listas!$E$7))*Listas!$C$11</f>
        <v>0</v>
      </c>
      <c r="AJ59" s="37">
        <f t="shared" si="0"/>
        <v>0</v>
      </c>
      <c r="AM59" s="54">
        <f t="shared" si="1"/>
        <v>0</v>
      </c>
      <c r="AN59" s="54">
        <f>AJ59/Relevância!$F$15</f>
        <v>0</v>
      </c>
    </row>
    <row r="60" spans="1:40" ht="36" customHeight="1" thickBot="1">
      <c r="A60" s="11"/>
      <c r="B60" s="12"/>
      <c r="C60" s="13"/>
      <c r="D60" s="11"/>
      <c r="E60" s="103"/>
      <c r="F60" s="103"/>
      <c r="G60" s="103"/>
      <c r="H60" s="103"/>
      <c r="I60" s="103"/>
      <c r="J60" s="103"/>
      <c r="K60" s="103"/>
      <c r="L60" s="103"/>
      <c r="M60" s="96"/>
      <c r="N60" s="96"/>
      <c r="O60" s="97"/>
      <c r="P60" s="96"/>
      <c r="Q60" s="96"/>
      <c r="R60" s="96"/>
      <c r="S60" s="96"/>
      <c r="T60" s="97"/>
      <c r="U60" s="96"/>
      <c r="V60" s="96"/>
      <c r="Z60" s="15">
        <f>((COUNTIF(M60,Listas!$F$2)*Listas!$E$2)+(COUNTIF(M60,Listas!$F$3)*Listas!$E$3)+(COUNTIF(M60,Listas!$F$4)*Listas!$E$4)+(COUNTIF(M60,Listas!$F$5)*Listas!$E$5)+(COUNTIF(M60,Listas!$F$6)*Listas!$E$6)+(COUNTIF(M60,Listas!$F$7)*Listas!$E$7))*Listas!$C$2</f>
        <v>0</v>
      </c>
      <c r="AA60" s="15">
        <f>((COUNTIF(N60,Listas!$F$2)*Listas!$E$2)+(COUNTIF(N60,Listas!$F$3)*Listas!$E$3)+(COUNTIF(N60,Listas!$F$4)*Listas!$E$4)+(COUNTIF(N60,Listas!$F$5)*Listas!$E$5)+(COUNTIF(N60,Listas!$F$6)*Listas!$E$6)+(COUNTIF(N60,Listas!$F$7)*Listas!$E$7))*Listas!$C$3</f>
        <v>0</v>
      </c>
      <c r="AB60" s="15">
        <f>((COUNTIF(O60,Listas!$G$2)*Listas!$E$2)+(COUNTIF(O60,Listas!$G$3)*Listas!$E$3)+(COUNTIF(O60,Listas!$G$4)*Listas!$E$4)+(COUNTIF(O60,Listas!$G$5)*Listas!$E$5)+(COUNTIF(O60,Listas!$G$6)*Listas!$E$6)+(COUNTIF(O60,Listas!$G$7)*Listas!$E$7))*Listas!$C$4</f>
        <v>0</v>
      </c>
      <c r="AC60" s="15">
        <f>((COUNTIF(P60,Listas!$L$2)*Listas!$E$2)+(COUNTIF(P60,Listas!$L$3)*Listas!$E$3)+(COUNTIF(P60,Listas!$L$4)*Listas!$E$4)+(COUNTIF(P60,Listas!$L$5)*Listas!$E$5)+(COUNTIF(P60,Listas!$L$6)*Listas!$E$6)+(COUNTIF(P60,Listas!$L$7)*Listas!$E$7))*Listas!$C$5</f>
        <v>0</v>
      </c>
      <c r="AD60" s="15">
        <f>((COUNTIF(Q60,Listas!$F$2)*Listas!$E$2)+(COUNTIF(Q60,Listas!$F$3)*Listas!$E$3)+(COUNTIF(Q60,Listas!$F$4)*Listas!$E$4)+(COUNTIF(Q60,Listas!$F$5)*Listas!$E$5)+(COUNTIF(Q60,Listas!$F$6)*Listas!$E$6)+(COUNTIF(Q60,Listas!$F$7)*Listas!$E$7))*Listas!$C$6</f>
        <v>0</v>
      </c>
      <c r="AE60" s="15">
        <f>((COUNTIF(R60,Listas!$J$2)*Listas!$E$2)+(COUNTIF(R60,Listas!$J$3)*Listas!$E$3)+(COUNTIF(R60,Listas!$J$4)*Listas!$E$4)+(COUNTIF(R60,Listas!$J$5)*Listas!$E$5)+(COUNTIF(R60,Listas!$J$6)*Listas!$E$6)+(COUNTIF(R60,Listas!$J$7)*Listas!$E$7))*Listas!$C$7</f>
        <v>0</v>
      </c>
      <c r="AF60" s="15">
        <f>((COUNTIF(S60,Listas!$M$2)*Listas!$E$2)+(COUNTIF(S60,Listas!$M$3)*Listas!$E$3)+(COUNTIF(S60,Listas!$M$4)*Listas!$E$4)+(COUNTIF(S60,Listas!$M$5)*Listas!$E$5)+(COUNTIF(S60,Listas!$M$6)*Listas!$E$6)+(COUNTIF(S60,Listas!$M$7)*Listas!$E$7))*Listas!$C$8</f>
        <v>0</v>
      </c>
      <c r="AG60" s="15">
        <f>((COUNTIF(T60,Listas!$K$2)*Listas!$E$2)+(COUNTIF(T60,Listas!$K$3)*Listas!$E$3)+(COUNTIF(T60,Listas!$K$4)*Listas!$E$4)+(COUNTIF(T60,Listas!$K$5)*Listas!$E$5)+(COUNTIF(T60,Listas!$K$6)*Listas!$E$6)+(COUNTIF(T60,Listas!$K$7)*Listas!$E$7))*Listas!$C$9</f>
        <v>0</v>
      </c>
      <c r="AH60" s="15">
        <f>((COUNTIF(U60,Listas!$L$2)*Listas!$E$2)+(COUNTIF(U60,Listas!$L$3)*Listas!$E$3)+(COUNTIF(U60,Listas!$L$4)*Listas!$E$4)+(COUNTIF(U60,Listas!$L$5)*Listas!$E$5)+(COUNTIF(U60,Listas!$L$6)*Listas!$E$6)+(COUNTIF(U60,Listas!$L$7)*Listas!$E$7))*Listas!$C$10</f>
        <v>0</v>
      </c>
      <c r="AI60" s="15">
        <f>((COUNTIF(V60,Listas!$F$2)*Listas!$E$2)+(COUNTIF(V60,Listas!$F$3)*Listas!$E$3)+(COUNTIF(V60,Listas!$F$4)*Listas!$E$4)+(COUNTIF(V60,Listas!$F$5)*Listas!$E$5)+(COUNTIF(V60,Listas!$F$6)*Listas!$E$6)+(COUNTIF(V60,Listas!$F$7)*Listas!$E$7))*Listas!$C$11</f>
        <v>0</v>
      </c>
      <c r="AJ60" s="37">
        <f t="shared" si="0"/>
        <v>0</v>
      </c>
      <c r="AM60" s="54">
        <f t="shared" si="1"/>
        <v>0</v>
      </c>
      <c r="AN60" s="54">
        <f>AJ60/Relevância!$F$15</f>
        <v>0</v>
      </c>
    </row>
    <row r="61" spans="1:40" ht="36" customHeight="1" thickBot="1">
      <c r="A61" s="11"/>
      <c r="B61" s="12"/>
      <c r="C61" s="13"/>
      <c r="D61" s="11"/>
      <c r="E61" s="103"/>
      <c r="F61" s="103"/>
      <c r="G61" s="103"/>
      <c r="H61" s="103"/>
      <c r="I61" s="103"/>
      <c r="J61" s="103"/>
      <c r="K61" s="103"/>
      <c r="L61" s="103"/>
      <c r="M61" s="96"/>
      <c r="N61" s="96"/>
      <c r="O61" s="97"/>
      <c r="P61" s="96"/>
      <c r="Q61" s="96"/>
      <c r="R61" s="96"/>
      <c r="S61" s="96"/>
      <c r="T61" s="97"/>
      <c r="U61" s="96"/>
      <c r="V61" s="96"/>
      <c r="Z61" s="15">
        <f>((COUNTIF(M61,Listas!$F$2)*Listas!$E$2)+(COUNTIF(M61,Listas!$F$3)*Listas!$E$3)+(COUNTIF(M61,Listas!$F$4)*Listas!$E$4)+(COUNTIF(M61,Listas!$F$5)*Listas!$E$5)+(COUNTIF(M61,Listas!$F$6)*Listas!$E$6)+(COUNTIF(M61,Listas!$F$7)*Listas!$E$7))*Listas!$C$2</f>
        <v>0</v>
      </c>
      <c r="AA61" s="15">
        <f>((COUNTIF(N61,Listas!$F$2)*Listas!$E$2)+(COUNTIF(N61,Listas!$F$3)*Listas!$E$3)+(COUNTIF(N61,Listas!$F$4)*Listas!$E$4)+(COUNTIF(N61,Listas!$F$5)*Listas!$E$5)+(COUNTIF(N61,Listas!$F$6)*Listas!$E$6)+(COUNTIF(N61,Listas!$F$7)*Listas!$E$7))*Listas!$C$3</f>
        <v>0</v>
      </c>
      <c r="AB61" s="15">
        <f>((COUNTIF(O61,Listas!$G$2)*Listas!$E$2)+(COUNTIF(O61,Listas!$G$3)*Listas!$E$3)+(COUNTIF(O61,Listas!$G$4)*Listas!$E$4)+(COUNTIF(O61,Listas!$G$5)*Listas!$E$5)+(COUNTIF(O61,Listas!$G$6)*Listas!$E$6)+(COUNTIF(O61,Listas!$G$7)*Listas!$E$7))*Listas!$C$4</f>
        <v>0</v>
      </c>
      <c r="AC61" s="15">
        <f>((COUNTIF(P61,Listas!$L$2)*Listas!$E$2)+(COUNTIF(P61,Listas!$L$3)*Listas!$E$3)+(COUNTIF(P61,Listas!$L$4)*Listas!$E$4)+(COUNTIF(P61,Listas!$L$5)*Listas!$E$5)+(COUNTIF(P61,Listas!$L$6)*Listas!$E$6)+(COUNTIF(P61,Listas!$L$7)*Listas!$E$7))*Listas!$C$5</f>
        <v>0</v>
      </c>
      <c r="AD61" s="15">
        <f>((COUNTIF(Q61,Listas!$F$2)*Listas!$E$2)+(COUNTIF(Q61,Listas!$F$3)*Listas!$E$3)+(COUNTIF(Q61,Listas!$F$4)*Listas!$E$4)+(COUNTIF(Q61,Listas!$F$5)*Listas!$E$5)+(COUNTIF(Q61,Listas!$F$6)*Listas!$E$6)+(COUNTIF(Q61,Listas!$F$7)*Listas!$E$7))*Listas!$C$6</f>
        <v>0</v>
      </c>
      <c r="AE61" s="15">
        <f>((COUNTIF(R61,Listas!$J$2)*Listas!$E$2)+(COUNTIF(R61,Listas!$J$3)*Listas!$E$3)+(COUNTIF(R61,Listas!$J$4)*Listas!$E$4)+(COUNTIF(R61,Listas!$J$5)*Listas!$E$5)+(COUNTIF(R61,Listas!$J$6)*Listas!$E$6)+(COUNTIF(R61,Listas!$J$7)*Listas!$E$7))*Listas!$C$7</f>
        <v>0</v>
      </c>
      <c r="AF61" s="15">
        <f>((COUNTIF(S61,Listas!$M$2)*Listas!$E$2)+(COUNTIF(S61,Listas!$M$3)*Listas!$E$3)+(COUNTIF(S61,Listas!$M$4)*Listas!$E$4)+(COUNTIF(S61,Listas!$M$5)*Listas!$E$5)+(COUNTIF(S61,Listas!$M$6)*Listas!$E$6)+(COUNTIF(S61,Listas!$M$7)*Listas!$E$7))*Listas!$C$8</f>
        <v>0</v>
      </c>
      <c r="AG61" s="15">
        <f>((COUNTIF(T61,Listas!$K$2)*Listas!$E$2)+(COUNTIF(T61,Listas!$K$3)*Listas!$E$3)+(COUNTIF(T61,Listas!$K$4)*Listas!$E$4)+(COUNTIF(T61,Listas!$K$5)*Listas!$E$5)+(COUNTIF(T61,Listas!$K$6)*Listas!$E$6)+(COUNTIF(T61,Listas!$K$7)*Listas!$E$7))*Listas!$C$9</f>
        <v>0</v>
      </c>
      <c r="AH61" s="15">
        <f>((COUNTIF(U61,Listas!$L$2)*Listas!$E$2)+(COUNTIF(U61,Listas!$L$3)*Listas!$E$3)+(COUNTIF(U61,Listas!$L$4)*Listas!$E$4)+(COUNTIF(U61,Listas!$L$5)*Listas!$E$5)+(COUNTIF(U61,Listas!$L$6)*Listas!$E$6)+(COUNTIF(U61,Listas!$L$7)*Listas!$E$7))*Listas!$C$10</f>
        <v>0</v>
      </c>
      <c r="AI61" s="15">
        <f>((COUNTIF(V61,Listas!$F$2)*Listas!$E$2)+(COUNTIF(V61,Listas!$F$3)*Listas!$E$3)+(COUNTIF(V61,Listas!$F$4)*Listas!$E$4)+(COUNTIF(V61,Listas!$F$5)*Listas!$E$5)+(COUNTIF(V61,Listas!$F$6)*Listas!$E$6)+(COUNTIF(V61,Listas!$F$7)*Listas!$E$7))*Listas!$C$11</f>
        <v>0</v>
      </c>
      <c r="AJ61" s="37">
        <f t="shared" si="0"/>
        <v>0</v>
      </c>
      <c r="AM61" s="54">
        <f t="shared" si="1"/>
        <v>0</v>
      </c>
      <c r="AN61" s="54">
        <f>AJ61/Relevância!$F$15</f>
        <v>0</v>
      </c>
    </row>
    <row r="62" spans="1:40" ht="36" customHeight="1" thickBot="1">
      <c r="A62" s="11"/>
      <c r="B62" s="12"/>
      <c r="C62" s="13"/>
      <c r="D62" s="11"/>
      <c r="E62" s="103"/>
      <c r="F62" s="103"/>
      <c r="G62" s="103"/>
      <c r="H62" s="103"/>
      <c r="I62" s="103"/>
      <c r="J62" s="103"/>
      <c r="K62" s="103"/>
      <c r="L62" s="103"/>
      <c r="M62" s="96"/>
      <c r="N62" s="96"/>
      <c r="O62" s="97"/>
      <c r="P62" s="96"/>
      <c r="Q62" s="96"/>
      <c r="R62" s="96"/>
      <c r="S62" s="96"/>
      <c r="T62" s="97"/>
      <c r="U62" s="96"/>
      <c r="V62" s="96"/>
      <c r="Z62" s="15">
        <f>((COUNTIF(M62,Listas!$F$2)*Listas!$E$2)+(COUNTIF(M62,Listas!$F$3)*Listas!$E$3)+(COUNTIF(M62,Listas!$F$4)*Listas!$E$4)+(COUNTIF(M62,Listas!$F$5)*Listas!$E$5)+(COUNTIF(M62,Listas!$F$6)*Listas!$E$6)+(COUNTIF(M62,Listas!$F$7)*Listas!$E$7))*Listas!$C$2</f>
        <v>0</v>
      </c>
      <c r="AA62" s="15">
        <f>((COUNTIF(N62,Listas!$F$2)*Listas!$E$2)+(COUNTIF(N62,Listas!$F$3)*Listas!$E$3)+(COUNTIF(N62,Listas!$F$4)*Listas!$E$4)+(COUNTIF(N62,Listas!$F$5)*Listas!$E$5)+(COUNTIF(N62,Listas!$F$6)*Listas!$E$6)+(COUNTIF(N62,Listas!$F$7)*Listas!$E$7))*Listas!$C$3</f>
        <v>0</v>
      </c>
      <c r="AB62" s="15">
        <f>((COUNTIF(O62,Listas!$G$2)*Listas!$E$2)+(COUNTIF(O62,Listas!$G$3)*Listas!$E$3)+(COUNTIF(O62,Listas!$G$4)*Listas!$E$4)+(COUNTIF(O62,Listas!$G$5)*Listas!$E$5)+(COUNTIF(O62,Listas!$G$6)*Listas!$E$6)+(COUNTIF(O62,Listas!$G$7)*Listas!$E$7))*Listas!$C$4</f>
        <v>0</v>
      </c>
      <c r="AC62" s="15">
        <f>((COUNTIF(P62,Listas!$L$2)*Listas!$E$2)+(COUNTIF(P62,Listas!$L$3)*Listas!$E$3)+(COUNTIF(P62,Listas!$L$4)*Listas!$E$4)+(COUNTIF(P62,Listas!$L$5)*Listas!$E$5)+(COUNTIF(P62,Listas!$L$6)*Listas!$E$6)+(COUNTIF(P62,Listas!$L$7)*Listas!$E$7))*Listas!$C$5</f>
        <v>0</v>
      </c>
      <c r="AD62" s="15">
        <f>((COUNTIF(Q62,Listas!$F$2)*Listas!$E$2)+(COUNTIF(Q62,Listas!$F$3)*Listas!$E$3)+(COUNTIF(Q62,Listas!$F$4)*Listas!$E$4)+(COUNTIF(Q62,Listas!$F$5)*Listas!$E$5)+(COUNTIF(Q62,Listas!$F$6)*Listas!$E$6)+(COUNTIF(Q62,Listas!$F$7)*Listas!$E$7))*Listas!$C$6</f>
        <v>0</v>
      </c>
      <c r="AE62" s="15">
        <f>((COUNTIF(R62,Listas!$J$2)*Listas!$E$2)+(COUNTIF(R62,Listas!$J$3)*Listas!$E$3)+(COUNTIF(R62,Listas!$J$4)*Listas!$E$4)+(COUNTIF(R62,Listas!$J$5)*Listas!$E$5)+(COUNTIF(R62,Listas!$J$6)*Listas!$E$6)+(COUNTIF(R62,Listas!$J$7)*Listas!$E$7))*Listas!$C$7</f>
        <v>0</v>
      </c>
      <c r="AF62" s="15">
        <f>((COUNTIF(S62,Listas!$M$2)*Listas!$E$2)+(COUNTIF(S62,Listas!$M$3)*Listas!$E$3)+(COUNTIF(S62,Listas!$M$4)*Listas!$E$4)+(COUNTIF(S62,Listas!$M$5)*Listas!$E$5)+(COUNTIF(S62,Listas!$M$6)*Listas!$E$6)+(COUNTIF(S62,Listas!$M$7)*Listas!$E$7))*Listas!$C$8</f>
        <v>0</v>
      </c>
      <c r="AG62" s="15">
        <f>((COUNTIF(T62,Listas!$K$2)*Listas!$E$2)+(COUNTIF(T62,Listas!$K$3)*Listas!$E$3)+(COUNTIF(T62,Listas!$K$4)*Listas!$E$4)+(COUNTIF(T62,Listas!$K$5)*Listas!$E$5)+(COUNTIF(T62,Listas!$K$6)*Listas!$E$6)+(COUNTIF(T62,Listas!$K$7)*Listas!$E$7))*Listas!$C$9</f>
        <v>0</v>
      </c>
      <c r="AH62" s="15">
        <f>((COUNTIF(U62,Listas!$L$2)*Listas!$E$2)+(COUNTIF(U62,Listas!$L$3)*Listas!$E$3)+(COUNTIF(U62,Listas!$L$4)*Listas!$E$4)+(COUNTIF(U62,Listas!$L$5)*Listas!$E$5)+(COUNTIF(U62,Listas!$L$6)*Listas!$E$6)+(COUNTIF(U62,Listas!$L$7)*Listas!$E$7))*Listas!$C$10</f>
        <v>0</v>
      </c>
      <c r="AI62" s="15">
        <f>((COUNTIF(V62,Listas!$F$2)*Listas!$E$2)+(COUNTIF(V62,Listas!$F$3)*Listas!$E$3)+(COUNTIF(V62,Listas!$F$4)*Listas!$E$4)+(COUNTIF(V62,Listas!$F$5)*Listas!$E$5)+(COUNTIF(V62,Listas!$F$6)*Listas!$E$6)+(COUNTIF(V62,Listas!$F$7)*Listas!$E$7))*Listas!$C$11</f>
        <v>0</v>
      </c>
      <c r="AJ62" s="37">
        <f t="shared" si="0"/>
        <v>0</v>
      </c>
      <c r="AM62" s="54">
        <f t="shared" si="1"/>
        <v>0</v>
      </c>
      <c r="AN62" s="54">
        <f>AJ62/Relevância!$F$15</f>
        <v>0</v>
      </c>
    </row>
    <row r="63" spans="1:40" ht="36" customHeight="1" thickBot="1">
      <c r="A63" s="11"/>
      <c r="B63" s="12"/>
      <c r="C63" s="13"/>
      <c r="D63" s="11"/>
      <c r="E63" s="103"/>
      <c r="F63" s="103"/>
      <c r="G63" s="103"/>
      <c r="H63" s="103"/>
      <c r="I63" s="103"/>
      <c r="J63" s="103"/>
      <c r="K63" s="103"/>
      <c r="L63" s="103"/>
      <c r="M63" s="96"/>
      <c r="N63" s="96"/>
      <c r="O63" s="97"/>
      <c r="P63" s="96"/>
      <c r="Q63" s="96"/>
      <c r="R63" s="96"/>
      <c r="S63" s="96"/>
      <c r="T63" s="97"/>
      <c r="U63" s="96"/>
      <c r="V63" s="96"/>
      <c r="Z63" s="15">
        <f>((COUNTIF(M63,Listas!$F$2)*Listas!$E$2)+(COUNTIF(M63,Listas!$F$3)*Listas!$E$3)+(COUNTIF(M63,Listas!$F$4)*Listas!$E$4)+(COUNTIF(M63,Listas!$F$5)*Listas!$E$5)+(COUNTIF(M63,Listas!$F$6)*Listas!$E$6)+(COUNTIF(M63,Listas!$F$7)*Listas!$E$7))*Listas!$C$2</f>
        <v>0</v>
      </c>
      <c r="AA63" s="15">
        <f>((COUNTIF(N63,Listas!$F$2)*Listas!$E$2)+(COUNTIF(N63,Listas!$F$3)*Listas!$E$3)+(COUNTIF(N63,Listas!$F$4)*Listas!$E$4)+(COUNTIF(N63,Listas!$F$5)*Listas!$E$5)+(COUNTIF(N63,Listas!$F$6)*Listas!$E$6)+(COUNTIF(N63,Listas!$F$7)*Listas!$E$7))*Listas!$C$3</f>
        <v>0</v>
      </c>
      <c r="AB63" s="15">
        <f>((COUNTIF(O63,Listas!$G$2)*Listas!$E$2)+(COUNTIF(O63,Listas!$G$3)*Listas!$E$3)+(COUNTIF(O63,Listas!$G$4)*Listas!$E$4)+(COUNTIF(O63,Listas!$G$5)*Listas!$E$5)+(COUNTIF(O63,Listas!$G$6)*Listas!$E$6)+(COUNTIF(O63,Listas!$G$7)*Listas!$E$7))*Listas!$C$4</f>
        <v>0</v>
      </c>
      <c r="AC63" s="15">
        <f>((COUNTIF(P63,Listas!$L$2)*Listas!$E$2)+(COUNTIF(P63,Listas!$L$3)*Listas!$E$3)+(COUNTIF(P63,Listas!$L$4)*Listas!$E$4)+(COUNTIF(P63,Listas!$L$5)*Listas!$E$5)+(COUNTIF(P63,Listas!$L$6)*Listas!$E$6)+(COUNTIF(P63,Listas!$L$7)*Listas!$E$7))*Listas!$C$5</f>
        <v>0</v>
      </c>
      <c r="AD63" s="15">
        <f>((COUNTIF(Q63,Listas!$F$2)*Listas!$E$2)+(COUNTIF(Q63,Listas!$F$3)*Listas!$E$3)+(COUNTIF(Q63,Listas!$F$4)*Listas!$E$4)+(COUNTIF(Q63,Listas!$F$5)*Listas!$E$5)+(COUNTIF(Q63,Listas!$F$6)*Listas!$E$6)+(COUNTIF(Q63,Listas!$F$7)*Listas!$E$7))*Listas!$C$6</f>
        <v>0</v>
      </c>
      <c r="AE63" s="15">
        <f>((COUNTIF(R63,Listas!$J$2)*Listas!$E$2)+(COUNTIF(R63,Listas!$J$3)*Listas!$E$3)+(COUNTIF(R63,Listas!$J$4)*Listas!$E$4)+(COUNTIF(R63,Listas!$J$5)*Listas!$E$5)+(COUNTIF(R63,Listas!$J$6)*Listas!$E$6)+(COUNTIF(R63,Listas!$J$7)*Listas!$E$7))*Listas!$C$7</f>
        <v>0</v>
      </c>
      <c r="AF63" s="15">
        <f>((COUNTIF(S63,Listas!$M$2)*Listas!$E$2)+(COUNTIF(S63,Listas!$M$3)*Listas!$E$3)+(COUNTIF(S63,Listas!$M$4)*Listas!$E$4)+(COUNTIF(S63,Listas!$M$5)*Listas!$E$5)+(COUNTIF(S63,Listas!$M$6)*Listas!$E$6)+(COUNTIF(S63,Listas!$M$7)*Listas!$E$7))*Listas!$C$8</f>
        <v>0</v>
      </c>
      <c r="AG63" s="15">
        <f>((COUNTIF(T63,Listas!$K$2)*Listas!$E$2)+(COUNTIF(T63,Listas!$K$3)*Listas!$E$3)+(COUNTIF(T63,Listas!$K$4)*Listas!$E$4)+(COUNTIF(T63,Listas!$K$5)*Listas!$E$5)+(COUNTIF(T63,Listas!$K$6)*Listas!$E$6)+(COUNTIF(T63,Listas!$K$7)*Listas!$E$7))*Listas!$C$9</f>
        <v>0</v>
      </c>
      <c r="AH63" s="15">
        <f>((COUNTIF(U63,Listas!$L$2)*Listas!$E$2)+(COUNTIF(U63,Listas!$L$3)*Listas!$E$3)+(COUNTIF(U63,Listas!$L$4)*Listas!$E$4)+(COUNTIF(U63,Listas!$L$5)*Listas!$E$5)+(COUNTIF(U63,Listas!$L$6)*Listas!$E$6)+(COUNTIF(U63,Listas!$L$7)*Listas!$E$7))*Listas!$C$10</f>
        <v>0</v>
      </c>
      <c r="AI63" s="15">
        <f>((COUNTIF(V63,Listas!$F$2)*Listas!$E$2)+(COUNTIF(V63,Listas!$F$3)*Listas!$E$3)+(COUNTIF(V63,Listas!$F$4)*Listas!$E$4)+(COUNTIF(V63,Listas!$F$5)*Listas!$E$5)+(COUNTIF(V63,Listas!$F$6)*Listas!$E$6)+(COUNTIF(V63,Listas!$F$7)*Listas!$E$7))*Listas!$C$11</f>
        <v>0</v>
      </c>
      <c r="AJ63" s="37">
        <f t="shared" si="0"/>
        <v>0</v>
      </c>
      <c r="AM63" s="54">
        <f t="shared" si="1"/>
        <v>0</v>
      </c>
      <c r="AN63" s="54">
        <f>AJ63/Relevância!$F$15</f>
        <v>0</v>
      </c>
    </row>
    <row r="64" spans="1:40" ht="36" customHeight="1" thickBot="1">
      <c r="A64" s="11"/>
      <c r="B64" s="12"/>
      <c r="C64" s="13"/>
      <c r="D64" s="11"/>
      <c r="E64" s="103"/>
      <c r="F64" s="103"/>
      <c r="G64" s="103"/>
      <c r="H64" s="103"/>
      <c r="I64" s="103"/>
      <c r="J64" s="103"/>
      <c r="K64" s="103"/>
      <c r="L64" s="103"/>
      <c r="M64" s="96"/>
      <c r="N64" s="96"/>
      <c r="O64" s="97"/>
      <c r="P64" s="96"/>
      <c r="Q64" s="96"/>
      <c r="R64" s="96"/>
      <c r="S64" s="96"/>
      <c r="T64" s="97"/>
      <c r="U64" s="96"/>
      <c r="V64" s="96"/>
      <c r="Z64" s="15">
        <f>((COUNTIF(M64,Listas!$F$2)*Listas!$E$2)+(COUNTIF(M64,Listas!$F$3)*Listas!$E$3)+(COUNTIF(M64,Listas!$F$4)*Listas!$E$4)+(COUNTIF(M64,Listas!$F$5)*Listas!$E$5)+(COUNTIF(M64,Listas!$F$6)*Listas!$E$6)+(COUNTIF(M64,Listas!$F$7)*Listas!$E$7))*Listas!$C$2</f>
        <v>0</v>
      </c>
      <c r="AA64" s="15">
        <f>((COUNTIF(N64,Listas!$F$2)*Listas!$E$2)+(COUNTIF(N64,Listas!$F$3)*Listas!$E$3)+(COUNTIF(N64,Listas!$F$4)*Listas!$E$4)+(COUNTIF(N64,Listas!$F$5)*Listas!$E$5)+(COUNTIF(N64,Listas!$F$6)*Listas!$E$6)+(COUNTIF(N64,Listas!$F$7)*Listas!$E$7))*Listas!$C$3</f>
        <v>0</v>
      </c>
      <c r="AB64" s="15">
        <f>((COUNTIF(O64,Listas!$G$2)*Listas!$E$2)+(COUNTIF(O64,Listas!$G$3)*Listas!$E$3)+(COUNTIF(O64,Listas!$G$4)*Listas!$E$4)+(COUNTIF(O64,Listas!$G$5)*Listas!$E$5)+(COUNTIF(O64,Listas!$G$6)*Listas!$E$6)+(COUNTIF(O64,Listas!$G$7)*Listas!$E$7))*Listas!$C$4</f>
        <v>0</v>
      </c>
      <c r="AC64" s="15">
        <f>((COUNTIF(P64,Listas!$L$2)*Listas!$E$2)+(COUNTIF(P64,Listas!$L$3)*Listas!$E$3)+(COUNTIF(P64,Listas!$L$4)*Listas!$E$4)+(COUNTIF(P64,Listas!$L$5)*Listas!$E$5)+(COUNTIF(P64,Listas!$L$6)*Listas!$E$6)+(COUNTIF(P64,Listas!$L$7)*Listas!$E$7))*Listas!$C$5</f>
        <v>0</v>
      </c>
      <c r="AD64" s="15">
        <f>((COUNTIF(Q64,Listas!$F$2)*Listas!$E$2)+(COUNTIF(Q64,Listas!$F$3)*Listas!$E$3)+(COUNTIF(Q64,Listas!$F$4)*Listas!$E$4)+(COUNTIF(Q64,Listas!$F$5)*Listas!$E$5)+(COUNTIF(Q64,Listas!$F$6)*Listas!$E$6)+(COUNTIF(Q64,Listas!$F$7)*Listas!$E$7))*Listas!$C$6</f>
        <v>0</v>
      </c>
      <c r="AE64" s="15">
        <f>((COUNTIF(R64,Listas!$J$2)*Listas!$E$2)+(COUNTIF(R64,Listas!$J$3)*Listas!$E$3)+(COUNTIF(R64,Listas!$J$4)*Listas!$E$4)+(COUNTIF(R64,Listas!$J$5)*Listas!$E$5)+(COUNTIF(R64,Listas!$J$6)*Listas!$E$6)+(COUNTIF(R64,Listas!$J$7)*Listas!$E$7))*Listas!$C$7</f>
        <v>0</v>
      </c>
      <c r="AF64" s="15">
        <f>((COUNTIF(S64,Listas!$M$2)*Listas!$E$2)+(COUNTIF(S64,Listas!$M$3)*Listas!$E$3)+(COUNTIF(S64,Listas!$M$4)*Listas!$E$4)+(COUNTIF(S64,Listas!$M$5)*Listas!$E$5)+(COUNTIF(S64,Listas!$M$6)*Listas!$E$6)+(COUNTIF(S64,Listas!$M$7)*Listas!$E$7))*Listas!$C$8</f>
        <v>0</v>
      </c>
      <c r="AG64" s="15">
        <f>((COUNTIF(T64,Listas!$K$2)*Listas!$E$2)+(COUNTIF(T64,Listas!$K$3)*Listas!$E$3)+(COUNTIF(T64,Listas!$K$4)*Listas!$E$4)+(COUNTIF(T64,Listas!$K$5)*Listas!$E$5)+(COUNTIF(T64,Listas!$K$6)*Listas!$E$6)+(COUNTIF(T64,Listas!$K$7)*Listas!$E$7))*Listas!$C$9</f>
        <v>0</v>
      </c>
      <c r="AH64" s="15">
        <f>((COUNTIF(U64,Listas!$L$2)*Listas!$E$2)+(COUNTIF(U64,Listas!$L$3)*Listas!$E$3)+(COUNTIF(U64,Listas!$L$4)*Listas!$E$4)+(COUNTIF(U64,Listas!$L$5)*Listas!$E$5)+(COUNTIF(U64,Listas!$L$6)*Listas!$E$6)+(COUNTIF(U64,Listas!$L$7)*Listas!$E$7))*Listas!$C$10</f>
        <v>0</v>
      </c>
      <c r="AI64" s="15">
        <f>((COUNTIF(V64,Listas!$F$2)*Listas!$E$2)+(COUNTIF(V64,Listas!$F$3)*Listas!$E$3)+(COUNTIF(V64,Listas!$F$4)*Listas!$E$4)+(COUNTIF(V64,Listas!$F$5)*Listas!$E$5)+(COUNTIF(V64,Listas!$F$6)*Listas!$E$6)+(COUNTIF(V64,Listas!$F$7)*Listas!$E$7))*Listas!$C$11</f>
        <v>0</v>
      </c>
      <c r="AJ64" s="37">
        <f t="shared" si="0"/>
        <v>0</v>
      </c>
      <c r="AM64" s="54">
        <f t="shared" si="1"/>
        <v>0</v>
      </c>
      <c r="AN64" s="54">
        <f>AJ64/Relevância!$F$15</f>
        <v>0</v>
      </c>
    </row>
    <row r="65" spans="1:40" ht="36" customHeight="1" thickBot="1">
      <c r="A65" s="11"/>
      <c r="B65" s="12"/>
      <c r="C65" s="13"/>
      <c r="D65" s="11"/>
      <c r="E65" s="103"/>
      <c r="F65" s="103"/>
      <c r="G65" s="103"/>
      <c r="H65" s="103"/>
      <c r="I65" s="103"/>
      <c r="J65" s="103"/>
      <c r="K65" s="103"/>
      <c r="L65" s="103"/>
      <c r="M65" s="96"/>
      <c r="N65" s="96"/>
      <c r="O65" s="97"/>
      <c r="P65" s="96"/>
      <c r="Q65" s="96"/>
      <c r="R65" s="96"/>
      <c r="S65" s="96"/>
      <c r="T65" s="97"/>
      <c r="U65" s="96"/>
      <c r="V65" s="96"/>
      <c r="Z65" s="15">
        <f>((COUNTIF(M65,Listas!$F$2)*Listas!$E$2)+(COUNTIF(M65,Listas!$F$3)*Listas!$E$3)+(COUNTIF(M65,Listas!$F$4)*Listas!$E$4)+(COUNTIF(M65,Listas!$F$5)*Listas!$E$5)+(COUNTIF(M65,Listas!$F$6)*Listas!$E$6)+(COUNTIF(M65,Listas!$F$7)*Listas!$E$7))*Listas!$C$2</f>
        <v>0</v>
      </c>
      <c r="AA65" s="15">
        <f>((COUNTIF(N65,Listas!$F$2)*Listas!$E$2)+(COUNTIF(N65,Listas!$F$3)*Listas!$E$3)+(COUNTIF(N65,Listas!$F$4)*Listas!$E$4)+(COUNTIF(N65,Listas!$F$5)*Listas!$E$5)+(COUNTIF(N65,Listas!$F$6)*Listas!$E$6)+(COUNTIF(N65,Listas!$F$7)*Listas!$E$7))*Listas!$C$3</f>
        <v>0</v>
      </c>
      <c r="AB65" s="15">
        <f>((COUNTIF(O65,Listas!$G$2)*Listas!$E$2)+(COUNTIF(O65,Listas!$G$3)*Listas!$E$3)+(COUNTIF(O65,Listas!$G$4)*Listas!$E$4)+(COUNTIF(O65,Listas!$G$5)*Listas!$E$5)+(COUNTIF(O65,Listas!$G$6)*Listas!$E$6)+(COUNTIF(O65,Listas!$G$7)*Listas!$E$7))*Listas!$C$4</f>
        <v>0</v>
      </c>
      <c r="AC65" s="15">
        <f>((COUNTIF(P65,Listas!$L$2)*Listas!$E$2)+(COUNTIF(P65,Listas!$L$3)*Listas!$E$3)+(COUNTIF(P65,Listas!$L$4)*Listas!$E$4)+(COUNTIF(P65,Listas!$L$5)*Listas!$E$5)+(COUNTIF(P65,Listas!$L$6)*Listas!$E$6)+(COUNTIF(P65,Listas!$L$7)*Listas!$E$7))*Listas!$C$5</f>
        <v>0</v>
      </c>
      <c r="AD65" s="15">
        <f>((COUNTIF(Q65,Listas!$F$2)*Listas!$E$2)+(COUNTIF(Q65,Listas!$F$3)*Listas!$E$3)+(COUNTIF(Q65,Listas!$F$4)*Listas!$E$4)+(COUNTIF(Q65,Listas!$F$5)*Listas!$E$5)+(COUNTIF(Q65,Listas!$F$6)*Listas!$E$6)+(COUNTIF(Q65,Listas!$F$7)*Listas!$E$7))*Listas!$C$6</f>
        <v>0</v>
      </c>
      <c r="AE65" s="15">
        <f>((COUNTIF(R65,Listas!$J$2)*Listas!$E$2)+(COUNTIF(R65,Listas!$J$3)*Listas!$E$3)+(COUNTIF(R65,Listas!$J$4)*Listas!$E$4)+(COUNTIF(R65,Listas!$J$5)*Listas!$E$5)+(COUNTIF(R65,Listas!$J$6)*Listas!$E$6)+(COUNTIF(R65,Listas!$J$7)*Listas!$E$7))*Listas!$C$7</f>
        <v>0</v>
      </c>
      <c r="AF65" s="15">
        <f>((COUNTIF(S65,Listas!$M$2)*Listas!$E$2)+(COUNTIF(S65,Listas!$M$3)*Listas!$E$3)+(COUNTIF(S65,Listas!$M$4)*Listas!$E$4)+(COUNTIF(S65,Listas!$M$5)*Listas!$E$5)+(COUNTIF(S65,Listas!$M$6)*Listas!$E$6)+(COUNTIF(S65,Listas!$M$7)*Listas!$E$7))*Listas!$C$8</f>
        <v>0</v>
      </c>
      <c r="AG65" s="15">
        <f>((COUNTIF(T65,Listas!$K$2)*Listas!$E$2)+(COUNTIF(T65,Listas!$K$3)*Listas!$E$3)+(COUNTIF(T65,Listas!$K$4)*Listas!$E$4)+(COUNTIF(T65,Listas!$K$5)*Listas!$E$5)+(COUNTIF(T65,Listas!$K$6)*Listas!$E$6)+(COUNTIF(T65,Listas!$K$7)*Listas!$E$7))*Listas!$C$9</f>
        <v>0</v>
      </c>
      <c r="AH65" s="15">
        <f>((COUNTIF(U65,Listas!$L$2)*Listas!$E$2)+(COUNTIF(U65,Listas!$L$3)*Listas!$E$3)+(COUNTIF(U65,Listas!$L$4)*Listas!$E$4)+(COUNTIF(U65,Listas!$L$5)*Listas!$E$5)+(COUNTIF(U65,Listas!$L$6)*Listas!$E$6)+(COUNTIF(U65,Listas!$L$7)*Listas!$E$7))*Listas!$C$10</f>
        <v>0</v>
      </c>
      <c r="AI65" s="15">
        <f>((COUNTIF(V65,Listas!$F$2)*Listas!$E$2)+(COUNTIF(V65,Listas!$F$3)*Listas!$E$3)+(COUNTIF(V65,Listas!$F$4)*Listas!$E$4)+(COUNTIF(V65,Listas!$F$5)*Listas!$E$5)+(COUNTIF(V65,Listas!$F$6)*Listas!$E$6)+(COUNTIF(V65,Listas!$F$7)*Listas!$E$7))*Listas!$C$11</f>
        <v>0</v>
      </c>
      <c r="AJ65" s="37">
        <f t="shared" si="0"/>
        <v>0</v>
      </c>
      <c r="AM65" s="54">
        <f t="shared" si="1"/>
        <v>0</v>
      </c>
      <c r="AN65" s="54">
        <f>AJ65/Relevância!$F$15</f>
        <v>0</v>
      </c>
    </row>
    <row r="66" spans="1:40" ht="36" customHeight="1" thickBot="1">
      <c r="A66" s="11"/>
      <c r="B66" s="12"/>
      <c r="C66" s="13"/>
      <c r="D66" s="11"/>
      <c r="E66" s="103"/>
      <c r="F66" s="103"/>
      <c r="G66" s="103"/>
      <c r="H66" s="103"/>
      <c r="I66" s="103"/>
      <c r="J66" s="103"/>
      <c r="K66" s="103"/>
      <c r="L66" s="103"/>
      <c r="M66" s="96"/>
      <c r="N66" s="96"/>
      <c r="O66" s="97"/>
      <c r="P66" s="96"/>
      <c r="Q66" s="96"/>
      <c r="R66" s="96"/>
      <c r="S66" s="96"/>
      <c r="T66" s="97"/>
      <c r="U66" s="96"/>
      <c r="V66" s="96"/>
      <c r="Z66" s="15">
        <f>((COUNTIF(M66,Listas!$F$2)*Listas!$E$2)+(COUNTIF(M66,Listas!$F$3)*Listas!$E$3)+(COUNTIF(M66,Listas!$F$4)*Listas!$E$4)+(COUNTIF(M66,Listas!$F$5)*Listas!$E$5)+(COUNTIF(M66,Listas!$F$6)*Listas!$E$6)+(COUNTIF(M66,Listas!$F$7)*Listas!$E$7))*Listas!$C$2</f>
        <v>0</v>
      </c>
      <c r="AA66" s="15">
        <f>((COUNTIF(N66,Listas!$F$2)*Listas!$E$2)+(COUNTIF(N66,Listas!$F$3)*Listas!$E$3)+(COUNTIF(N66,Listas!$F$4)*Listas!$E$4)+(COUNTIF(N66,Listas!$F$5)*Listas!$E$5)+(COUNTIF(N66,Listas!$F$6)*Listas!$E$6)+(COUNTIF(N66,Listas!$F$7)*Listas!$E$7))*Listas!$C$3</f>
        <v>0</v>
      </c>
      <c r="AB66" s="15">
        <f>((COUNTIF(O66,Listas!$G$2)*Listas!$E$2)+(COUNTIF(O66,Listas!$G$3)*Listas!$E$3)+(COUNTIF(O66,Listas!$G$4)*Listas!$E$4)+(COUNTIF(O66,Listas!$G$5)*Listas!$E$5)+(COUNTIF(O66,Listas!$G$6)*Listas!$E$6)+(COUNTIF(O66,Listas!$G$7)*Listas!$E$7))*Listas!$C$4</f>
        <v>0</v>
      </c>
      <c r="AC66" s="15">
        <f>((COUNTIF(P66,Listas!$L$2)*Listas!$E$2)+(COUNTIF(P66,Listas!$L$3)*Listas!$E$3)+(COUNTIF(P66,Listas!$L$4)*Listas!$E$4)+(COUNTIF(P66,Listas!$L$5)*Listas!$E$5)+(COUNTIF(P66,Listas!$L$6)*Listas!$E$6)+(COUNTIF(P66,Listas!$L$7)*Listas!$E$7))*Listas!$C$5</f>
        <v>0</v>
      </c>
      <c r="AD66" s="15">
        <f>((COUNTIF(Q66,Listas!$F$2)*Listas!$E$2)+(COUNTIF(Q66,Listas!$F$3)*Listas!$E$3)+(COUNTIF(Q66,Listas!$F$4)*Listas!$E$4)+(COUNTIF(Q66,Listas!$F$5)*Listas!$E$5)+(COUNTIF(Q66,Listas!$F$6)*Listas!$E$6)+(COUNTIF(Q66,Listas!$F$7)*Listas!$E$7))*Listas!$C$6</f>
        <v>0</v>
      </c>
      <c r="AE66" s="15">
        <f>((COUNTIF(R66,Listas!$J$2)*Listas!$E$2)+(COUNTIF(R66,Listas!$J$3)*Listas!$E$3)+(COUNTIF(R66,Listas!$J$4)*Listas!$E$4)+(COUNTIF(R66,Listas!$J$5)*Listas!$E$5)+(COUNTIF(R66,Listas!$J$6)*Listas!$E$6)+(COUNTIF(R66,Listas!$J$7)*Listas!$E$7))*Listas!$C$7</f>
        <v>0</v>
      </c>
      <c r="AF66" s="15">
        <f>((COUNTIF(S66,Listas!$M$2)*Listas!$E$2)+(COUNTIF(S66,Listas!$M$3)*Listas!$E$3)+(COUNTIF(S66,Listas!$M$4)*Listas!$E$4)+(COUNTIF(S66,Listas!$M$5)*Listas!$E$5)+(COUNTIF(S66,Listas!$M$6)*Listas!$E$6)+(COUNTIF(S66,Listas!$M$7)*Listas!$E$7))*Listas!$C$8</f>
        <v>0</v>
      </c>
      <c r="AG66" s="15">
        <f>((COUNTIF(T66,Listas!$K$2)*Listas!$E$2)+(COUNTIF(T66,Listas!$K$3)*Listas!$E$3)+(COUNTIF(T66,Listas!$K$4)*Listas!$E$4)+(COUNTIF(T66,Listas!$K$5)*Listas!$E$5)+(COUNTIF(T66,Listas!$K$6)*Listas!$E$6)+(COUNTIF(T66,Listas!$K$7)*Listas!$E$7))*Listas!$C$9</f>
        <v>0</v>
      </c>
      <c r="AH66" s="15">
        <f>((COUNTIF(U66,Listas!$L$2)*Listas!$E$2)+(COUNTIF(U66,Listas!$L$3)*Listas!$E$3)+(COUNTIF(U66,Listas!$L$4)*Listas!$E$4)+(COUNTIF(U66,Listas!$L$5)*Listas!$E$5)+(COUNTIF(U66,Listas!$L$6)*Listas!$E$6)+(COUNTIF(U66,Listas!$L$7)*Listas!$E$7))*Listas!$C$10</f>
        <v>0</v>
      </c>
      <c r="AI66" s="15">
        <f>((COUNTIF(V66,Listas!$F$2)*Listas!$E$2)+(COUNTIF(V66,Listas!$F$3)*Listas!$E$3)+(COUNTIF(V66,Listas!$F$4)*Listas!$E$4)+(COUNTIF(V66,Listas!$F$5)*Listas!$E$5)+(COUNTIF(V66,Listas!$F$6)*Listas!$E$6)+(COUNTIF(V66,Listas!$F$7)*Listas!$E$7))*Listas!$C$11</f>
        <v>0</v>
      </c>
      <c r="AJ66" s="37">
        <f t="shared" si="0"/>
        <v>0</v>
      </c>
      <c r="AM66" s="54">
        <f t="shared" si="1"/>
        <v>0</v>
      </c>
      <c r="AN66" s="54">
        <f>AJ66/Relevância!$F$15</f>
        <v>0</v>
      </c>
    </row>
    <row r="67" spans="1:40" ht="36" customHeight="1" thickBot="1">
      <c r="A67" s="11"/>
      <c r="B67" s="12"/>
      <c r="C67" s="13"/>
      <c r="D67" s="11"/>
      <c r="E67" s="103"/>
      <c r="F67" s="103"/>
      <c r="G67" s="103"/>
      <c r="H67" s="103"/>
      <c r="I67" s="103"/>
      <c r="J67" s="103"/>
      <c r="K67" s="103"/>
      <c r="L67" s="103"/>
      <c r="M67" s="96"/>
      <c r="N67" s="96"/>
      <c r="O67" s="97"/>
      <c r="P67" s="96"/>
      <c r="Q67" s="96"/>
      <c r="R67" s="96"/>
      <c r="S67" s="96"/>
      <c r="T67" s="97"/>
      <c r="U67" s="96"/>
      <c r="V67" s="96"/>
      <c r="Z67" s="15">
        <f>((COUNTIF(M67,Listas!$F$2)*Listas!$E$2)+(COUNTIF(M67,Listas!$F$3)*Listas!$E$3)+(COUNTIF(M67,Listas!$F$4)*Listas!$E$4)+(COUNTIF(M67,Listas!$F$5)*Listas!$E$5)+(COUNTIF(M67,Listas!$F$6)*Listas!$E$6)+(COUNTIF(M67,Listas!$F$7)*Listas!$E$7))*Listas!$C$2</f>
        <v>0</v>
      </c>
      <c r="AA67" s="15">
        <f>((COUNTIF(N67,Listas!$F$2)*Listas!$E$2)+(COUNTIF(N67,Listas!$F$3)*Listas!$E$3)+(COUNTIF(N67,Listas!$F$4)*Listas!$E$4)+(COUNTIF(N67,Listas!$F$5)*Listas!$E$5)+(COUNTIF(N67,Listas!$F$6)*Listas!$E$6)+(COUNTIF(N67,Listas!$F$7)*Listas!$E$7))*Listas!$C$3</f>
        <v>0</v>
      </c>
      <c r="AB67" s="15">
        <f>((COUNTIF(O67,Listas!$G$2)*Listas!$E$2)+(COUNTIF(O67,Listas!$G$3)*Listas!$E$3)+(COUNTIF(O67,Listas!$G$4)*Listas!$E$4)+(COUNTIF(O67,Listas!$G$5)*Listas!$E$5)+(COUNTIF(O67,Listas!$G$6)*Listas!$E$6)+(COUNTIF(O67,Listas!$G$7)*Listas!$E$7))*Listas!$C$4</f>
        <v>0</v>
      </c>
      <c r="AC67" s="15">
        <f>((COUNTIF(P67,Listas!$L$2)*Listas!$E$2)+(COUNTIF(P67,Listas!$L$3)*Listas!$E$3)+(COUNTIF(P67,Listas!$L$4)*Listas!$E$4)+(COUNTIF(P67,Listas!$L$5)*Listas!$E$5)+(COUNTIF(P67,Listas!$L$6)*Listas!$E$6)+(COUNTIF(P67,Listas!$L$7)*Listas!$E$7))*Listas!$C$5</f>
        <v>0</v>
      </c>
      <c r="AD67" s="15">
        <f>((COUNTIF(Q67,Listas!$F$2)*Listas!$E$2)+(COUNTIF(Q67,Listas!$F$3)*Listas!$E$3)+(COUNTIF(Q67,Listas!$F$4)*Listas!$E$4)+(COUNTIF(Q67,Listas!$F$5)*Listas!$E$5)+(COUNTIF(Q67,Listas!$F$6)*Listas!$E$6)+(COUNTIF(Q67,Listas!$F$7)*Listas!$E$7))*Listas!$C$6</f>
        <v>0</v>
      </c>
      <c r="AE67" s="15">
        <f>((COUNTIF(R67,Listas!$J$2)*Listas!$E$2)+(COUNTIF(R67,Listas!$J$3)*Listas!$E$3)+(COUNTIF(R67,Listas!$J$4)*Listas!$E$4)+(COUNTIF(R67,Listas!$J$5)*Listas!$E$5)+(COUNTIF(R67,Listas!$J$6)*Listas!$E$6)+(COUNTIF(R67,Listas!$J$7)*Listas!$E$7))*Listas!$C$7</f>
        <v>0</v>
      </c>
      <c r="AF67" s="15">
        <f>((COUNTIF(S67,Listas!$M$2)*Listas!$E$2)+(COUNTIF(S67,Listas!$M$3)*Listas!$E$3)+(COUNTIF(S67,Listas!$M$4)*Listas!$E$4)+(COUNTIF(S67,Listas!$M$5)*Listas!$E$5)+(COUNTIF(S67,Listas!$M$6)*Listas!$E$6)+(COUNTIF(S67,Listas!$M$7)*Listas!$E$7))*Listas!$C$8</f>
        <v>0</v>
      </c>
      <c r="AG67" s="15">
        <f>((COUNTIF(T67,Listas!$K$2)*Listas!$E$2)+(COUNTIF(T67,Listas!$K$3)*Listas!$E$3)+(COUNTIF(T67,Listas!$K$4)*Listas!$E$4)+(COUNTIF(T67,Listas!$K$5)*Listas!$E$5)+(COUNTIF(T67,Listas!$K$6)*Listas!$E$6)+(COUNTIF(T67,Listas!$K$7)*Listas!$E$7))*Listas!$C$9</f>
        <v>0</v>
      </c>
      <c r="AH67" s="15">
        <f>((COUNTIF(U67,Listas!$L$2)*Listas!$E$2)+(COUNTIF(U67,Listas!$L$3)*Listas!$E$3)+(COUNTIF(U67,Listas!$L$4)*Listas!$E$4)+(COUNTIF(U67,Listas!$L$5)*Listas!$E$5)+(COUNTIF(U67,Listas!$L$6)*Listas!$E$6)+(COUNTIF(U67,Listas!$L$7)*Listas!$E$7))*Listas!$C$10</f>
        <v>0</v>
      </c>
      <c r="AI67" s="15">
        <f>((COUNTIF(V67,Listas!$F$2)*Listas!$E$2)+(COUNTIF(V67,Listas!$F$3)*Listas!$E$3)+(COUNTIF(V67,Listas!$F$4)*Listas!$E$4)+(COUNTIF(V67,Listas!$F$5)*Listas!$E$5)+(COUNTIF(V67,Listas!$F$6)*Listas!$E$6)+(COUNTIF(V67,Listas!$F$7)*Listas!$E$7))*Listas!$C$11</f>
        <v>0</v>
      </c>
      <c r="AJ67" s="37">
        <f t="shared" si="0"/>
        <v>0</v>
      </c>
      <c r="AM67" s="54">
        <f t="shared" si="1"/>
        <v>0</v>
      </c>
      <c r="AN67" s="54">
        <f>AJ67/Relevância!$F$15</f>
        <v>0</v>
      </c>
    </row>
    <row r="68" spans="1:40" ht="36" customHeight="1" thickBot="1">
      <c r="A68" s="11"/>
      <c r="B68" s="12"/>
      <c r="C68" s="13"/>
      <c r="D68" s="11"/>
      <c r="E68" s="103"/>
      <c r="F68" s="103"/>
      <c r="G68" s="103"/>
      <c r="H68" s="103"/>
      <c r="I68" s="103"/>
      <c r="J68" s="103"/>
      <c r="K68" s="103"/>
      <c r="L68" s="103"/>
      <c r="M68" s="96"/>
      <c r="N68" s="96"/>
      <c r="O68" s="97"/>
      <c r="P68" s="96"/>
      <c r="Q68" s="96"/>
      <c r="R68" s="96"/>
      <c r="S68" s="96"/>
      <c r="T68" s="97"/>
      <c r="U68" s="96"/>
      <c r="V68" s="96"/>
      <c r="Z68" s="15">
        <f>((COUNTIF(M68,Listas!$F$2)*Listas!$E$2)+(COUNTIF(M68,Listas!$F$3)*Listas!$E$3)+(COUNTIF(M68,Listas!$F$4)*Listas!$E$4)+(COUNTIF(M68,Listas!$F$5)*Listas!$E$5)+(COUNTIF(M68,Listas!$F$6)*Listas!$E$6)+(COUNTIF(M68,Listas!$F$7)*Listas!$E$7))*Listas!$C$2</f>
        <v>0</v>
      </c>
      <c r="AA68" s="15">
        <f>((COUNTIF(N68,Listas!$F$2)*Listas!$E$2)+(COUNTIF(N68,Listas!$F$3)*Listas!$E$3)+(COUNTIF(N68,Listas!$F$4)*Listas!$E$4)+(COUNTIF(N68,Listas!$F$5)*Listas!$E$5)+(COUNTIF(N68,Listas!$F$6)*Listas!$E$6)+(COUNTIF(N68,Listas!$F$7)*Listas!$E$7))*Listas!$C$3</f>
        <v>0</v>
      </c>
      <c r="AB68" s="15">
        <f>((COUNTIF(O68,Listas!$G$2)*Listas!$E$2)+(COUNTIF(O68,Listas!$G$3)*Listas!$E$3)+(COUNTIF(O68,Listas!$G$4)*Listas!$E$4)+(COUNTIF(O68,Listas!$G$5)*Listas!$E$5)+(COUNTIF(O68,Listas!$G$6)*Listas!$E$6)+(COUNTIF(O68,Listas!$G$7)*Listas!$E$7))*Listas!$C$4</f>
        <v>0</v>
      </c>
      <c r="AC68" s="15">
        <f>((COUNTIF(P68,Listas!$L$2)*Listas!$E$2)+(COUNTIF(P68,Listas!$L$3)*Listas!$E$3)+(COUNTIF(P68,Listas!$L$4)*Listas!$E$4)+(COUNTIF(P68,Listas!$L$5)*Listas!$E$5)+(COUNTIF(P68,Listas!$L$6)*Listas!$E$6)+(COUNTIF(P68,Listas!$L$7)*Listas!$E$7))*Listas!$C$5</f>
        <v>0</v>
      </c>
      <c r="AD68" s="15">
        <f>((COUNTIF(Q68,Listas!$F$2)*Listas!$E$2)+(COUNTIF(Q68,Listas!$F$3)*Listas!$E$3)+(COUNTIF(Q68,Listas!$F$4)*Listas!$E$4)+(COUNTIF(Q68,Listas!$F$5)*Listas!$E$5)+(COUNTIF(Q68,Listas!$F$6)*Listas!$E$6)+(COUNTIF(Q68,Listas!$F$7)*Listas!$E$7))*Listas!$C$6</f>
        <v>0</v>
      </c>
      <c r="AE68" s="15">
        <f>((COUNTIF(R68,Listas!$J$2)*Listas!$E$2)+(COUNTIF(R68,Listas!$J$3)*Listas!$E$3)+(COUNTIF(R68,Listas!$J$4)*Listas!$E$4)+(COUNTIF(R68,Listas!$J$5)*Listas!$E$5)+(COUNTIF(R68,Listas!$J$6)*Listas!$E$6)+(COUNTIF(R68,Listas!$J$7)*Listas!$E$7))*Listas!$C$7</f>
        <v>0</v>
      </c>
      <c r="AF68" s="15">
        <f>((COUNTIF(S68,Listas!$M$2)*Listas!$E$2)+(COUNTIF(S68,Listas!$M$3)*Listas!$E$3)+(COUNTIF(S68,Listas!$M$4)*Listas!$E$4)+(COUNTIF(S68,Listas!$M$5)*Listas!$E$5)+(COUNTIF(S68,Listas!$M$6)*Listas!$E$6)+(COUNTIF(S68,Listas!$M$7)*Listas!$E$7))*Listas!$C$8</f>
        <v>0</v>
      </c>
      <c r="AG68" s="15">
        <f>((COUNTIF(T68,Listas!$K$2)*Listas!$E$2)+(COUNTIF(T68,Listas!$K$3)*Listas!$E$3)+(COUNTIF(T68,Listas!$K$4)*Listas!$E$4)+(COUNTIF(T68,Listas!$K$5)*Listas!$E$5)+(COUNTIF(T68,Listas!$K$6)*Listas!$E$6)+(COUNTIF(T68,Listas!$K$7)*Listas!$E$7))*Listas!$C$9</f>
        <v>0</v>
      </c>
      <c r="AH68" s="15">
        <f>((COUNTIF(U68,Listas!$L$2)*Listas!$E$2)+(COUNTIF(U68,Listas!$L$3)*Listas!$E$3)+(COUNTIF(U68,Listas!$L$4)*Listas!$E$4)+(COUNTIF(U68,Listas!$L$5)*Listas!$E$5)+(COUNTIF(U68,Listas!$L$6)*Listas!$E$6)+(COUNTIF(U68,Listas!$L$7)*Listas!$E$7))*Listas!$C$10</f>
        <v>0</v>
      </c>
      <c r="AI68" s="15">
        <f>((COUNTIF(V68,Listas!$F$2)*Listas!$E$2)+(COUNTIF(V68,Listas!$F$3)*Listas!$E$3)+(COUNTIF(V68,Listas!$F$4)*Listas!$E$4)+(COUNTIF(V68,Listas!$F$5)*Listas!$E$5)+(COUNTIF(V68,Listas!$F$6)*Listas!$E$6)+(COUNTIF(V68,Listas!$F$7)*Listas!$E$7))*Listas!$C$11</f>
        <v>0</v>
      </c>
      <c r="AJ68" s="37">
        <f t="shared" ref="AJ68:AJ82" si="2">SUM(Z68:AI68)</f>
        <v>0</v>
      </c>
      <c r="AM68" s="54">
        <f t="shared" ref="AM68:AM82" si="3">((COUNTIF(E68:L68,"Nenhuma")*0)+(COUNTIF(E68:L68,"Muito Baixa")*1)+(COUNTIF(E68:L68,"Baixa")*2)+(COUNTIF(E68:L68,"Média")*3)+(COUNTIF(E68:L68,"Alta")*4)+(COUNTIF(E68:L68,"Multo Alta")*5))/90</f>
        <v>0</v>
      </c>
      <c r="AN68" s="54">
        <f>AJ68/Relevância!$F$15</f>
        <v>0</v>
      </c>
    </row>
    <row r="69" spans="1:40" ht="36" customHeight="1" thickBot="1">
      <c r="A69" s="11"/>
      <c r="B69" s="12"/>
      <c r="C69" s="13"/>
      <c r="D69" s="11"/>
      <c r="E69" s="103"/>
      <c r="F69" s="103"/>
      <c r="G69" s="103"/>
      <c r="H69" s="103"/>
      <c r="I69" s="103"/>
      <c r="J69" s="103"/>
      <c r="K69" s="103"/>
      <c r="L69" s="103"/>
      <c r="M69" s="96"/>
      <c r="N69" s="96"/>
      <c r="O69" s="97"/>
      <c r="P69" s="96"/>
      <c r="Q69" s="96"/>
      <c r="R69" s="96"/>
      <c r="S69" s="96"/>
      <c r="T69" s="97"/>
      <c r="U69" s="96"/>
      <c r="V69" s="96"/>
      <c r="Z69" s="15">
        <f>((COUNTIF(M69,Listas!$F$2)*Listas!$E$2)+(COUNTIF(M69,Listas!$F$3)*Listas!$E$3)+(COUNTIF(M69,Listas!$F$4)*Listas!$E$4)+(COUNTIF(M69,Listas!$F$5)*Listas!$E$5)+(COUNTIF(M69,Listas!$F$6)*Listas!$E$6)+(COUNTIF(M69,Listas!$F$7)*Listas!$E$7))*Listas!$C$2</f>
        <v>0</v>
      </c>
      <c r="AA69" s="15">
        <f>((COUNTIF(N69,Listas!$F$2)*Listas!$E$2)+(COUNTIF(N69,Listas!$F$3)*Listas!$E$3)+(COUNTIF(N69,Listas!$F$4)*Listas!$E$4)+(COUNTIF(N69,Listas!$F$5)*Listas!$E$5)+(COUNTIF(N69,Listas!$F$6)*Listas!$E$6)+(COUNTIF(N69,Listas!$F$7)*Listas!$E$7))*Listas!$C$3</f>
        <v>0</v>
      </c>
      <c r="AB69" s="15">
        <f>((COUNTIF(O69,Listas!$G$2)*Listas!$E$2)+(COUNTIF(O69,Listas!$G$3)*Listas!$E$3)+(COUNTIF(O69,Listas!$G$4)*Listas!$E$4)+(COUNTIF(O69,Listas!$G$5)*Listas!$E$5)+(COUNTIF(O69,Listas!$G$6)*Listas!$E$6)+(COUNTIF(O69,Listas!$G$7)*Listas!$E$7))*Listas!$C$4</f>
        <v>0</v>
      </c>
      <c r="AC69" s="15">
        <f>((COUNTIF(P69,Listas!$L$2)*Listas!$E$2)+(COUNTIF(P69,Listas!$L$3)*Listas!$E$3)+(COUNTIF(P69,Listas!$L$4)*Listas!$E$4)+(COUNTIF(P69,Listas!$L$5)*Listas!$E$5)+(COUNTIF(P69,Listas!$L$6)*Listas!$E$6)+(COUNTIF(P69,Listas!$L$7)*Listas!$E$7))*Listas!$C$5</f>
        <v>0</v>
      </c>
      <c r="AD69" s="15">
        <f>((COUNTIF(Q69,Listas!$F$2)*Listas!$E$2)+(COUNTIF(Q69,Listas!$F$3)*Listas!$E$3)+(COUNTIF(Q69,Listas!$F$4)*Listas!$E$4)+(COUNTIF(Q69,Listas!$F$5)*Listas!$E$5)+(COUNTIF(Q69,Listas!$F$6)*Listas!$E$6)+(COUNTIF(Q69,Listas!$F$7)*Listas!$E$7))*Listas!$C$6</f>
        <v>0</v>
      </c>
      <c r="AE69" s="15">
        <f>((COUNTIF(R69,Listas!$J$2)*Listas!$E$2)+(COUNTIF(R69,Listas!$J$3)*Listas!$E$3)+(COUNTIF(R69,Listas!$J$4)*Listas!$E$4)+(COUNTIF(R69,Listas!$J$5)*Listas!$E$5)+(COUNTIF(R69,Listas!$J$6)*Listas!$E$6)+(COUNTIF(R69,Listas!$J$7)*Listas!$E$7))*Listas!$C$7</f>
        <v>0</v>
      </c>
      <c r="AF69" s="15">
        <f>((COUNTIF(S69,Listas!$M$2)*Listas!$E$2)+(COUNTIF(S69,Listas!$M$3)*Listas!$E$3)+(COUNTIF(S69,Listas!$M$4)*Listas!$E$4)+(COUNTIF(S69,Listas!$M$5)*Listas!$E$5)+(COUNTIF(S69,Listas!$M$6)*Listas!$E$6)+(COUNTIF(S69,Listas!$M$7)*Listas!$E$7))*Listas!$C$8</f>
        <v>0</v>
      </c>
      <c r="AG69" s="15">
        <f>((COUNTIF(T69,Listas!$K$2)*Listas!$E$2)+(COUNTIF(T69,Listas!$K$3)*Listas!$E$3)+(COUNTIF(T69,Listas!$K$4)*Listas!$E$4)+(COUNTIF(T69,Listas!$K$5)*Listas!$E$5)+(COUNTIF(T69,Listas!$K$6)*Listas!$E$6)+(COUNTIF(T69,Listas!$K$7)*Listas!$E$7))*Listas!$C$9</f>
        <v>0</v>
      </c>
      <c r="AH69" s="15">
        <f>((COUNTIF(U69,Listas!$L$2)*Listas!$E$2)+(COUNTIF(U69,Listas!$L$3)*Listas!$E$3)+(COUNTIF(U69,Listas!$L$4)*Listas!$E$4)+(COUNTIF(U69,Listas!$L$5)*Listas!$E$5)+(COUNTIF(U69,Listas!$L$6)*Listas!$E$6)+(COUNTIF(U69,Listas!$L$7)*Listas!$E$7))*Listas!$C$10</f>
        <v>0</v>
      </c>
      <c r="AI69" s="15">
        <f>((COUNTIF(V69,Listas!$F$2)*Listas!$E$2)+(COUNTIF(V69,Listas!$F$3)*Listas!$E$3)+(COUNTIF(V69,Listas!$F$4)*Listas!$E$4)+(COUNTIF(V69,Listas!$F$5)*Listas!$E$5)+(COUNTIF(V69,Listas!$F$6)*Listas!$E$6)+(COUNTIF(V69,Listas!$F$7)*Listas!$E$7))*Listas!$C$11</f>
        <v>0</v>
      </c>
      <c r="AJ69" s="37">
        <f t="shared" si="2"/>
        <v>0</v>
      </c>
      <c r="AM69" s="54">
        <f t="shared" si="3"/>
        <v>0</v>
      </c>
      <c r="AN69" s="54">
        <f>AJ69/Relevância!$F$15</f>
        <v>0</v>
      </c>
    </row>
    <row r="70" spans="1:40" ht="36" customHeight="1" thickBot="1">
      <c r="A70" s="11"/>
      <c r="B70" s="12"/>
      <c r="C70" s="13"/>
      <c r="D70" s="11"/>
      <c r="E70" s="103"/>
      <c r="F70" s="103"/>
      <c r="G70" s="103"/>
      <c r="H70" s="103"/>
      <c r="I70" s="103"/>
      <c r="J70" s="103"/>
      <c r="K70" s="103"/>
      <c r="L70" s="103"/>
      <c r="M70" s="96"/>
      <c r="N70" s="96"/>
      <c r="O70" s="97"/>
      <c r="P70" s="96"/>
      <c r="Q70" s="96"/>
      <c r="R70" s="96"/>
      <c r="S70" s="96"/>
      <c r="T70" s="97"/>
      <c r="U70" s="96"/>
      <c r="V70" s="96"/>
      <c r="Z70" s="15">
        <f>((COUNTIF(M70,Listas!$F$2)*Listas!$E$2)+(COUNTIF(M70,Listas!$F$3)*Listas!$E$3)+(COUNTIF(M70,Listas!$F$4)*Listas!$E$4)+(COUNTIF(M70,Listas!$F$5)*Listas!$E$5)+(COUNTIF(M70,Listas!$F$6)*Listas!$E$6)+(COUNTIF(M70,Listas!$F$7)*Listas!$E$7))*Listas!$C$2</f>
        <v>0</v>
      </c>
      <c r="AA70" s="15">
        <f>((COUNTIF(N70,Listas!$F$2)*Listas!$E$2)+(COUNTIF(N70,Listas!$F$3)*Listas!$E$3)+(COUNTIF(N70,Listas!$F$4)*Listas!$E$4)+(COUNTIF(N70,Listas!$F$5)*Listas!$E$5)+(COUNTIF(N70,Listas!$F$6)*Listas!$E$6)+(COUNTIF(N70,Listas!$F$7)*Listas!$E$7))*Listas!$C$3</f>
        <v>0</v>
      </c>
      <c r="AB70" s="15">
        <f>((COUNTIF(O70,Listas!$G$2)*Listas!$E$2)+(COUNTIF(O70,Listas!$G$3)*Listas!$E$3)+(COUNTIF(O70,Listas!$G$4)*Listas!$E$4)+(COUNTIF(O70,Listas!$G$5)*Listas!$E$5)+(COUNTIF(O70,Listas!$G$6)*Listas!$E$6)+(COUNTIF(O70,Listas!$G$7)*Listas!$E$7))*Listas!$C$4</f>
        <v>0</v>
      </c>
      <c r="AC70" s="15">
        <f>((COUNTIF(P70,Listas!$L$2)*Listas!$E$2)+(COUNTIF(P70,Listas!$L$3)*Listas!$E$3)+(COUNTIF(P70,Listas!$L$4)*Listas!$E$4)+(COUNTIF(P70,Listas!$L$5)*Listas!$E$5)+(COUNTIF(P70,Listas!$L$6)*Listas!$E$6)+(COUNTIF(P70,Listas!$L$7)*Listas!$E$7))*Listas!$C$5</f>
        <v>0</v>
      </c>
      <c r="AD70" s="15">
        <f>((COUNTIF(Q70,Listas!$F$2)*Listas!$E$2)+(COUNTIF(Q70,Listas!$F$3)*Listas!$E$3)+(COUNTIF(Q70,Listas!$F$4)*Listas!$E$4)+(COUNTIF(Q70,Listas!$F$5)*Listas!$E$5)+(COUNTIF(Q70,Listas!$F$6)*Listas!$E$6)+(COUNTIF(Q70,Listas!$F$7)*Listas!$E$7))*Listas!$C$6</f>
        <v>0</v>
      </c>
      <c r="AE70" s="15">
        <f>((COUNTIF(R70,Listas!$J$2)*Listas!$E$2)+(COUNTIF(R70,Listas!$J$3)*Listas!$E$3)+(COUNTIF(R70,Listas!$J$4)*Listas!$E$4)+(COUNTIF(R70,Listas!$J$5)*Listas!$E$5)+(COUNTIF(R70,Listas!$J$6)*Listas!$E$6)+(COUNTIF(R70,Listas!$J$7)*Listas!$E$7))*Listas!$C$7</f>
        <v>0</v>
      </c>
      <c r="AF70" s="15">
        <f>((COUNTIF(S70,Listas!$M$2)*Listas!$E$2)+(COUNTIF(S70,Listas!$M$3)*Listas!$E$3)+(COUNTIF(S70,Listas!$M$4)*Listas!$E$4)+(COUNTIF(S70,Listas!$M$5)*Listas!$E$5)+(COUNTIF(S70,Listas!$M$6)*Listas!$E$6)+(COUNTIF(S70,Listas!$M$7)*Listas!$E$7))*Listas!$C$8</f>
        <v>0</v>
      </c>
      <c r="AG70" s="15">
        <f>((COUNTIF(T70,Listas!$K$2)*Listas!$E$2)+(COUNTIF(T70,Listas!$K$3)*Listas!$E$3)+(COUNTIF(T70,Listas!$K$4)*Listas!$E$4)+(COUNTIF(T70,Listas!$K$5)*Listas!$E$5)+(COUNTIF(T70,Listas!$K$6)*Listas!$E$6)+(COUNTIF(T70,Listas!$K$7)*Listas!$E$7))*Listas!$C$9</f>
        <v>0</v>
      </c>
      <c r="AH70" s="15">
        <f>((COUNTIF(U70,Listas!$L$2)*Listas!$E$2)+(COUNTIF(U70,Listas!$L$3)*Listas!$E$3)+(COUNTIF(U70,Listas!$L$4)*Listas!$E$4)+(COUNTIF(U70,Listas!$L$5)*Listas!$E$5)+(COUNTIF(U70,Listas!$L$6)*Listas!$E$6)+(COUNTIF(U70,Listas!$L$7)*Listas!$E$7))*Listas!$C$10</f>
        <v>0</v>
      </c>
      <c r="AI70" s="15">
        <f>((COUNTIF(V70,Listas!$F$2)*Listas!$E$2)+(COUNTIF(V70,Listas!$F$3)*Listas!$E$3)+(COUNTIF(V70,Listas!$F$4)*Listas!$E$4)+(COUNTIF(V70,Listas!$F$5)*Listas!$E$5)+(COUNTIF(V70,Listas!$F$6)*Listas!$E$6)+(COUNTIF(V70,Listas!$F$7)*Listas!$E$7))*Listas!$C$11</f>
        <v>0</v>
      </c>
      <c r="AJ70" s="37">
        <f t="shared" si="2"/>
        <v>0</v>
      </c>
      <c r="AM70" s="54">
        <f t="shared" si="3"/>
        <v>0</v>
      </c>
      <c r="AN70" s="54">
        <f>AJ70/Relevância!$F$15</f>
        <v>0</v>
      </c>
    </row>
    <row r="71" spans="1:40" ht="42.75" customHeight="1" thickBot="1">
      <c r="A71" s="11"/>
      <c r="B71" s="12"/>
      <c r="C71" s="13"/>
      <c r="D71" s="11"/>
      <c r="E71" s="103"/>
      <c r="F71" s="103"/>
      <c r="G71" s="103"/>
      <c r="H71" s="103"/>
      <c r="I71" s="103"/>
      <c r="J71" s="103"/>
      <c r="K71" s="103"/>
      <c r="L71" s="103"/>
      <c r="M71" s="96"/>
      <c r="N71" s="96"/>
      <c r="O71" s="97"/>
      <c r="P71" s="96"/>
      <c r="Q71" s="96"/>
      <c r="R71" s="96"/>
      <c r="S71" s="96"/>
      <c r="T71" s="97"/>
      <c r="U71" s="96"/>
      <c r="V71" s="96"/>
      <c r="Z71" s="15">
        <f>((COUNTIF(M71,Listas!$F$2)*Listas!$E$2)+(COUNTIF(M71,Listas!$F$3)*Listas!$E$3)+(COUNTIF(M71,Listas!$F$4)*Listas!$E$4)+(COUNTIF(M71,Listas!$F$5)*Listas!$E$5)+(COUNTIF(M71,Listas!$F$6)*Listas!$E$6)+(COUNTIF(M71,Listas!$F$7)*Listas!$E$7))*Listas!$C$2</f>
        <v>0</v>
      </c>
      <c r="AA71" s="15">
        <f>((COUNTIF(N71,Listas!$F$2)*Listas!$E$2)+(COUNTIF(N71,Listas!$F$3)*Listas!$E$3)+(COUNTIF(N71,Listas!$F$4)*Listas!$E$4)+(COUNTIF(N71,Listas!$F$5)*Listas!$E$5)+(COUNTIF(N71,Listas!$F$6)*Listas!$E$6)+(COUNTIF(N71,Listas!$F$7)*Listas!$E$7))*Listas!$C$3</f>
        <v>0</v>
      </c>
      <c r="AB71" s="15">
        <f>((COUNTIF(O71,Listas!$G$2)*Listas!$E$2)+(COUNTIF(O71,Listas!$G$3)*Listas!$E$3)+(COUNTIF(O71,Listas!$G$4)*Listas!$E$4)+(COUNTIF(O71,Listas!$G$5)*Listas!$E$5)+(COUNTIF(O71,Listas!$G$6)*Listas!$E$6)+(COUNTIF(O71,Listas!$G$7)*Listas!$E$7))*Listas!$C$4</f>
        <v>0</v>
      </c>
      <c r="AC71" s="15">
        <f>((COUNTIF(P71,Listas!$L$2)*Listas!$E$2)+(COUNTIF(P71,Listas!$L$3)*Listas!$E$3)+(COUNTIF(P71,Listas!$L$4)*Listas!$E$4)+(COUNTIF(P71,Listas!$L$5)*Listas!$E$5)+(COUNTIF(P71,Listas!$L$6)*Listas!$E$6)+(COUNTIF(P71,Listas!$L$7)*Listas!$E$7))*Listas!$C$5</f>
        <v>0</v>
      </c>
      <c r="AD71" s="15">
        <f>((COUNTIF(Q71,Listas!$F$2)*Listas!$E$2)+(COUNTIF(Q71,Listas!$F$3)*Listas!$E$3)+(COUNTIF(Q71,Listas!$F$4)*Listas!$E$4)+(COUNTIF(Q71,Listas!$F$5)*Listas!$E$5)+(COUNTIF(Q71,Listas!$F$6)*Listas!$E$6)+(COUNTIF(Q71,Listas!$F$7)*Listas!$E$7))*Listas!$C$6</f>
        <v>0</v>
      </c>
      <c r="AE71" s="15">
        <f>((COUNTIF(R71,Listas!$J$2)*Listas!$E$2)+(COUNTIF(R71,Listas!$J$3)*Listas!$E$3)+(COUNTIF(R71,Listas!$J$4)*Listas!$E$4)+(COUNTIF(R71,Listas!$J$5)*Listas!$E$5)+(COUNTIF(R71,Listas!$J$6)*Listas!$E$6)+(COUNTIF(R71,Listas!$J$7)*Listas!$E$7))*Listas!$C$7</f>
        <v>0</v>
      </c>
      <c r="AF71" s="15">
        <f>((COUNTIF(S71,Listas!$M$2)*Listas!$E$2)+(COUNTIF(S71,Listas!$M$3)*Listas!$E$3)+(COUNTIF(S71,Listas!$M$4)*Listas!$E$4)+(COUNTIF(S71,Listas!$M$5)*Listas!$E$5)+(COUNTIF(S71,Listas!$M$6)*Listas!$E$6)+(COUNTIF(S71,Listas!$M$7)*Listas!$E$7))*Listas!$C$8</f>
        <v>0</v>
      </c>
      <c r="AG71" s="15">
        <f>((COUNTIF(T71,Listas!$K$2)*Listas!$E$2)+(COUNTIF(T71,Listas!$K$3)*Listas!$E$3)+(COUNTIF(T71,Listas!$K$4)*Listas!$E$4)+(COUNTIF(T71,Listas!$K$5)*Listas!$E$5)+(COUNTIF(T71,Listas!$K$6)*Listas!$E$6)+(COUNTIF(T71,Listas!$K$7)*Listas!$E$7))*Listas!$C$9</f>
        <v>0</v>
      </c>
      <c r="AH71" s="15">
        <f>((COUNTIF(U71,Listas!$L$2)*Listas!$E$2)+(COUNTIF(U71,Listas!$L$3)*Listas!$E$3)+(COUNTIF(U71,Listas!$L$4)*Listas!$E$4)+(COUNTIF(U71,Listas!$L$5)*Listas!$E$5)+(COUNTIF(U71,Listas!$L$6)*Listas!$E$6)+(COUNTIF(U71,Listas!$L$7)*Listas!$E$7))*Listas!$C$10</f>
        <v>0</v>
      </c>
      <c r="AI71" s="15">
        <f>((COUNTIF(V71,Listas!$F$2)*Listas!$E$2)+(COUNTIF(V71,Listas!$F$3)*Listas!$E$3)+(COUNTIF(V71,Listas!$F$4)*Listas!$E$4)+(COUNTIF(V71,Listas!$F$5)*Listas!$E$5)+(COUNTIF(V71,Listas!$F$6)*Listas!$E$6)+(COUNTIF(V71,Listas!$F$7)*Listas!$E$7))*Listas!$C$11</f>
        <v>0</v>
      </c>
      <c r="AJ71" s="37">
        <f t="shared" si="2"/>
        <v>0</v>
      </c>
      <c r="AM71" s="54">
        <f t="shared" si="3"/>
        <v>0</v>
      </c>
      <c r="AN71" s="54">
        <f>AJ71/Relevância!$F$15</f>
        <v>0</v>
      </c>
    </row>
    <row r="72" spans="1:40" ht="42.75" customHeight="1" thickBot="1">
      <c r="A72" s="11"/>
      <c r="B72" s="12"/>
      <c r="C72" s="13"/>
      <c r="D72" s="11"/>
      <c r="E72" s="103"/>
      <c r="F72" s="103"/>
      <c r="G72" s="103"/>
      <c r="H72" s="103"/>
      <c r="I72" s="103"/>
      <c r="J72" s="103"/>
      <c r="K72" s="103"/>
      <c r="L72" s="103"/>
      <c r="M72" s="96"/>
      <c r="N72" s="96"/>
      <c r="O72" s="97"/>
      <c r="P72" s="96"/>
      <c r="Q72" s="96"/>
      <c r="R72" s="96"/>
      <c r="S72" s="96"/>
      <c r="T72" s="97"/>
      <c r="U72" s="96"/>
      <c r="V72" s="96"/>
      <c r="Z72" s="15">
        <f>((COUNTIF(M72,Listas!$F$2)*Listas!$E$2)+(COUNTIF(M72,Listas!$F$3)*Listas!$E$3)+(COUNTIF(M72,Listas!$F$4)*Listas!$E$4)+(COUNTIF(M72,Listas!$F$5)*Listas!$E$5)+(COUNTIF(M72,Listas!$F$6)*Listas!$E$6)+(COUNTIF(M72,Listas!$F$7)*Listas!$E$7))*Listas!$C$2</f>
        <v>0</v>
      </c>
      <c r="AA72" s="15">
        <f>((COUNTIF(N72,Listas!$F$2)*Listas!$E$2)+(COUNTIF(N72,Listas!$F$3)*Listas!$E$3)+(COUNTIF(N72,Listas!$F$4)*Listas!$E$4)+(COUNTIF(N72,Listas!$F$5)*Listas!$E$5)+(COUNTIF(N72,Listas!$F$6)*Listas!$E$6)+(COUNTIF(N72,Listas!$F$7)*Listas!$E$7))*Listas!$C$3</f>
        <v>0</v>
      </c>
      <c r="AB72" s="15">
        <f>((COUNTIF(O72,Listas!$G$2)*Listas!$E$2)+(COUNTIF(O72,Listas!$G$3)*Listas!$E$3)+(COUNTIF(O72,Listas!$G$4)*Listas!$E$4)+(COUNTIF(O72,Listas!$G$5)*Listas!$E$5)+(COUNTIF(O72,Listas!$G$6)*Listas!$E$6)+(COUNTIF(O72,Listas!$G$7)*Listas!$E$7))*Listas!$C$4</f>
        <v>0</v>
      </c>
      <c r="AC72" s="15">
        <f>((COUNTIF(P72,Listas!$L$2)*Listas!$E$2)+(COUNTIF(P72,Listas!$L$3)*Listas!$E$3)+(COUNTIF(P72,Listas!$L$4)*Listas!$E$4)+(COUNTIF(P72,Listas!$L$5)*Listas!$E$5)+(COUNTIF(P72,Listas!$L$6)*Listas!$E$6)+(COUNTIF(P72,Listas!$L$7)*Listas!$E$7))*Listas!$C$5</f>
        <v>0</v>
      </c>
      <c r="AD72" s="15">
        <f>((COUNTIF(Q72,Listas!$F$2)*Listas!$E$2)+(COUNTIF(Q72,Listas!$F$3)*Listas!$E$3)+(COUNTIF(Q72,Listas!$F$4)*Listas!$E$4)+(COUNTIF(Q72,Listas!$F$5)*Listas!$E$5)+(COUNTIF(Q72,Listas!$F$6)*Listas!$E$6)+(COUNTIF(Q72,Listas!$F$7)*Listas!$E$7))*Listas!$C$6</f>
        <v>0</v>
      </c>
      <c r="AE72" s="15">
        <f>((COUNTIF(R72,Listas!$J$2)*Listas!$E$2)+(COUNTIF(R72,Listas!$J$3)*Listas!$E$3)+(COUNTIF(R72,Listas!$J$4)*Listas!$E$4)+(COUNTIF(R72,Listas!$J$5)*Listas!$E$5)+(COUNTIF(R72,Listas!$J$6)*Listas!$E$6)+(COUNTIF(R72,Listas!$J$7)*Listas!$E$7))*Listas!$C$7</f>
        <v>0</v>
      </c>
      <c r="AF72" s="15">
        <f>((COUNTIF(S72,Listas!$M$2)*Listas!$E$2)+(COUNTIF(S72,Listas!$M$3)*Listas!$E$3)+(COUNTIF(S72,Listas!$M$4)*Listas!$E$4)+(COUNTIF(S72,Listas!$M$5)*Listas!$E$5)+(COUNTIF(S72,Listas!$M$6)*Listas!$E$6)+(COUNTIF(S72,Listas!$M$7)*Listas!$E$7))*Listas!$C$8</f>
        <v>0</v>
      </c>
      <c r="AG72" s="15">
        <f>((COUNTIF(T72,Listas!$K$2)*Listas!$E$2)+(COUNTIF(T72,Listas!$K$3)*Listas!$E$3)+(COUNTIF(T72,Listas!$K$4)*Listas!$E$4)+(COUNTIF(T72,Listas!$K$5)*Listas!$E$5)+(COUNTIF(T72,Listas!$K$6)*Listas!$E$6)+(COUNTIF(T72,Listas!$K$7)*Listas!$E$7))*Listas!$C$9</f>
        <v>0</v>
      </c>
      <c r="AH72" s="15">
        <f>((COUNTIF(U72,Listas!$L$2)*Listas!$E$2)+(COUNTIF(U72,Listas!$L$3)*Listas!$E$3)+(COUNTIF(U72,Listas!$L$4)*Listas!$E$4)+(COUNTIF(U72,Listas!$L$5)*Listas!$E$5)+(COUNTIF(U72,Listas!$L$6)*Listas!$E$6)+(COUNTIF(U72,Listas!$L$7)*Listas!$E$7))*Listas!$C$10</f>
        <v>0</v>
      </c>
      <c r="AI72" s="15">
        <f>((COUNTIF(V72,Listas!$F$2)*Listas!$E$2)+(COUNTIF(V72,Listas!$F$3)*Listas!$E$3)+(COUNTIF(V72,Listas!$F$4)*Listas!$E$4)+(COUNTIF(V72,Listas!$F$5)*Listas!$E$5)+(COUNTIF(V72,Listas!$F$6)*Listas!$E$6)+(COUNTIF(V72,Listas!$F$7)*Listas!$E$7))*Listas!$C$11</f>
        <v>0</v>
      </c>
      <c r="AJ72" s="37">
        <f t="shared" si="2"/>
        <v>0</v>
      </c>
      <c r="AM72" s="54">
        <f t="shared" si="3"/>
        <v>0</v>
      </c>
      <c r="AN72" s="54">
        <f>AJ72/Relevância!$F$15</f>
        <v>0</v>
      </c>
    </row>
    <row r="73" spans="1:40" ht="36" customHeight="1" thickBot="1">
      <c r="A73" s="11"/>
      <c r="B73" s="12"/>
      <c r="C73" s="13"/>
      <c r="D73" s="11"/>
      <c r="E73" s="103"/>
      <c r="F73" s="103"/>
      <c r="G73" s="103"/>
      <c r="H73" s="103"/>
      <c r="I73" s="103"/>
      <c r="J73" s="103"/>
      <c r="K73" s="103"/>
      <c r="L73" s="103"/>
      <c r="M73" s="96"/>
      <c r="N73" s="96"/>
      <c r="O73" s="97"/>
      <c r="P73" s="96"/>
      <c r="Q73" s="96"/>
      <c r="R73" s="96"/>
      <c r="S73" s="96"/>
      <c r="T73" s="97"/>
      <c r="U73" s="96"/>
      <c r="V73" s="96"/>
      <c r="Z73" s="15">
        <f>((COUNTIF(M73,Listas!$F$2)*Listas!$E$2)+(COUNTIF(M73,Listas!$F$3)*Listas!$E$3)+(COUNTIF(M73,Listas!$F$4)*Listas!$E$4)+(COUNTIF(M73,Listas!$F$5)*Listas!$E$5)+(COUNTIF(M73,Listas!$F$6)*Listas!$E$6)+(COUNTIF(M73,Listas!$F$7)*Listas!$E$7))*Listas!$C$2</f>
        <v>0</v>
      </c>
      <c r="AA73" s="15">
        <f>((COUNTIF(N73,Listas!$F$2)*Listas!$E$2)+(COUNTIF(N73,Listas!$F$3)*Listas!$E$3)+(COUNTIF(N73,Listas!$F$4)*Listas!$E$4)+(COUNTIF(N73,Listas!$F$5)*Listas!$E$5)+(COUNTIF(N73,Listas!$F$6)*Listas!$E$6)+(COUNTIF(N73,Listas!$F$7)*Listas!$E$7))*Listas!$C$3</f>
        <v>0</v>
      </c>
      <c r="AB73" s="15">
        <f>((COUNTIF(O73,Listas!$G$2)*Listas!$E$2)+(COUNTIF(O73,Listas!$G$3)*Listas!$E$3)+(COUNTIF(O73,Listas!$G$4)*Listas!$E$4)+(COUNTIF(O73,Listas!$G$5)*Listas!$E$5)+(COUNTIF(O73,Listas!$G$6)*Listas!$E$6)+(COUNTIF(O73,Listas!$G$7)*Listas!$E$7))*Listas!$C$4</f>
        <v>0</v>
      </c>
      <c r="AC73" s="15">
        <f>((COUNTIF(P73,Listas!$L$2)*Listas!$E$2)+(COUNTIF(P73,Listas!$L$3)*Listas!$E$3)+(COUNTIF(P73,Listas!$L$4)*Listas!$E$4)+(COUNTIF(P73,Listas!$L$5)*Listas!$E$5)+(COUNTIF(P73,Listas!$L$6)*Listas!$E$6)+(COUNTIF(P73,Listas!$L$7)*Listas!$E$7))*Listas!$C$5</f>
        <v>0</v>
      </c>
      <c r="AD73" s="15">
        <f>((COUNTIF(Q73,Listas!$F$2)*Listas!$E$2)+(COUNTIF(Q73,Listas!$F$3)*Listas!$E$3)+(COUNTIF(Q73,Listas!$F$4)*Listas!$E$4)+(COUNTIF(Q73,Listas!$F$5)*Listas!$E$5)+(COUNTIF(Q73,Listas!$F$6)*Listas!$E$6)+(COUNTIF(Q73,Listas!$F$7)*Listas!$E$7))*Listas!$C$6</f>
        <v>0</v>
      </c>
      <c r="AE73" s="15">
        <f>((COUNTIF(R73,Listas!$J$2)*Listas!$E$2)+(COUNTIF(R73,Listas!$J$3)*Listas!$E$3)+(COUNTIF(R73,Listas!$J$4)*Listas!$E$4)+(COUNTIF(R73,Listas!$J$5)*Listas!$E$5)+(COUNTIF(R73,Listas!$J$6)*Listas!$E$6)+(COUNTIF(R73,Listas!$J$7)*Listas!$E$7))*Listas!$C$7</f>
        <v>0</v>
      </c>
      <c r="AF73" s="15">
        <f>((COUNTIF(S73,Listas!$M$2)*Listas!$E$2)+(COUNTIF(S73,Listas!$M$3)*Listas!$E$3)+(COUNTIF(S73,Listas!$M$4)*Listas!$E$4)+(COUNTIF(S73,Listas!$M$5)*Listas!$E$5)+(COUNTIF(S73,Listas!$M$6)*Listas!$E$6)+(COUNTIF(S73,Listas!$M$7)*Listas!$E$7))*Listas!$C$8</f>
        <v>0</v>
      </c>
      <c r="AG73" s="15">
        <f>((COUNTIF(T73,Listas!$K$2)*Listas!$E$2)+(COUNTIF(T73,Listas!$K$3)*Listas!$E$3)+(COUNTIF(T73,Listas!$K$4)*Listas!$E$4)+(COUNTIF(T73,Listas!$K$5)*Listas!$E$5)+(COUNTIF(T73,Listas!$K$6)*Listas!$E$6)+(COUNTIF(T73,Listas!$K$7)*Listas!$E$7))*Listas!$C$9</f>
        <v>0</v>
      </c>
      <c r="AH73" s="15">
        <f>((COUNTIF(U73,Listas!$L$2)*Listas!$E$2)+(COUNTIF(U73,Listas!$L$3)*Listas!$E$3)+(COUNTIF(U73,Listas!$L$4)*Listas!$E$4)+(COUNTIF(U73,Listas!$L$5)*Listas!$E$5)+(COUNTIF(U73,Listas!$L$6)*Listas!$E$6)+(COUNTIF(U73,Listas!$L$7)*Listas!$E$7))*Listas!$C$10</f>
        <v>0</v>
      </c>
      <c r="AI73" s="15">
        <f>((COUNTIF(V73,Listas!$F$2)*Listas!$E$2)+(COUNTIF(V73,Listas!$F$3)*Listas!$E$3)+(COUNTIF(V73,Listas!$F$4)*Listas!$E$4)+(COUNTIF(V73,Listas!$F$5)*Listas!$E$5)+(COUNTIF(V73,Listas!$F$6)*Listas!$E$6)+(COUNTIF(V73,Listas!$F$7)*Listas!$E$7))*Listas!$C$11</f>
        <v>0</v>
      </c>
      <c r="AJ73" s="37">
        <f t="shared" si="2"/>
        <v>0</v>
      </c>
      <c r="AM73" s="54">
        <f t="shared" si="3"/>
        <v>0</v>
      </c>
      <c r="AN73" s="54">
        <f>AJ73/Relevância!$F$15</f>
        <v>0</v>
      </c>
    </row>
    <row r="74" spans="1:40" ht="36" customHeight="1" thickBot="1">
      <c r="A74" s="11"/>
      <c r="B74" s="12"/>
      <c r="C74" s="13"/>
      <c r="D74" s="11"/>
      <c r="E74" s="103"/>
      <c r="F74" s="103"/>
      <c r="G74" s="103"/>
      <c r="H74" s="103"/>
      <c r="I74" s="103"/>
      <c r="J74" s="103"/>
      <c r="K74" s="103"/>
      <c r="L74" s="103"/>
      <c r="M74" s="96"/>
      <c r="N74" s="96"/>
      <c r="O74" s="97"/>
      <c r="P74" s="96"/>
      <c r="Q74" s="96"/>
      <c r="R74" s="96"/>
      <c r="S74" s="96"/>
      <c r="T74" s="97"/>
      <c r="U74" s="96"/>
      <c r="V74" s="96"/>
      <c r="Z74" s="15">
        <f>((COUNTIF(M74,Listas!$F$2)*Listas!$E$2)+(COUNTIF(M74,Listas!$F$3)*Listas!$E$3)+(COUNTIF(M74,Listas!$F$4)*Listas!$E$4)+(COUNTIF(M74,Listas!$F$5)*Listas!$E$5)+(COUNTIF(M74,Listas!$F$6)*Listas!$E$6)+(COUNTIF(M74,Listas!$F$7)*Listas!$E$7))*Listas!$C$2</f>
        <v>0</v>
      </c>
      <c r="AA74" s="15">
        <f>((COUNTIF(N74,Listas!$F$2)*Listas!$E$2)+(COUNTIF(N74,Listas!$F$3)*Listas!$E$3)+(COUNTIF(N74,Listas!$F$4)*Listas!$E$4)+(COUNTIF(N74,Listas!$F$5)*Listas!$E$5)+(COUNTIF(N74,Listas!$F$6)*Listas!$E$6)+(COUNTIF(N74,Listas!$F$7)*Listas!$E$7))*Listas!$C$3</f>
        <v>0</v>
      </c>
      <c r="AB74" s="15">
        <f>((COUNTIF(O74,Listas!$G$2)*Listas!$E$2)+(COUNTIF(O74,Listas!$G$3)*Listas!$E$3)+(COUNTIF(O74,Listas!$G$4)*Listas!$E$4)+(COUNTIF(O74,Listas!$G$5)*Listas!$E$5)+(COUNTIF(O74,Listas!$G$6)*Listas!$E$6)+(COUNTIF(O74,Listas!$G$7)*Listas!$E$7))*Listas!$C$4</f>
        <v>0</v>
      </c>
      <c r="AC74" s="15">
        <f>((COUNTIF(P74,Listas!$L$2)*Listas!$E$2)+(COUNTIF(P74,Listas!$L$3)*Listas!$E$3)+(COUNTIF(P74,Listas!$L$4)*Listas!$E$4)+(COUNTIF(P74,Listas!$L$5)*Listas!$E$5)+(COUNTIF(P74,Listas!$L$6)*Listas!$E$6)+(COUNTIF(P74,Listas!$L$7)*Listas!$E$7))*Listas!$C$5</f>
        <v>0</v>
      </c>
      <c r="AD74" s="15">
        <f>((COUNTIF(Q74,Listas!$F$2)*Listas!$E$2)+(COUNTIF(Q74,Listas!$F$3)*Listas!$E$3)+(COUNTIF(Q74,Listas!$F$4)*Listas!$E$4)+(COUNTIF(Q74,Listas!$F$5)*Listas!$E$5)+(COUNTIF(Q74,Listas!$F$6)*Listas!$E$6)+(COUNTIF(Q74,Listas!$F$7)*Listas!$E$7))*Listas!$C$6</f>
        <v>0</v>
      </c>
      <c r="AE74" s="15">
        <f>((COUNTIF(R74,Listas!$J$2)*Listas!$E$2)+(COUNTIF(R74,Listas!$J$3)*Listas!$E$3)+(COUNTIF(R74,Listas!$J$4)*Listas!$E$4)+(COUNTIF(R74,Listas!$J$5)*Listas!$E$5)+(COUNTIF(R74,Listas!$J$6)*Listas!$E$6)+(COUNTIF(R74,Listas!$J$7)*Listas!$E$7))*Listas!$C$7</f>
        <v>0</v>
      </c>
      <c r="AF74" s="15">
        <f>((COUNTIF(S74,Listas!$M$2)*Listas!$E$2)+(COUNTIF(S74,Listas!$M$3)*Listas!$E$3)+(COUNTIF(S74,Listas!$M$4)*Listas!$E$4)+(COUNTIF(S74,Listas!$M$5)*Listas!$E$5)+(COUNTIF(S74,Listas!$M$6)*Listas!$E$6)+(COUNTIF(S74,Listas!$M$7)*Listas!$E$7))*Listas!$C$8</f>
        <v>0</v>
      </c>
      <c r="AG74" s="15">
        <f>((COUNTIF(T74,Listas!$K$2)*Listas!$E$2)+(COUNTIF(T74,Listas!$K$3)*Listas!$E$3)+(COUNTIF(T74,Listas!$K$4)*Listas!$E$4)+(COUNTIF(T74,Listas!$K$5)*Listas!$E$5)+(COUNTIF(T74,Listas!$K$6)*Listas!$E$6)+(COUNTIF(T74,Listas!$K$7)*Listas!$E$7))*Listas!$C$9</f>
        <v>0</v>
      </c>
      <c r="AH74" s="15">
        <f>((COUNTIF(U74,Listas!$L$2)*Listas!$E$2)+(COUNTIF(U74,Listas!$L$3)*Listas!$E$3)+(COUNTIF(U74,Listas!$L$4)*Listas!$E$4)+(COUNTIF(U74,Listas!$L$5)*Listas!$E$5)+(COUNTIF(U74,Listas!$L$6)*Listas!$E$6)+(COUNTIF(U74,Listas!$L$7)*Listas!$E$7))*Listas!$C$10</f>
        <v>0</v>
      </c>
      <c r="AI74" s="15">
        <f>((COUNTIF(V74,Listas!$F$2)*Listas!$E$2)+(COUNTIF(V74,Listas!$F$3)*Listas!$E$3)+(COUNTIF(V74,Listas!$F$4)*Listas!$E$4)+(COUNTIF(V74,Listas!$F$5)*Listas!$E$5)+(COUNTIF(V74,Listas!$F$6)*Listas!$E$6)+(COUNTIF(V74,Listas!$F$7)*Listas!$E$7))*Listas!$C$11</f>
        <v>0</v>
      </c>
      <c r="AJ74" s="37">
        <f t="shared" si="2"/>
        <v>0</v>
      </c>
      <c r="AM74" s="54">
        <f t="shared" si="3"/>
        <v>0</v>
      </c>
      <c r="AN74" s="54">
        <f>AJ74/Relevância!$F$15</f>
        <v>0</v>
      </c>
    </row>
    <row r="75" spans="1:40" ht="36" customHeight="1" thickBot="1">
      <c r="A75" s="11"/>
      <c r="B75" s="12"/>
      <c r="C75" s="13"/>
      <c r="D75" s="11"/>
      <c r="E75" s="103"/>
      <c r="F75" s="103"/>
      <c r="G75" s="103"/>
      <c r="H75" s="103"/>
      <c r="I75" s="103"/>
      <c r="J75" s="103"/>
      <c r="K75" s="103"/>
      <c r="L75" s="103"/>
      <c r="M75" s="96"/>
      <c r="N75" s="96"/>
      <c r="O75" s="97"/>
      <c r="P75" s="96"/>
      <c r="Q75" s="96"/>
      <c r="R75" s="96"/>
      <c r="S75" s="96"/>
      <c r="T75" s="97"/>
      <c r="U75" s="96"/>
      <c r="V75" s="96"/>
      <c r="Z75" s="15">
        <f>((COUNTIF(M75,Listas!$F$2)*Listas!$E$2)+(COUNTIF(M75,Listas!$F$3)*Listas!$E$3)+(COUNTIF(M75,Listas!$F$4)*Listas!$E$4)+(COUNTIF(M75,Listas!$F$5)*Listas!$E$5)+(COUNTIF(M75,Listas!$F$6)*Listas!$E$6)+(COUNTIF(M75,Listas!$F$7)*Listas!$E$7))*Listas!$C$2</f>
        <v>0</v>
      </c>
      <c r="AA75" s="15">
        <f>((COUNTIF(N75,Listas!$F$2)*Listas!$E$2)+(COUNTIF(N75,Listas!$F$3)*Listas!$E$3)+(COUNTIF(N75,Listas!$F$4)*Listas!$E$4)+(COUNTIF(N75,Listas!$F$5)*Listas!$E$5)+(COUNTIF(N75,Listas!$F$6)*Listas!$E$6)+(COUNTIF(N75,Listas!$F$7)*Listas!$E$7))*Listas!$C$3</f>
        <v>0</v>
      </c>
      <c r="AB75" s="15">
        <f>((COUNTIF(O75,Listas!$G$2)*Listas!$E$2)+(COUNTIF(O75,Listas!$G$3)*Listas!$E$3)+(COUNTIF(O75,Listas!$G$4)*Listas!$E$4)+(COUNTIF(O75,Listas!$G$5)*Listas!$E$5)+(COUNTIF(O75,Listas!$G$6)*Listas!$E$6)+(COUNTIF(O75,Listas!$G$7)*Listas!$E$7))*Listas!$C$4</f>
        <v>0</v>
      </c>
      <c r="AC75" s="15">
        <f>((COUNTIF(P75,Listas!$L$2)*Listas!$E$2)+(COUNTIF(P75,Listas!$L$3)*Listas!$E$3)+(COUNTIF(P75,Listas!$L$4)*Listas!$E$4)+(COUNTIF(P75,Listas!$L$5)*Listas!$E$5)+(COUNTIF(P75,Listas!$L$6)*Listas!$E$6)+(COUNTIF(P75,Listas!$L$7)*Listas!$E$7))*Listas!$C$5</f>
        <v>0</v>
      </c>
      <c r="AD75" s="15">
        <f>((COUNTIF(Q75,Listas!$F$2)*Listas!$E$2)+(COUNTIF(Q75,Listas!$F$3)*Listas!$E$3)+(COUNTIF(Q75,Listas!$F$4)*Listas!$E$4)+(COUNTIF(Q75,Listas!$F$5)*Listas!$E$5)+(COUNTIF(Q75,Listas!$F$6)*Listas!$E$6)+(COUNTIF(Q75,Listas!$F$7)*Listas!$E$7))*Listas!$C$6</f>
        <v>0</v>
      </c>
      <c r="AE75" s="15">
        <f>((COUNTIF(R75,Listas!$J$2)*Listas!$E$2)+(COUNTIF(R75,Listas!$J$3)*Listas!$E$3)+(COUNTIF(R75,Listas!$J$4)*Listas!$E$4)+(COUNTIF(R75,Listas!$J$5)*Listas!$E$5)+(COUNTIF(R75,Listas!$J$6)*Listas!$E$6)+(COUNTIF(R75,Listas!$J$7)*Listas!$E$7))*Listas!$C$7</f>
        <v>0</v>
      </c>
      <c r="AF75" s="15">
        <f>((COUNTIF(S75,Listas!$M$2)*Listas!$E$2)+(COUNTIF(S75,Listas!$M$3)*Listas!$E$3)+(COUNTIF(S75,Listas!$M$4)*Listas!$E$4)+(COUNTIF(S75,Listas!$M$5)*Listas!$E$5)+(COUNTIF(S75,Listas!$M$6)*Listas!$E$6)+(COUNTIF(S75,Listas!$M$7)*Listas!$E$7))*Listas!$C$8</f>
        <v>0</v>
      </c>
      <c r="AG75" s="15">
        <f>((COUNTIF(T75,Listas!$K$2)*Listas!$E$2)+(COUNTIF(T75,Listas!$K$3)*Listas!$E$3)+(COUNTIF(T75,Listas!$K$4)*Listas!$E$4)+(COUNTIF(T75,Listas!$K$5)*Listas!$E$5)+(COUNTIF(T75,Listas!$K$6)*Listas!$E$6)+(COUNTIF(T75,Listas!$K$7)*Listas!$E$7))*Listas!$C$9</f>
        <v>0</v>
      </c>
      <c r="AH75" s="15">
        <f>((COUNTIF(U75,Listas!$L$2)*Listas!$E$2)+(COUNTIF(U75,Listas!$L$3)*Listas!$E$3)+(COUNTIF(U75,Listas!$L$4)*Listas!$E$4)+(COUNTIF(U75,Listas!$L$5)*Listas!$E$5)+(COUNTIF(U75,Listas!$L$6)*Listas!$E$6)+(COUNTIF(U75,Listas!$L$7)*Listas!$E$7))*Listas!$C$10</f>
        <v>0</v>
      </c>
      <c r="AI75" s="15">
        <f>((COUNTIF(V75,Listas!$F$2)*Listas!$E$2)+(COUNTIF(V75,Listas!$F$3)*Listas!$E$3)+(COUNTIF(V75,Listas!$F$4)*Listas!$E$4)+(COUNTIF(V75,Listas!$F$5)*Listas!$E$5)+(COUNTIF(V75,Listas!$F$6)*Listas!$E$6)+(COUNTIF(V75,Listas!$F$7)*Listas!$E$7))*Listas!$C$11</f>
        <v>0</v>
      </c>
      <c r="AJ75" s="37">
        <f t="shared" si="2"/>
        <v>0</v>
      </c>
      <c r="AM75" s="54">
        <f t="shared" si="3"/>
        <v>0</v>
      </c>
      <c r="AN75" s="54">
        <f>AJ75/Relevância!$F$15</f>
        <v>0</v>
      </c>
    </row>
    <row r="76" spans="1:40" ht="36" customHeight="1" thickBot="1">
      <c r="A76" s="11"/>
      <c r="B76" s="12"/>
      <c r="C76" s="13"/>
      <c r="D76" s="11"/>
      <c r="E76" s="103"/>
      <c r="F76" s="103"/>
      <c r="G76" s="103"/>
      <c r="H76" s="103"/>
      <c r="I76" s="103"/>
      <c r="J76" s="103"/>
      <c r="K76" s="103"/>
      <c r="L76" s="103"/>
      <c r="M76" s="96"/>
      <c r="N76" s="96"/>
      <c r="O76" s="97"/>
      <c r="P76" s="96"/>
      <c r="Q76" s="96"/>
      <c r="R76" s="96"/>
      <c r="S76" s="96"/>
      <c r="T76" s="97"/>
      <c r="U76" s="96"/>
      <c r="V76" s="96"/>
      <c r="Z76" s="15">
        <f>((COUNTIF(M76,Listas!$F$2)*Listas!$E$2)+(COUNTIF(M76,Listas!$F$3)*Listas!$E$3)+(COUNTIF(M76,Listas!$F$4)*Listas!$E$4)+(COUNTIF(M76,Listas!$F$5)*Listas!$E$5)+(COUNTIF(M76,Listas!$F$6)*Listas!$E$6)+(COUNTIF(M76,Listas!$F$7)*Listas!$E$7))*Listas!$C$2</f>
        <v>0</v>
      </c>
      <c r="AA76" s="15">
        <f>((COUNTIF(N76,Listas!$F$2)*Listas!$E$2)+(COUNTIF(N76,Listas!$F$3)*Listas!$E$3)+(COUNTIF(N76,Listas!$F$4)*Listas!$E$4)+(COUNTIF(N76,Listas!$F$5)*Listas!$E$5)+(COUNTIF(N76,Listas!$F$6)*Listas!$E$6)+(COUNTIF(N76,Listas!$F$7)*Listas!$E$7))*Listas!$C$3</f>
        <v>0</v>
      </c>
      <c r="AB76" s="15">
        <f>((COUNTIF(O76,Listas!$G$2)*Listas!$E$2)+(COUNTIF(O76,Listas!$G$3)*Listas!$E$3)+(COUNTIF(O76,Listas!$G$4)*Listas!$E$4)+(COUNTIF(O76,Listas!$G$5)*Listas!$E$5)+(COUNTIF(O76,Listas!$G$6)*Listas!$E$6)+(COUNTIF(O76,Listas!$G$7)*Listas!$E$7))*Listas!$C$4</f>
        <v>0</v>
      </c>
      <c r="AC76" s="15">
        <f>((COUNTIF(P76,Listas!$L$2)*Listas!$E$2)+(COUNTIF(P76,Listas!$L$3)*Listas!$E$3)+(COUNTIF(P76,Listas!$L$4)*Listas!$E$4)+(COUNTIF(P76,Listas!$L$5)*Listas!$E$5)+(COUNTIF(P76,Listas!$L$6)*Listas!$E$6)+(COUNTIF(P76,Listas!$L$7)*Listas!$E$7))*Listas!$C$5</f>
        <v>0</v>
      </c>
      <c r="AD76" s="15">
        <f>((COUNTIF(Q76,Listas!$F$2)*Listas!$E$2)+(COUNTIF(Q76,Listas!$F$3)*Listas!$E$3)+(COUNTIF(Q76,Listas!$F$4)*Listas!$E$4)+(COUNTIF(Q76,Listas!$F$5)*Listas!$E$5)+(COUNTIF(Q76,Listas!$F$6)*Listas!$E$6)+(COUNTIF(Q76,Listas!$F$7)*Listas!$E$7))*Listas!$C$6</f>
        <v>0</v>
      </c>
      <c r="AE76" s="15">
        <f>((COUNTIF(R76,Listas!$J$2)*Listas!$E$2)+(COUNTIF(R76,Listas!$J$3)*Listas!$E$3)+(COUNTIF(R76,Listas!$J$4)*Listas!$E$4)+(COUNTIF(R76,Listas!$J$5)*Listas!$E$5)+(COUNTIF(R76,Listas!$J$6)*Listas!$E$6)+(COUNTIF(R76,Listas!$J$7)*Listas!$E$7))*Listas!$C$7</f>
        <v>0</v>
      </c>
      <c r="AF76" s="15">
        <f>((COUNTIF(S76,Listas!$M$2)*Listas!$E$2)+(COUNTIF(S76,Listas!$M$3)*Listas!$E$3)+(COUNTIF(S76,Listas!$M$4)*Listas!$E$4)+(COUNTIF(S76,Listas!$M$5)*Listas!$E$5)+(COUNTIF(S76,Listas!$M$6)*Listas!$E$6)+(COUNTIF(S76,Listas!$M$7)*Listas!$E$7))*Listas!$C$8</f>
        <v>0</v>
      </c>
      <c r="AG76" s="15">
        <f>((COUNTIF(T76,Listas!$K$2)*Listas!$E$2)+(COUNTIF(T76,Listas!$K$3)*Listas!$E$3)+(COUNTIF(T76,Listas!$K$4)*Listas!$E$4)+(COUNTIF(T76,Listas!$K$5)*Listas!$E$5)+(COUNTIF(T76,Listas!$K$6)*Listas!$E$6)+(COUNTIF(T76,Listas!$K$7)*Listas!$E$7))*Listas!$C$9</f>
        <v>0</v>
      </c>
      <c r="AH76" s="15">
        <f>((COUNTIF(U76,Listas!$L$2)*Listas!$E$2)+(COUNTIF(U76,Listas!$L$3)*Listas!$E$3)+(COUNTIF(U76,Listas!$L$4)*Listas!$E$4)+(COUNTIF(U76,Listas!$L$5)*Listas!$E$5)+(COUNTIF(U76,Listas!$L$6)*Listas!$E$6)+(COUNTIF(U76,Listas!$L$7)*Listas!$E$7))*Listas!$C$10</f>
        <v>0</v>
      </c>
      <c r="AI76" s="15">
        <f>((COUNTIF(V76,Listas!$F$2)*Listas!$E$2)+(COUNTIF(V76,Listas!$F$3)*Listas!$E$3)+(COUNTIF(V76,Listas!$F$4)*Listas!$E$4)+(COUNTIF(V76,Listas!$F$5)*Listas!$E$5)+(COUNTIF(V76,Listas!$F$6)*Listas!$E$6)+(COUNTIF(V76,Listas!$F$7)*Listas!$E$7))*Listas!$C$11</f>
        <v>0</v>
      </c>
      <c r="AJ76" s="37">
        <f t="shared" si="2"/>
        <v>0</v>
      </c>
      <c r="AM76" s="54">
        <f t="shared" si="3"/>
        <v>0</v>
      </c>
      <c r="AN76" s="54">
        <f>AJ76/Relevância!$F$15</f>
        <v>0</v>
      </c>
    </row>
    <row r="77" spans="1:40" ht="36" customHeight="1" thickBot="1">
      <c r="A77" s="11"/>
      <c r="B77" s="12"/>
      <c r="C77" s="13"/>
      <c r="D77" s="11"/>
      <c r="E77" s="103"/>
      <c r="F77" s="103"/>
      <c r="G77" s="103"/>
      <c r="H77" s="103"/>
      <c r="I77" s="103"/>
      <c r="J77" s="103"/>
      <c r="K77" s="103"/>
      <c r="L77" s="103"/>
      <c r="M77" s="96"/>
      <c r="N77" s="96"/>
      <c r="O77" s="97"/>
      <c r="P77" s="96"/>
      <c r="Q77" s="96"/>
      <c r="R77" s="96"/>
      <c r="S77" s="96"/>
      <c r="T77" s="97"/>
      <c r="U77" s="96"/>
      <c r="V77" s="96"/>
      <c r="Z77" s="15">
        <f>((COUNTIF(M77,Listas!$F$2)*Listas!$E$2)+(COUNTIF(M77,Listas!$F$3)*Listas!$E$3)+(COUNTIF(M77,Listas!$F$4)*Listas!$E$4)+(COUNTIF(M77,Listas!$F$5)*Listas!$E$5)+(COUNTIF(M77,Listas!$F$6)*Listas!$E$6)+(COUNTIF(M77,Listas!$F$7)*Listas!$E$7))*Listas!$C$2</f>
        <v>0</v>
      </c>
      <c r="AA77" s="15">
        <f>((COUNTIF(N77,Listas!$F$2)*Listas!$E$2)+(COUNTIF(N77,Listas!$F$3)*Listas!$E$3)+(COUNTIF(N77,Listas!$F$4)*Listas!$E$4)+(COUNTIF(N77,Listas!$F$5)*Listas!$E$5)+(COUNTIF(N77,Listas!$F$6)*Listas!$E$6)+(COUNTIF(N77,Listas!$F$7)*Listas!$E$7))*Listas!$C$3</f>
        <v>0</v>
      </c>
      <c r="AB77" s="15">
        <f>((COUNTIF(O77,Listas!$G$2)*Listas!$E$2)+(COUNTIF(O77,Listas!$G$3)*Listas!$E$3)+(COUNTIF(O77,Listas!$G$4)*Listas!$E$4)+(COUNTIF(O77,Listas!$G$5)*Listas!$E$5)+(COUNTIF(O77,Listas!$G$6)*Listas!$E$6)+(COUNTIF(O77,Listas!$G$7)*Listas!$E$7))*Listas!$C$4</f>
        <v>0</v>
      </c>
      <c r="AC77" s="15">
        <f>((COUNTIF(P77,Listas!$L$2)*Listas!$E$2)+(COUNTIF(P77,Listas!$L$3)*Listas!$E$3)+(COUNTIF(P77,Listas!$L$4)*Listas!$E$4)+(COUNTIF(P77,Listas!$L$5)*Listas!$E$5)+(COUNTIF(P77,Listas!$L$6)*Listas!$E$6)+(COUNTIF(P77,Listas!$L$7)*Listas!$E$7))*Listas!$C$5</f>
        <v>0</v>
      </c>
      <c r="AD77" s="15">
        <f>((COUNTIF(Q77,Listas!$F$2)*Listas!$E$2)+(COUNTIF(Q77,Listas!$F$3)*Listas!$E$3)+(COUNTIF(Q77,Listas!$F$4)*Listas!$E$4)+(COUNTIF(Q77,Listas!$F$5)*Listas!$E$5)+(COUNTIF(Q77,Listas!$F$6)*Listas!$E$6)+(COUNTIF(Q77,Listas!$F$7)*Listas!$E$7))*Listas!$C$6</f>
        <v>0</v>
      </c>
      <c r="AE77" s="15">
        <f>((COUNTIF(R77,Listas!$J$2)*Listas!$E$2)+(COUNTIF(R77,Listas!$J$3)*Listas!$E$3)+(COUNTIF(R77,Listas!$J$4)*Listas!$E$4)+(COUNTIF(R77,Listas!$J$5)*Listas!$E$5)+(COUNTIF(R77,Listas!$J$6)*Listas!$E$6)+(COUNTIF(R77,Listas!$J$7)*Listas!$E$7))*Listas!$C$7</f>
        <v>0</v>
      </c>
      <c r="AF77" s="15">
        <f>((COUNTIF(S77,Listas!$M$2)*Listas!$E$2)+(COUNTIF(S77,Listas!$M$3)*Listas!$E$3)+(COUNTIF(S77,Listas!$M$4)*Listas!$E$4)+(COUNTIF(S77,Listas!$M$5)*Listas!$E$5)+(COUNTIF(S77,Listas!$M$6)*Listas!$E$6)+(COUNTIF(S77,Listas!$M$7)*Listas!$E$7))*Listas!$C$8</f>
        <v>0</v>
      </c>
      <c r="AG77" s="15">
        <f>((COUNTIF(T77,Listas!$K$2)*Listas!$E$2)+(COUNTIF(T77,Listas!$K$3)*Listas!$E$3)+(COUNTIF(T77,Listas!$K$4)*Listas!$E$4)+(COUNTIF(T77,Listas!$K$5)*Listas!$E$5)+(COUNTIF(T77,Listas!$K$6)*Listas!$E$6)+(COUNTIF(T77,Listas!$K$7)*Listas!$E$7))*Listas!$C$9</f>
        <v>0</v>
      </c>
      <c r="AH77" s="15">
        <f>((COUNTIF(U77,Listas!$L$2)*Listas!$E$2)+(COUNTIF(U77,Listas!$L$3)*Listas!$E$3)+(COUNTIF(U77,Listas!$L$4)*Listas!$E$4)+(COUNTIF(U77,Listas!$L$5)*Listas!$E$5)+(COUNTIF(U77,Listas!$L$6)*Listas!$E$6)+(COUNTIF(U77,Listas!$L$7)*Listas!$E$7))*Listas!$C$10</f>
        <v>0</v>
      </c>
      <c r="AI77" s="15">
        <f>((COUNTIF(V77,Listas!$F$2)*Listas!$E$2)+(COUNTIF(V77,Listas!$F$3)*Listas!$E$3)+(COUNTIF(V77,Listas!$F$4)*Listas!$E$4)+(COUNTIF(V77,Listas!$F$5)*Listas!$E$5)+(COUNTIF(V77,Listas!$F$6)*Listas!$E$6)+(COUNTIF(V77,Listas!$F$7)*Listas!$E$7))*Listas!$C$11</f>
        <v>0</v>
      </c>
      <c r="AJ77" s="37">
        <f t="shared" si="2"/>
        <v>0</v>
      </c>
      <c r="AM77" s="54">
        <f t="shared" si="3"/>
        <v>0</v>
      </c>
      <c r="AN77" s="54">
        <f>AJ77/Relevância!$F$15</f>
        <v>0</v>
      </c>
    </row>
    <row r="78" spans="1:40" ht="36" customHeight="1" thickBot="1">
      <c r="A78" s="11"/>
      <c r="B78" s="12"/>
      <c r="C78" s="13"/>
      <c r="D78" s="11"/>
      <c r="E78" s="103"/>
      <c r="F78" s="103"/>
      <c r="G78" s="103"/>
      <c r="H78" s="103"/>
      <c r="I78" s="103"/>
      <c r="J78" s="103"/>
      <c r="K78" s="103"/>
      <c r="L78" s="103"/>
      <c r="M78" s="96"/>
      <c r="N78" s="96"/>
      <c r="O78" s="97"/>
      <c r="P78" s="96"/>
      <c r="Q78" s="96"/>
      <c r="R78" s="96"/>
      <c r="S78" s="96"/>
      <c r="T78" s="97"/>
      <c r="U78" s="96"/>
      <c r="V78" s="96"/>
      <c r="Z78" s="15">
        <f>((COUNTIF(M78,Listas!$F$2)*Listas!$E$2)+(COUNTIF(M78,Listas!$F$3)*Listas!$E$3)+(COUNTIF(M78,Listas!$F$4)*Listas!$E$4)+(COUNTIF(M78,Listas!$F$5)*Listas!$E$5)+(COUNTIF(M78,Listas!$F$6)*Listas!$E$6)+(COUNTIF(M78,Listas!$F$7)*Listas!$E$7))*Listas!$C$2</f>
        <v>0</v>
      </c>
      <c r="AA78" s="15">
        <f>((COUNTIF(N78,Listas!$F$2)*Listas!$E$2)+(COUNTIF(N78,Listas!$F$3)*Listas!$E$3)+(COUNTIF(N78,Listas!$F$4)*Listas!$E$4)+(COUNTIF(N78,Listas!$F$5)*Listas!$E$5)+(COUNTIF(N78,Listas!$F$6)*Listas!$E$6)+(COUNTIF(N78,Listas!$F$7)*Listas!$E$7))*Listas!$C$3</f>
        <v>0</v>
      </c>
      <c r="AB78" s="15">
        <f>((COUNTIF(O78,Listas!$G$2)*Listas!$E$2)+(COUNTIF(O78,Listas!$G$3)*Listas!$E$3)+(COUNTIF(O78,Listas!$G$4)*Listas!$E$4)+(COUNTIF(O78,Listas!$G$5)*Listas!$E$5)+(COUNTIF(O78,Listas!$G$6)*Listas!$E$6)+(COUNTIF(O78,Listas!$G$7)*Listas!$E$7))*Listas!$C$4</f>
        <v>0</v>
      </c>
      <c r="AC78" s="15">
        <f>((COUNTIF(P78,Listas!$L$2)*Listas!$E$2)+(COUNTIF(P78,Listas!$L$3)*Listas!$E$3)+(COUNTIF(P78,Listas!$L$4)*Listas!$E$4)+(COUNTIF(P78,Listas!$L$5)*Listas!$E$5)+(COUNTIF(P78,Listas!$L$6)*Listas!$E$6)+(COUNTIF(P78,Listas!$L$7)*Listas!$E$7))*Listas!$C$5</f>
        <v>0</v>
      </c>
      <c r="AD78" s="15">
        <f>((COUNTIF(Q78,Listas!$F$2)*Listas!$E$2)+(COUNTIF(Q78,Listas!$F$3)*Listas!$E$3)+(COUNTIF(Q78,Listas!$F$4)*Listas!$E$4)+(COUNTIF(Q78,Listas!$F$5)*Listas!$E$5)+(COUNTIF(Q78,Listas!$F$6)*Listas!$E$6)+(COUNTIF(Q78,Listas!$F$7)*Listas!$E$7))*Listas!$C$6</f>
        <v>0</v>
      </c>
      <c r="AE78" s="15">
        <f>((COUNTIF(R78,Listas!$J$2)*Listas!$E$2)+(COUNTIF(R78,Listas!$J$3)*Listas!$E$3)+(COUNTIF(R78,Listas!$J$4)*Listas!$E$4)+(COUNTIF(R78,Listas!$J$5)*Listas!$E$5)+(COUNTIF(R78,Listas!$J$6)*Listas!$E$6)+(COUNTIF(R78,Listas!$J$7)*Listas!$E$7))*Listas!$C$7</f>
        <v>0</v>
      </c>
      <c r="AF78" s="15">
        <f>((COUNTIF(S78,Listas!$M$2)*Listas!$E$2)+(COUNTIF(S78,Listas!$M$3)*Listas!$E$3)+(COUNTIF(S78,Listas!$M$4)*Listas!$E$4)+(COUNTIF(S78,Listas!$M$5)*Listas!$E$5)+(COUNTIF(S78,Listas!$M$6)*Listas!$E$6)+(COUNTIF(S78,Listas!$M$7)*Listas!$E$7))*Listas!$C$8</f>
        <v>0</v>
      </c>
      <c r="AG78" s="15">
        <f>((COUNTIF(T78,Listas!$K$2)*Listas!$E$2)+(COUNTIF(T78,Listas!$K$3)*Listas!$E$3)+(COUNTIF(T78,Listas!$K$4)*Listas!$E$4)+(COUNTIF(T78,Listas!$K$5)*Listas!$E$5)+(COUNTIF(T78,Listas!$K$6)*Listas!$E$6)+(COUNTIF(T78,Listas!$K$7)*Listas!$E$7))*Listas!$C$9</f>
        <v>0</v>
      </c>
      <c r="AH78" s="15">
        <f>((COUNTIF(U78,Listas!$L$2)*Listas!$E$2)+(COUNTIF(U78,Listas!$L$3)*Listas!$E$3)+(COUNTIF(U78,Listas!$L$4)*Listas!$E$4)+(COUNTIF(U78,Listas!$L$5)*Listas!$E$5)+(COUNTIF(U78,Listas!$L$6)*Listas!$E$6)+(COUNTIF(U78,Listas!$L$7)*Listas!$E$7))*Listas!$C$10</f>
        <v>0</v>
      </c>
      <c r="AI78" s="15">
        <f>((COUNTIF(V78,Listas!$F$2)*Listas!$E$2)+(COUNTIF(V78,Listas!$F$3)*Listas!$E$3)+(COUNTIF(V78,Listas!$F$4)*Listas!$E$4)+(COUNTIF(V78,Listas!$F$5)*Listas!$E$5)+(COUNTIF(V78,Listas!$F$6)*Listas!$E$6)+(COUNTIF(V78,Listas!$F$7)*Listas!$E$7))*Listas!$C$11</f>
        <v>0</v>
      </c>
      <c r="AJ78" s="37">
        <f t="shared" si="2"/>
        <v>0</v>
      </c>
      <c r="AM78" s="54">
        <f t="shared" si="3"/>
        <v>0</v>
      </c>
      <c r="AN78" s="54">
        <f>AJ78/Relevância!$F$15</f>
        <v>0</v>
      </c>
    </row>
    <row r="79" spans="1:40" ht="36" customHeight="1" thickBot="1">
      <c r="A79" s="11"/>
      <c r="B79" s="12"/>
      <c r="C79" s="13"/>
      <c r="D79" s="11"/>
      <c r="E79" s="103"/>
      <c r="F79" s="103"/>
      <c r="G79" s="103"/>
      <c r="H79" s="103"/>
      <c r="I79" s="103"/>
      <c r="J79" s="103"/>
      <c r="K79" s="103"/>
      <c r="L79" s="103"/>
      <c r="M79" s="96"/>
      <c r="N79" s="96"/>
      <c r="O79" s="97"/>
      <c r="P79" s="96"/>
      <c r="Q79" s="96"/>
      <c r="R79" s="96"/>
      <c r="S79" s="96"/>
      <c r="T79" s="97"/>
      <c r="U79" s="96"/>
      <c r="V79" s="96"/>
      <c r="Z79" s="15">
        <f>((COUNTIF(M79,Listas!$F$2)*Listas!$E$2)+(COUNTIF(M79,Listas!$F$3)*Listas!$E$3)+(COUNTIF(M79,Listas!$F$4)*Listas!$E$4)+(COUNTIF(M79,Listas!$F$5)*Listas!$E$5)+(COUNTIF(M79,Listas!$F$6)*Listas!$E$6)+(COUNTIF(M79,Listas!$F$7)*Listas!$E$7))*Listas!$C$2</f>
        <v>0</v>
      </c>
      <c r="AA79" s="15">
        <f>((COUNTIF(N79,Listas!$F$2)*Listas!$E$2)+(COUNTIF(N79,Listas!$F$3)*Listas!$E$3)+(COUNTIF(N79,Listas!$F$4)*Listas!$E$4)+(COUNTIF(N79,Listas!$F$5)*Listas!$E$5)+(COUNTIF(N79,Listas!$F$6)*Listas!$E$6)+(COUNTIF(N79,Listas!$F$7)*Listas!$E$7))*Listas!$C$3</f>
        <v>0</v>
      </c>
      <c r="AB79" s="15">
        <f>((COUNTIF(O79,Listas!$G$2)*Listas!$E$2)+(COUNTIF(O79,Listas!$G$3)*Listas!$E$3)+(COUNTIF(O79,Listas!$G$4)*Listas!$E$4)+(COUNTIF(O79,Listas!$G$5)*Listas!$E$5)+(COUNTIF(O79,Listas!$G$6)*Listas!$E$6)+(COUNTIF(O79,Listas!$G$7)*Listas!$E$7))*Listas!$C$4</f>
        <v>0</v>
      </c>
      <c r="AC79" s="15">
        <f>((COUNTIF(P79,Listas!$L$2)*Listas!$E$2)+(COUNTIF(P79,Listas!$L$3)*Listas!$E$3)+(COUNTIF(P79,Listas!$L$4)*Listas!$E$4)+(COUNTIF(P79,Listas!$L$5)*Listas!$E$5)+(COUNTIF(P79,Listas!$L$6)*Listas!$E$6)+(COUNTIF(P79,Listas!$L$7)*Listas!$E$7))*Listas!$C$5</f>
        <v>0</v>
      </c>
      <c r="AD79" s="15">
        <f>((COUNTIF(Q79,Listas!$F$2)*Listas!$E$2)+(COUNTIF(Q79,Listas!$F$3)*Listas!$E$3)+(COUNTIF(Q79,Listas!$F$4)*Listas!$E$4)+(COUNTIF(Q79,Listas!$F$5)*Listas!$E$5)+(COUNTIF(Q79,Listas!$F$6)*Listas!$E$6)+(COUNTIF(Q79,Listas!$F$7)*Listas!$E$7))*Listas!$C$6</f>
        <v>0</v>
      </c>
      <c r="AE79" s="15">
        <f>((COUNTIF(R79,Listas!$J$2)*Listas!$E$2)+(COUNTIF(R79,Listas!$J$3)*Listas!$E$3)+(COUNTIF(R79,Listas!$J$4)*Listas!$E$4)+(COUNTIF(R79,Listas!$J$5)*Listas!$E$5)+(COUNTIF(R79,Listas!$J$6)*Listas!$E$6)+(COUNTIF(R79,Listas!$J$7)*Listas!$E$7))*Listas!$C$7</f>
        <v>0</v>
      </c>
      <c r="AF79" s="15">
        <f>((COUNTIF(S79,Listas!$M$2)*Listas!$E$2)+(COUNTIF(S79,Listas!$M$3)*Listas!$E$3)+(COUNTIF(S79,Listas!$M$4)*Listas!$E$4)+(COUNTIF(S79,Listas!$M$5)*Listas!$E$5)+(COUNTIF(S79,Listas!$M$6)*Listas!$E$6)+(COUNTIF(S79,Listas!$M$7)*Listas!$E$7))*Listas!$C$8</f>
        <v>0</v>
      </c>
      <c r="AG79" s="15">
        <f>((COUNTIF(T79,Listas!$K$2)*Listas!$E$2)+(COUNTIF(T79,Listas!$K$3)*Listas!$E$3)+(COUNTIF(T79,Listas!$K$4)*Listas!$E$4)+(COUNTIF(T79,Listas!$K$5)*Listas!$E$5)+(COUNTIF(T79,Listas!$K$6)*Listas!$E$6)+(COUNTIF(T79,Listas!$K$7)*Listas!$E$7))*Listas!$C$9</f>
        <v>0</v>
      </c>
      <c r="AH79" s="15">
        <f>((COUNTIF(U79,Listas!$L$2)*Listas!$E$2)+(COUNTIF(U79,Listas!$L$3)*Listas!$E$3)+(COUNTIF(U79,Listas!$L$4)*Listas!$E$4)+(COUNTIF(U79,Listas!$L$5)*Listas!$E$5)+(COUNTIF(U79,Listas!$L$6)*Listas!$E$6)+(COUNTIF(U79,Listas!$L$7)*Listas!$E$7))*Listas!$C$10</f>
        <v>0</v>
      </c>
      <c r="AI79" s="15">
        <f>((COUNTIF(V79,Listas!$F$2)*Listas!$E$2)+(COUNTIF(V79,Listas!$F$3)*Listas!$E$3)+(COUNTIF(V79,Listas!$F$4)*Listas!$E$4)+(COUNTIF(V79,Listas!$F$5)*Listas!$E$5)+(COUNTIF(V79,Listas!$F$6)*Listas!$E$6)+(COUNTIF(V79,Listas!$F$7)*Listas!$E$7))*Listas!$C$11</f>
        <v>0</v>
      </c>
      <c r="AJ79" s="37">
        <f t="shared" si="2"/>
        <v>0</v>
      </c>
      <c r="AM79" s="54">
        <f t="shared" si="3"/>
        <v>0</v>
      </c>
      <c r="AN79" s="54">
        <f>AJ79/Relevância!$F$15</f>
        <v>0</v>
      </c>
    </row>
    <row r="80" spans="1:40" ht="36" customHeight="1" thickBot="1">
      <c r="A80" s="11"/>
      <c r="B80" s="12"/>
      <c r="C80" s="13"/>
      <c r="D80" s="11"/>
      <c r="E80" s="103"/>
      <c r="F80" s="103"/>
      <c r="G80" s="103"/>
      <c r="H80" s="103"/>
      <c r="I80" s="103"/>
      <c r="J80" s="103"/>
      <c r="K80" s="103"/>
      <c r="L80" s="103"/>
      <c r="M80" s="96"/>
      <c r="N80" s="96"/>
      <c r="O80" s="97"/>
      <c r="P80" s="96"/>
      <c r="Q80" s="96"/>
      <c r="R80" s="96"/>
      <c r="S80" s="96"/>
      <c r="T80" s="97"/>
      <c r="U80" s="96"/>
      <c r="V80" s="96"/>
      <c r="Z80" s="15">
        <f>((COUNTIF(M80,Listas!$F$2)*Listas!$E$2)+(COUNTIF(M80,Listas!$F$3)*Listas!$E$3)+(COUNTIF(M80,Listas!$F$4)*Listas!$E$4)+(COUNTIF(M80,Listas!$F$5)*Listas!$E$5)+(COUNTIF(M80,Listas!$F$6)*Listas!$E$6)+(COUNTIF(M80,Listas!$F$7)*Listas!$E$7))*Listas!$C$2</f>
        <v>0</v>
      </c>
      <c r="AA80" s="15">
        <f>((COUNTIF(N80,Listas!$F$2)*Listas!$E$2)+(COUNTIF(N80,Listas!$F$3)*Listas!$E$3)+(COUNTIF(N80,Listas!$F$4)*Listas!$E$4)+(COUNTIF(N80,Listas!$F$5)*Listas!$E$5)+(COUNTIF(N80,Listas!$F$6)*Listas!$E$6)+(COUNTIF(N80,Listas!$F$7)*Listas!$E$7))*Listas!$C$3</f>
        <v>0</v>
      </c>
      <c r="AB80" s="15">
        <f>((COUNTIF(O80,Listas!$G$2)*Listas!$E$2)+(COUNTIF(O80,Listas!$G$3)*Listas!$E$3)+(COUNTIF(O80,Listas!$G$4)*Listas!$E$4)+(COUNTIF(O80,Listas!$G$5)*Listas!$E$5)+(COUNTIF(O80,Listas!$G$6)*Listas!$E$6)+(COUNTIF(O80,Listas!$G$7)*Listas!$E$7))*Listas!$C$4</f>
        <v>0</v>
      </c>
      <c r="AC80" s="15">
        <f>((COUNTIF(P80,Listas!$L$2)*Listas!$E$2)+(COUNTIF(P80,Listas!$L$3)*Listas!$E$3)+(COUNTIF(P80,Listas!$L$4)*Listas!$E$4)+(COUNTIF(P80,Listas!$L$5)*Listas!$E$5)+(COUNTIF(P80,Listas!$L$6)*Listas!$E$6)+(COUNTIF(P80,Listas!$L$7)*Listas!$E$7))*Listas!$C$5</f>
        <v>0</v>
      </c>
      <c r="AD80" s="15">
        <f>((COUNTIF(Q80,Listas!$F$2)*Listas!$E$2)+(COUNTIF(Q80,Listas!$F$3)*Listas!$E$3)+(COUNTIF(Q80,Listas!$F$4)*Listas!$E$4)+(COUNTIF(Q80,Listas!$F$5)*Listas!$E$5)+(COUNTIF(Q80,Listas!$F$6)*Listas!$E$6)+(COUNTIF(Q80,Listas!$F$7)*Listas!$E$7))*Listas!$C$6</f>
        <v>0</v>
      </c>
      <c r="AE80" s="15">
        <f>((COUNTIF(R80,Listas!$J$2)*Listas!$E$2)+(COUNTIF(R80,Listas!$J$3)*Listas!$E$3)+(COUNTIF(R80,Listas!$J$4)*Listas!$E$4)+(COUNTIF(R80,Listas!$J$5)*Listas!$E$5)+(COUNTIF(R80,Listas!$J$6)*Listas!$E$6)+(COUNTIF(R80,Listas!$J$7)*Listas!$E$7))*Listas!$C$7</f>
        <v>0</v>
      </c>
      <c r="AF80" s="15">
        <f>((COUNTIF(S80,Listas!$M$2)*Listas!$E$2)+(COUNTIF(S80,Listas!$M$3)*Listas!$E$3)+(COUNTIF(S80,Listas!$M$4)*Listas!$E$4)+(COUNTIF(S80,Listas!$M$5)*Listas!$E$5)+(COUNTIF(S80,Listas!$M$6)*Listas!$E$6)+(COUNTIF(S80,Listas!$M$7)*Listas!$E$7))*Listas!$C$8</f>
        <v>0</v>
      </c>
      <c r="AG80" s="15">
        <f>((COUNTIF(T80,Listas!$K$2)*Listas!$E$2)+(COUNTIF(T80,Listas!$K$3)*Listas!$E$3)+(COUNTIF(T80,Listas!$K$4)*Listas!$E$4)+(COUNTIF(T80,Listas!$K$5)*Listas!$E$5)+(COUNTIF(T80,Listas!$K$6)*Listas!$E$6)+(COUNTIF(T80,Listas!$K$7)*Listas!$E$7))*Listas!$C$9</f>
        <v>0</v>
      </c>
      <c r="AH80" s="15">
        <f>((COUNTIF(U80,Listas!$L$2)*Listas!$E$2)+(COUNTIF(U80,Listas!$L$3)*Listas!$E$3)+(COUNTIF(U80,Listas!$L$4)*Listas!$E$4)+(COUNTIF(U80,Listas!$L$5)*Listas!$E$5)+(COUNTIF(U80,Listas!$L$6)*Listas!$E$6)+(COUNTIF(U80,Listas!$L$7)*Listas!$E$7))*Listas!$C$10</f>
        <v>0</v>
      </c>
      <c r="AI80" s="15">
        <f>((COUNTIF(V80,Listas!$F$2)*Listas!$E$2)+(COUNTIF(V80,Listas!$F$3)*Listas!$E$3)+(COUNTIF(V80,Listas!$F$4)*Listas!$E$4)+(COUNTIF(V80,Listas!$F$5)*Listas!$E$5)+(COUNTIF(V80,Listas!$F$6)*Listas!$E$6)+(COUNTIF(V80,Listas!$F$7)*Listas!$E$7))*Listas!$C$11</f>
        <v>0</v>
      </c>
      <c r="AJ80" s="37">
        <f t="shared" si="2"/>
        <v>0</v>
      </c>
      <c r="AM80" s="54">
        <f t="shared" si="3"/>
        <v>0</v>
      </c>
      <c r="AN80" s="54">
        <f>AJ80/Relevância!$F$15</f>
        <v>0</v>
      </c>
    </row>
    <row r="81" spans="1:40" ht="36" customHeight="1" thickBot="1">
      <c r="A81" s="11"/>
      <c r="B81" s="12"/>
      <c r="C81" s="13"/>
      <c r="D81" s="11"/>
      <c r="E81" s="103"/>
      <c r="F81" s="103"/>
      <c r="G81" s="103"/>
      <c r="H81" s="103"/>
      <c r="I81" s="103"/>
      <c r="J81" s="103"/>
      <c r="K81" s="103"/>
      <c r="L81" s="103"/>
      <c r="M81" s="96"/>
      <c r="N81" s="96"/>
      <c r="O81" s="97"/>
      <c r="P81" s="96"/>
      <c r="Q81" s="96"/>
      <c r="R81" s="96"/>
      <c r="S81" s="96"/>
      <c r="T81" s="97"/>
      <c r="U81" s="96"/>
      <c r="V81" s="96"/>
      <c r="Z81" s="15">
        <f>((COUNTIF(M81,Listas!$F$2)*Listas!$E$2)+(COUNTIF(M81,Listas!$F$3)*Listas!$E$3)+(COUNTIF(M81,Listas!$F$4)*Listas!$E$4)+(COUNTIF(M81,Listas!$F$5)*Listas!$E$5)+(COUNTIF(M81,Listas!$F$6)*Listas!$E$6)+(COUNTIF(M81,Listas!$F$7)*Listas!$E$7))*Listas!$C$2</f>
        <v>0</v>
      </c>
      <c r="AA81" s="15">
        <f>((COUNTIF(N81,Listas!$F$2)*Listas!$E$2)+(COUNTIF(N81,Listas!$F$3)*Listas!$E$3)+(COUNTIF(N81,Listas!$F$4)*Listas!$E$4)+(COUNTIF(N81,Listas!$F$5)*Listas!$E$5)+(COUNTIF(N81,Listas!$F$6)*Listas!$E$6)+(COUNTIF(N81,Listas!$F$7)*Listas!$E$7))*Listas!$C$3</f>
        <v>0</v>
      </c>
      <c r="AB81" s="15">
        <f>((COUNTIF(O81,Listas!$G$2)*Listas!$E$2)+(COUNTIF(O81,Listas!$G$3)*Listas!$E$3)+(COUNTIF(O81,Listas!$G$4)*Listas!$E$4)+(COUNTIF(O81,Listas!$G$5)*Listas!$E$5)+(COUNTIF(O81,Listas!$G$6)*Listas!$E$6)+(COUNTIF(O81,Listas!$G$7)*Listas!$E$7))*Listas!$C$4</f>
        <v>0</v>
      </c>
      <c r="AC81" s="15">
        <f>((COUNTIF(P81,Listas!$L$2)*Listas!$E$2)+(COUNTIF(P81,Listas!$L$3)*Listas!$E$3)+(COUNTIF(P81,Listas!$L$4)*Listas!$E$4)+(COUNTIF(P81,Listas!$L$5)*Listas!$E$5)+(COUNTIF(P81,Listas!$L$6)*Listas!$E$6)+(COUNTIF(P81,Listas!$L$7)*Listas!$E$7))*Listas!$C$5</f>
        <v>0</v>
      </c>
      <c r="AD81" s="15">
        <f>((COUNTIF(Q81,Listas!$F$2)*Listas!$E$2)+(COUNTIF(Q81,Listas!$F$3)*Listas!$E$3)+(COUNTIF(Q81,Listas!$F$4)*Listas!$E$4)+(COUNTIF(Q81,Listas!$F$5)*Listas!$E$5)+(COUNTIF(Q81,Listas!$F$6)*Listas!$E$6)+(COUNTIF(Q81,Listas!$F$7)*Listas!$E$7))*Listas!$C$6</f>
        <v>0</v>
      </c>
      <c r="AE81" s="15">
        <f>((COUNTIF(R81,Listas!$J$2)*Listas!$E$2)+(COUNTIF(R81,Listas!$J$3)*Listas!$E$3)+(COUNTIF(R81,Listas!$J$4)*Listas!$E$4)+(COUNTIF(R81,Listas!$J$5)*Listas!$E$5)+(COUNTIF(R81,Listas!$J$6)*Listas!$E$6)+(COUNTIF(R81,Listas!$J$7)*Listas!$E$7))*Listas!$C$7</f>
        <v>0</v>
      </c>
      <c r="AF81" s="15">
        <f>((COUNTIF(S81,Listas!$M$2)*Listas!$E$2)+(COUNTIF(S81,Listas!$M$3)*Listas!$E$3)+(COUNTIF(S81,Listas!$M$4)*Listas!$E$4)+(COUNTIF(S81,Listas!$M$5)*Listas!$E$5)+(COUNTIF(S81,Listas!$M$6)*Listas!$E$6)+(COUNTIF(S81,Listas!$M$7)*Listas!$E$7))*Listas!$C$8</f>
        <v>0</v>
      </c>
      <c r="AG81" s="15">
        <f>((COUNTIF(T81,Listas!$K$2)*Listas!$E$2)+(COUNTIF(T81,Listas!$K$3)*Listas!$E$3)+(COUNTIF(T81,Listas!$K$4)*Listas!$E$4)+(COUNTIF(T81,Listas!$K$5)*Listas!$E$5)+(COUNTIF(T81,Listas!$K$6)*Listas!$E$6)+(COUNTIF(T81,Listas!$K$7)*Listas!$E$7))*Listas!$C$9</f>
        <v>0</v>
      </c>
      <c r="AH81" s="15">
        <f>((COUNTIF(U81,Listas!$L$2)*Listas!$E$2)+(COUNTIF(U81,Listas!$L$3)*Listas!$E$3)+(COUNTIF(U81,Listas!$L$4)*Listas!$E$4)+(COUNTIF(U81,Listas!$L$5)*Listas!$E$5)+(COUNTIF(U81,Listas!$L$6)*Listas!$E$6)+(COUNTIF(U81,Listas!$L$7)*Listas!$E$7))*Listas!$C$10</f>
        <v>0</v>
      </c>
      <c r="AI81" s="15">
        <f>((COUNTIF(V81,Listas!$F$2)*Listas!$E$2)+(COUNTIF(V81,Listas!$F$3)*Listas!$E$3)+(COUNTIF(V81,Listas!$F$4)*Listas!$E$4)+(COUNTIF(V81,Listas!$F$5)*Listas!$E$5)+(COUNTIF(V81,Listas!$F$6)*Listas!$E$6)+(COUNTIF(V81,Listas!$F$7)*Listas!$E$7))*Listas!$C$11</f>
        <v>0</v>
      </c>
      <c r="AJ81" s="37">
        <f t="shared" si="2"/>
        <v>0</v>
      </c>
      <c r="AM81" s="54">
        <f t="shared" si="3"/>
        <v>0</v>
      </c>
      <c r="AN81" s="54">
        <f>AJ81/Relevância!$F$15</f>
        <v>0</v>
      </c>
    </row>
    <row r="82" spans="1:40" ht="36" customHeight="1">
      <c r="A82" s="11"/>
      <c r="B82" s="12"/>
      <c r="C82" s="13"/>
      <c r="D82" s="11"/>
      <c r="E82" s="103"/>
      <c r="F82" s="103"/>
      <c r="G82" s="103"/>
      <c r="H82" s="103"/>
      <c r="I82" s="103"/>
      <c r="J82" s="103"/>
      <c r="K82" s="103"/>
      <c r="L82" s="103"/>
      <c r="M82" s="96"/>
      <c r="N82" s="96"/>
      <c r="O82" s="97"/>
      <c r="P82" s="96"/>
      <c r="Q82" s="96"/>
      <c r="R82" s="96"/>
      <c r="S82" s="96"/>
      <c r="T82" s="97"/>
      <c r="U82" s="96"/>
      <c r="V82" s="96"/>
      <c r="Z82" s="15">
        <f>((COUNTIF(M82,Listas!$F$2)*Listas!$E$2)+(COUNTIF(M82,Listas!$F$3)*Listas!$E$3)+(COUNTIF(M82,Listas!$F$4)*Listas!$E$4)+(COUNTIF(M82,Listas!$F$5)*Listas!$E$5)+(COUNTIF(M82,Listas!$F$6)*Listas!$E$6)+(COUNTIF(M82,Listas!$F$7)*Listas!$E$7))*Listas!$C$2</f>
        <v>0</v>
      </c>
      <c r="AA82" s="15">
        <f>((COUNTIF(N82,Listas!$F$2)*Listas!$E$2)+(COUNTIF(N82,Listas!$F$3)*Listas!$E$3)+(COUNTIF(N82,Listas!$F$4)*Listas!$E$4)+(COUNTIF(N82,Listas!$F$5)*Listas!$E$5)+(COUNTIF(N82,Listas!$F$6)*Listas!$E$6)+(COUNTIF(N82,Listas!$F$7)*Listas!$E$7))*Listas!$C$3</f>
        <v>0</v>
      </c>
      <c r="AB82" s="15">
        <f>((COUNTIF(O82,Listas!$G$2)*Listas!$E$2)+(COUNTIF(O82,Listas!$G$3)*Listas!$E$3)+(COUNTIF(O82,Listas!$G$4)*Listas!$E$4)+(COUNTIF(O82,Listas!$G$5)*Listas!$E$5)+(COUNTIF(O82,Listas!$G$6)*Listas!$E$6)+(COUNTIF(O82,Listas!$G$7)*Listas!$E$7))*Listas!$C$4</f>
        <v>0</v>
      </c>
      <c r="AC82" s="15">
        <f>((COUNTIF(P82,Listas!$L$2)*Listas!$E$2)+(COUNTIF(P82,Listas!$L$3)*Listas!$E$3)+(COUNTIF(P82,Listas!$L$4)*Listas!$E$4)+(COUNTIF(P82,Listas!$L$5)*Listas!$E$5)+(COUNTIF(P82,Listas!$L$6)*Listas!$E$6)+(COUNTIF(P82,Listas!$L$7)*Listas!$E$7))*Listas!$C$5</f>
        <v>0</v>
      </c>
      <c r="AD82" s="15">
        <f>((COUNTIF(Q82,Listas!$F$2)*Listas!$E$2)+(COUNTIF(Q82,Listas!$F$3)*Listas!$E$3)+(COUNTIF(Q82,Listas!$F$4)*Listas!$E$4)+(COUNTIF(Q82,Listas!$F$5)*Listas!$E$5)+(COUNTIF(Q82,Listas!$F$6)*Listas!$E$6)+(COUNTIF(Q82,Listas!$F$7)*Listas!$E$7))*Listas!$C$6</f>
        <v>0</v>
      </c>
      <c r="AE82" s="15">
        <f>((COUNTIF(R82,Listas!$J$2)*Listas!$E$2)+(COUNTIF(R82,Listas!$J$3)*Listas!$E$3)+(COUNTIF(R82,Listas!$J$4)*Listas!$E$4)+(COUNTIF(R82,Listas!$J$5)*Listas!$E$5)+(COUNTIF(R82,Listas!$J$6)*Listas!$E$6)+(COUNTIF(R82,Listas!$J$7)*Listas!$E$7))*Listas!$C$7</f>
        <v>0</v>
      </c>
      <c r="AF82" s="15">
        <f>((COUNTIF(S82,Listas!$M$2)*Listas!$E$2)+(COUNTIF(S82,Listas!$M$3)*Listas!$E$3)+(COUNTIF(S82,Listas!$M$4)*Listas!$E$4)+(COUNTIF(S82,Listas!$M$5)*Listas!$E$5)+(COUNTIF(S82,Listas!$M$6)*Listas!$E$6)+(COUNTIF(S82,Listas!$M$7)*Listas!$E$7))*Listas!$C$8</f>
        <v>0</v>
      </c>
      <c r="AG82" s="15">
        <f>((COUNTIF(T82,Listas!$K$2)*Listas!$E$2)+(COUNTIF(T82,Listas!$K$3)*Listas!$E$3)+(COUNTIF(T82,Listas!$K$4)*Listas!$E$4)+(COUNTIF(T82,Listas!$K$5)*Listas!$E$5)+(COUNTIF(T82,Listas!$K$6)*Listas!$E$6)+(COUNTIF(T82,Listas!$K$7)*Listas!$E$7))*Listas!$C$9</f>
        <v>0</v>
      </c>
      <c r="AH82" s="15">
        <f>((COUNTIF(U82,Listas!$L$2)*Listas!$E$2)+(COUNTIF(U82,Listas!$L$3)*Listas!$E$3)+(COUNTIF(U82,Listas!$L$4)*Listas!$E$4)+(COUNTIF(U82,Listas!$L$5)*Listas!$E$5)+(COUNTIF(U82,Listas!$L$6)*Listas!$E$6)+(COUNTIF(U82,Listas!$L$7)*Listas!$E$7))*Listas!$C$10</f>
        <v>0</v>
      </c>
      <c r="AI82" s="15">
        <f>((COUNTIF(V82,Listas!$F$2)*Listas!$E$2)+(COUNTIF(V82,Listas!$F$3)*Listas!$E$3)+(COUNTIF(V82,Listas!$F$4)*Listas!$E$4)+(COUNTIF(V82,Listas!$F$5)*Listas!$E$5)+(COUNTIF(V82,Listas!$F$6)*Listas!$E$6)+(COUNTIF(V82,Listas!$F$7)*Listas!$E$7))*Listas!$C$11</f>
        <v>0</v>
      </c>
      <c r="AJ82" s="37">
        <f t="shared" si="2"/>
        <v>0</v>
      </c>
      <c r="AM82" s="54">
        <f t="shared" si="3"/>
        <v>0</v>
      </c>
      <c r="AN82" s="54">
        <f>AJ82/Relevância!$F$15</f>
        <v>0</v>
      </c>
    </row>
    <row r="83" spans="1:40" ht="26.25" customHeight="1">
      <c r="A83" s="9"/>
      <c r="B83" s="9"/>
      <c r="C83" s="10"/>
      <c r="D83" s="64"/>
    </row>
    <row r="84" spans="1:40" ht="26.25" customHeight="1">
      <c r="A84" s="2"/>
      <c r="B84" s="2"/>
      <c r="C84" s="1"/>
      <c r="D84" s="65"/>
    </row>
    <row r="85" spans="1:40" ht="26.25" customHeight="1">
      <c r="A85" s="2"/>
      <c r="B85" s="2"/>
      <c r="C85" s="1"/>
      <c r="D85" s="65"/>
    </row>
    <row r="86" spans="1:40" ht="26.25" customHeight="1">
      <c r="A86" s="2"/>
      <c r="B86" s="2"/>
      <c r="C86" s="1"/>
      <c r="D86" s="65"/>
    </row>
    <row r="87" spans="1:40" ht="26.25" customHeight="1">
      <c r="A87" s="2"/>
      <c r="B87" s="2"/>
      <c r="C87" s="1"/>
      <c r="D87" s="65"/>
    </row>
    <row r="88" spans="1:40" ht="26.25" customHeight="1">
      <c r="A88" s="2"/>
      <c r="B88" s="2"/>
      <c r="C88" s="1"/>
      <c r="D88" s="65"/>
    </row>
    <row r="89" spans="1:40" ht="26.25" customHeight="1">
      <c r="A89" s="2"/>
      <c r="B89" s="2"/>
      <c r="C89" s="1"/>
      <c r="D89" s="65"/>
    </row>
    <row r="90" spans="1:40" ht="26.25" customHeight="1">
      <c r="A90" s="2"/>
      <c r="B90" s="2"/>
      <c r="C90" s="1"/>
      <c r="D90" s="65"/>
    </row>
    <row r="91" spans="1:40" ht="26.25" customHeight="1">
      <c r="A91" s="2"/>
      <c r="B91" s="2"/>
      <c r="C91" s="1"/>
      <c r="D91" s="65"/>
    </row>
    <row r="92" spans="1:40" ht="26.25" customHeight="1">
      <c r="A92" s="2"/>
      <c r="B92" s="2"/>
      <c r="C92" s="1"/>
      <c r="D92" s="65"/>
    </row>
  </sheetData>
  <mergeCells count="3">
    <mergeCell ref="G1:N1"/>
    <mergeCell ref="O1:Y1"/>
    <mergeCell ref="A1:B1"/>
  </mergeCells>
  <dataValidations count="3">
    <dataValidation type="list" allowBlank="1" showInputMessage="1" showErrorMessage="1" sqref="E3:N82 P3:S82 U3:V82">
      <formula1>"Nenhuma,Muito Baixa,Baixa,Média,Alta,Multo Alta"</formula1>
    </dataValidation>
    <dataValidation type="list" allowBlank="1" showInputMessage="1" showErrorMessage="1" sqref="O3:O82">
      <formula1>"Grupos Internos,Órgãos do Governo,Todos os Funcionários,Alta Administração,Grupos de Clientes,Clientes"</formula1>
    </dataValidation>
    <dataValidation type="list" allowBlank="1" showInputMessage="1" showErrorMessage="1" sqref="T3:T82">
      <formula1>"Até 5,6 a 10,11 a 50,51 a 100,101 a 200,Acima de 200"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Listas!$D$2:$D$10</xm:f>
          </x14:formula1>
          <xm:sqref>E3:N82 U3:V82 P3:S82</xm:sqref>
        </x14:dataValidation>
        <x14:dataValidation type="list" allowBlank="1" showInputMessage="1" showErrorMessage="1">
          <x14:formula1>
            <xm:f>Listas!$G$2:$G$10</xm:f>
          </x14:formula1>
          <xm:sqref>O3:O82</xm:sqref>
        </x14:dataValidation>
        <x14:dataValidation type="list" allowBlank="1" showInputMessage="1" showErrorMessage="1">
          <x14:formula1>
            <xm:f>Listas!$K$2:$K$10</xm:f>
          </x14:formula1>
          <xm:sqref>T3:T82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I82"/>
  <sheetViews>
    <sheetView showGridLines="0" zoomScale="80" zoomScaleNormal="80" workbookViewId="0">
      <selection activeCell="C6" sqref="C6"/>
    </sheetView>
  </sheetViews>
  <sheetFormatPr defaultColWidth="9.1796875" defaultRowHeight="14.5"/>
  <cols>
    <col min="1" max="1" width="3.54296875" style="18" customWidth="1"/>
    <col min="2" max="2" width="7.54296875" style="18" customWidth="1"/>
    <col min="3" max="3" width="97.81640625" style="18" customWidth="1"/>
    <col min="4" max="4" width="9.26953125" style="19" customWidth="1"/>
    <col min="5" max="5" width="10.26953125" style="19" bestFit="1" customWidth="1"/>
    <col min="6" max="6" width="9.1796875" style="23" bestFit="1" customWidth="1"/>
    <col min="7" max="7" width="14.1796875" style="19" customWidth="1"/>
    <col min="8" max="8" width="9.1796875" style="19" bestFit="1" customWidth="1"/>
    <col min="9" max="9" width="11" style="19" customWidth="1"/>
    <col min="10" max="16384" width="9.1796875" style="18"/>
  </cols>
  <sheetData>
    <row r="1" spans="2:9" ht="16.5" customHeight="1"/>
    <row r="2" spans="2:9" ht="39.75" customHeight="1">
      <c r="B2" s="101" t="s">
        <v>175</v>
      </c>
      <c r="C2" s="102" t="s">
        <v>174</v>
      </c>
      <c r="D2" s="20" t="s">
        <v>176</v>
      </c>
      <c r="E2" s="20" t="s">
        <v>185</v>
      </c>
      <c r="F2" s="20" t="s">
        <v>186</v>
      </c>
      <c r="G2" s="20" t="s">
        <v>238</v>
      </c>
      <c r="H2" s="20" t="s">
        <v>294</v>
      </c>
      <c r="I2" s="20" t="s">
        <v>298</v>
      </c>
    </row>
    <row r="3" spans="2:9" ht="28.5" customHeight="1">
      <c r="B3" s="98" t="s">
        <v>322</v>
      </c>
      <c r="C3" s="75" t="s">
        <v>324</v>
      </c>
      <c r="D3" s="56" t="e">
        <f>VLOOKUP(B3,Priorização!$A$2:$AN$500,39,FALSE)</f>
        <v>#N/A</v>
      </c>
      <c r="E3" s="56" t="e">
        <f>VLOOKUP(B3,Priorização!$A$2:$AN$500,40,FALSE)</f>
        <v>#N/A</v>
      </c>
      <c r="F3" s="57" t="e">
        <f>IF(AND(D3=0,E3=0),-1,1-H3)</f>
        <v>#N/A</v>
      </c>
      <c r="G3" s="51">
        <v>0</v>
      </c>
      <c r="H3" s="52" t="e">
        <f>IF((E3+G3)&gt;=1,1,E3+G3)</f>
        <v>#N/A</v>
      </c>
      <c r="I3" s="52" t="e">
        <f>D3*H3</f>
        <v>#N/A</v>
      </c>
    </row>
    <row r="4" spans="2:9" ht="28.5" customHeight="1">
      <c r="B4" s="33" t="s">
        <v>323</v>
      </c>
      <c r="C4" s="99" t="s">
        <v>325</v>
      </c>
      <c r="D4" s="56" t="e">
        <f>VLOOKUP(B4,Priorização!$A$2:$AN$500,39,FALSE)</f>
        <v>#N/A</v>
      </c>
      <c r="E4" s="56" t="e">
        <f>VLOOKUP(B4,Priorização!$A$2:$AN$500,40,FALSE)</f>
        <v>#N/A</v>
      </c>
      <c r="F4" s="57" t="e">
        <f>IF(AND(D4=0,E4=0),-1,1-H4)</f>
        <v>#N/A</v>
      </c>
      <c r="G4" s="51">
        <v>0</v>
      </c>
      <c r="H4" s="52" t="e">
        <f>IF((E4+G4)&gt;=1,1,E4+G4)</f>
        <v>#N/A</v>
      </c>
      <c r="I4" s="52" t="e">
        <f>D4*H4</f>
        <v>#N/A</v>
      </c>
    </row>
    <row r="5" spans="2:9" ht="28.5" customHeight="1">
      <c r="B5" s="33" t="s">
        <v>326</v>
      </c>
      <c r="C5" s="100" t="s">
        <v>327</v>
      </c>
      <c r="D5" s="56" t="e">
        <f>VLOOKUP(B5,Priorização!$A$2:$AN$500,39,FALSE)</f>
        <v>#N/A</v>
      </c>
      <c r="E5" s="56" t="e">
        <f>VLOOKUP(B5,Priorização!$A$2:$AN$500,40,FALSE)</f>
        <v>#N/A</v>
      </c>
      <c r="F5" s="57" t="e">
        <f>IF(AND(D5=0,E5=0),-1,1-H5)</f>
        <v>#N/A</v>
      </c>
      <c r="G5" s="51">
        <v>0</v>
      </c>
      <c r="H5" s="52" t="e">
        <f>IF((E5+G5)&gt;=1,1,E5+G5)</f>
        <v>#N/A</v>
      </c>
      <c r="I5" s="52" t="e">
        <f>D5*H5</f>
        <v>#N/A</v>
      </c>
    </row>
    <row r="6" spans="2:9" ht="28.5" customHeight="1">
      <c r="B6" s="33" t="s">
        <v>329</v>
      </c>
      <c r="C6" s="100" t="s">
        <v>328</v>
      </c>
      <c r="D6" s="56" t="e">
        <f>VLOOKUP(B6,Priorização!$A$2:$AN$500,39,FALSE)</f>
        <v>#N/A</v>
      </c>
      <c r="E6" s="56" t="e">
        <f>VLOOKUP(B6,Priorização!$A$2:$AN$500,40,FALSE)</f>
        <v>#N/A</v>
      </c>
      <c r="F6" s="57" t="e">
        <f>IF(AND(D6=0,E6=0),-1,1-H6)</f>
        <v>#N/A</v>
      </c>
      <c r="G6" s="51">
        <v>0</v>
      </c>
      <c r="H6" s="52" t="e">
        <f>IF((E6+G6)&gt;=1,1,E6+G6)</f>
        <v>#N/A</v>
      </c>
      <c r="I6" s="52" t="e">
        <f>D6*H6</f>
        <v>#N/A</v>
      </c>
    </row>
    <row r="7" spans="2:9" ht="28.5" customHeight="1">
      <c r="B7" s="33"/>
      <c r="C7" s="99"/>
      <c r="D7" s="56" t="e">
        <f>VLOOKUP(B7,Priorização!$A$2:$AN$500,39,FALSE)</f>
        <v>#N/A</v>
      </c>
      <c r="E7" s="56" t="e">
        <f>VLOOKUP(B7,Priorização!$A$2:$AN$500,40,FALSE)</f>
        <v>#N/A</v>
      </c>
      <c r="F7" s="57" t="e">
        <f t="shared" ref="F7:F24" si="0">IF(AND(D7=0,E7=0),-1,1-H7)</f>
        <v>#N/A</v>
      </c>
      <c r="G7" s="51">
        <v>0</v>
      </c>
      <c r="H7" s="52" t="e">
        <f t="shared" ref="H7:H24" si="1">IF((E7+G7)&gt;=1,1,E7+G7)</f>
        <v>#N/A</v>
      </c>
      <c r="I7" s="52" t="e">
        <f t="shared" ref="I7:I24" si="2">D7*H7</f>
        <v>#N/A</v>
      </c>
    </row>
    <row r="8" spans="2:9" ht="28.5" customHeight="1">
      <c r="B8" s="33"/>
      <c r="C8" s="100"/>
      <c r="D8" s="56" t="e">
        <f>VLOOKUP(B8,Priorização!$A$2:$AN$500,39,FALSE)</f>
        <v>#N/A</v>
      </c>
      <c r="E8" s="56" t="e">
        <f>VLOOKUP(B8,Priorização!$A$2:$AN$500,40,FALSE)</f>
        <v>#N/A</v>
      </c>
      <c r="F8" s="57" t="e">
        <f t="shared" si="0"/>
        <v>#N/A</v>
      </c>
      <c r="G8" s="51">
        <v>0</v>
      </c>
      <c r="H8" s="52" t="e">
        <f t="shared" si="1"/>
        <v>#N/A</v>
      </c>
      <c r="I8" s="52" t="e">
        <f t="shared" si="2"/>
        <v>#N/A</v>
      </c>
    </row>
    <row r="9" spans="2:9" ht="28.5" customHeight="1">
      <c r="B9" s="33"/>
      <c r="C9" s="99"/>
      <c r="D9" s="56" t="e">
        <f>VLOOKUP(B9,Priorização!$A$2:$AN$500,39,FALSE)</f>
        <v>#N/A</v>
      </c>
      <c r="E9" s="56" t="e">
        <f>VLOOKUP(B9,Priorização!$A$2:$AN$500,40,FALSE)</f>
        <v>#N/A</v>
      </c>
      <c r="F9" s="57" t="e">
        <f t="shared" si="0"/>
        <v>#N/A</v>
      </c>
      <c r="G9" s="51">
        <v>0</v>
      </c>
      <c r="H9" s="52" t="e">
        <f t="shared" si="1"/>
        <v>#N/A</v>
      </c>
      <c r="I9" s="52" t="e">
        <f t="shared" si="2"/>
        <v>#N/A</v>
      </c>
    </row>
    <row r="10" spans="2:9" ht="28.5" customHeight="1">
      <c r="B10" s="33"/>
      <c r="C10" s="100"/>
      <c r="D10" s="56" t="e">
        <f>VLOOKUP(B10,Priorização!$A$2:$AN$500,39,FALSE)</f>
        <v>#N/A</v>
      </c>
      <c r="E10" s="56" t="e">
        <f>VLOOKUP(B10,Priorização!$A$2:$AN$500,40,FALSE)</f>
        <v>#N/A</v>
      </c>
      <c r="F10" s="57" t="e">
        <f t="shared" si="0"/>
        <v>#N/A</v>
      </c>
      <c r="G10" s="51">
        <v>0</v>
      </c>
      <c r="H10" s="52" t="e">
        <f t="shared" si="1"/>
        <v>#N/A</v>
      </c>
      <c r="I10" s="52" t="e">
        <f t="shared" si="2"/>
        <v>#N/A</v>
      </c>
    </row>
    <row r="11" spans="2:9" ht="28.5" customHeight="1">
      <c r="B11" s="33"/>
      <c r="C11" s="99"/>
      <c r="D11" s="56" t="e">
        <f>VLOOKUP(B11,Priorização!$A$2:$AN$500,39,FALSE)</f>
        <v>#N/A</v>
      </c>
      <c r="E11" s="56" t="e">
        <f>VLOOKUP(B11,Priorização!$A$2:$AN$500,40,FALSE)</f>
        <v>#N/A</v>
      </c>
      <c r="F11" s="57" t="e">
        <f t="shared" si="0"/>
        <v>#N/A</v>
      </c>
      <c r="G11" s="51">
        <v>0</v>
      </c>
      <c r="H11" s="52" t="e">
        <f t="shared" si="1"/>
        <v>#N/A</v>
      </c>
      <c r="I11" s="52" t="e">
        <f t="shared" si="2"/>
        <v>#N/A</v>
      </c>
    </row>
    <row r="12" spans="2:9" ht="28.5" customHeight="1">
      <c r="B12" s="33"/>
      <c r="C12" s="100"/>
      <c r="D12" s="56" t="e">
        <f>VLOOKUP(B12,Priorização!$A$2:$AN$500,39,FALSE)</f>
        <v>#N/A</v>
      </c>
      <c r="E12" s="56" t="e">
        <f>VLOOKUP(B12,Priorização!$A$2:$AN$500,40,FALSE)</f>
        <v>#N/A</v>
      </c>
      <c r="F12" s="57" t="e">
        <f t="shared" si="0"/>
        <v>#N/A</v>
      </c>
      <c r="G12" s="51">
        <v>0</v>
      </c>
      <c r="H12" s="52" t="e">
        <f t="shared" si="1"/>
        <v>#N/A</v>
      </c>
      <c r="I12" s="52" t="e">
        <f t="shared" si="2"/>
        <v>#N/A</v>
      </c>
    </row>
    <row r="13" spans="2:9" ht="28.5" customHeight="1">
      <c r="B13" s="33"/>
      <c r="C13" s="100"/>
      <c r="D13" s="56" t="e">
        <f>VLOOKUP(B13,Priorização!$A$2:$AN$500,39,FALSE)</f>
        <v>#N/A</v>
      </c>
      <c r="E13" s="56" t="e">
        <f>VLOOKUP(B13,Priorização!$A$2:$AN$500,40,FALSE)</f>
        <v>#N/A</v>
      </c>
      <c r="F13" s="57" t="e">
        <f t="shared" si="0"/>
        <v>#N/A</v>
      </c>
      <c r="G13" s="51">
        <v>0</v>
      </c>
      <c r="H13" s="52" t="e">
        <f t="shared" si="1"/>
        <v>#N/A</v>
      </c>
      <c r="I13" s="52" t="e">
        <f t="shared" si="2"/>
        <v>#N/A</v>
      </c>
    </row>
    <row r="14" spans="2:9" ht="28.5" customHeight="1">
      <c r="B14" s="33"/>
      <c r="C14" s="100"/>
      <c r="D14" s="56" t="e">
        <f>VLOOKUP(B14,Priorização!$A$2:$AN$500,39,FALSE)</f>
        <v>#N/A</v>
      </c>
      <c r="E14" s="56" t="e">
        <f>VLOOKUP(B14,Priorização!$A$2:$AN$500,40,FALSE)</f>
        <v>#N/A</v>
      </c>
      <c r="F14" s="57" t="e">
        <f t="shared" si="0"/>
        <v>#N/A</v>
      </c>
      <c r="G14" s="51">
        <v>0</v>
      </c>
      <c r="H14" s="52" t="e">
        <f t="shared" si="1"/>
        <v>#N/A</v>
      </c>
      <c r="I14" s="52" t="e">
        <f t="shared" si="2"/>
        <v>#N/A</v>
      </c>
    </row>
    <row r="15" spans="2:9" ht="28.5" customHeight="1">
      <c r="B15" s="33"/>
      <c r="C15" s="100"/>
      <c r="D15" s="56" t="e">
        <f>VLOOKUP(B15,Priorização!$A$2:$AN$500,39,FALSE)</f>
        <v>#N/A</v>
      </c>
      <c r="E15" s="56" t="e">
        <f>VLOOKUP(B15,Priorização!$A$2:$AN$500,40,FALSE)</f>
        <v>#N/A</v>
      </c>
      <c r="F15" s="57" t="e">
        <f t="shared" si="0"/>
        <v>#N/A</v>
      </c>
      <c r="G15" s="51">
        <v>0</v>
      </c>
      <c r="H15" s="52" t="e">
        <f t="shared" si="1"/>
        <v>#N/A</v>
      </c>
      <c r="I15" s="52" t="e">
        <f t="shared" si="2"/>
        <v>#N/A</v>
      </c>
    </row>
    <row r="16" spans="2:9" ht="28.5" customHeight="1">
      <c r="B16" s="33"/>
      <c r="C16" s="100"/>
      <c r="D16" s="56" t="e">
        <f>VLOOKUP(B16,Priorização!$A$2:$AN$500,39,FALSE)</f>
        <v>#N/A</v>
      </c>
      <c r="E16" s="56" t="e">
        <f>VLOOKUP(B16,Priorização!$A$2:$AN$500,40,FALSE)</f>
        <v>#N/A</v>
      </c>
      <c r="F16" s="57" t="e">
        <f t="shared" si="0"/>
        <v>#N/A</v>
      </c>
      <c r="G16" s="51">
        <v>0</v>
      </c>
      <c r="H16" s="52" t="e">
        <f t="shared" si="1"/>
        <v>#N/A</v>
      </c>
      <c r="I16" s="52" t="e">
        <f t="shared" si="2"/>
        <v>#N/A</v>
      </c>
    </row>
    <row r="17" spans="2:9" ht="28.5" customHeight="1">
      <c r="B17" s="33"/>
      <c r="C17" s="75"/>
      <c r="D17" s="56" t="e">
        <f>VLOOKUP(B17,Priorização!$A$2:$AN$500,39,FALSE)</f>
        <v>#N/A</v>
      </c>
      <c r="E17" s="56" t="e">
        <f>VLOOKUP(B17,Priorização!$A$2:$AN$500,40,FALSE)</f>
        <v>#N/A</v>
      </c>
      <c r="F17" s="57" t="e">
        <f t="shared" si="0"/>
        <v>#N/A</v>
      </c>
      <c r="G17" s="51">
        <v>0</v>
      </c>
      <c r="H17" s="52" t="e">
        <f t="shared" si="1"/>
        <v>#N/A</v>
      </c>
      <c r="I17" s="52" t="e">
        <f t="shared" si="2"/>
        <v>#N/A</v>
      </c>
    </row>
    <row r="18" spans="2:9" ht="28.5" customHeight="1">
      <c r="B18" s="33"/>
      <c r="C18" s="75"/>
      <c r="D18" s="56" t="e">
        <f>VLOOKUP(B18,Priorização!$A$2:$AN$500,39,FALSE)</f>
        <v>#N/A</v>
      </c>
      <c r="E18" s="56" t="e">
        <f>VLOOKUP(B18,Priorização!$A$2:$AN$500,40,FALSE)</f>
        <v>#N/A</v>
      </c>
      <c r="F18" s="57" t="e">
        <f t="shared" si="0"/>
        <v>#N/A</v>
      </c>
      <c r="G18" s="51">
        <v>0</v>
      </c>
      <c r="H18" s="52" t="e">
        <f t="shared" si="1"/>
        <v>#N/A</v>
      </c>
      <c r="I18" s="52" t="e">
        <f t="shared" si="2"/>
        <v>#N/A</v>
      </c>
    </row>
    <row r="19" spans="2:9" ht="28.5" customHeight="1">
      <c r="B19" s="34"/>
      <c r="C19" s="75"/>
      <c r="D19" s="56" t="e">
        <f>VLOOKUP(B19,Priorização!$A$2:$AN$500,39,FALSE)</f>
        <v>#N/A</v>
      </c>
      <c r="E19" s="56" t="e">
        <f>VLOOKUP(B19,Priorização!$A$2:$AN$500,40,FALSE)</f>
        <v>#N/A</v>
      </c>
      <c r="F19" s="57" t="e">
        <f t="shared" si="0"/>
        <v>#N/A</v>
      </c>
      <c r="G19" s="51">
        <v>0</v>
      </c>
      <c r="H19" s="52" t="e">
        <f t="shared" si="1"/>
        <v>#N/A</v>
      </c>
      <c r="I19" s="52" t="e">
        <f t="shared" si="2"/>
        <v>#N/A</v>
      </c>
    </row>
    <row r="20" spans="2:9" ht="28.5" customHeight="1">
      <c r="B20" s="33"/>
      <c r="C20" s="75"/>
      <c r="D20" s="56" t="e">
        <f>VLOOKUP(B20,Priorização!$A$2:$AN$500,39,FALSE)</f>
        <v>#N/A</v>
      </c>
      <c r="E20" s="56" t="e">
        <f>VLOOKUP(B20,Priorização!$A$2:$AN$500,40,FALSE)</f>
        <v>#N/A</v>
      </c>
      <c r="F20" s="57" t="e">
        <f t="shared" si="0"/>
        <v>#N/A</v>
      </c>
      <c r="G20" s="51">
        <v>0</v>
      </c>
      <c r="H20" s="52" t="e">
        <f t="shared" si="1"/>
        <v>#N/A</v>
      </c>
      <c r="I20" s="52" t="e">
        <f t="shared" si="2"/>
        <v>#N/A</v>
      </c>
    </row>
    <row r="21" spans="2:9" ht="28.5" customHeight="1">
      <c r="B21" s="33"/>
      <c r="C21" s="75"/>
      <c r="D21" s="56" t="e">
        <f>VLOOKUP(B21,Priorização!$A$2:$AN$500,39,FALSE)</f>
        <v>#N/A</v>
      </c>
      <c r="E21" s="56" t="e">
        <f>VLOOKUP(B21,Priorização!$A$2:$AN$500,40,FALSE)</f>
        <v>#N/A</v>
      </c>
      <c r="F21" s="57" t="e">
        <f t="shared" si="0"/>
        <v>#N/A</v>
      </c>
      <c r="G21" s="51">
        <v>0</v>
      </c>
      <c r="H21" s="52" t="e">
        <f t="shared" si="1"/>
        <v>#N/A</v>
      </c>
      <c r="I21" s="52" t="e">
        <f t="shared" si="2"/>
        <v>#N/A</v>
      </c>
    </row>
    <row r="22" spans="2:9" ht="28.5" customHeight="1">
      <c r="B22" s="33"/>
      <c r="C22" s="75"/>
      <c r="D22" s="56" t="e">
        <f>VLOOKUP(B22,Priorização!$A$2:$AN$500,39,FALSE)</f>
        <v>#N/A</v>
      </c>
      <c r="E22" s="56" t="e">
        <f>VLOOKUP(B22,Priorização!$A$2:$AN$500,40,FALSE)</f>
        <v>#N/A</v>
      </c>
      <c r="F22" s="57" t="e">
        <f t="shared" si="0"/>
        <v>#N/A</v>
      </c>
      <c r="G22" s="51">
        <v>0</v>
      </c>
      <c r="H22" s="52" t="e">
        <f t="shared" si="1"/>
        <v>#N/A</v>
      </c>
      <c r="I22" s="52" t="e">
        <f t="shared" si="2"/>
        <v>#N/A</v>
      </c>
    </row>
    <row r="23" spans="2:9" ht="28.5" customHeight="1">
      <c r="B23" s="33"/>
      <c r="C23" s="75"/>
      <c r="D23" s="56" t="e">
        <f>VLOOKUP(B23,Priorização!$A$2:$AN$500,39,FALSE)</f>
        <v>#N/A</v>
      </c>
      <c r="E23" s="56" t="e">
        <f>VLOOKUP(B23,Priorização!$A$2:$AN$500,40,FALSE)</f>
        <v>#N/A</v>
      </c>
      <c r="F23" s="57" t="e">
        <f t="shared" si="0"/>
        <v>#N/A</v>
      </c>
      <c r="G23" s="51">
        <v>0</v>
      </c>
      <c r="H23" s="52" t="e">
        <f t="shared" si="1"/>
        <v>#N/A</v>
      </c>
      <c r="I23" s="52" t="e">
        <f t="shared" si="2"/>
        <v>#N/A</v>
      </c>
    </row>
    <row r="24" spans="2:9" ht="28.5" customHeight="1">
      <c r="B24" s="33"/>
      <c r="C24" s="75"/>
      <c r="D24" s="56" t="e">
        <f>VLOOKUP(B24,Priorização!$A$2:$AN$500,39,FALSE)</f>
        <v>#N/A</v>
      </c>
      <c r="E24" s="56" t="e">
        <f>VLOOKUP(B24,Priorização!$A$2:$AN$500,40,FALSE)</f>
        <v>#N/A</v>
      </c>
      <c r="F24" s="57" t="e">
        <f t="shared" si="0"/>
        <v>#N/A</v>
      </c>
      <c r="G24" s="51">
        <v>0</v>
      </c>
      <c r="H24" s="52" t="e">
        <f t="shared" si="1"/>
        <v>#N/A</v>
      </c>
      <c r="I24" s="52" t="e">
        <f t="shared" si="2"/>
        <v>#N/A</v>
      </c>
    </row>
    <row r="25" spans="2:9" ht="28.5" customHeight="1">
      <c r="B25" s="33"/>
      <c r="C25" s="75"/>
      <c r="D25" s="56"/>
      <c r="E25" s="56"/>
      <c r="F25" s="57"/>
      <c r="G25" s="51"/>
      <c r="H25" s="52"/>
      <c r="I25" s="52"/>
    </row>
    <row r="26" spans="2:9" ht="28.5" customHeight="1">
      <c r="B26" s="33"/>
      <c r="C26" s="75"/>
      <c r="D26" s="56"/>
      <c r="E26" s="56"/>
      <c r="F26" s="57"/>
      <c r="G26" s="51"/>
      <c r="H26" s="52"/>
      <c r="I26" s="52"/>
    </row>
    <row r="27" spans="2:9" ht="28.5" customHeight="1">
      <c r="B27" s="33"/>
      <c r="C27" s="75"/>
      <c r="D27" s="56"/>
      <c r="E27" s="56"/>
      <c r="F27" s="57"/>
      <c r="G27" s="51"/>
      <c r="H27" s="52"/>
      <c r="I27" s="52"/>
    </row>
    <row r="28" spans="2:9" ht="28.5" customHeight="1">
      <c r="B28" s="33"/>
      <c r="C28" s="75"/>
      <c r="D28" s="56"/>
      <c r="E28" s="56"/>
      <c r="F28" s="57"/>
      <c r="G28" s="51"/>
      <c r="H28" s="52"/>
      <c r="I28" s="52"/>
    </row>
    <row r="29" spans="2:9" ht="28.5" customHeight="1">
      <c r="B29" s="33"/>
      <c r="C29" s="75"/>
      <c r="D29" s="56"/>
      <c r="E29" s="56"/>
      <c r="F29" s="57"/>
      <c r="G29" s="51"/>
      <c r="H29" s="52"/>
      <c r="I29" s="52"/>
    </row>
    <row r="30" spans="2:9" ht="28.5" customHeight="1">
      <c r="B30" s="33"/>
      <c r="C30" s="75"/>
      <c r="D30" s="56"/>
      <c r="E30" s="56"/>
      <c r="F30" s="57"/>
      <c r="G30" s="51"/>
      <c r="H30" s="52"/>
      <c r="I30" s="52"/>
    </row>
    <row r="31" spans="2:9" ht="28.5" customHeight="1">
      <c r="B31" s="33"/>
      <c r="C31" s="75"/>
      <c r="D31" s="56"/>
      <c r="E31" s="56"/>
      <c r="F31" s="57"/>
      <c r="G31" s="51"/>
      <c r="H31" s="52"/>
      <c r="I31" s="52"/>
    </row>
    <row r="32" spans="2:9" ht="28.5" customHeight="1">
      <c r="B32" s="33"/>
      <c r="C32" s="75"/>
      <c r="D32" s="56"/>
      <c r="E32" s="56"/>
      <c r="F32" s="57"/>
      <c r="G32" s="51"/>
      <c r="H32" s="52"/>
      <c r="I32" s="52"/>
    </row>
    <row r="33" spans="2:9" ht="28.5" customHeight="1">
      <c r="B33" s="33"/>
      <c r="C33" s="75"/>
      <c r="D33" s="56"/>
      <c r="E33" s="56"/>
      <c r="F33" s="57"/>
      <c r="G33" s="51"/>
      <c r="H33" s="52"/>
      <c r="I33" s="52"/>
    </row>
    <row r="34" spans="2:9" ht="28.5" customHeight="1">
      <c r="B34" s="33"/>
      <c r="C34" s="75"/>
      <c r="D34" s="56"/>
      <c r="E34" s="56"/>
      <c r="F34" s="57"/>
      <c r="G34" s="51"/>
      <c r="H34" s="52"/>
      <c r="I34" s="52"/>
    </row>
    <row r="35" spans="2:9" ht="28.5" customHeight="1">
      <c r="B35" s="33"/>
      <c r="C35" s="75"/>
      <c r="D35" s="56"/>
      <c r="E35" s="56"/>
      <c r="F35" s="57"/>
      <c r="G35" s="51"/>
      <c r="H35" s="52"/>
      <c r="I35" s="52"/>
    </row>
    <row r="36" spans="2:9" ht="28.5" customHeight="1">
      <c r="B36" s="33"/>
      <c r="C36" s="75"/>
      <c r="D36" s="56"/>
      <c r="E36" s="56"/>
      <c r="F36" s="57"/>
      <c r="G36" s="51"/>
      <c r="H36" s="52"/>
      <c r="I36" s="52"/>
    </row>
    <row r="37" spans="2:9" ht="28.5" customHeight="1">
      <c r="B37" s="33"/>
      <c r="C37" s="75"/>
      <c r="D37" s="56"/>
      <c r="E37" s="56"/>
      <c r="F37" s="57"/>
      <c r="G37" s="51"/>
      <c r="H37" s="52"/>
      <c r="I37" s="52"/>
    </row>
    <row r="38" spans="2:9" ht="28.5" customHeight="1">
      <c r="B38" s="33"/>
      <c r="C38" s="75"/>
      <c r="D38" s="56"/>
      <c r="E38" s="56"/>
      <c r="F38" s="57"/>
      <c r="G38" s="51"/>
      <c r="H38" s="52"/>
      <c r="I38" s="52"/>
    </row>
    <row r="39" spans="2:9" ht="28.5" customHeight="1">
      <c r="B39" s="33"/>
      <c r="C39" s="75"/>
      <c r="D39" s="56"/>
      <c r="E39" s="56"/>
      <c r="F39" s="57"/>
      <c r="G39" s="51"/>
      <c r="H39" s="52"/>
      <c r="I39" s="52"/>
    </row>
    <row r="40" spans="2:9" ht="28.5" customHeight="1">
      <c r="B40" s="33"/>
      <c r="C40" s="75"/>
      <c r="D40" s="56"/>
      <c r="E40" s="56"/>
      <c r="F40" s="57"/>
      <c r="G40" s="51"/>
      <c r="H40" s="52"/>
      <c r="I40" s="52"/>
    </row>
    <row r="41" spans="2:9" ht="28.5" customHeight="1">
      <c r="B41" s="33"/>
      <c r="C41" s="75"/>
      <c r="D41" s="56"/>
      <c r="E41" s="56"/>
      <c r="F41" s="57"/>
      <c r="G41" s="51"/>
      <c r="H41" s="52"/>
      <c r="I41" s="52"/>
    </row>
    <row r="42" spans="2:9" ht="28.5" customHeight="1">
      <c r="B42" s="33"/>
      <c r="C42" s="75"/>
      <c r="D42" s="56"/>
      <c r="E42" s="56"/>
      <c r="F42" s="57"/>
      <c r="G42" s="51"/>
      <c r="H42" s="52"/>
      <c r="I42" s="52"/>
    </row>
    <row r="43" spans="2:9" ht="28.5" customHeight="1">
      <c r="B43" s="33"/>
      <c r="C43" s="75"/>
      <c r="D43" s="56"/>
      <c r="E43" s="56"/>
      <c r="F43" s="57"/>
      <c r="G43" s="51"/>
      <c r="H43" s="52"/>
      <c r="I43" s="52"/>
    </row>
    <row r="44" spans="2:9" ht="28.5" customHeight="1">
      <c r="B44" s="33"/>
      <c r="C44" s="75"/>
      <c r="D44" s="56"/>
      <c r="E44" s="56"/>
      <c r="F44" s="57"/>
      <c r="G44" s="51"/>
      <c r="H44" s="52"/>
      <c r="I44" s="52"/>
    </row>
    <row r="45" spans="2:9" ht="28.5" customHeight="1">
      <c r="B45" s="33"/>
      <c r="C45" s="75"/>
      <c r="D45" s="56"/>
      <c r="E45" s="56"/>
      <c r="F45" s="57"/>
      <c r="G45" s="51"/>
      <c r="H45" s="52"/>
      <c r="I45" s="52"/>
    </row>
    <row r="46" spans="2:9" ht="28.5" customHeight="1">
      <c r="B46" s="33"/>
      <c r="C46" s="75"/>
      <c r="D46" s="56"/>
      <c r="E46" s="56"/>
      <c r="F46" s="57"/>
      <c r="G46" s="51"/>
      <c r="H46" s="52"/>
      <c r="I46" s="52"/>
    </row>
    <row r="47" spans="2:9" ht="28.5" customHeight="1">
      <c r="B47" s="33"/>
      <c r="C47" s="75"/>
      <c r="D47" s="56"/>
      <c r="E47" s="56"/>
      <c r="F47" s="57"/>
      <c r="G47" s="51"/>
      <c r="H47" s="52"/>
      <c r="I47" s="52"/>
    </row>
    <row r="48" spans="2:9" ht="28.5" customHeight="1">
      <c r="B48" s="33"/>
      <c r="C48" s="75"/>
      <c r="D48" s="56"/>
      <c r="E48" s="56"/>
      <c r="F48" s="57"/>
      <c r="G48" s="51"/>
      <c r="H48" s="52"/>
      <c r="I48" s="52"/>
    </row>
    <row r="49" spans="2:9" ht="28.5" customHeight="1">
      <c r="B49" s="33"/>
      <c r="C49" s="75"/>
      <c r="D49" s="56"/>
      <c r="E49" s="56"/>
      <c r="F49" s="57"/>
      <c r="G49" s="51"/>
      <c r="H49" s="52"/>
      <c r="I49" s="52"/>
    </row>
    <row r="50" spans="2:9" ht="28.5" customHeight="1">
      <c r="B50" s="33"/>
      <c r="C50" s="75"/>
      <c r="D50" s="56"/>
      <c r="E50" s="56"/>
      <c r="F50" s="57"/>
      <c r="G50" s="51"/>
      <c r="H50" s="52"/>
      <c r="I50" s="52"/>
    </row>
    <row r="51" spans="2:9" ht="28.5" customHeight="1">
      <c r="B51" s="33"/>
      <c r="C51" s="75"/>
      <c r="D51" s="56"/>
      <c r="E51" s="56"/>
      <c r="F51" s="57"/>
      <c r="G51" s="51"/>
      <c r="H51" s="52"/>
      <c r="I51" s="52"/>
    </row>
    <row r="52" spans="2:9" ht="28.5" customHeight="1">
      <c r="B52" s="33"/>
      <c r="C52" s="75"/>
      <c r="D52" s="56"/>
      <c r="E52" s="56"/>
      <c r="F52" s="57"/>
      <c r="G52" s="51"/>
      <c r="H52" s="52"/>
      <c r="I52" s="52"/>
    </row>
    <row r="53" spans="2:9" ht="28.5" customHeight="1">
      <c r="B53" s="33"/>
      <c r="C53" s="75"/>
      <c r="D53" s="56"/>
      <c r="E53" s="56"/>
      <c r="F53" s="57"/>
      <c r="G53" s="51"/>
      <c r="H53" s="52"/>
      <c r="I53" s="52"/>
    </row>
    <row r="54" spans="2:9" ht="28.5" customHeight="1">
      <c r="B54" s="33"/>
      <c r="C54" s="75"/>
      <c r="D54" s="56"/>
      <c r="E54" s="56"/>
      <c r="F54" s="57"/>
      <c r="G54" s="51"/>
      <c r="H54" s="52"/>
      <c r="I54" s="52"/>
    </row>
    <row r="55" spans="2:9" ht="28.5" customHeight="1">
      <c r="B55" s="33"/>
      <c r="C55" s="75"/>
      <c r="D55" s="56"/>
      <c r="E55" s="56"/>
      <c r="F55" s="57"/>
      <c r="G55" s="51"/>
      <c r="H55" s="52"/>
      <c r="I55" s="52"/>
    </row>
    <row r="56" spans="2:9" ht="28.5" customHeight="1">
      <c r="B56" s="33"/>
      <c r="C56" s="75"/>
      <c r="D56" s="56"/>
      <c r="E56" s="56"/>
      <c r="F56" s="57"/>
      <c r="G56" s="51"/>
      <c r="H56" s="52"/>
      <c r="I56" s="52"/>
    </row>
    <row r="57" spans="2:9" ht="28.5" customHeight="1">
      <c r="B57" s="33"/>
      <c r="C57" s="75"/>
      <c r="D57" s="56"/>
      <c r="E57" s="56"/>
      <c r="F57" s="57"/>
      <c r="G57" s="51"/>
      <c r="H57" s="52"/>
      <c r="I57" s="52"/>
    </row>
    <row r="58" spans="2:9" ht="28.5" customHeight="1">
      <c r="B58" s="33"/>
      <c r="C58" s="75"/>
      <c r="D58" s="56"/>
      <c r="E58" s="56"/>
      <c r="F58" s="57"/>
      <c r="G58" s="51"/>
      <c r="H58" s="52"/>
      <c r="I58" s="52"/>
    </row>
    <row r="59" spans="2:9" ht="28.5" customHeight="1">
      <c r="B59" s="34"/>
      <c r="C59" s="75"/>
      <c r="D59" s="56"/>
      <c r="E59" s="56"/>
      <c r="F59" s="57"/>
      <c r="G59" s="51"/>
      <c r="H59" s="52"/>
      <c r="I59" s="52"/>
    </row>
    <row r="60" spans="2:9" ht="28.5" customHeight="1">
      <c r="B60" s="33"/>
      <c r="C60" s="75"/>
      <c r="D60" s="56"/>
      <c r="E60" s="56"/>
      <c r="F60" s="57"/>
      <c r="G60" s="51"/>
      <c r="H60" s="52"/>
      <c r="I60" s="52"/>
    </row>
    <row r="61" spans="2:9" ht="28.5" customHeight="1">
      <c r="B61" s="34"/>
      <c r="C61" s="75"/>
      <c r="D61" s="56"/>
      <c r="E61" s="56"/>
      <c r="F61" s="57"/>
      <c r="G61" s="51"/>
      <c r="H61" s="52"/>
      <c r="I61" s="52"/>
    </row>
    <row r="62" spans="2:9" ht="28.5" customHeight="1">
      <c r="B62" s="33"/>
      <c r="C62" s="75"/>
      <c r="D62" s="56"/>
      <c r="E62" s="56"/>
      <c r="F62" s="57"/>
      <c r="G62" s="51"/>
      <c r="H62" s="52"/>
      <c r="I62" s="52"/>
    </row>
    <row r="63" spans="2:9" ht="28.5" customHeight="1">
      <c r="B63" s="33"/>
      <c r="C63" s="75"/>
      <c r="D63" s="56"/>
      <c r="E63" s="56"/>
      <c r="F63" s="57"/>
      <c r="G63" s="51"/>
      <c r="H63" s="52"/>
      <c r="I63" s="52"/>
    </row>
    <row r="64" spans="2:9" ht="28.5" customHeight="1">
      <c r="B64" s="33"/>
      <c r="C64" s="75"/>
      <c r="D64" s="56"/>
      <c r="E64" s="56"/>
      <c r="F64" s="57"/>
      <c r="G64" s="51"/>
      <c r="H64" s="52"/>
      <c r="I64" s="52"/>
    </row>
    <row r="65" spans="2:9" ht="28.5" customHeight="1">
      <c r="B65" s="33"/>
      <c r="C65" s="75"/>
      <c r="D65" s="56"/>
      <c r="E65" s="56"/>
      <c r="F65" s="57"/>
      <c r="G65" s="51"/>
      <c r="H65" s="52"/>
      <c r="I65" s="52"/>
    </row>
    <row r="66" spans="2:9" ht="28.5" customHeight="1">
      <c r="B66" s="33"/>
      <c r="C66" s="75"/>
      <c r="D66" s="56"/>
      <c r="E66" s="56"/>
      <c r="F66" s="57"/>
      <c r="G66" s="51"/>
      <c r="H66" s="52"/>
      <c r="I66" s="52"/>
    </row>
    <row r="67" spans="2:9" ht="28.5" customHeight="1">
      <c r="B67" s="33"/>
      <c r="C67" s="75"/>
      <c r="D67" s="56"/>
      <c r="E67" s="56"/>
      <c r="F67" s="57"/>
      <c r="G67" s="51"/>
      <c r="H67" s="52"/>
      <c r="I67" s="52"/>
    </row>
    <row r="68" spans="2:9" ht="28.5" customHeight="1">
      <c r="B68" s="33"/>
      <c r="C68" s="75"/>
      <c r="D68" s="56"/>
      <c r="E68" s="56"/>
      <c r="F68" s="57"/>
      <c r="G68" s="51"/>
      <c r="H68" s="52"/>
      <c r="I68" s="52"/>
    </row>
    <row r="69" spans="2:9" ht="28.5" customHeight="1">
      <c r="B69" s="33"/>
      <c r="C69" s="75"/>
      <c r="D69" s="56"/>
      <c r="E69" s="56"/>
      <c r="F69" s="57"/>
      <c r="G69" s="51"/>
      <c r="H69" s="52"/>
      <c r="I69" s="52"/>
    </row>
    <row r="70" spans="2:9" ht="28.5" customHeight="1">
      <c r="B70" s="33"/>
      <c r="C70" s="75"/>
      <c r="D70" s="56"/>
      <c r="E70" s="56"/>
      <c r="F70" s="57"/>
      <c r="G70" s="51"/>
      <c r="H70" s="52"/>
      <c r="I70" s="52"/>
    </row>
    <row r="71" spans="2:9" ht="28.5" customHeight="1">
      <c r="B71" s="33"/>
      <c r="C71" s="75"/>
      <c r="D71" s="56"/>
      <c r="E71" s="56"/>
      <c r="F71" s="57"/>
      <c r="G71" s="51"/>
      <c r="H71" s="52"/>
      <c r="I71" s="52"/>
    </row>
    <row r="72" spans="2:9" ht="28.5" customHeight="1">
      <c r="B72" s="33"/>
      <c r="C72" s="75"/>
      <c r="D72" s="56"/>
      <c r="E72" s="56"/>
      <c r="F72" s="57"/>
      <c r="G72" s="51"/>
      <c r="H72" s="52"/>
      <c r="I72" s="52"/>
    </row>
    <row r="73" spans="2:9" ht="28.5" customHeight="1">
      <c r="B73" s="33"/>
      <c r="C73" s="75"/>
      <c r="D73" s="56"/>
      <c r="E73" s="56"/>
      <c r="F73" s="57"/>
      <c r="G73" s="51"/>
      <c r="H73" s="52"/>
      <c r="I73" s="52"/>
    </row>
    <row r="74" spans="2:9" ht="28.5" customHeight="1">
      <c r="B74" s="33"/>
      <c r="C74" s="75"/>
      <c r="D74" s="56"/>
      <c r="E74" s="56"/>
      <c r="F74" s="57"/>
      <c r="G74" s="51"/>
      <c r="H74" s="52"/>
      <c r="I74" s="52"/>
    </row>
    <row r="75" spans="2:9" ht="28.5" customHeight="1">
      <c r="B75" s="34"/>
      <c r="C75" s="75"/>
      <c r="D75" s="56"/>
      <c r="E75" s="56"/>
      <c r="F75" s="57"/>
      <c r="G75" s="51"/>
      <c r="H75" s="52"/>
      <c r="I75" s="52"/>
    </row>
    <row r="76" spans="2:9" ht="28.5" customHeight="1">
      <c r="B76" s="33"/>
      <c r="C76" s="75"/>
      <c r="D76" s="56"/>
      <c r="E76" s="56"/>
      <c r="F76" s="57"/>
      <c r="G76" s="51"/>
      <c r="H76" s="52"/>
      <c r="I76" s="52"/>
    </row>
    <row r="77" spans="2:9" ht="28.5" customHeight="1">
      <c r="B77" s="33"/>
      <c r="C77" s="75"/>
      <c r="D77" s="56"/>
      <c r="E77" s="56"/>
      <c r="F77" s="57"/>
      <c r="G77" s="51"/>
      <c r="H77" s="52"/>
      <c r="I77" s="52"/>
    </row>
    <row r="78" spans="2:9" ht="28.5" customHeight="1">
      <c r="B78" s="33"/>
      <c r="C78" s="75"/>
      <c r="D78" s="56"/>
      <c r="E78" s="56"/>
      <c r="F78" s="57"/>
      <c r="G78" s="51"/>
      <c r="H78" s="52"/>
      <c r="I78" s="52"/>
    </row>
    <row r="79" spans="2:9" ht="28.5" customHeight="1">
      <c r="B79" s="33"/>
      <c r="C79" s="75"/>
      <c r="D79" s="56"/>
      <c r="E79" s="56"/>
      <c r="F79" s="57"/>
      <c r="G79" s="51"/>
      <c r="H79" s="52"/>
      <c r="I79" s="52"/>
    </row>
    <row r="80" spans="2:9" ht="28.5" customHeight="1">
      <c r="B80" s="33"/>
      <c r="C80" s="75"/>
      <c r="D80" s="56"/>
      <c r="E80" s="56"/>
      <c r="F80" s="57"/>
      <c r="G80" s="51"/>
      <c r="H80" s="52"/>
      <c r="I80" s="52"/>
    </row>
    <row r="81" spans="2:9" ht="28.5" customHeight="1">
      <c r="B81" s="33"/>
      <c r="C81" s="75"/>
      <c r="D81" s="56"/>
      <c r="E81" s="56"/>
      <c r="F81" s="57"/>
      <c r="G81" s="51"/>
      <c r="H81" s="52"/>
      <c r="I81" s="52"/>
    </row>
    <row r="82" spans="2:9" ht="28.5" customHeight="1">
      <c r="B82" s="33"/>
      <c r="C82" s="75"/>
      <c r="D82" s="56"/>
      <c r="E82" s="56"/>
      <c r="F82" s="57"/>
      <c r="G82" s="51"/>
      <c r="H82" s="52"/>
      <c r="I82" s="52"/>
    </row>
  </sheetData>
  <sortState ref="B3:C6">
    <sortCondition ref="B3:B6"/>
  </sortState>
  <pageMargins left="0.511811024" right="0.511811024" top="0.78740157499999996" bottom="0.78740157499999996" header="0.31496062000000002" footer="0.31496062000000002"/>
  <pageSetup orientation="portrait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3" zoomScale="80" zoomScaleNormal="80" workbookViewId="0">
      <selection activeCell="V21" sqref="V21"/>
    </sheetView>
  </sheetViews>
  <sheetFormatPr defaultColWidth="9.1796875" defaultRowHeight="14.5"/>
  <cols>
    <col min="1" max="16384" width="9.1796875" style="17"/>
  </cols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E11"/>
  <sheetViews>
    <sheetView topLeftCell="B2" zoomScaleNormal="100" workbookViewId="0">
      <selection activeCell="C6" sqref="C6"/>
    </sheetView>
  </sheetViews>
  <sheetFormatPr defaultColWidth="9.1796875" defaultRowHeight="14.5"/>
  <cols>
    <col min="1" max="1" width="2.7265625" style="67" customWidth="1"/>
    <col min="2" max="2" width="15.54296875" style="68" customWidth="1"/>
    <col min="3" max="3" width="37.54296875" style="67" customWidth="1"/>
    <col min="4" max="4" width="66.26953125" style="67" customWidth="1"/>
    <col min="5" max="5" width="54.453125" style="67" customWidth="1"/>
    <col min="6" max="16384" width="9.1796875" style="67"/>
  </cols>
  <sheetData>
    <row r="2" spans="2:5" ht="24" customHeight="1">
      <c r="B2" s="110" t="s">
        <v>334</v>
      </c>
      <c r="C2" s="111"/>
      <c r="D2" s="111"/>
      <c r="E2" s="112"/>
    </row>
    <row r="3" spans="2:5" ht="23.25" customHeight="1">
      <c r="B3" s="69" t="s">
        <v>233</v>
      </c>
      <c r="C3" s="69" t="s">
        <v>209</v>
      </c>
      <c r="D3" s="70" t="s">
        <v>210</v>
      </c>
      <c r="E3" s="69" t="s">
        <v>211</v>
      </c>
    </row>
    <row r="4" spans="2:5" ht="74.25" customHeight="1">
      <c r="B4" s="36" t="s">
        <v>156</v>
      </c>
      <c r="C4" s="35" t="s">
        <v>212</v>
      </c>
      <c r="D4" s="91" t="s">
        <v>213</v>
      </c>
      <c r="E4" s="91" t="s">
        <v>293</v>
      </c>
    </row>
    <row r="5" spans="2:5" ht="60" customHeight="1">
      <c r="B5" s="36" t="s">
        <v>89</v>
      </c>
      <c r="C5" s="35" t="s">
        <v>214</v>
      </c>
      <c r="D5" s="91" t="s">
        <v>215</v>
      </c>
      <c r="E5" s="91" t="s">
        <v>292</v>
      </c>
    </row>
    <row r="6" spans="2:5" ht="60" customHeight="1">
      <c r="B6" s="36" t="s">
        <v>157</v>
      </c>
      <c r="C6" s="35" t="s">
        <v>216</v>
      </c>
      <c r="D6" s="91" t="s">
        <v>217</v>
      </c>
      <c r="E6" s="91" t="s">
        <v>218</v>
      </c>
    </row>
    <row r="7" spans="2:5" ht="67.5" customHeight="1">
      <c r="B7" s="36" t="s">
        <v>158</v>
      </c>
      <c r="C7" s="35" t="s">
        <v>219</v>
      </c>
      <c r="D7" s="91" t="s">
        <v>220</v>
      </c>
      <c r="E7" s="91" t="s">
        <v>221</v>
      </c>
    </row>
    <row r="8" spans="2:5" ht="68.25" customHeight="1">
      <c r="B8" s="36" t="s">
        <v>159</v>
      </c>
      <c r="C8" s="35" t="s">
        <v>222</v>
      </c>
      <c r="D8" s="91" t="s">
        <v>223</v>
      </c>
      <c r="E8" s="91" t="s">
        <v>224</v>
      </c>
    </row>
    <row r="9" spans="2:5" ht="53.25" customHeight="1">
      <c r="B9" s="36" t="s">
        <v>160</v>
      </c>
      <c r="C9" s="35" t="s">
        <v>225</v>
      </c>
      <c r="D9" s="91" t="s">
        <v>226</v>
      </c>
      <c r="E9" s="91" t="s">
        <v>227</v>
      </c>
    </row>
    <row r="10" spans="2:5" ht="50.25" customHeight="1">
      <c r="B10" s="36" t="s">
        <v>161</v>
      </c>
      <c r="C10" s="35" t="s">
        <v>228</v>
      </c>
      <c r="D10" s="91" t="s">
        <v>229</v>
      </c>
      <c r="E10" s="91" t="s">
        <v>230</v>
      </c>
    </row>
    <row r="11" spans="2:5" ht="65.25" customHeight="1">
      <c r="B11" s="36" t="s">
        <v>162</v>
      </c>
      <c r="C11" s="35" t="s">
        <v>231</v>
      </c>
      <c r="D11" s="91" t="s">
        <v>232</v>
      </c>
      <c r="E11" s="91" t="s">
        <v>291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B1:K18"/>
  <sheetViews>
    <sheetView zoomScaleNormal="100" workbookViewId="0">
      <selection activeCell="C13" sqref="C13"/>
    </sheetView>
  </sheetViews>
  <sheetFormatPr defaultColWidth="9.1796875" defaultRowHeight="15.75" customHeight="1"/>
  <cols>
    <col min="1" max="1" width="3.26953125" style="72" customWidth="1"/>
    <col min="2" max="2" width="31.81640625" style="72" customWidth="1"/>
    <col min="3" max="3" width="92.26953125" style="72" customWidth="1"/>
    <col min="4" max="4" width="6.54296875" style="72" customWidth="1"/>
    <col min="5" max="5" width="7" style="72" customWidth="1"/>
    <col min="6" max="6" width="6" style="72" customWidth="1"/>
    <col min="7" max="7" width="9" style="72" customWidth="1"/>
    <col min="8" max="8" width="8.54296875" style="72" customWidth="1"/>
    <col min="9" max="9" width="8.453125" style="72" customWidth="1"/>
    <col min="10" max="10" width="1.7265625" style="72" customWidth="1"/>
    <col min="11" max="11" width="7.81640625" style="71" customWidth="1"/>
    <col min="12" max="16384" width="9.1796875" style="72"/>
  </cols>
  <sheetData>
    <row r="1" spans="2:11" ht="12" customHeight="1"/>
    <row r="2" spans="2:11" ht="24.75" customHeight="1">
      <c r="B2" s="87" t="s">
        <v>185</v>
      </c>
      <c r="C2" s="113" t="s">
        <v>303</v>
      </c>
      <c r="D2" s="113"/>
    </row>
    <row r="3" spans="2:11" ht="32.25" customHeight="1">
      <c r="B3" s="92" t="s">
        <v>177</v>
      </c>
      <c r="C3" s="93" t="s">
        <v>178</v>
      </c>
      <c r="D3" s="94" t="s">
        <v>179</v>
      </c>
      <c r="F3" s="89" t="s">
        <v>306</v>
      </c>
      <c r="G3" s="82" t="s">
        <v>297</v>
      </c>
      <c r="H3" s="82" t="s">
        <v>299</v>
      </c>
      <c r="I3" s="82" t="s">
        <v>300</v>
      </c>
      <c r="J3" s="71"/>
      <c r="K3" s="95" t="s">
        <v>295</v>
      </c>
    </row>
    <row r="4" spans="2:11" ht="25.5" customHeight="1">
      <c r="B4" s="74" t="s">
        <v>163</v>
      </c>
      <c r="C4" s="21" t="s">
        <v>296</v>
      </c>
      <c r="D4" s="22">
        <v>10</v>
      </c>
      <c r="F4" s="76">
        <f>D4*5</f>
        <v>50</v>
      </c>
      <c r="G4" s="80">
        <f>F4/$F$15</f>
        <v>0.18181818181818182</v>
      </c>
      <c r="H4" s="80">
        <f>D4/$F$15</f>
        <v>3.6363636363636362E-2</v>
      </c>
      <c r="I4" s="80">
        <f>G4-H4</f>
        <v>0.14545454545454545</v>
      </c>
      <c r="K4" s="22">
        <v>10</v>
      </c>
    </row>
    <row r="5" spans="2:11" ht="25.5" customHeight="1">
      <c r="B5" s="74" t="s">
        <v>164</v>
      </c>
      <c r="C5" s="21" t="s">
        <v>290</v>
      </c>
      <c r="D5" s="22">
        <v>5</v>
      </c>
      <c r="F5" s="76">
        <f t="shared" ref="F5:F13" si="0">D5*5</f>
        <v>25</v>
      </c>
      <c r="G5" s="80">
        <f t="shared" ref="G5:G13" si="1">F5/$F$15</f>
        <v>9.0909090909090912E-2</v>
      </c>
      <c r="H5" s="80">
        <f t="shared" ref="H5:H13" si="2">D5/$F$15</f>
        <v>1.8181818181818181E-2</v>
      </c>
      <c r="I5" s="80">
        <f t="shared" ref="I5:I13" si="3">G5-H5</f>
        <v>7.2727272727272724E-2</v>
      </c>
      <c r="K5" s="22">
        <v>9</v>
      </c>
    </row>
    <row r="6" spans="2:11" ht="25.5" customHeight="1">
      <c r="B6" s="74" t="s">
        <v>313</v>
      </c>
      <c r="C6" s="21" t="s">
        <v>234</v>
      </c>
      <c r="D6" s="22">
        <v>8</v>
      </c>
      <c r="F6" s="76">
        <f t="shared" si="0"/>
        <v>40</v>
      </c>
      <c r="G6" s="80">
        <f t="shared" si="1"/>
        <v>0.14545454545454545</v>
      </c>
      <c r="H6" s="80">
        <f t="shared" si="2"/>
        <v>2.9090909090909091E-2</v>
      </c>
      <c r="I6" s="80">
        <f t="shared" si="3"/>
        <v>0.11636363636363636</v>
      </c>
      <c r="K6" s="22">
        <v>8</v>
      </c>
    </row>
    <row r="7" spans="2:11" ht="25.5" customHeight="1">
      <c r="B7" s="74" t="s">
        <v>181</v>
      </c>
      <c r="C7" s="21" t="s">
        <v>301</v>
      </c>
      <c r="D7" s="22">
        <v>9</v>
      </c>
      <c r="F7" s="76">
        <f t="shared" si="0"/>
        <v>45</v>
      </c>
      <c r="G7" s="80">
        <f t="shared" si="1"/>
        <v>0.16363636363636364</v>
      </c>
      <c r="H7" s="80">
        <f t="shared" si="2"/>
        <v>3.272727272727273E-2</v>
      </c>
      <c r="I7" s="80">
        <f t="shared" si="3"/>
        <v>0.13090909090909092</v>
      </c>
      <c r="K7" s="22">
        <v>7</v>
      </c>
    </row>
    <row r="8" spans="2:11" ht="25.5" customHeight="1">
      <c r="B8" s="74" t="s">
        <v>182</v>
      </c>
      <c r="C8" s="21" t="s">
        <v>314</v>
      </c>
      <c r="D8" s="22">
        <v>3</v>
      </c>
      <c r="F8" s="76">
        <f t="shared" si="0"/>
        <v>15</v>
      </c>
      <c r="G8" s="80">
        <f t="shared" si="1"/>
        <v>5.4545454545454543E-2</v>
      </c>
      <c r="H8" s="80">
        <f t="shared" si="2"/>
        <v>1.090909090909091E-2</v>
      </c>
      <c r="I8" s="80">
        <f t="shared" si="3"/>
        <v>4.3636363636363633E-2</v>
      </c>
      <c r="K8" s="22">
        <v>6</v>
      </c>
    </row>
    <row r="9" spans="2:11" ht="25.5" customHeight="1">
      <c r="B9" s="74" t="s">
        <v>165</v>
      </c>
      <c r="C9" s="21" t="s">
        <v>235</v>
      </c>
      <c r="D9" s="22">
        <v>7</v>
      </c>
      <c r="F9" s="76">
        <f t="shared" si="0"/>
        <v>35</v>
      </c>
      <c r="G9" s="80">
        <f t="shared" si="1"/>
        <v>0.12727272727272726</v>
      </c>
      <c r="H9" s="80">
        <f t="shared" si="2"/>
        <v>2.5454545454545455E-2</v>
      </c>
      <c r="I9" s="80">
        <f t="shared" si="3"/>
        <v>0.10181818181818181</v>
      </c>
      <c r="K9" s="22">
        <v>5</v>
      </c>
    </row>
    <row r="10" spans="2:11" ht="25.5" customHeight="1">
      <c r="B10" s="74" t="s">
        <v>183</v>
      </c>
      <c r="C10" s="21" t="s">
        <v>236</v>
      </c>
      <c r="D10" s="22">
        <v>6</v>
      </c>
      <c r="F10" s="76">
        <f t="shared" si="0"/>
        <v>30</v>
      </c>
      <c r="G10" s="80">
        <f t="shared" si="1"/>
        <v>0.10909090909090909</v>
      </c>
      <c r="H10" s="80">
        <f t="shared" si="2"/>
        <v>2.181818181818182E-2</v>
      </c>
      <c r="I10" s="80">
        <f t="shared" si="3"/>
        <v>8.7272727272727266E-2</v>
      </c>
      <c r="K10" s="22">
        <v>4</v>
      </c>
    </row>
    <row r="11" spans="2:11" ht="25.5" customHeight="1">
      <c r="B11" s="74" t="s">
        <v>319</v>
      </c>
      <c r="C11" s="21" t="s">
        <v>321</v>
      </c>
      <c r="D11" s="22">
        <v>4</v>
      </c>
      <c r="F11" s="76">
        <f t="shared" si="0"/>
        <v>20</v>
      </c>
      <c r="G11" s="80">
        <f t="shared" si="1"/>
        <v>7.2727272727272724E-2</v>
      </c>
      <c r="H11" s="80">
        <f t="shared" si="2"/>
        <v>1.4545454545454545E-2</v>
      </c>
      <c r="I11" s="80">
        <f t="shared" si="3"/>
        <v>5.8181818181818182E-2</v>
      </c>
      <c r="K11" s="22">
        <v>3</v>
      </c>
    </row>
    <row r="12" spans="2:11" ht="25.5" customHeight="1">
      <c r="B12" s="74" t="s">
        <v>320</v>
      </c>
      <c r="C12" s="21" t="s">
        <v>330</v>
      </c>
      <c r="D12" s="22">
        <v>2</v>
      </c>
      <c r="F12" s="76">
        <f t="shared" si="0"/>
        <v>10</v>
      </c>
      <c r="G12" s="80">
        <f t="shared" si="1"/>
        <v>3.6363636363636362E-2</v>
      </c>
      <c r="H12" s="80">
        <f t="shared" si="2"/>
        <v>7.2727272727272727E-3</v>
      </c>
      <c r="I12" s="80">
        <f t="shared" si="3"/>
        <v>2.9090909090909091E-2</v>
      </c>
      <c r="K12" s="22">
        <v>2</v>
      </c>
    </row>
    <row r="13" spans="2:11" ht="25.5" customHeight="1">
      <c r="B13" s="74" t="s">
        <v>184</v>
      </c>
      <c r="C13" s="21" t="s">
        <v>237</v>
      </c>
      <c r="D13" s="22">
        <v>1</v>
      </c>
      <c r="F13" s="76">
        <f t="shared" si="0"/>
        <v>5</v>
      </c>
      <c r="G13" s="80">
        <f t="shared" si="1"/>
        <v>1.8181818181818181E-2</v>
      </c>
      <c r="H13" s="80">
        <f t="shared" si="2"/>
        <v>3.6363636363636364E-3</v>
      </c>
      <c r="I13" s="80">
        <f t="shared" si="3"/>
        <v>1.4545454545454545E-2</v>
      </c>
      <c r="K13" s="22">
        <v>1</v>
      </c>
    </row>
    <row r="15" spans="2:11" ht="23.25" customHeight="1">
      <c r="E15" s="81" t="s">
        <v>304</v>
      </c>
      <c r="F15" s="90">
        <f>SUM(F4:F14)</f>
        <v>275</v>
      </c>
      <c r="G15" s="88">
        <f>SUM(G4:G14)</f>
        <v>1</v>
      </c>
      <c r="H15" s="88">
        <f>SUM(H4:H14)</f>
        <v>0.19999999999999998</v>
      </c>
      <c r="I15" s="88">
        <f>SUM(I4:I14)</f>
        <v>0.79999999999999993</v>
      </c>
      <c r="K15" s="79"/>
    </row>
    <row r="16" spans="2:11" ht="23.25" customHeight="1">
      <c r="E16" s="79"/>
      <c r="F16" s="83"/>
      <c r="G16" s="84"/>
      <c r="H16" s="84"/>
      <c r="I16" s="84"/>
      <c r="K16" s="79"/>
    </row>
    <row r="17" spans="3:7" ht="20.25" customHeight="1">
      <c r="C17" s="86" t="s">
        <v>302</v>
      </c>
      <c r="F17" s="73"/>
      <c r="G17" s="73"/>
    </row>
    <row r="18" spans="3:7" ht="132" customHeight="1">
      <c r="C18" s="85" t="s">
        <v>305</v>
      </c>
    </row>
  </sheetData>
  <mergeCells count="1">
    <mergeCell ref="C2:D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1"/>
  <sheetViews>
    <sheetView topLeftCell="C1" workbookViewId="0">
      <selection activeCell="F8" sqref="F8"/>
    </sheetView>
  </sheetViews>
  <sheetFormatPr defaultRowHeight="14.5"/>
  <cols>
    <col min="1" max="1" width="16.26953125" customWidth="1"/>
    <col min="2" max="2" width="27.7265625" customWidth="1"/>
    <col min="3" max="3" width="5.81640625" style="25" customWidth="1"/>
    <col min="4" max="4" width="14.81640625" customWidth="1"/>
    <col min="5" max="5" width="10.7265625" style="28" customWidth="1"/>
    <col min="6" max="6" width="14.7265625" customWidth="1"/>
    <col min="7" max="7" width="19.7265625" bestFit="1" customWidth="1"/>
    <col min="8" max="8" width="5.81640625" customWidth="1"/>
    <col min="9" max="9" width="5" customWidth="1"/>
    <col min="10" max="10" width="16.7265625" customWidth="1"/>
    <col min="11" max="11" width="14.1796875" customWidth="1"/>
    <col min="12" max="12" width="13.1796875" customWidth="1"/>
    <col min="13" max="13" width="12.81640625" bestFit="1" customWidth="1"/>
  </cols>
  <sheetData>
    <row r="1" spans="1:13">
      <c r="A1" s="6" t="s">
        <v>155</v>
      </c>
      <c r="B1" s="6" t="s">
        <v>207</v>
      </c>
      <c r="C1" s="24" t="s">
        <v>179</v>
      </c>
      <c r="D1" s="6" t="s">
        <v>187</v>
      </c>
      <c r="E1" s="27" t="s">
        <v>179</v>
      </c>
      <c r="F1" s="6" t="s">
        <v>188</v>
      </c>
      <c r="G1" s="6" t="s">
        <v>189</v>
      </c>
      <c r="H1" s="6"/>
      <c r="I1" s="6"/>
      <c r="J1" s="6" t="s">
        <v>190</v>
      </c>
      <c r="K1" s="6" t="s">
        <v>191</v>
      </c>
      <c r="L1" s="6" t="s">
        <v>204</v>
      </c>
      <c r="M1" s="6" t="s">
        <v>206</v>
      </c>
    </row>
    <row r="2" spans="1:13">
      <c r="A2" t="s">
        <v>156</v>
      </c>
      <c r="B2" t="s">
        <v>163</v>
      </c>
      <c r="C2" s="25">
        <f>VLOOKUP(B2,Relevância!$B$3:D13,3,FALSE)</f>
        <v>10</v>
      </c>
      <c r="D2" t="s">
        <v>192</v>
      </c>
      <c r="E2" s="28">
        <v>0</v>
      </c>
      <c r="F2" t="s">
        <v>192</v>
      </c>
      <c r="G2" t="s">
        <v>198</v>
      </c>
      <c r="J2" t="s">
        <v>202</v>
      </c>
      <c r="K2" t="s">
        <v>308</v>
      </c>
      <c r="L2" t="s">
        <v>192</v>
      </c>
      <c r="M2" t="s">
        <v>202</v>
      </c>
    </row>
    <row r="3" spans="1:13">
      <c r="A3" t="s">
        <v>89</v>
      </c>
      <c r="B3" t="s">
        <v>164</v>
      </c>
      <c r="C3" s="25">
        <f>VLOOKUP(B3,Relevância!$B$3:D14,3,FALSE)</f>
        <v>5</v>
      </c>
      <c r="D3" t="s">
        <v>193</v>
      </c>
      <c r="E3" s="28">
        <v>1</v>
      </c>
      <c r="F3" t="s">
        <v>193</v>
      </c>
      <c r="G3" t="s">
        <v>199</v>
      </c>
      <c r="J3" t="s">
        <v>205</v>
      </c>
      <c r="K3" t="s">
        <v>309</v>
      </c>
      <c r="L3" t="s">
        <v>193</v>
      </c>
      <c r="M3" t="s">
        <v>205</v>
      </c>
    </row>
    <row r="4" spans="1:13">
      <c r="A4" t="s">
        <v>157</v>
      </c>
      <c r="B4" t="s">
        <v>313</v>
      </c>
      <c r="C4" s="25">
        <f>VLOOKUP(B4,Relevância!$B$3:D14,3,FALSE)</f>
        <v>8</v>
      </c>
      <c r="D4" t="s">
        <v>194</v>
      </c>
      <c r="E4" s="28">
        <v>2</v>
      </c>
      <c r="F4" t="s">
        <v>194</v>
      </c>
      <c r="G4" t="s">
        <v>316</v>
      </c>
      <c r="J4" t="s">
        <v>171</v>
      </c>
      <c r="K4" t="s">
        <v>310</v>
      </c>
      <c r="L4" t="s">
        <v>194</v>
      </c>
      <c r="M4" t="s">
        <v>171</v>
      </c>
    </row>
    <row r="5" spans="1:13">
      <c r="A5" t="s">
        <v>158</v>
      </c>
      <c r="B5" t="s">
        <v>181</v>
      </c>
      <c r="C5" s="25">
        <f>VLOOKUP(B5,Relevância!$B$3:D15,3,FALSE)</f>
        <v>9</v>
      </c>
      <c r="D5" t="s">
        <v>195</v>
      </c>
      <c r="E5" s="28">
        <v>3</v>
      </c>
      <c r="F5" t="s">
        <v>195</v>
      </c>
      <c r="G5" t="s">
        <v>200</v>
      </c>
      <c r="J5" t="s">
        <v>172</v>
      </c>
      <c r="K5" t="s">
        <v>311</v>
      </c>
      <c r="L5" t="s">
        <v>195</v>
      </c>
      <c r="M5" t="s">
        <v>172</v>
      </c>
    </row>
    <row r="6" spans="1:13">
      <c r="A6" t="s">
        <v>159</v>
      </c>
      <c r="B6" t="s">
        <v>182</v>
      </c>
      <c r="C6" s="25">
        <f>VLOOKUP(B6,Relevância!$B$3:D17,3,FALSE)</f>
        <v>3</v>
      </c>
      <c r="D6" t="s">
        <v>196</v>
      </c>
      <c r="E6" s="28">
        <v>4</v>
      </c>
      <c r="F6" t="s">
        <v>196</v>
      </c>
      <c r="G6" t="s">
        <v>318</v>
      </c>
      <c r="J6" t="s">
        <v>173</v>
      </c>
      <c r="K6" t="s">
        <v>203</v>
      </c>
      <c r="L6" t="s">
        <v>196</v>
      </c>
      <c r="M6" t="s">
        <v>173</v>
      </c>
    </row>
    <row r="7" spans="1:13">
      <c r="A7" t="s">
        <v>160</v>
      </c>
      <c r="B7" t="s">
        <v>165</v>
      </c>
      <c r="C7" s="25">
        <f>VLOOKUP(B7,Relevância!$B$3:D18,3,FALSE)</f>
        <v>7</v>
      </c>
      <c r="D7" t="s">
        <v>197</v>
      </c>
      <c r="E7" s="28">
        <v>5</v>
      </c>
      <c r="F7" t="s">
        <v>197</v>
      </c>
      <c r="G7" t="s">
        <v>317</v>
      </c>
      <c r="J7" t="s">
        <v>201</v>
      </c>
      <c r="K7" t="s">
        <v>312</v>
      </c>
      <c r="L7" t="s">
        <v>197</v>
      </c>
      <c r="M7" t="s">
        <v>201</v>
      </c>
    </row>
    <row r="8" spans="1:13">
      <c r="A8" t="s">
        <v>161</v>
      </c>
      <c r="B8" t="s">
        <v>183</v>
      </c>
      <c r="C8" s="25">
        <f>VLOOKUP(B8,Relevância!$B$3:D19,3,FALSE)</f>
        <v>6</v>
      </c>
    </row>
    <row r="9" spans="1:13">
      <c r="A9" t="s">
        <v>162</v>
      </c>
      <c r="B9" t="s">
        <v>319</v>
      </c>
      <c r="C9" s="25">
        <f>VLOOKUP(B9,Relevância!$B$3:D20,3,FALSE)</f>
        <v>4</v>
      </c>
    </row>
    <row r="10" spans="1:13">
      <c r="B10" t="s">
        <v>320</v>
      </c>
      <c r="C10" s="25">
        <f>VLOOKUP(B10,Relevância!$B$3:D21,3,FALSE)</f>
        <v>2</v>
      </c>
    </row>
    <row r="11" spans="1:13">
      <c r="B11" t="s">
        <v>184</v>
      </c>
      <c r="C11" s="25">
        <f>VLOOKUP(B11,Relevância!$B$3:D22,3,FALSE)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M88"/>
  <sheetViews>
    <sheetView topLeftCell="A37" zoomScaleNormal="100" workbookViewId="0">
      <selection activeCell="C47" sqref="C47"/>
    </sheetView>
  </sheetViews>
  <sheetFormatPr defaultColWidth="9.1796875" defaultRowHeight="14.5"/>
  <cols>
    <col min="1" max="1" width="9.1796875" style="28"/>
    <col min="2" max="2" width="30.81640625" style="49" customWidth="1"/>
    <col min="3" max="3" width="85.26953125" style="41" customWidth="1"/>
    <col min="4" max="4" width="25.1796875" style="49" customWidth="1"/>
    <col min="5" max="5" width="4.26953125" style="28" hidden="1" customWidth="1"/>
    <col min="6" max="6" width="6.54296875" style="28" bestFit="1" customWidth="1"/>
    <col min="7" max="7" width="13.26953125" style="28" customWidth="1"/>
    <col min="8" max="8" width="5.453125" style="28" bestFit="1" customWidth="1"/>
    <col min="9" max="9" width="13.453125" style="28" customWidth="1"/>
    <col min="10" max="10" width="14.26953125" style="28" customWidth="1"/>
    <col min="11" max="16384" width="9.1796875" style="28"/>
  </cols>
  <sheetData>
    <row r="1" spans="1:10" s="41" customFormat="1" ht="48.75" customHeight="1">
      <c r="A1" s="37" t="s">
        <v>175</v>
      </c>
      <c r="B1" s="38" t="s">
        <v>169</v>
      </c>
      <c r="C1" s="39" t="s">
        <v>174</v>
      </c>
      <c r="D1" s="38" t="s">
        <v>239</v>
      </c>
      <c r="E1" s="37" t="s">
        <v>240</v>
      </c>
      <c r="F1" s="37" t="s">
        <v>241</v>
      </c>
      <c r="G1" s="40" t="s">
        <v>289</v>
      </c>
      <c r="H1" s="37" t="s">
        <v>208</v>
      </c>
      <c r="I1" s="40" t="s">
        <v>242</v>
      </c>
      <c r="J1" s="40" t="s">
        <v>288</v>
      </c>
    </row>
    <row r="2" spans="1:10" s="46" customFormat="1" ht="26">
      <c r="A2" s="42" t="s">
        <v>124</v>
      </c>
      <c r="B2" s="43" t="s">
        <v>66</v>
      </c>
      <c r="C2" s="12" t="s">
        <v>125</v>
      </c>
      <c r="D2" s="43" t="s">
        <v>243</v>
      </c>
      <c r="E2" s="44" t="s">
        <v>244</v>
      </c>
      <c r="F2" s="44">
        <v>0</v>
      </c>
      <c r="G2" s="44">
        <v>16</v>
      </c>
      <c r="H2" s="44">
        <f>G2</f>
        <v>16</v>
      </c>
      <c r="I2" s="45">
        <f>H2/H$88</f>
        <v>4.3596730245231606E-2</v>
      </c>
      <c r="J2" s="50">
        <f>G2/H$88</f>
        <v>4.3596730245231606E-2</v>
      </c>
    </row>
    <row r="3" spans="1:10" s="46" customFormat="1" ht="26">
      <c r="A3" s="42" t="s">
        <v>132</v>
      </c>
      <c r="B3" s="43" t="s">
        <v>66</v>
      </c>
      <c r="C3" s="12" t="s">
        <v>133</v>
      </c>
      <c r="D3" s="43" t="s">
        <v>243</v>
      </c>
      <c r="E3" s="44"/>
      <c r="F3" s="44">
        <v>0</v>
      </c>
      <c r="G3" s="44">
        <v>16</v>
      </c>
      <c r="H3" s="44">
        <f>H2+G3</f>
        <v>32</v>
      </c>
      <c r="I3" s="45">
        <f t="shared" ref="I3:I65" si="0">H3/H$88</f>
        <v>8.7193460490463212E-2</v>
      </c>
      <c r="J3" s="50">
        <f t="shared" ref="J3:J66" si="1">G3/H$88</f>
        <v>4.3596730245231606E-2</v>
      </c>
    </row>
    <row r="4" spans="1:10" s="46" customFormat="1" ht="26">
      <c r="A4" s="42" t="s">
        <v>134</v>
      </c>
      <c r="B4" s="43" t="s">
        <v>66</v>
      </c>
      <c r="C4" s="12" t="s">
        <v>245</v>
      </c>
      <c r="D4" s="43" t="s">
        <v>243</v>
      </c>
      <c r="E4" s="44"/>
      <c r="F4" s="44">
        <v>0</v>
      </c>
      <c r="G4" s="44">
        <v>16</v>
      </c>
      <c r="H4" s="44">
        <f t="shared" ref="H4:H67" si="2">H3+G4</f>
        <v>48</v>
      </c>
      <c r="I4" s="45">
        <f t="shared" si="0"/>
        <v>0.13079019073569481</v>
      </c>
      <c r="J4" s="50">
        <f t="shared" si="1"/>
        <v>4.3596730245231606E-2</v>
      </c>
    </row>
    <row r="5" spans="1:10" s="46" customFormat="1" ht="26">
      <c r="A5" s="42" t="s">
        <v>246</v>
      </c>
      <c r="B5" s="43" t="s">
        <v>66</v>
      </c>
      <c r="C5" s="12" t="s">
        <v>247</v>
      </c>
      <c r="D5" s="43" t="s">
        <v>243</v>
      </c>
      <c r="E5" s="44"/>
      <c r="F5" s="44">
        <v>0</v>
      </c>
      <c r="G5" s="44">
        <v>16</v>
      </c>
      <c r="H5" s="44">
        <f t="shared" si="2"/>
        <v>64</v>
      </c>
      <c r="I5" s="45">
        <f t="shared" si="0"/>
        <v>0.17438692098092642</v>
      </c>
      <c r="J5" s="50">
        <f t="shared" si="1"/>
        <v>4.3596730245231606E-2</v>
      </c>
    </row>
    <row r="6" spans="1:10" s="46" customFormat="1" ht="39">
      <c r="A6" s="42" t="s">
        <v>135</v>
      </c>
      <c r="B6" s="43" t="s">
        <v>66</v>
      </c>
      <c r="C6" s="12" t="s">
        <v>136</v>
      </c>
      <c r="D6" s="43" t="s">
        <v>243</v>
      </c>
      <c r="E6" s="44"/>
      <c r="F6" s="44">
        <v>0</v>
      </c>
      <c r="G6" s="44">
        <v>16</v>
      </c>
      <c r="H6" s="44">
        <f t="shared" si="2"/>
        <v>80</v>
      </c>
      <c r="I6" s="45">
        <f t="shared" si="0"/>
        <v>0.21798365122615804</v>
      </c>
      <c r="J6" s="50">
        <f t="shared" si="1"/>
        <v>4.3596730245231606E-2</v>
      </c>
    </row>
    <row r="7" spans="1:10" s="46" customFormat="1" ht="26">
      <c r="A7" s="42" t="s">
        <v>126</v>
      </c>
      <c r="B7" s="43" t="s">
        <v>66</v>
      </c>
      <c r="C7" s="12" t="s">
        <v>127</v>
      </c>
      <c r="D7" s="43" t="s">
        <v>243</v>
      </c>
      <c r="E7" s="44" t="s">
        <v>244</v>
      </c>
      <c r="F7" s="44">
        <v>0</v>
      </c>
      <c r="G7" s="44">
        <v>15</v>
      </c>
      <c r="H7" s="44">
        <f t="shared" si="2"/>
        <v>95</v>
      </c>
      <c r="I7" s="45">
        <f t="shared" si="0"/>
        <v>0.25885558583106266</v>
      </c>
      <c r="J7" s="50">
        <f t="shared" si="1"/>
        <v>4.0871934604904632E-2</v>
      </c>
    </row>
    <row r="8" spans="1:10" s="46" customFormat="1" ht="26">
      <c r="A8" s="42" t="s">
        <v>141</v>
      </c>
      <c r="B8" s="43" t="s">
        <v>66</v>
      </c>
      <c r="C8" s="12" t="s">
        <v>248</v>
      </c>
      <c r="D8" s="43" t="s">
        <v>243</v>
      </c>
      <c r="E8" s="44"/>
      <c r="F8" s="44">
        <v>0</v>
      </c>
      <c r="G8" s="44">
        <v>14</v>
      </c>
      <c r="H8" s="44">
        <f t="shared" si="2"/>
        <v>109</v>
      </c>
      <c r="I8" s="45">
        <f t="shared" si="0"/>
        <v>0.29700272479564033</v>
      </c>
      <c r="J8" s="50">
        <f t="shared" si="1"/>
        <v>3.8147138964577658E-2</v>
      </c>
    </row>
    <row r="9" spans="1:10" s="46" customFormat="1" ht="26">
      <c r="A9" s="44" t="s">
        <v>85</v>
      </c>
      <c r="B9" s="43" t="s">
        <v>84</v>
      </c>
      <c r="C9" s="12" t="s">
        <v>86</v>
      </c>
      <c r="D9" s="43" t="s">
        <v>243</v>
      </c>
      <c r="E9" s="44" t="s">
        <v>244</v>
      </c>
      <c r="F9" s="44">
        <v>2</v>
      </c>
      <c r="G9" s="44">
        <v>13</v>
      </c>
      <c r="H9" s="44">
        <f t="shared" si="2"/>
        <v>122</v>
      </c>
      <c r="I9" s="45">
        <f t="shared" si="0"/>
        <v>0.33242506811989103</v>
      </c>
      <c r="J9" s="50">
        <f t="shared" si="1"/>
        <v>3.5422343324250684E-2</v>
      </c>
    </row>
    <row r="10" spans="1:10" s="46" customFormat="1" ht="26">
      <c r="A10" s="44" t="s">
        <v>80</v>
      </c>
      <c r="B10" s="43" t="s">
        <v>77</v>
      </c>
      <c r="C10" s="12" t="s">
        <v>81</v>
      </c>
      <c r="D10" s="43" t="s">
        <v>243</v>
      </c>
      <c r="E10" s="44" t="s">
        <v>244</v>
      </c>
      <c r="F10" s="44">
        <v>0</v>
      </c>
      <c r="G10" s="44">
        <v>13</v>
      </c>
      <c r="H10" s="44">
        <f t="shared" si="2"/>
        <v>135</v>
      </c>
      <c r="I10" s="45">
        <f t="shared" si="0"/>
        <v>0.36784741144414168</v>
      </c>
      <c r="J10" s="50">
        <f t="shared" si="1"/>
        <v>3.5422343324250684E-2</v>
      </c>
    </row>
    <row r="11" spans="1:10" s="46" customFormat="1" ht="26">
      <c r="A11" s="44" t="s">
        <v>98</v>
      </c>
      <c r="B11" s="43" t="s">
        <v>66</v>
      </c>
      <c r="C11" s="12" t="s">
        <v>99</v>
      </c>
      <c r="D11" s="43" t="s">
        <v>243</v>
      </c>
      <c r="E11" s="44" t="s">
        <v>244</v>
      </c>
      <c r="F11" s="44">
        <v>0</v>
      </c>
      <c r="G11" s="44">
        <v>13</v>
      </c>
      <c r="H11" s="44">
        <f t="shared" si="2"/>
        <v>148</v>
      </c>
      <c r="I11" s="45">
        <f t="shared" si="0"/>
        <v>0.40326975476839239</v>
      </c>
      <c r="J11" s="50">
        <f t="shared" si="1"/>
        <v>3.5422343324250684E-2</v>
      </c>
    </row>
    <row r="12" spans="1:10" s="46" customFormat="1" ht="26">
      <c r="A12" s="42" t="s">
        <v>120</v>
      </c>
      <c r="B12" s="43" t="s">
        <v>66</v>
      </c>
      <c r="C12" s="12" t="s">
        <v>121</v>
      </c>
      <c r="D12" s="43" t="s">
        <v>243</v>
      </c>
      <c r="E12" s="44" t="s">
        <v>244</v>
      </c>
      <c r="F12" s="44">
        <v>0</v>
      </c>
      <c r="G12" s="44">
        <v>13</v>
      </c>
      <c r="H12" s="44">
        <f t="shared" si="2"/>
        <v>161</v>
      </c>
      <c r="I12" s="45">
        <f t="shared" si="0"/>
        <v>0.43869209809264303</v>
      </c>
      <c r="J12" s="50">
        <f t="shared" si="1"/>
        <v>3.5422343324250684E-2</v>
      </c>
    </row>
    <row r="13" spans="1:10" s="46" customFormat="1" ht="26">
      <c r="A13" s="42" t="s">
        <v>122</v>
      </c>
      <c r="B13" s="43" t="s">
        <v>66</v>
      </c>
      <c r="C13" s="12" t="s">
        <v>123</v>
      </c>
      <c r="D13" s="43" t="s">
        <v>243</v>
      </c>
      <c r="E13" s="44" t="s">
        <v>244</v>
      </c>
      <c r="F13" s="44">
        <v>0</v>
      </c>
      <c r="G13" s="44">
        <v>13</v>
      </c>
      <c r="H13" s="44">
        <f t="shared" si="2"/>
        <v>174</v>
      </c>
      <c r="I13" s="45">
        <f t="shared" si="0"/>
        <v>0.47411444141689374</v>
      </c>
      <c r="J13" s="50">
        <f t="shared" si="1"/>
        <v>3.5422343324250684E-2</v>
      </c>
    </row>
    <row r="14" spans="1:10" s="46" customFormat="1" ht="26">
      <c r="A14" s="42" t="s">
        <v>137</v>
      </c>
      <c r="B14" s="43" t="s">
        <v>66</v>
      </c>
      <c r="C14" s="12" t="s">
        <v>138</v>
      </c>
      <c r="D14" s="43" t="s">
        <v>243</v>
      </c>
      <c r="E14" s="44"/>
      <c r="F14" s="44">
        <v>0</v>
      </c>
      <c r="G14" s="44">
        <v>13</v>
      </c>
      <c r="H14" s="44">
        <f t="shared" si="2"/>
        <v>187</v>
      </c>
      <c r="I14" s="45">
        <f t="shared" si="0"/>
        <v>0.50953678474114439</v>
      </c>
      <c r="J14" s="50">
        <f t="shared" si="1"/>
        <v>3.5422343324250684E-2</v>
      </c>
    </row>
    <row r="15" spans="1:10" s="46" customFormat="1" ht="26">
      <c r="A15" s="42" t="s">
        <v>139</v>
      </c>
      <c r="B15" s="43" t="s">
        <v>66</v>
      </c>
      <c r="C15" s="12" t="s">
        <v>140</v>
      </c>
      <c r="D15" s="43" t="s">
        <v>243</v>
      </c>
      <c r="E15" s="44"/>
      <c r="F15" s="44">
        <v>0</v>
      </c>
      <c r="G15" s="44">
        <v>13</v>
      </c>
      <c r="H15" s="44">
        <f t="shared" si="2"/>
        <v>200</v>
      </c>
      <c r="I15" s="45">
        <f t="shared" si="0"/>
        <v>0.54495912806539515</v>
      </c>
      <c r="J15" s="50">
        <f t="shared" si="1"/>
        <v>3.5422343324250684E-2</v>
      </c>
    </row>
    <row r="16" spans="1:10" s="46" customFormat="1" ht="26">
      <c r="A16" s="44" t="s">
        <v>106</v>
      </c>
      <c r="B16" s="43" t="s">
        <v>105</v>
      </c>
      <c r="C16" s="12" t="s">
        <v>107</v>
      </c>
      <c r="D16" s="43" t="s">
        <v>243</v>
      </c>
      <c r="E16" s="44" t="s">
        <v>244</v>
      </c>
      <c r="F16" s="44">
        <v>0</v>
      </c>
      <c r="G16" s="44">
        <v>10</v>
      </c>
      <c r="H16" s="44">
        <f t="shared" si="2"/>
        <v>210</v>
      </c>
      <c r="I16" s="45">
        <f t="shared" si="0"/>
        <v>0.57220708446866486</v>
      </c>
      <c r="J16" s="50">
        <f t="shared" si="1"/>
        <v>2.7247956403269755E-2</v>
      </c>
    </row>
    <row r="17" spans="1:10" s="46" customFormat="1" ht="26">
      <c r="A17" s="44" t="s">
        <v>110</v>
      </c>
      <c r="B17" s="43" t="s">
        <v>66</v>
      </c>
      <c r="C17" s="12" t="s">
        <v>111</v>
      </c>
      <c r="D17" s="43" t="s">
        <v>243</v>
      </c>
      <c r="E17" s="44" t="s">
        <v>244</v>
      </c>
      <c r="F17" s="44">
        <v>0</v>
      </c>
      <c r="G17" s="44">
        <v>10</v>
      </c>
      <c r="H17" s="44">
        <f t="shared" si="2"/>
        <v>220</v>
      </c>
      <c r="I17" s="45">
        <f t="shared" si="0"/>
        <v>0.59945504087193457</v>
      </c>
      <c r="J17" s="50">
        <f t="shared" si="1"/>
        <v>2.7247956403269755E-2</v>
      </c>
    </row>
    <row r="18" spans="1:10" s="46" customFormat="1" ht="26">
      <c r="A18" s="42" t="s">
        <v>130</v>
      </c>
      <c r="B18" s="43" t="s">
        <v>102</v>
      </c>
      <c r="C18" s="12" t="s">
        <v>131</v>
      </c>
      <c r="D18" s="43" t="s">
        <v>243</v>
      </c>
      <c r="E18" s="44" t="s">
        <v>244</v>
      </c>
      <c r="F18" s="44">
        <v>0</v>
      </c>
      <c r="G18" s="44">
        <v>10</v>
      </c>
      <c r="H18" s="44">
        <f t="shared" si="2"/>
        <v>230</v>
      </c>
      <c r="I18" s="45">
        <f t="shared" si="0"/>
        <v>0.6267029972752044</v>
      </c>
      <c r="J18" s="50">
        <f t="shared" si="1"/>
        <v>2.7247956403269755E-2</v>
      </c>
    </row>
    <row r="19" spans="1:10" s="46" customFormat="1" ht="13">
      <c r="A19" s="44" t="s">
        <v>39</v>
      </c>
      <c r="B19" s="43" t="s">
        <v>34</v>
      </c>
      <c r="C19" s="12" t="s">
        <v>40</v>
      </c>
      <c r="D19" s="43" t="s">
        <v>249</v>
      </c>
      <c r="E19" s="44" t="s">
        <v>244</v>
      </c>
      <c r="F19" s="44">
        <v>3</v>
      </c>
      <c r="G19" s="44">
        <v>9</v>
      </c>
      <c r="H19" s="44">
        <f t="shared" si="2"/>
        <v>239</v>
      </c>
      <c r="I19" s="45">
        <f t="shared" si="0"/>
        <v>0.6512261580381471</v>
      </c>
      <c r="J19" s="50">
        <f t="shared" si="1"/>
        <v>2.4523160762942781E-2</v>
      </c>
    </row>
    <row r="20" spans="1:10" s="46" customFormat="1" ht="26">
      <c r="A20" s="44" t="s">
        <v>94</v>
      </c>
      <c r="B20" s="43" t="s">
        <v>66</v>
      </c>
      <c r="C20" s="12" t="s">
        <v>95</v>
      </c>
      <c r="D20" s="43" t="s">
        <v>243</v>
      </c>
      <c r="E20" s="44" t="s">
        <v>244</v>
      </c>
      <c r="F20" s="44">
        <v>0</v>
      </c>
      <c r="G20" s="44">
        <v>9</v>
      </c>
      <c r="H20" s="44">
        <f t="shared" si="2"/>
        <v>248</v>
      </c>
      <c r="I20" s="45">
        <f t="shared" si="0"/>
        <v>0.6757493188010899</v>
      </c>
      <c r="J20" s="50">
        <f t="shared" si="1"/>
        <v>2.4523160762942781E-2</v>
      </c>
    </row>
    <row r="21" spans="1:10" s="46" customFormat="1" ht="26">
      <c r="A21" s="42" t="s">
        <v>142</v>
      </c>
      <c r="B21" s="43" t="s">
        <v>66</v>
      </c>
      <c r="C21" s="12" t="s">
        <v>143</v>
      </c>
      <c r="D21" s="43" t="s">
        <v>243</v>
      </c>
      <c r="E21" s="44"/>
      <c r="F21" s="44">
        <v>0</v>
      </c>
      <c r="G21" s="44">
        <v>9</v>
      </c>
      <c r="H21" s="44">
        <f t="shared" si="2"/>
        <v>257</v>
      </c>
      <c r="I21" s="45">
        <f t="shared" si="0"/>
        <v>0.70027247956403271</v>
      </c>
      <c r="J21" s="50">
        <f t="shared" si="1"/>
        <v>2.4523160762942781E-2</v>
      </c>
    </row>
    <row r="22" spans="1:10" s="46" customFormat="1" ht="26">
      <c r="A22" s="42" t="s">
        <v>128</v>
      </c>
      <c r="B22" s="43" t="s">
        <v>102</v>
      </c>
      <c r="C22" s="12" t="s">
        <v>129</v>
      </c>
      <c r="D22" s="43" t="s">
        <v>243</v>
      </c>
      <c r="E22" s="44" t="s">
        <v>244</v>
      </c>
      <c r="F22" s="44">
        <v>0</v>
      </c>
      <c r="G22" s="44">
        <v>8</v>
      </c>
      <c r="H22" s="44">
        <f t="shared" si="2"/>
        <v>265</v>
      </c>
      <c r="I22" s="45">
        <f t="shared" si="0"/>
        <v>0.72207084468664851</v>
      </c>
      <c r="J22" s="50">
        <f t="shared" si="1"/>
        <v>2.1798365122615803E-2</v>
      </c>
    </row>
    <row r="23" spans="1:10" s="46" customFormat="1" ht="20.25" customHeight="1">
      <c r="A23" s="44" t="s">
        <v>25</v>
      </c>
      <c r="B23" s="43" t="s">
        <v>15</v>
      </c>
      <c r="C23" s="12" t="s">
        <v>26</v>
      </c>
      <c r="D23" s="43" t="s">
        <v>250</v>
      </c>
      <c r="E23" s="44" t="s">
        <v>244</v>
      </c>
      <c r="F23" s="44">
        <v>11</v>
      </c>
      <c r="G23" s="44">
        <v>6</v>
      </c>
      <c r="H23" s="44">
        <f t="shared" si="2"/>
        <v>271</v>
      </c>
      <c r="I23" s="45">
        <f t="shared" si="0"/>
        <v>0.73841961852861038</v>
      </c>
      <c r="J23" s="50">
        <f t="shared" si="1"/>
        <v>1.6348773841961851E-2</v>
      </c>
    </row>
    <row r="24" spans="1:10" s="46" customFormat="1" ht="26">
      <c r="A24" s="44" t="s">
        <v>12</v>
      </c>
      <c r="B24" s="43" t="s">
        <v>9</v>
      </c>
      <c r="C24" s="12" t="s">
        <v>13</v>
      </c>
      <c r="D24" s="43" t="s">
        <v>251</v>
      </c>
      <c r="E24" s="44" t="s">
        <v>244</v>
      </c>
      <c r="F24" s="44">
        <v>4</v>
      </c>
      <c r="G24" s="44">
        <v>5</v>
      </c>
      <c r="H24" s="44">
        <f t="shared" si="2"/>
        <v>276</v>
      </c>
      <c r="I24" s="45">
        <f t="shared" si="0"/>
        <v>0.75204359673024523</v>
      </c>
      <c r="J24" s="50">
        <f t="shared" si="1"/>
        <v>1.3623978201634877E-2</v>
      </c>
    </row>
    <row r="25" spans="1:10" s="46" customFormat="1" ht="13">
      <c r="A25" s="44" t="s">
        <v>33</v>
      </c>
      <c r="B25" s="43" t="s">
        <v>34</v>
      </c>
      <c r="C25" s="12" t="s">
        <v>307</v>
      </c>
      <c r="D25" s="43" t="s">
        <v>249</v>
      </c>
      <c r="E25" s="44" t="s">
        <v>244</v>
      </c>
      <c r="F25" s="44">
        <v>4</v>
      </c>
      <c r="G25" s="44">
        <v>5</v>
      </c>
      <c r="H25" s="44">
        <f t="shared" si="2"/>
        <v>281</v>
      </c>
      <c r="I25" s="45">
        <f t="shared" si="0"/>
        <v>0.76566757493188009</v>
      </c>
      <c r="J25" s="50">
        <f t="shared" si="1"/>
        <v>1.3623978201634877E-2</v>
      </c>
    </row>
    <row r="26" spans="1:10" s="46" customFormat="1" ht="24" customHeight="1">
      <c r="A26" s="44" t="s">
        <v>31</v>
      </c>
      <c r="B26" s="43" t="s">
        <v>15</v>
      </c>
      <c r="C26" s="12" t="s">
        <v>32</v>
      </c>
      <c r="D26" s="43" t="s">
        <v>250</v>
      </c>
      <c r="E26" s="44" t="s">
        <v>244</v>
      </c>
      <c r="F26" s="44">
        <v>2</v>
      </c>
      <c r="G26" s="44">
        <v>5</v>
      </c>
      <c r="H26" s="44">
        <f t="shared" si="2"/>
        <v>286</v>
      </c>
      <c r="I26" s="45">
        <f t="shared" si="0"/>
        <v>0.77929155313351495</v>
      </c>
      <c r="J26" s="50">
        <f t="shared" si="1"/>
        <v>1.3623978201634877E-2</v>
      </c>
    </row>
    <row r="27" spans="1:10" s="46" customFormat="1" ht="26">
      <c r="A27" s="44" t="s">
        <v>82</v>
      </c>
      <c r="B27" s="43" t="s">
        <v>84</v>
      </c>
      <c r="C27" s="12" t="s">
        <v>83</v>
      </c>
      <c r="D27" s="43" t="s">
        <v>243</v>
      </c>
      <c r="E27" s="44" t="s">
        <v>244</v>
      </c>
      <c r="F27" s="44">
        <v>1</v>
      </c>
      <c r="G27" s="44">
        <v>5</v>
      </c>
      <c r="H27" s="44">
        <f t="shared" si="2"/>
        <v>291</v>
      </c>
      <c r="I27" s="45">
        <f t="shared" si="0"/>
        <v>0.79291553133514991</v>
      </c>
      <c r="J27" s="50">
        <f t="shared" si="1"/>
        <v>1.3623978201634877E-2</v>
      </c>
    </row>
    <row r="28" spans="1:10" s="46" customFormat="1" ht="26">
      <c r="A28" s="44" t="s">
        <v>252</v>
      </c>
      <c r="B28" s="43" t="s">
        <v>2</v>
      </c>
      <c r="C28" s="12" t="s">
        <v>253</v>
      </c>
      <c r="D28" s="43" t="s">
        <v>254</v>
      </c>
      <c r="E28" s="44" t="s">
        <v>244</v>
      </c>
      <c r="F28" s="44">
        <v>0</v>
      </c>
      <c r="G28" s="44">
        <v>5</v>
      </c>
      <c r="H28" s="44">
        <f t="shared" si="2"/>
        <v>296</v>
      </c>
      <c r="I28" s="45">
        <f t="shared" si="0"/>
        <v>0.80653950953678477</v>
      </c>
      <c r="J28" s="50">
        <f t="shared" si="1"/>
        <v>1.3623978201634877E-2</v>
      </c>
    </row>
    <row r="29" spans="1:10" s="46" customFormat="1" ht="26">
      <c r="A29" s="44" t="s">
        <v>49</v>
      </c>
      <c r="B29" s="43" t="s">
        <v>15</v>
      </c>
      <c r="C29" s="12" t="s">
        <v>50</v>
      </c>
      <c r="D29" s="43" t="s">
        <v>255</v>
      </c>
      <c r="E29" s="44" t="s">
        <v>244</v>
      </c>
      <c r="F29" s="44">
        <v>2</v>
      </c>
      <c r="G29" s="44">
        <v>4</v>
      </c>
      <c r="H29" s="44">
        <f t="shared" si="2"/>
        <v>300</v>
      </c>
      <c r="I29" s="45">
        <f t="shared" si="0"/>
        <v>0.81743869209809261</v>
      </c>
      <c r="J29" s="50">
        <f t="shared" si="1"/>
        <v>1.0899182561307902E-2</v>
      </c>
    </row>
    <row r="30" spans="1:10" s="46" customFormat="1" ht="26">
      <c r="A30" s="44" t="s">
        <v>5</v>
      </c>
      <c r="B30" s="43" t="s">
        <v>2</v>
      </c>
      <c r="C30" s="12" t="s">
        <v>6</v>
      </c>
      <c r="D30" s="43" t="s">
        <v>254</v>
      </c>
      <c r="E30" s="44" t="s">
        <v>244</v>
      </c>
      <c r="F30" s="44">
        <v>0</v>
      </c>
      <c r="G30" s="44">
        <v>4</v>
      </c>
      <c r="H30" s="44">
        <f t="shared" si="2"/>
        <v>304</v>
      </c>
      <c r="I30" s="45">
        <f t="shared" si="0"/>
        <v>0.82833787465940056</v>
      </c>
      <c r="J30" s="50">
        <f t="shared" si="1"/>
        <v>1.0899182561307902E-2</v>
      </c>
    </row>
    <row r="31" spans="1:10" s="46" customFormat="1" ht="17.25" customHeight="1">
      <c r="A31" s="44" t="s">
        <v>74</v>
      </c>
      <c r="B31" s="43" t="s">
        <v>2</v>
      </c>
      <c r="C31" s="12" t="s">
        <v>75</v>
      </c>
      <c r="D31" s="43" t="s">
        <v>256</v>
      </c>
      <c r="E31" s="44" t="s">
        <v>244</v>
      </c>
      <c r="F31" s="44">
        <v>0</v>
      </c>
      <c r="G31" s="44">
        <v>4</v>
      </c>
      <c r="H31" s="44">
        <f t="shared" si="2"/>
        <v>308</v>
      </c>
      <c r="I31" s="45">
        <f t="shared" si="0"/>
        <v>0.8392370572207084</v>
      </c>
      <c r="J31" s="50">
        <f t="shared" si="1"/>
        <v>1.0899182561307902E-2</v>
      </c>
    </row>
    <row r="32" spans="1:10" s="46" customFormat="1" ht="26">
      <c r="A32" s="44" t="s">
        <v>103</v>
      </c>
      <c r="B32" s="43" t="s">
        <v>105</v>
      </c>
      <c r="C32" s="12" t="s">
        <v>104</v>
      </c>
      <c r="D32" s="43" t="s">
        <v>243</v>
      </c>
      <c r="E32" s="44" t="s">
        <v>244</v>
      </c>
      <c r="F32" s="44">
        <v>0</v>
      </c>
      <c r="G32" s="44">
        <v>4</v>
      </c>
      <c r="H32" s="44">
        <f t="shared" si="2"/>
        <v>312</v>
      </c>
      <c r="I32" s="45">
        <f t="shared" si="0"/>
        <v>0.85013623978201636</v>
      </c>
      <c r="J32" s="50">
        <f t="shared" si="1"/>
        <v>1.0899182561307902E-2</v>
      </c>
    </row>
    <row r="33" spans="1:10" s="46" customFormat="1" ht="13">
      <c r="A33" s="44" t="s">
        <v>67</v>
      </c>
      <c r="B33" s="43" t="s">
        <v>2</v>
      </c>
      <c r="C33" s="12" t="s">
        <v>257</v>
      </c>
      <c r="D33" s="43" t="s">
        <v>256</v>
      </c>
      <c r="E33" s="44" t="s">
        <v>244</v>
      </c>
      <c r="F33" s="44">
        <v>4</v>
      </c>
      <c r="G33" s="44">
        <v>3</v>
      </c>
      <c r="H33" s="44">
        <f t="shared" si="2"/>
        <v>315</v>
      </c>
      <c r="I33" s="45">
        <f t="shared" si="0"/>
        <v>0.85831062670299729</v>
      </c>
      <c r="J33" s="50">
        <f t="shared" si="1"/>
        <v>8.1743869209809257E-3</v>
      </c>
    </row>
    <row r="34" spans="1:10" s="46" customFormat="1" ht="13">
      <c r="A34" s="44" t="s">
        <v>58</v>
      </c>
      <c r="B34" s="43" t="s">
        <v>34</v>
      </c>
      <c r="C34" s="12" t="s">
        <v>59</v>
      </c>
      <c r="D34" s="43" t="s">
        <v>258</v>
      </c>
      <c r="E34" s="44" t="s">
        <v>244</v>
      </c>
      <c r="F34" s="44">
        <v>3</v>
      </c>
      <c r="G34" s="44">
        <v>3</v>
      </c>
      <c r="H34" s="44">
        <f t="shared" si="2"/>
        <v>318</v>
      </c>
      <c r="I34" s="45">
        <f t="shared" si="0"/>
        <v>0.86648501362397823</v>
      </c>
      <c r="J34" s="50">
        <f t="shared" si="1"/>
        <v>8.1743869209809257E-3</v>
      </c>
    </row>
    <row r="35" spans="1:10" s="46" customFormat="1" ht="13">
      <c r="A35" s="44" t="s">
        <v>68</v>
      </c>
      <c r="B35" s="43" t="s">
        <v>2</v>
      </c>
      <c r="C35" s="12" t="s">
        <v>69</v>
      </c>
      <c r="D35" s="43" t="s">
        <v>256</v>
      </c>
      <c r="E35" s="44" t="s">
        <v>244</v>
      </c>
      <c r="F35" s="44">
        <v>3</v>
      </c>
      <c r="G35" s="44">
        <v>3</v>
      </c>
      <c r="H35" s="44">
        <f t="shared" si="2"/>
        <v>321</v>
      </c>
      <c r="I35" s="45">
        <f t="shared" si="0"/>
        <v>0.87465940054495916</v>
      </c>
      <c r="J35" s="50">
        <f t="shared" si="1"/>
        <v>8.1743869209809257E-3</v>
      </c>
    </row>
    <row r="36" spans="1:10" s="46" customFormat="1" ht="13">
      <c r="A36" s="44" t="s">
        <v>70</v>
      </c>
      <c r="B36" s="43" t="s">
        <v>2</v>
      </c>
      <c r="C36" s="12" t="s">
        <v>71</v>
      </c>
      <c r="D36" s="43" t="s">
        <v>256</v>
      </c>
      <c r="E36" s="44" t="s">
        <v>244</v>
      </c>
      <c r="F36" s="44">
        <v>2</v>
      </c>
      <c r="G36" s="44">
        <v>3</v>
      </c>
      <c r="H36" s="44">
        <f t="shared" si="2"/>
        <v>324</v>
      </c>
      <c r="I36" s="45">
        <f t="shared" si="0"/>
        <v>0.8828337874659401</v>
      </c>
      <c r="J36" s="50">
        <f t="shared" si="1"/>
        <v>8.1743869209809257E-3</v>
      </c>
    </row>
    <row r="37" spans="1:10" s="46" customFormat="1" ht="26">
      <c r="A37" s="44" t="s">
        <v>78</v>
      </c>
      <c r="B37" s="43" t="s">
        <v>66</v>
      </c>
      <c r="C37" s="12" t="s">
        <v>79</v>
      </c>
      <c r="D37" s="43" t="s">
        <v>243</v>
      </c>
      <c r="E37" s="44" t="s">
        <v>244</v>
      </c>
      <c r="F37" s="44">
        <v>0</v>
      </c>
      <c r="G37" s="44">
        <v>3</v>
      </c>
      <c r="H37" s="44">
        <f t="shared" si="2"/>
        <v>327</v>
      </c>
      <c r="I37" s="45">
        <f t="shared" si="0"/>
        <v>0.89100817438692093</v>
      </c>
      <c r="J37" s="50">
        <f t="shared" si="1"/>
        <v>8.1743869209809257E-3</v>
      </c>
    </row>
    <row r="38" spans="1:10" s="46" customFormat="1" ht="26">
      <c r="A38" s="44" t="s">
        <v>114</v>
      </c>
      <c r="B38" s="43" t="s">
        <v>2</v>
      </c>
      <c r="C38" s="12" t="s">
        <v>115</v>
      </c>
      <c r="D38" s="43" t="s">
        <v>254</v>
      </c>
      <c r="E38" s="44" t="s">
        <v>244</v>
      </c>
      <c r="F38" s="44">
        <v>0</v>
      </c>
      <c r="G38" s="44">
        <v>3</v>
      </c>
      <c r="H38" s="44">
        <f t="shared" si="2"/>
        <v>330</v>
      </c>
      <c r="I38" s="45">
        <f t="shared" si="0"/>
        <v>0.89918256130790186</v>
      </c>
      <c r="J38" s="50">
        <f t="shared" si="1"/>
        <v>8.1743869209809257E-3</v>
      </c>
    </row>
    <row r="39" spans="1:10" s="46" customFormat="1" ht="26">
      <c r="A39" s="44" t="s">
        <v>118</v>
      </c>
      <c r="B39" s="43" t="s">
        <v>2</v>
      </c>
      <c r="C39" s="12" t="s">
        <v>119</v>
      </c>
      <c r="D39" s="43" t="s">
        <v>254</v>
      </c>
      <c r="E39" s="44" t="s">
        <v>244</v>
      </c>
      <c r="F39" s="44">
        <v>14</v>
      </c>
      <c r="G39" s="44">
        <v>2</v>
      </c>
      <c r="H39" s="44">
        <f t="shared" si="2"/>
        <v>332</v>
      </c>
      <c r="I39" s="45">
        <f t="shared" si="0"/>
        <v>0.90463215258855589</v>
      </c>
      <c r="J39" s="50">
        <f t="shared" si="1"/>
        <v>5.4495912806539508E-3</v>
      </c>
    </row>
    <row r="40" spans="1:10" s="46" customFormat="1" ht="13">
      <c r="A40" s="44" t="s">
        <v>16</v>
      </c>
      <c r="B40" s="43" t="s">
        <v>259</v>
      </c>
      <c r="C40" s="12" t="s">
        <v>170</v>
      </c>
      <c r="D40" s="43" t="s">
        <v>260</v>
      </c>
      <c r="E40" s="44" t="s">
        <v>244</v>
      </c>
      <c r="F40" s="44">
        <v>8</v>
      </c>
      <c r="G40" s="44">
        <v>2</v>
      </c>
      <c r="H40" s="44">
        <f t="shared" si="2"/>
        <v>334</v>
      </c>
      <c r="I40" s="45">
        <f t="shared" si="0"/>
        <v>0.91008174386920981</v>
      </c>
      <c r="J40" s="50">
        <f t="shared" si="1"/>
        <v>5.4495912806539508E-3</v>
      </c>
    </row>
    <row r="41" spans="1:10" s="46" customFormat="1" ht="13">
      <c r="A41" s="44" t="s">
        <v>27</v>
      </c>
      <c r="B41" s="43" t="s">
        <v>15</v>
      </c>
      <c r="C41" s="12" t="s">
        <v>28</v>
      </c>
      <c r="D41" s="43" t="s">
        <v>250</v>
      </c>
      <c r="E41" s="44" t="s">
        <v>244</v>
      </c>
      <c r="F41" s="44">
        <v>8</v>
      </c>
      <c r="G41" s="44">
        <v>2</v>
      </c>
      <c r="H41" s="44">
        <f t="shared" si="2"/>
        <v>336</v>
      </c>
      <c r="I41" s="45">
        <f t="shared" si="0"/>
        <v>0.91553133514986373</v>
      </c>
      <c r="J41" s="50">
        <f t="shared" si="1"/>
        <v>5.4495912806539508E-3</v>
      </c>
    </row>
    <row r="42" spans="1:10" s="46" customFormat="1" ht="13">
      <c r="A42" s="44" t="s">
        <v>29</v>
      </c>
      <c r="B42" s="43" t="s">
        <v>15</v>
      </c>
      <c r="C42" s="12" t="s">
        <v>30</v>
      </c>
      <c r="D42" s="43" t="s">
        <v>250</v>
      </c>
      <c r="E42" s="44" t="s">
        <v>244</v>
      </c>
      <c r="F42" s="44">
        <v>6</v>
      </c>
      <c r="G42" s="44">
        <v>2</v>
      </c>
      <c r="H42" s="44">
        <f t="shared" si="2"/>
        <v>338</v>
      </c>
      <c r="I42" s="45">
        <f t="shared" si="0"/>
        <v>0.92098092643051777</v>
      </c>
      <c r="J42" s="50">
        <f t="shared" si="1"/>
        <v>5.4495912806539508E-3</v>
      </c>
    </row>
    <row r="43" spans="1:10" s="46" customFormat="1" ht="26">
      <c r="A43" s="44" t="s">
        <v>47</v>
      </c>
      <c r="B43" s="43" t="s">
        <v>15</v>
      </c>
      <c r="C43" s="12" t="s">
        <v>261</v>
      </c>
      <c r="D43" s="43" t="s">
        <v>262</v>
      </c>
      <c r="E43" s="44" t="s">
        <v>244</v>
      </c>
      <c r="F43" s="44">
        <v>3</v>
      </c>
      <c r="G43" s="44">
        <v>2</v>
      </c>
      <c r="H43" s="44">
        <f t="shared" si="2"/>
        <v>340</v>
      </c>
      <c r="I43" s="45">
        <f t="shared" si="0"/>
        <v>0.92643051771117169</v>
      </c>
      <c r="J43" s="50">
        <f t="shared" si="1"/>
        <v>5.4495912806539508E-3</v>
      </c>
    </row>
    <row r="44" spans="1:10" s="46" customFormat="1" ht="26">
      <c r="A44" s="44" t="s">
        <v>51</v>
      </c>
      <c r="B44" s="43" t="s">
        <v>15</v>
      </c>
      <c r="C44" s="12" t="s">
        <v>52</v>
      </c>
      <c r="D44" s="43" t="s">
        <v>255</v>
      </c>
      <c r="E44" s="44" t="s">
        <v>244</v>
      </c>
      <c r="F44" s="44">
        <v>3</v>
      </c>
      <c r="G44" s="44">
        <v>2</v>
      </c>
      <c r="H44" s="44">
        <f t="shared" si="2"/>
        <v>342</v>
      </c>
      <c r="I44" s="45">
        <f t="shared" si="0"/>
        <v>0.93188010899182561</v>
      </c>
      <c r="J44" s="50">
        <f t="shared" si="1"/>
        <v>5.4495912806539508E-3</v>
      </c>
    </row>
    <row r="45" spans="1:10" s="46" customFormat="1" ht="26">
      <c r="A45" s="44" t="s">
        <v>108</v>
      </c>
      <c r="B45" s="43" t="s">
        <v>89</v>
      </c>
      <c r="C45" s="12" t="s">
        <v>109</v>
      </c>
      <c r="D45" s="43" t="s">
        <v>243</v>
      </c>
      <c r="E45" s="44" t="s">
        <v>244</v>
      </c>
      <c r="F45" s="44">
        <v>3</v>
      </c>
      <c r="G45" s="44">
        <v>2</v>
      </c>
      <c r="H45" s="44">
        <f t="shared" si="2"/>
        <v>344</v>
      </c>
      <c r="I45" s="45">
        <f t="shared" si="0"/>
        <v>0.93732970027247953</v>
      </c>
      <c r="J45" s="50">
        <f t="shared" si="1"/>
        <v>5.4495912806539508E-3</v>
      </c>
    </row>
    <row r="46" spans="1:10" s="46" customFormat="1" ht="26">
      <c r="A46" s="44" t="s">
        <v>263</v>
      </c>
      <c r="B46" s="43" t="s">
        <v>15</v>
      </c>
      <c r="C46" s="12" t="s">
        <v>264</v>
      </c>
      <c r="D46" s="43" t="s">
        <v>262</v>
      </c>
      <c r="E46" s="44" t="s">
        <v>244</v>
      </c>
      <c r="F46" s="44">
        <v>2</v>
      </c>
      <c r="G46" s="44">
        <v>2</v>
      </c>
      <c r="H46" s="44">
        <f t="shared" si="2"/>
        <v>346</v>
      </c>
      <c r="I46" s="45">
        <f t="shared" si="0"/>
        <v>0.94277929155313356</v>
      </c>
      <c r="J46" s="50">
        <f t="shared" si="1"/>
        <v>5.4495912806539508E-3</v>
      </c>
    </row>
    <row r="47" spans="1:10" s="46" customFormat="1" ht="26">
      <c r="A47" s="44" t="s">
        <v>48</v>
      </c>
      <c r="B47" s="43" t="s">
        <v>15</v>
      </c>
      <c r="C47" s="12" t="s">
        <v>265</v>
      </c>
      <c r="D47" s="43" t="s">
        <v>262</v>
      </c>
      <c r="E47" s="44" t="s">
        <v>244</v>
      </c>
      <c r="F47" s="44">
        <v>1</v>
      </c>
      <c r="G47" s="44">
        <v>2</v>
      </c>
      <c r="H47" s="44">
        <f t="shared" si="2"/>
        <v>348</v>
      </c>
      <c r="I47" s="45">
        <f t="shared" si="0"/>
        <v>0.94822888283378748</v>
      </c>
      <c r="J47" s="50">
        <f t="shared" si="1"/>
        <v>5.4495912806539508E-3</v>
      </c>
    </row>
    <row r="48" spans="1:10" s="46" customFormat="1" ht="26">
      <c r="A48" s="44" t="s">
        <v>3</v>
      </c>
      <c r="B48" s="43" t="s">
        <v>2</v>
      </c>
      <c r="C48" s="12" t="s">
        <v>4</v>
      </c>
      <c r="D48" s="43" t="s">
        <v>254</v>
      </c>
      <c r="E48" s="44" t="s">
        <v>244</v>
      </c>
      <c r="F48" s="44">
        <v>0</v>
      </c>
      <c r="G48" s="44">
        <v>2</v>
      </c>
      <c r="H48" s="44">
        <f t="shared" si="2"/>
        <v>350</v>
      </c>
      <c r="I48" s="45">
        <f t="shared" si="0"/>
        <v>0.9536784741144414</v>
      </c>
      <c r="J48" s="50">
        <f t="shared" si="1"/>
        <v>5.4495912806539508E-3</v>
      </c>
    </row>
    <row r="49" spans="1:10" s="46" customFormat="1" ht="26">
      <c r="A49" s="44" t="s">
        <v>7</v>
      </c>
      <c r="B49" s="43" t="s">
        <v>2</v>
      </c>
      <c r="C49" s="12" t="s">
        <v>8</v>
      </c>
      <c r="D49" s="43" t="s">
        <v>254</v>
      </c>
      <c r="E49" s="44" t="s">
        <v>244</v>
      </c>
      <c r="F49" s="44">
        <v>0</v>
      </c>
      <c r="G49" s="44">
        <v>2</v>
      </c>
      <c r="H49" s="44">
        <f t="shared" si="2"/>
        <v>352</v>
      </c>
      <c r="I49" s="45">
        <f t="shared" si="0"/>
        <v>0.95912806539509532</v>
      </c>
      <c r="J49" s="50">
        <f t="shared" si="1"/>
        <v>5.4495912806539508E-3</v>
      </c>
    </row>
    <row r="50" spans="1:10" s="46" customFormat="1" ht="26">
      <c r="A50" s="44" t="s">
        <v>76</v>
      </c>
      <c r="B50" s="43" t="s">
        <v>9</v>
      </c>
      <c r="C50" s="12" t="s">
        <v>266</v>
      </c>
      <c r="D50" s="43" t="s">
        <v>267</v>
      </c>
      <c r="E50" s="44" t="s">
        <v>244</v>
      </c>
      <c r="F50" s="44">
        <v>0</v>
      </c>
      <c r="G50" s="44">
        <v>2</v>
      </c>
      <c r="H50" s="44">
        <f t="shared" si="2"/>
        <v>354</v>
      </c>
      <c r="I50" s="45">
        <f t="shared" si="0"/>
        <v>0.96457765667574935</v>
      </c>
      <c r="J50" s="50">
        <f t="shared" si="1"/>
        <v>5.4495912806539508E-3</v>
      </c>
    </row>
    <row r="51" spans="1:10" s="46" customFormat="1" ht="26">
      <c r="A51" s="44" t="s">
        <v>112</v>
      </c>
      <c r="B51" s="43" t="s">
        <v>2</v>
      </c>
      <c r="C51" s="12" t="s">
        <v>113</v>
      </c>
      <c r="D51" s="43" t="s">
        <v>254</v>
      </c>
      <c r="E51" s="44" t="s">
        <v>244</v>
      </c>
      <c r="F51" s="44">
        <v>0</v>
      </c>
      <c r="G51" s="44">
        <v>2</v>
      </c>
      <c r="H51" s="44">
        <f t="shared" si="2"/>
        <v>356</v>
      </c>
      <c r="I51" s="45">
        <f t="shared" si="0"/>
        <v>0.97002724795640327</v>
      </c>
      <c r="J51" s="50">
        <f t="shared" si="1"/>
        <v>5.4495912806539508E-3</v>
      </c>
    </row>
    <row r="52" spans="1:10" s="46" customFormat="1" ht="26">
      <c r="A52" s="44" t="s">
        <v>268</v>
      </c>
      <c r="B52" s="43" t="s">
        <v>2</v>
      </c>
      <c r="C52" s="12" t="s">
        <v>269</v>
      </c>
      <c r="D52" s="43" t="s">
        <v>254</v>
      </c>
      <c r="E52" s="44" t="s">
        <v>244</v>
      </c>
      <c r="F52" s="44">
        <v>0</v>
      </c>
      <c r="G52" s="44">
        <v>2</v>
      </c>
      <c r="H52" s="44">
        <f t="shared" si="2"/>
        <v>358</v>
      </c>
      <c r="I52" s="45">
        <f t="shared" si="0"/>
        <v>0.97547683923705719</v>
      </c>
      <c r="J52" s="50">
        <f t="shared" si="1"/>
        <v>5.4495912806539508E-3</v>
      </c>
    </row>
    <row r="53" spans="1:10" s="46" customFormat="1" ht="21.75" customHeight="1">
      <c r="A53" s="44" t="s">
        <v>57</v>
      </c>
      <c r="B53" s="43" t="s">
        <v>270</v>
      </c>
      <c r="C53" s="12" t="s">
        <v>271</v>
      </c>
      <c r="D53" s="43" t="s">
        <v>258</v>
      </c>
      <c r="E53" s="44" t="s">
        <v>244</v>
      </c>
      <c r="F53" s="44">
        <v>4</v>
      </c>
      <c r="G53" s="44">
        <v>1</v>
      </c>
      <c r="H53" s="44">
        <f t="shared" si="2"/>
        <v>359</v>
      </c>
      <c r="I53" s="45">
        <f t="shared" si="0"/>
        <v>0.97820163487738421</v>
      </c>
      <c r="J53" s="50">
        <f t="shared" si="1"/>
        <v>2.7247956403269754E-3</v>
      </c>
    </row>
    <row r="54" spans="1:10" s="46" customFormat="1" ht="26">
      <c r="A54" s="44" t="s">
        <v>0</v>
      </c>
      <c r="B54" s="43" t="s">
        <v>2</v>
      </c>
      <c r="C54" s="12" t="s">
        <v>1</v>
      </c>
      <c r="D54" s="43" t="s">
        <v>254</v>
      </c>
      <c r="E54" s="44" t="s">
        <v>244</v>
      </c>
      <c r="F54" s="44">
        <v>2</v>
      </c>
      <c r="G54" s="44">
        <v>1</v>
      </c>
      <c r="H54" s="44">
        <f t="shared" si="2"/>
        <v>360</v>
      </c>
      <c r="I54" s="45">
        <f t="shared" si="0"/>
        <v>0.98092643051771122</v>
      </c>
      <c r="J54" s="50">
        <f t="shared" si="1"/>
        <v>2.7247956403269754E-3</v>
      </c>
    </row>
    <row r="55" spans="1:10" s="46" customFormat="1" ht="13">
      <c r="A55" s="44" t="s">
        <v>72</v>
      </c>
      <c r="B55" s="43" t="s">
        <v>2</v>
      </c>
      <c r="C55" s="12" t="s">
        <v>73</v>
      </c>
      <c r="D55" s="43" t="s">
        <v>256</v>
      </c>
      <c r="E55" s="44" t="s">
        <v>244</v>
      </c>
      <c r="F55" s="44">
        <v>2</v>
      </c>
      <c r="G55" s="44">
        <v>1</v>
      </c>
      <c r="H55" s="44">
        <f t="shared" si="2"/>
        <v>361</v>
      </c>
      <c r="I55" s="45">
        <f t="shared" si="0"/>
        <v>0.98365122615803813</v>
      </c>
      <c r="J55" s="50">
        <f t="shared" si="1"/>
        <v>2.7247956403269754E-3</v>
      </c>
    </row>
    <row r="56" spans="1:10" s="46" customFormat="1" ht="26">
      <c r="A56" s="44" t="s">
        <v>100</v>
      </c>
      <c r="B56" s="43" t="s">
        <v>102</v>
      </c>
      <c r="C56" s="12" t="s">
        <v>101</v>
      </c>
      <c r="D56" s="43" t="s">
        <v>243</v>
      </c>
      <c r="E56" s="44" t="s">
        <v>244</v>
      </c>
      <c r="F56" s="44">
        <v>2</v>
      </c>
      <c r="G56" s="44">
        <v>1</v>
      </c>
      <c r="H56" s="44">
        <f t="shared" si="2"/>
        <v>362</v>
      </c>
      <c r="I56" s="45">
        <f t="shared" si="0"/>
        <v>0.98637602179836514</v>
      </c>
      <c r="J56" s="50">
        <f t="shared" si="1"/>
        <v>2.7247956403269754E-3</v>
      </c>
    </row>
    <row r="57" spans="1:10" s="46" customFormat="1" ht="13">
      <c r="A57" s="44" t="s">
        <v>19</v>
      </c>
      <c r="B57" s="43" t="s">
        <v>259</v>
      </c>
      <c r="C57" s="12" t="s">
        <v>20</v>
      </c>
      <c r="D57" s="43" t="s">
        <v>260</v>
      </c>
      <c r="E57" s="44" t="s">
        <v>244</v>
      </c>
      <c r="F57" s="44">
        <v>1</v>
      </c>
      <c r="G57" s="44">
        <v>1</v>
      </c>
      <c r="H57" s="44">
        <f t="shared" si="2"/>
        <v>363</v>
      </c>
      <c r="I57" s="45">
        <f t="shared" si="0"/>
        <v>0.98910081743869205</v>
      </c>
      <c r="J57" s="50">
        <f t="shared" si="1"/>
        <v>2.7247956403269754E-3</v>
      </c>
    </row>
    <row r="58" spans="1:10" s="46" customFormat="1" ht="13">
      <c r="A58" s="44" t="s">
        <v>45</v>
      </c>
      <c r="B58" s="43" t="s">
        <v>34</v>
      </c>
      <c r="C58" s="12" t="s">
        <v>46</v>
      </c>
      <c r="D58" s="43" t="s">
        <v>249</v>
      </c>
      <c r="E58" s="44" t="s">
        <v>244</v>
      </c>
      <c r="F58" s="44">
        <v>0</v>
      </c>
      <c r="G58" s="44">
        <v>1</v>
      </c>
      <c r="H58" s="44">
        <f t="shared" si="2"/>
        <v>364</v>
      </c>
      <c r="I58" s="45">
        <f t="shared" si="0"/>
        <v>0.99182561307901906</v>
      </c>
      <c r="J58" s="50">
        <f t="shared" si="1"/>
        <v>2.7247956403269754E-3</v>
      </c>
    </row>
    <row r="59" spans="1:10" s="46" customFormat="1" ht="26">
      <c r="A59" s="44" t="s">
        <v>55</v>
      </c>
      <c r="B59" s="43" t="s">
        <v>15</v>
      </c>
      <c r="C59" s="12" t="s">
        <v>56</v>
      </c>
      <c r="D59" s="43" t="s">
        <v>255</v>
      </c>
      <c r="E59" s="44" t="s">
        <v>244</v>
      </c>
      <c r="F59" s="44">
        <v>0</v>
      </c>
      <c r="G59" s="44">
        <v>1</v>
      </c>
      <c r="H59" s="44">
        <f t="shared" si="2"/>
        <v>365</v>
      </c>
      <c r="I59" s="45">
        <f t="shared" si="0"/>
        <v>0.99455040871934608</v>
      </c>
      <c r="J59" s="50">
        <f t="shared" si="1"/>
        <v>2.7247956403269754E-3</v>
      </c>
    </row>
    <row r="60" spans="1:10" s="46" customFormat="1" ht="19.5" customHeight="1">
      <c r="A60" s="44" t="s">
        <v>60</v>
      </c>
      <c r="B60" s="43" t="s">
        <v>270</v>
      </c>
      <c r="C60" s="12" t="s">
        <v>61</v>
      </c>
      <c r="D60" s="43" t="s">
        <v>258</v>
      </c>
      <c r="E60" s="44" t="s">
        <v>244</v>
      </c>
      <c r="F60" s="44">
        <v>0</v>
      </c>
      <c r="G60" s="44">
        <v>1</v>
      </c>
      <c r="H60" s="44">
        <f t="shared" si="2"/>
        <v>366</v>
      </c>
      <c r="I60" s="45">
        <f t="shared" si="0"/>
        <v>0.99727520435967298</v>
      </c>
      <c r="J60" s="50">
        <f t="shared" si="1"/>
        <v>2.7247956403269754E-3</v>
      </c>
    </row>
    <row r="61" spans="1:10" s="46" customFormat="1" ht="26">
      <c r="A61" s="44" t="s">
        <v>116</v>
      </c>
      <c r="B61" s="43" t="s">
        <v>2</v>
      </c>
      <c r="C61" s="12" t="s">
        <v>117</v>
      </c>
      <c r="D61" s="43" t="s">
        <v>254</v>
      </c>
      <c r="E61" s="44" t="s">
        <v>244</v>
      </c>
      <c r="F61" s="44">
        <v>0</v>
      </c>
      <c r="G61" s="44">
        <v>1</v>
      </c>
      <c r="H61" s="44">
        <f t="shared" si="2"/>
        <v>367</v>
      </c>
      <c r="I61" s="45">
        <f t="shared" si="0"/>
        <v>1</v>
      </c>
      <c r="J61" s="50">
        <f t="shared" si="1"/>
        <v>2.7247956403269754E-3</v>
      </c>
    </row>
    <row r="62" spans="1:10" s="46" customFormat="1" ht="26">
      <c r="A62" s="44" t="s">
        <v>10</v>
      </c>
      <c r="B62" s="43" t="s">
        <v>9</v>
      </c>
      <c r="C62" s="12" t="s">
        <v>11</v>
      </c>
      <c r="D62" s="43" t="s">
        <v>251</v>
      </c>
      <c r="E62" s="44" t="s">
        <v>244</v>
      </c>
      <c r="F62" s="44">
        <v>5</v>
      </c>
      <c r="G62" s="44">
        <v>0</v>
      </c>
      <c r="H62" s="44">
        <f t="shared" si="2"/>
        <v>367</v>
      </c>
      <c r="I62" s="45">
        <f t="shared" si="0"/>
        <v>1</v>
      </c>
      <c r="J62" s="50">
        <f t="shared" si="1"/>
        <v>0</v>
      </c>
    </row>
    <row r="63" spans="1:10" s="46" customFormat="1" ht="16.5" customHeight="1">
      <c r="A63" s="44" t="s">
        <v>62</v>
      </c>
      <c r="B63" s="43" t="s">
        <v>270</v>
      </c>
      <c r="C63" s="12" t="s">
        <v>63</v>
      </c>
      <c r="D63" s="43" t="s">
        <v>258</v>
      </c>
      <c r="E63" s="44" t="s">
        <v>244</v>
      </c>
      <c r="F63" s="44">
        <v>5</v>
      </c>
      <c r="G63" s="44">
        <v>0</v>
      </c>
      <c r="H63" s="44">
        <f t="shared" si="2"/>
        <v>367</v>
      </c>
      <c r="I63" s="45">
        <f t="shared" si="0"/>
        <v>1</v>
      </c>
      <c r="J63" s="50">
        <f t="shared" si="1"/>
        <v>0</v>
      </c>
    </row>
    <row r="64" spans="1:10" s="46" customFormat="1" ht="18.75" customHeight="1">
      <c r="A64" s="44" t="s">
        <v>23</v>
      </c>
      <c r="B64" s="43" t="s">
        <v>259</v>
      </c>
      <c r="C64" s="12" t="s">
        <v>24</v>
      </c>
      <c r="D64" s="43" t="s">
        <v>272</v>
      </c>
      <c r="E64" s="44" t="s">
        <v>244</v>
      </c>
      <c r="F64" s="44">
        <v>3</v>
      </c>
      <c r="G64" s="44">
        <v>0</v>
      </c>
      <c r="H64" s="44">
        <f t="shared" si="2"/>
        <v>367</v>
      </c>
      <c r="I64" s="45">
        <f t="shared" si="0"/>
        <v>1</v>
      </c>
      <c r="J64" s="50">
        <f t="shared" si="1"/>
        <v>0</v>
      </c>
    </row>
    <row r="65" spans="1:13" s="46" customFormat="1" ht="19.5" customHeight="1">
      <c r="A65" s="44" t="s">
        <v>35</v>
      </c>
      <c r="B65" s="43" t="s">
        <v>34</v>
      </c>
      <c r="C65" s="12" t="s">
        <v>36</v>
      </c>
      <c r="D65" s="43" t="s">
        <v>249</v>
      </c>
      <c r="E65" s="44" t="s">
        <v>244</v>
      </c>
      <c r="F65" s="44">
        <v>3</v>
      </c>
      <c r="G65" s="44">
        <v>0</v>
      </c>
      <c r="H65" s="44">
        <f t="shared" si="2"/>
        <v>367</v>
      </c>
      <c r="I65" s="45">
        <f t="shared" si="0"/>
        <v>1</v>
      </c>
      <c r="J65" s="50">
        <f t="shared" si="1"/>
        <v>0</v>
      </c>
    </row>
    <row r="66" spans="1:13" s="46" customFormat="1" ht="17.25" customHeight="1">
      <c r="A66" s="44" t="s">
        <v>37</v>
      </c>
      <c r="B66" s="43" t="s">
        <v>34</v>
      </c>
      <c r="C66" s="12" t="s">
        <v>38</v>
      </c>
      <c r="D66" s="43" t="s">
        <v>249</v>
      </c>
      <c r="E66" s="44" t="s">
        <v>244</v>
      </c>
      <c r="F66" s="44">
        <v>3</v>
      </c>
      <c r="G66" s="44">
        <v>0</v>
      </c>
      <c r="H66" s="44">
        <f t="shared" si="2"/>
        <v>367</v>
      </c>
      <c r="I66" s="45">
        <f t="shared" ref="I66:I88" si="3">H66/H$88</f>
        <v>1</v>
      </c>
      <c r="J66" s="50">
        <f t="shared" si="1"/>
        <v>0</v>
      </c>
    </row>
    <row r="67" spans="1:13" s="46" customFormat="1" ht="22.5" customHeight="1">
      <c r="A67" s="44" t="s">
        <v>53</v>
      </c>
      <c r="B67" s="43" t="s">
        <v>15</v>
      </c>
      <c r="C67" s="12" t="s">
        <v>54</v>
      </c>
      <c r="D67" s="43" t="s">
        <v>255</v>
      </c>
      <c r="E67" s="44" t="s">
        <v>244</v>
      </c>
      <c r="F67" s="44">
        <v>3</v>
      </c>
      <c r="G67" s="44">
        <v>0</v>
      </c>
      <c r="H67" s="44">
        <f t="shared" si="2"/>
        <v>367</v>
      </c>
      <c r="I67" s="45">
        <f t="shared" si="3"/>
        <v>1</v>
      </c>
      <c r="J67" s="50">
        <f t="shared" ref="J67:J88" si="4">G67/H$88</f>
        <v>0</v>
      </c>
    </row>
    <row r="68" spans="1:13" s="46" customFormat="1" ht="17.25" customHeight="1">
      <c r="A68" s="47" t="s">
        <v>90</v>
      </c>
      <c r="B68" s="43" t="s">
        <v>77</v>
      </c>
      <c r="C68" s="12" t="s">
        <v>273</v>
      </c>
      <c r="D68" s="43" t="s">
        <v>274</v>
      </c>
      <c r="E68" s="44" t="s">
        <v>244</v>
      </c>
      <c r="F68" s="44">
        <v>3</v>
      </c>
      <c r="G68" s="44">
        <v>0</v>
      </c>
      <c r="H68" s="44">
        <f t="shared" ref="H68:H88" si="5">H67+G68</f>
        <v>367</v>
      </c>
      <c r="I68" s="45">
        <f t="shared" si="3"/>
        <v>1</v>
      </c>
      <c r="J68" s="50">
        <f t="shared" si="4"/>
        <v>0</v>
      </c>
    </row>
    <row r="69" spans="1:13" s="46" customFormat="1" ht="21" customHeight="1">
      <c r="A69" s="44" t="s">
        <v>41</v>
      </c>
      <c r="B69" s="43" t="s">
        <v>34</v>
      </c>
      <c r="C69" s="12" t="s">
        <v>42</v>
      </c>
      <c r="D69" s="43" t="s">
        <v>249</v>
      </c>
      <c r="E69" s="44" t="s">
        <v>244</v>
      </c>
      <c r="F69" s="44">
        <v>2</v>
      </c>
      <c r="G69" s="44">
        <v>0</v>
      </c>
      <c r="H69" s="44">
        <f t="shared" si="5"/>
        <v>367</v>
      </c>
      <c r="I69" s="45">
        <f t="shared" si="3"/>
        <v>1</v>
      </c>
      <c r="J69" s="50">
        <f t="shared" si="4"/>
        <v>0</v>
      </c>
    </row>
    <row r="70" spans="1:13" s="46" customFormat="1" ht="18.75" customHeight="1">
      <c r="A70" s="44" t="s">
        <v>43</v>
      </c>
      <c r="B70" s="43" t="s">
        <v>34</v>
      </c>
      <c r="C70" s="12" t="s">
        <v>44</v>
      </c>
      <c r="D70" s="43" t="s">
        <v>249</v>
      </c>
      <c r="E70" s="44" t="s">
        <v>244</v>
      </c>
      <c r="F70" s="44">
        <v>2</v>
      </c>
      <c r="G70" s="44">
        <v>0</v>
      </c>
      <c r="H70" s="44">
        <f t="shared" si="5"/>
        <v>367</v>
      </c>
      <c r="I70" s="45">
        <f t="shared" si="3"/>
        <v>1</v>
      </c>
      <c r="J70" s="50">
        <f t="shared" si="4"/>
        <v>0</v>
      </c>
    </row>
    <row r="71" spans="1:13" s="46" customFormat="1" ht="18.75" customHeight="1">
      <c r="A71" s="47" t="s">
        <v>87</v>
      </c>
      <c r="B71" s="43" t="s">
        <v>89</v>
      </c>
      <c r="C71" s="12" t="s">
        <v>88</v>
      </c>
      <c r="D71" s="43" t="s">
        <v>275</v>
      </c>
      <c r="E71" s="44" t="s">
        <v>244</v>
      </c>
      <c r="F71" s="44">
        <v>2</v>
      </c>
      <c r="G71" s="44">
        <v>0</v>
      </c>
      <c r="H71" s="44">
        <f t="shared" si="5"/>
        <v>367</v>
      </c>
      <c r="I71" s="45">
        <f t="shared" si="3"/>
        <v>1</v>
      </c>
      <c r="J71" s="50">
        <f t="shared" si="4"/>
        <v>0</v>
      </c>
    </row>
    <row r="72" spans="1:13" s="46" customFormat="1" ht="22.5" customHeight="1">
      <c r="A72" s="47" t="s">
        <v>92</v>
      </c>
      <c r="B72" s="43" t="s">
        <v>9</v>
      </c>
      <c r="C72" s="12" t="s">
        <v>93</v>
      </c>
      <c r="D72" s="43" t="s">
        <v>251</v>
      </c>
      <c r="E72" s="44" t="s">
        <v>244</v>
      </c>
      <c r="F72" s="44">
        <v>2</v>
      </c>
      <c r="G72" s="44">
        <v>0</v>
      </c>
      <c r="H72" s="44">
        <f t="shared" si="5"/>
        <v>367</v>
      </c>
      <c r="I72" s="45">
        <f t="shared" si="3"/>
        <v>1</v>
      </c>
      <c r="J72" s="50">
        <f t="shared" si="4"/>
        <v>0</v>
      </c>
    </row>
    <row r="73" spans="1:13" s="46" customFormat="1" ht="13">
      <c r="A73" s="44" t="s">
        <v>17</v>
      </c>
      <c r="B73" s="43" t="s">
        <v>259</v>
      </c>
      <c r="C73" s="12" t="s">
        <v>18</v>
      </c>
      <c r="D73" s="43" t="s">
        <v>260</v>
      </c>
      <c r="E73" s="44" t="s">
        <v>244</v>
      </c>
      <c r="F73" s="44">
        <v>1</v>
      </c>
      <c r="G73" s="44">
        <v>0</v>
      </c>
      <c r="H73" s="44">
        <f t="shared" si="5"/>
        <v>367</v>
      </c>
      <c r="I73" s="45">
        <f t="shared" si="3"/>
        <v>1</v>
      </c>
      <c r="J73" s="50">
        <f t="shared" si="4"/>
        <v>0</v>
      </c>
    </row>
    <row r="74" spans="1:13">
      <c r="A74" s="44" t="s">
        <v>64</v>
      </c>
      <c r="B74" s="43" t="s">
        <v>270</v>
      </c>
      <c r="C74" s="12" t="s">
        <v>65</v>
      </c>
      <c r="D74" s="43" t="s">
        <v>258</v>
      </c>
      <c r="E74" s="44" t="s">
        <v>244</v>
      </c>
      <c r="F74" s="44">
        <v>1</v>
      </c>
      <c r="G74" s="44">
        <v>0</v>
      </c>
      <c r="H74" s="44">
        <f t="shared" si="5"/>
        <v>367</v>
      </c>
      <c r="I74" s="45">
        <f t="shared" si="3"/>
        <v>1</v>
      </c>
      <c r="J74" s="50">
        <f t="shared" si="4"/>
        <v>0</v>
      </c>
    </row>
    <row r="75" spans="1:13">
      <c r="A75" s="44" t="s">
        <v>14</v>
      </c>
      <c r="B75" s="43" t="s">
        <v>15</v>
      </c>
      <c r="C75" s="12" t="s">
        <v>276</v>
      </c>
      <c r="D75" s="43" t="s">
        <v>277</v>
      </c>
      <c r="E75" s="44" t="s">
        <v>244</v>
      </c>
      <c r="F75" s="44">
        <v>0</v>
      </c>
      <c r="G75" s="44">
        <v>0</v>
      </c>
      <c r="H75" s="44">
        <f t="shared" si="5"/>
        <v>367</v>
      </c>
      <c r="I75" s="45">
        <f t="shared" si="3"/>
        <v>1</v>
      </c>
      <c r="J75" s="50">
        <f t="shared" si="4"/>
        <v>0</v>
      </c>
    </row>
    <row r="76" spans="1:13">
      <c r="A76" s="44" t="s">
        <v>278</v>
      </c>
      <c r="B76" s="43" t="s">
        <v>15</v>
      </c>
      <c r="C76" s="12" t="s">
        <v>279</v>
      </c>
      <c r="D76" s="43" t="s">
        <v>277</v>
      </c>
      <c r="E76" s="44" t="s">
        <v>244</v>
      </c>
      <c r="F76" s="44">
        <v>0</v>
      </c>
      <c r="G76" s="44">
        <v>0</v>
      </c>
      <c r="H76" s="44">
        <f t="shared" si="5"/>
        <v>367</v>
      </c>
      <c r="I76" s="45">
        <f t="shared" si="3"/>
        <v>1</v>
      </c>
      <c r="J76" s="50">
        <f t="shared" si="4"/>
        <v>0</v>
      </c>
    </row>
    <row r="77" spans="1:13">
      <c r="A77" s="44" t="s">
        <v>280</v>
      </c>
      <c r="B77" s="43" t="s">
        <v>15</v>
      </c>
      <c r="C77" s="12" t="s">
        <v>281</v>
      </c>
      <c r="D77" s="43" t="s">
        <v>277</v>
      </c>
      <c r="E77" s="44" t="s">
        <v>244</v>
      </c>
      <c r="F77" s="44">
        <v>0</v>
      </c>
      <c r="G77" s="44">
        <v>0</v>
      </c>
      <c r="H77" s="44">
        <f t="shared" si="5"/>
        <v>367</v>
      </c>
      <c r="I77" s="45">
        <f t="shared" si="3"/>
        <v>1</v>
      </c>
      <c r="J77" s="50">
        <f t="shared" si="4"/>
        <v>0</v>
      </c>
      <c r="K77" s="48"/>
      <c r="L77" s="48"/>
    </row>
    <row r="78" spans="1:13">
      <c r="A78" s="44" t="s">
        <v>282</v>
      </c>
      <c r="B78" s="43" t="s">
        <v>15</v>
      </c>
      <c r="C78" s="12" t="s">
        <v>283</v>
      </c>
      <c r="D78" s="43" t="s">
        <v>277</v>
      </c>
      <c r="E78" s="44" t="s">
        <v>244</v>
      </c>
      <c r="F78" s="44">
        <v>0</v>
      </c>
      <c r="G78" s="44">
        <v>0</v>
      </c>
      <c r="H78" s="44">
        <f t="shared" si="5"/>
        <v>367</v>
      </c>
      <c r="I78" s="45">
        <f t="shared" si="3"/>
        <v>1</v>
      </c>
      <c r="J78" s="50">
        <f t="shared" si="4"/>
        <v>0</v>
      </c>
      <c r="K78" s="48"/>
      <c r="L78" s="48"/>
    </row>
    <row r="79" spans="1:13">
      <c r="A79" s="44" t="s">
        <v>21</v>
      </c>
      <c r="B79" s="43" t="s">
        <v>259</v>
      </c>
      <c r="C79" s="12" t="s">
        <v>22</v>
      </c>
      <c r="D79" s="43" t="s">
        <v>260</v>
      </c>
      <c r="E79" s="44" t="s">
        <v>244</v>
      </c>
      <c r="F79" s="44">
        <v>0</v>
      </c>
      <c r="G79" s="44">
        <v>0</v>
      </c>
      <c r="H79" s="44">
        <f t="shared" si="5"/>
        <v>367</v>
      </c>
      <c r="I79" s="45">
        <f t="shared" si="3"/>
        <v>1</v>
      </c>
      <c r="J79" s="50">
        <f t="shared" si="4"/>
        <v>0</v>
      </c>
      <c r="K79" s="48"/>
      <c r="L79" s="48"/>
      <c r="M79" s="48"/>
    </row>
    <row r="80" spans="1:13" ht="26">
      <c r="A80" s="47" t="s">
        <v>91</v>
      </c>
      <c r="B80" s="43" t="s">
        <v>77</v>
      </c>
      <c r="C80" s="12" t="s">
        <v>284</v>
      </c>
      <c r="D80" s="43" t="s">
        <v>274</v>
      </c>
      <c r="E80" s="44" t="s">
        <v>244</v>
      </c>
      <c r="F80" s="44">
        <v>0</v>
      </c>
      <c r="G80" s="44">
        <v>0</v>
      </c>
      <c r="H80" s="44">
        <f t="shared" si="5"/>
        <v>367</v>
      </c>
      <c r="I80" s="45">
        <f t="shared" si="3"/>
        <v>1</v>
      </c>
      <c r="J80" s="50">
        <f t="shared" si="4"/>
        <v>0</v>
      </c>
      <c r="K80" s="48"/>
      <c r="L80" s="48"/>
      <c r="M80" s="48"/>
    </row>
    <row r="81" spans="1:13">
      <c r="A81" s="47" t="s">
        <v>96</v>
      </c>
      <c r="B81" s="43" t="s">
        <v>15</v>
      </c>
      <c r="C81" s="12" t="s">
        <v>97</v>
      </c>
      <c r="D81" s="43" t="s">
        <v>277</v>
      </c>
      <c r="E81" s="44" t="s">
        <v>244</v>
      </c>
      <c r="F81" s="44">
        <v>0</v>
      </c>
      <c r="G81" s="44">
        <v>0</v>
      </c>
      <c r="H81" s="44">
        <f t="shared" si="5"/>
        <v>367</v>
      </c>
      <c r="I81" s="45">
        <f t="shared" si="3"/>
        <v>1</v>
      </c>
      <c r="J81" s="50">
        <f t="shared" si="4"/>
        <v>0</v>
      </c>
      <c r="L81" s="48"/>
      <c r="M81" s="48"/>
    </row>
    <row r="82" spans="1:13" ht="26">
      <c r="A82" s="42" t="s">
        <v>285</v>
      </c>
      <c r="B82" s="43" t="s">
        <v>66</v>
      </c>
      <c r="C82" s="12" t="s">
        <v>286</v>
      </c>
      <c r="D82" s="43" t="s">
        <v>243</v>
      </c>
      <c r="E82" s="44"/>
      <c r="F82" s="44">
        <v>0</v>
      </c>
      <c r="G82" s="44">
        <v>0</v>
      </c>
      <c r="H82" s="44">
        <f t="shared" si="5"/>
        <v>367</v>
      </c>
      <c r="I82" s="45">
        <f t="shared" si="3"/>
        <v>1</v>
      </c>
      <c r="J82" s="50">
        <f t="shared" si="4"/>
        <v>0</v>
      </c>
    </row>
    <row r="83" spans="1:13">
      <c r="A83" s="42" t="s">
        <v>144</v>
      </c>
      <c r="B83" s="43" t="s">
        <v>89</v>
      </c>
      <c r="C83" s="12" t="s">
        <v>145</v>
      </c>
      <c r="D83" s="43" t="s">
        <v>275</v>
      </c>
      <c r="E83" s="44"/>
      <c r="F83" s="44">
        <v>0</v>
      </c>
      <c r="G83" s="44">
        <v>0</v>
      </c>
      <c r="H83" s="44">
        <f t="shared" si="5"/>
        <v>367</v>
      </c>
      <c r="I83" s="45">
        <f t="shared" si="3"/>
        <v>1</v>
      </c>
      <c r="J83" s="50">
        <f t="shared" si="4"/>
        <v>0</v>
      </c>
    </row>
    <row r="84" spans="1:13">
      <c r="A84" s="42" t="s">
        <v>146</v>
      </c>
      <c r="B84" s="43" t="s">
        <v>89</v>
      </c>
      <c r="C84" s="12" t="s">
        <v>147</v>
      </c>
      <c r="D84" s="43" t="s">
        <v>275</v>
      </c>
      <c r="E84" s="44"/>
      <c r="F84" s="44">
        <v>0</v>
      </c>
      <c r="G84" s="44">
        <v>0</v>
      </c>
      <c r="H84" s="44">
        <f t="shared" si="5"/>
        <v>367</v>
      </c>
      <c r="I84" s="45">
        <f t="shared" si="3"/>
        <v>1</v>
      </c>
      <c r="J84" s="50">
        <f t="shared" si="4"/>
        <v>0</v>
      </c>
    </row>
    <row r="85" spans="1:13" ht="26">
      <c r="A85" s="42" t="s">
        <v>148</v>
      </c>
      <c r="B85" s="43" t="s">
        <v>66</v>
      </c>
      <c r="C85" s="12" t="s">
        <v>149</v>
      </c>
      <c r="D85" s="43" t="s">
        <v>243</v>
      </c>
      <c r="E85" s="44"/>
      <c r="F85" s="44">
        <v>0</v>
      </c>
      <c r="G85" s="44">
        <v>0</v>
      </c>
      <c r="H85" s="44">
        <f t="shared" si="5"/>
        <v>367</v>
      </c>
      <c r="I85" s="45">
        <f t="shared" si="3"/>
        <v>1</v>
      </c>
      <c r="J85" s="50">
        <f t="shared" si="4"/>
        <v>0</v>
      </c>
    </row>
    <row r="86" spans="1:13" ht="26">
      <c r="A86" s="42" t="s">
        <v>150</v>
      </c>
      <c r="B86" s="43" t="s">
        <v>66</v>
      </c>
      <c r="C86" s="12" t="s">
        <v>151</v>
      </c>
      <c r="D86" s="43" t="s">
        <v>243</v>
      </c>
      <c r="E86" s="44"/>
      <c r="F86" s="44">
        <v>0</v>
      </c>
      <c r="G86" s="44">
        <v>0</v>
      </c>
      <c r="H86" s="44">
        <f t="shared" si="5"/>
        <v>367</v>
      </c>
      <c r="I86" s="45">
        <f t="shared" si="3"/>
        <v>1</v>
      </c>
      <c r="J86" s="50">
        <f t="shared" si="4"/>
        <v>0</v>
      </c>
    </row>
    <row r="87" spans="1:13" ht="26">
      <c r="A87" s="42" t="s">
        <v>152</v>
      </c>
      <c r="B87" s="43" t="s">
        <v>66</v>
      </c>
      <c r="C87" s="12" t="s">
        <v>287</v>
      </c>
      <c r="D87" s="43" t="s">
        <v>243</v>
      </c>
      <c r="E87" s="44"/>
      <c r="F87" s="44">
        <v>0</v>
      </c>
      <c r="G87" s="44">
        <v>0</v>
      </c>
      <c r="H87" s="44">
        <f t="shared" si="5"/>
        <v>367</v>
      </c>
      <c r="I87" s="45">
        <f t="shared" si="3"/>
        <v>1</v>
      </c>
      <c r="J87" s="50">
        <f t="shared" si="4"/>
        <v>0</v>
      </c>
    </row>
    <row r="88" spans="1:13" ht="26">
      <c r="A88" s="42" t="s">
        <v>153</v>
      </c>
      <c r="B88" s="43" t="s">
        <v>66</v>
      </c>
      <c r="C88" s="12" t="s">
        <v>154</v>
      </c>
      <c r="D88" s="43" t="s">
        <v>243</v>
      </c>
      <c r="E88" s="44"/>
      <c r="F88" s="44">
        <v>0</v>
      </c>
      <c r="G88" s="44">
        <v>0</v>
      </c>
      <c r="H88" s="44">
        <f t="shared" si="5"/>
        <v>367</v>
      </c>
      <c r="I88" s="45">
        <f t="shared" si="3"/>
        <v>1</v>
      </c>
      <c r="J88" s="50">
        <f t="shared" si="4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Priorização</vt:lpstr>
      <vt:lpstr>Dados</vt:lpstr>
      <vt:lpstr>Gráfico</vt:lpstr>
      <vt:lpstr>Potencial</vt:lpstr>
      <vt:lpstr>Relevância</vt:lpstr>
      <vt:lpstr>Listas</vt:lpstr>
      <vt:lpstr>Priorização Processos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ENIVALDO SOARES BIGÃO</dc:creator>
  <cp:lastModifiedBy>Enivaldo S.B.</cp:lastModifiedBy>
  <dcterms:created xsi:type="dcterms:W3CDTF">2016-03-21T17:30:31Z</dcterms:created>
  <dcterms:modified xsi:type="dcterms:W3CDTF">2020-09-14T12:49:30Z</dcterms:modified>
</cp:coreProperties>
</file>